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4000" windowHeight="9450"/>
  </bookViews>
  <sheets>
    <sheet name="Données" sheetId="1" r:id="rId1"/>
    <sheet name="TCD classique" sheetId="2" r:id="rId2"/>
    <sheet name="Table Power Query" sheetId="3" r:id="rId3"/>
    <sheet name="TCD Power Query" sheetId="4" r:id="rId4"/>
  </sheets>
  <definedNames>
    <definedName name="DonnéesExternes_1" localSheetId="2" hidden="1">'Table Power Query'!$B$2:$E$10</definedName>
  </definedNames>
  <calcPr calcId="162913"/>
  <pivotCaches>
    <pivotCache cacheId="8" r:id="rId5"/>
    <pivotCache cacheId="10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3" l="1"/>
  <c r="C11" i="3"/>
  <c r="D11" i="3"/>
  <c r="D39" i="1"/>
  <c r="E39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</calcChain>
</file>

<file path=xl/connections.xml><?xml version="1.0" encoding="utf-8"?>
<connections xmlns="http://schemas.openxmlformats.org/spreadsheetml/2006/main">
  <connection id="1" keepAlive="1" name="Requête - Tableau2" description="Connexion à la requête « Tableau2 » dans le classeur." type="5" refreshedVersion="6" background="1" saveData="1">
    <dbPr connection="Provider=Microsoft.Mashup.OleDb.1;Data Source=$Workbook$;Location=Tableau2;Extended Properties=&quot;&quot;" command="SELECT * FROM [Tableau2]"/>
  </connection>
  <connection id="2" keepAlive="1" name="Requête - Tableau3" description="Connexion à la requête « Tableau3 » dans le classeur." type="5" refreshedVersion="6">
    <dbPr connection="Provider=Microsoft.Mashup.OleDb.1;Data Source=$Workbook$;Location=Tableau3;Extended Properties=&quot;&quot;" command="SELECT * FROM [Tableau3]"/>
  </connection>
</connections>
</file>

<file path=xl/sharedStrings.xml><?xml version="1.0" encoding="utf-8"?>
<sst xmlns="http://schemas.openxmlformats.org/spreadsheetml/2006/main" count="32" uniqueCount="19">
  <si>
    <t>Semaine</t>
  </si>
  <si>
    <t>Date</t>
  </si>
  <si>
    <t>Espèce</t>
  </si>
  <si>
    <t>Chèque</t>
  </si>
  <si>
    <t>Total général</t>
  </si>
  <si>
    <t>Σ Chèques</t>
  </si>
  <si>
    <t>Σ Espèces</t>
  </si>
  <si>
    <t>C3 : =NO.SEMAINE.ISO([@Date])</t>
  </si>
  <si>
    <t>Total</t>
  </si>
  <si>
    <t>Tableau1</t>
  </si>
  <si>
    <t>TCD_1</t>
  </si>
  <si>
    <t>Tableau2</t>
  </si>
  <si>
    <t>Actualisation TCD (Tableau Croisé Dynamique)</t>
  </si>
  <si>
    <t>Ruban, Données, Actualiser tout</t>
  </si>
  <si>
    <t>Actualisation requête Power Query</t>
  </si>
  <si>
    <t>Paiement</t>
  </si>
  <si>
    <t>Σ Valeurs</t>
  </si>
  <si>
    <t>Actualisation TCD Power Query</t>
  </si>
  <si>
    <t>TCD_2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</si>
</sst>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3" fontId="0" fillId="0" borderId="0" xfId="0" applyNumberFormat="1"/>
    <xf numFmtId="0" fontId="2" fillId="0" borderId="0" xfId="0" applyFont="1"/>
    <xf numFmtId="0" fontId="0" fillId="0" borderId="0" xfId="0" applyNumberFormat="1" applyFont="1" applyFill="1" applyBorder="1" applyAlignment="1" applyProtection="1"/>
    <xf numFmtId="3" fontId="0" fillId="0" borderId="0" xfId="0" applyNumberFormat="1" applyFont="1" applyFill="1" applyBorder="1" applyAlignment="1" applyProtection="1"/>
    <xf numFmtId="0" fontId="1" fillId="0" borderId="0" xfId="0" applyFont="1"/>
  </cellXfs>
  <cellStyles count="1">
    <cellStyle name="Normal" xfId="0" builtinId="0"/>
  </cellStyles>
  <dxfs count="14"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0" formatCode="General"/>
    </dxf>
    <dxf>
      <numFmt numFmtId="0" formatCode="General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numFmt numFmtId="3" formatCode="#,##0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433.293948495368" createdVersion="6" refreshedVersion="6" minRefreshableVersion="3" recordCount="36">
  <cacheSource type="worksheet">
    <worksheetSource name="Tableau1"/>
  </cacheSource>
  <cacheFields count="4">
    <cacheField name="Date" numFmtId="14">
      <sharedItems containsSemiMixedTypes="0" containsNonDate="0" containsDate="1" containsString="0" minDate="2017-10-17T00:00:00" maxDate="2017-12-10T00:00:00"/>
    </cacheField>
    <cacheField name="Semaine" numFmtId="0">
      <sharedItems containsSemiMixedTypes="0" containsString="0" containsNumber="1" containsInteger="1" minValue="42" maxValue="49" count="8">
        <n v="42"/>
        <n v="43"/>
        <n v="44"/>
        <n v="45"/>
        <n v="46"/>
        <n v="47"/>
        <n v="48"/>
        <n v="49"/>
      </sharedItems>
    </cacheField>
    <cacheField name="Espèce" numFmtId="3">
      <sharedItems containsString="0" containsBlank="1" containsNumber="1" containsInteger="1" minValue="35" maxValue="50"/>
    </cacheField>
    <cacheField name="Chèque" numFmtId="3">
      <sharedItems containsString="0" containsBlank="1" containsNumber="1" containsInteger="1" minValue="35" maxValue="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3433.298037962966" createdVersion="6" refreshedVersion="6" minRefreshableVersion="3" recordCount="36">
  <cacheSource type="external" connectionId="2"/>
  <cacheFields count="3">
    <cacheField name="Semaine" numFmtId="0">
      <sharedItems containsSemiMixedTypes="0" containsString="0" containsNumber="1" containsInteger="1" minValue="42" maxValue="49" count="8">
        <n v="42"/>
        <n v="43"/>
        <n v="44"/>
        <n v="45"/>
        <n v="46"/>
        <n v="47"/>
        <n v="48"/>
        <n v="49"/>
      </sharedItems>
    </cacheField>
    <cacheField name="Paiement" numFmtId="0">
      <sharedItems count="2">
        <s v="Chèque"/>
        <s v="Espèce"/>
      </sharedItems>
    </cacheField>
    <cacheField name="Valeur" numFmtId="0">
      <sharedItems containsSemiMixedTypes="0" containsString="0" containsNumber="1" containsInteger="1" minValue="35" maxValue="50" count="3">
        <n v="50"/>
        <n v="40"/>
        <n v="3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d v="2017-10-17T00:00:00"/>
    <x v="0"/>
    <m/>
    <n v="50"/>
  </r>
  <r>
    <d v="2017-10-18T00:00:00"/>
    <x v="0"/>
    <m/>
    <n v="40"/>
  </r>
  <r>
    <d v="2017-10-23T00:00:00"/>
    <x v="1"/>
    <n v="50"/>
    <m/>
  </r>
  <r>
    <d v="2017-10-23T00:00:00"/>
    <x v="1"/>
    <n v="35"/>
    <m/>
  </r>
  <r>
    <d v="2017-10-26T00:00:00"/>
    <x v="1"/>
    <m/>
    <n v="50"/>
  </r>
  <r>
    <d v="2017-10-26T00:00:00"/>
    <x v="1"/>
    <m/>
    <n v="40"/>
  </r>
  <r>
    <d v="2017-10-27T00:00:00"/>
    <x v="1"/>
    <n v="50"/>
    <m/>
  </r>
  <r>
    <d v="2017-10-30T00:00:00"/>
    <x v="2"/>
    <n v="35"/>
    <m/>
  </r>
  <r>
    <d v="2017-10-30T00:00:00"/>
    <x v="2"/>
    <m/>
    <n v="50"/>
  </r>
  <r>
    <d v="2017-10-30T00:00:00"/>
    <x v="2"/>
    <m/>
    <n v="40"/>
  </r>
  <r>
    <d v="2017-10-30T00:00:00"/>
    <x v="2"/>
    <n v="50"/>
    <m/>
  </r>
  <r>
    <d v="2017-10-31T00:00:00"/>
    <x v="2"/>
    <n v="35"/>
    <m/>
  </r>
  <r>
    <d v="2017-10-31T00:00:00"/>
    <x v="2"/>
    <n v="50"/>
    <m/>
  </r>
  <r>
    <d v="2017-11-03T00:00:00"/>
    <x v="2"/>
    <m/>
    <n v="50"/>
  </r>
  <r>
    <d v="2017-11-03T00:00:00"/>
    <x v="2"/>
    <m/>
    <n v="40"/>
  </r>
  <r>
    <d v="2017-11-03T00:00:00"/>
    <x v="2"/>
    <n v="50"/>
    <m/>
  </r>
  <r>
    <d v="2017-11-09T00:00:00"/>
    <x v="3"/>
    <n v="35"/>
    <m/>
  </r>
  <r>
    <d v="2017-11-10T00:00:00"/>
    <x v="3"/>
    <n v="50"/>
    <m/>
  </r>
  <r>
    <d v="2017-11-10T00:00:00"/>
    <x v="3"/>
    <m/>
    <n v="50"/>
  </r>
  <r>
    <d v="2017-11-13T00:00:00"/>
    <x v="4"/>
    <n v="50"/>
    <m/>
  </r>
  <r>
    <d v="2017-11-13T00:00:00"/>
    <x v="4"/>
    <n v="50"/>
    <m/>
  </r>
  <r>
    <d v="2017-11-13T00:00:00"/>
    <x v="4"/>
    <m/>
    <n v="50"/>
  </r>
  <r>
    <d v="2017-11-17T00:00:00"/>
    <x v="4"/>
    <m/>
    <n v="50"/>
  </r>
  <r>
    <d v="2017-11-17T00:00:00"/>
    <x v="4"/>
    <n v="50"/>
    <m/>
  </r>
  <r>
    <d v="2017-11-20T00:00:00"/>
    <x v="5"/>
    <n v="50"/>
    <m/>
  </r>
  <r>
    <d v="2017-11-27T00:00:00"/>
    <x v="6"/>
    <n v="50"/>
    <m/>
  </r>
  <r>
    <d v="2017-11-28T00:00:00"/>
    <x v="6"/>
    <n v="50"/>
    <m/>
  </r>
  <r>
    <d v="2017-11-30T00:00:00"/>
    <x v="6"/>
    <n v="50"/>
    <m/>
  </r>
  <r>
    <d v="2017-11-30T00:00:00"/>
    <x v="6"/>
    <m/>
    <n v="50"/>
  </r>
  <r>
    <d v="2017-12-04T00:00:00"/>
    <x v="7"/>
    <m/>
    <n v="50"/>
  </r>
  <r>
    <d v="2017-12-04T00:00:00"/>
    <x v="7"/>
    <n v="50"/>
    <m/>
  </r>
  <r>
    <d v="2017-12-05T00:00:00"/>
    <x v="7"/>
    <n v="50"/>
    <m/>
  </r>
  <r>
    <d v="2017-12-07T00:00:00"/>
    <x v="7"/>
    <n v="50"/>
    <m/>
  </r>
  <r>
    <d v="2017-12-07T00:00:00"/>
    <x v="7"/>
    <m/>
    <n v="35"/>
  </r>
  <r>
    <d v="2017-12-08T00:00:00"/>
    <x v="7"/>
    <n v="35"/>
    <m/>
  </r>
  <r>
    <d v="2017-12-09T00:00:00"/>
    <x v="7"/>
    <m/>
    <n v="5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6">
  <r>
    <x v="0"/>
    <x v="0"/>
    <x v="0"/>
  </r>
  <r>
    <x v="0"/>
    <x v="0"/>
    <x v="1"/>
  </r>
  <r>
    <x v="1"/>
    <x v="1"/>
    <x v="0"/>
  </r>
  <r>
    <x v="1"/>
    <x v="1"/>
    <x v="2"/>
  </r>
  <r>
    <x v="1"/>
    <x v="0"/>
    <x v="0"/>
  </r>
  <r>
    <x v="1"/>
    <x v="0"/>
    <x v="1"/>
  </r>
  <r>
    <x v="1"/>
    <x v="1"/>
    <x v="0"/>
  </r>
  <r>
    <x v="2"/>
    <x v="1"/>
    <x v="2"/>
  </r>
  <r>
    <x v="2"/>
    <x v="0"/>
    <x v="0"/>
  </r>
  <r>
    <x v="2"/>
    <x v="0"/>
    <x v="1"/>
  </r>
  <r>
    <x v="2"/>
    <x v="1"/>
    <x v="0"/>
  </r>
  <r>
    <x v="2"/>
    <x v="1"/>
    <x v="2"/>
  </r>
  <r>
    <x v="2"/>
    <x v="1"/>
    <x v="0"/>
  </r>
  <r>
    <x v="2"/>
    <x v="0"/>
    <x v="0"/>
  </r>
  <r>
    <x v="2"/>
    <x v="0"/>
    <x v="1"/>
  </r>
  <r>
    <x v="2"/>
    <x v="1"/>
    <x v="0"/>
  </r>
  <r>
    <x v="3"/>
    <x v="1"/>
    <x v="2"/>
  </r>
  <r>
    <x v="3"/>
    <x v="1"/>
    <x v="0"/>
  </r>
  <r>
    <x v="3"/>
    <x v="0"/>
    <x v="0"/>
  </r>
  <r>
    <x v="4"/>
    <x v="1"/>
    <x v="0"/>
  </r>
  <r>
    <x v="4"/>
    <x v="1"/>
    <x v="0"/>
  </r>
  <r>
    <x v="4"/>
    <x v="0"/>
    <x v="0"/>
  </r>
  <r>
    <x v="4"/>
    <x v="0"/>
    <x v="0"/>
  </r>
  <r>
    <x v="4"/>
    <x v="1"/>
    <x v="0"/>
  </r>
  <r>
    <x v="5"/>
    <x v="1"/>
    <x v="0"/>
  </r>
  <r>
    <x v="6"/>
    <x v="1"/>
    <x v="0"/>
  </r>
  <r>
    <x v="6"/>
    <x v="1"/>
    <x v="0"/>
  </r>
  <r>
    <x v="6"/>
    <x v="1"/>
    <x v="0"/>
  </r>
  <r>
    <x v="6"/>
    <x v="0"/>
    <x v="0"/>
  </r>
  <r>
    <x v="7"/>
    <x v="0"/>
    <x v="0"/>
  </r>
  <r>
    <x v="7"/>
    <x v="1"/>
    <x v="0"/>
  </r>
  <r>
    <x v="7"/>
    <x v="1"/>
    <x v="0"/>
  </r>
  <r>
    <x v="7"/>
    <x v="1"/>
    <x v="0"/>
  </r>
  <r>
    <x v="7"/>
    <x v="0"/>
    <x v="2"/>
  </r>
  <r>
    <x v="7"/>
    <x v="1"/>
    <x v="2"/>
  </r>
  <r>
    <x v="7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CD_1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2:D11" firstHeaderRow="0" firstDataRow="1" firstDataCol="1"/>
  <pivotFields count="4">
    <pivotField compact="0" numFmtId="14" outline="0" showAll="0"/>
    <pivotField axis="axisRow" compact="0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compact="0" outline="0" showAll="0"/>
    <pivotField dataField="1" compact="0" outline="0" showAll="0"/>
  </pivotFields>
  <rowFields count="1">
    <field x="1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Σ Chèques" fld="3" baseField="1" baseItem="0" numFmtId="3"/>
    <dataField name="Σ Espèces" fld="2" baseField="1" baseItem="0" numFmtId="3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2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fieldListSortAscending="1">
  <location ref="B2:E12" firstHeaderRow="1" firstDataRow="2" firstDataCol="1"/>
  <pivotFields count="3">
    <pivotField axis="axisRow" compact="0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axis="axisCol" compact="0" outline="0" showAll="0">
      <items count="3">
        <item x="0"/>
        <item x="1"/>
        <item t="default"/>
      </items>
    </pivotField>
    <pivotField dataField="1" compact="0" outline="0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Σ Valeurs" fld="2" baseField="0" baseItem="0" numFmtId="3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1" applyPatternFormats="1" applyAlignmentFormats="0" applyWidthHeightFormats="0">
  <queryTableRefresh nextId="5">
    <queryTableFields count="4">
      <queryTableField id="1" name="Semaine" tableColumnId="13"/>
      <queryTableField id="2" name="Chèque" tableColumnId="14"/>
      <queryTableField id="3" name="Espèce" tableColumnId="15"/>
      <queryTableField id="4" name="Total" tableColumnId="1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B2:E39" totalsRowCount="1" headerRowCellStyle="Normal" dataCellStyle="Normal">
  <autoFilter ref="B2:E38"/>
  <tableColumns count="4">
    <tableColumn id="1" name="Date" totalsRowLabel="Total" dataDxfId="13" dataCellStyle="Normal"/>
    <tableColumn id="2" name="Semaine" dataDxfId="12" dataCellStyle="Normal">
      <calculatedColumnFormula>_xlfn.ISOWEEKNUM(Tableau1[[#This Row],[Date]])</calculatedColumnFormula>
    </tableColumn>
    <tableColumn id="3" name="Espèce" totalsRowFunction="sum" dataDxfId="11" totalsRowDxfId="10" dataCellStyle="Normal"/>
    <tableColumn id="4" name="Chèque" totalsRowFunction="sum" dataDxfId="9" totalsRowDxfId="8" dataCellStyle="Normal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2:E11" tableType="queryTable" totalsRowCount="1">
  <autoFilter ref="B2:E10"/>
  <tableColumns count="4">
    <tableColumn id="13" uniqueName="13" name="Semaine" totalsRowLabel="Total" queryTableFieldId="1" dataDxfId="4" totalsRowDxfId="5"/>
    <tableColumn id="14" uniqueName="14" name="Chèque" totalsRowFunction="sum" queryTableFieldId="2" dataDxfId="3" totalsRowDxfId="6"/>
    <tableColumn id="15" uniqueName="15" name="Espèce" totalsRowFunction="sum" queryTableFieldId="3" dataDxfId="2" totalsRowDxfId="7"/>
    <tableColumn id="16" uniqueName="16" name="Total" totalsRowFunction="sum" queryTableFieldId="4" dataDxfId="1" totalsRow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39"/>
  <sheetViews>
    <sheetView showGridLines="0" tabSelected="1" workbookViewId="0">
      <selection activeCell="H17" sqref="H17"/>
    </sheetView>
  </sheetViews>
  <sheetFormatPr baseColWidth="10" defaultColWidth="9.140625" defaultRowHeight="15" x14ac:dyDescent="0.25"/>
  <cols>
    <col min="1" max="1" width="1.7109375" customWidth="1"/>
    <col min="2" max="2" width="10.7109375" bestFit="1" customWidth="1"/>
    <col min="3" max="3" width="10.85546875" customWidth="1"/>
    <col min="4" max="4" width="9.28515625" customWidth="1"/>
    <col min="5" max="5" width="10" customWidth="1"/>
    <col min="8" max="8" width="12.5703125" customWidth="1"/>
    <col min="9" max="9" width="9.28515625" customWidth="1"/>
    <col min="10" max="10" width="9.42578125" bestFit="1" customWidth="1"/>
  </cols>
  <sheetData>
    <row r="1" spans="2:7" x14ac:dyDescent="0.25">
      <c r="B1" s="8" t="s">
        <v>9</v>
      </c>
    </row>
    <row r="2" spans="2:7" x14ac:dyDescent="0.25">
      <c r="B2" t="s">
        <v>1</v>
      </c>
      <c r="C2" t="s">
        <v>0</v>
      </c>
      <c r="D2" s="4" t="s">
        <v>2</v>
      </c>
      <c r="E2" s="4" t="s">
        <v>3</v>
      </c>
    </row>
    <row r="3" spans="2:7" x14ac:dyDescent="0.25">
      <c r="B3" s="1">
        <v>43025</v>
      </c>
      <c r="C3">
        <f>_xlfn.ISOWEEKNUM(Tableau1[[#This Row],[Date]])</f>
        <v>42</v>
      </c>
      <c r="D3" s="4"/>
      <c r="E3" s="4">
        <v>50</v>
      </c>
      <c r="G3" s="5" t="s">
        <v>7</v>
      </c>
    </row>
    <row r="4" spans="2:7" x14ac:dyDescent="0.25">
      <c r="B4" s="1">
        <v>43026</v>
      </c>
      <c r="C4">
        <f>_xlfn.ISOWEEKNUM(Tableau1[[#This Row],[Date]])</f>
        <v>42</v>
      </c>
      <c r="D4" s="4"/>
      <c r="E4" s="4">
        <v>40</v>
      </c>
    </row>
    <row r="5" spans="2:7" x14ac:dyDescent="0.25">
      <c r="B5" s="1">
        <v>43031</v>
      </c>
      <c r="C5">
        <f>_xlfn.ISOWEEKNUM(Tableau1[[#This Row],[Date]])</f>
        <v>43</v>
      </c>
      <c r="D5" s="4">
        <v>50</v>
      </c>
      <c r="E5" s="4"/>
    </row>
    <row r="6" spans="2:7" x14ac:dyDescent="0.25">
      <c r="B6" s="1">
        <v>43031</v>
      </c>
      <c r="C6">
        <f>_xlfn.ISOWEEKNUM(Tableau1[[#This Row],[Date]])</f>
        <v>43</v>
      </c>
      <c r="D6" s="4">
        <v>35</v>
      </c>
      <c r="E6" s="4"/>
    </row>
    <row r="7" spans="2:7" x14ac:dyDescent="0.25">
      <c r="B7" s="1">
        <v>43034</v>
      </c>
      <c r="C7">
        <f>_xlfn.ISOWEEKNUM(Tableau1[[#This Row],[Date]])</f>
        <v>43</v>
      </c>
      <c r="D7" s="4"/>
      <c r="E7" s="4">
        <v>50</v>
      </c>
    </row>
    <row r="8" spans="2:7" x14ac:dyDescent="0.25">
      <c r="B8" s="1">
        <v>43034</v>
      </c>
      <c r="C8">
        <f>_xlfn.ISOWEEKNUM(Tableau1[[#This Row],[Date]])</f>
        <v>43</v>
      </c>
      <c r="D8" s="4"/>
      <c r="E8" s="4">
        <v>40</v>
      </c>
    </row>
    <row r="9" spans="2:7" x14ac:dyDescent="0.25">
      <c r="B9" s="1">
        <v>43035</v>
      </c>
      <c r="C9">
        <f>_xlfn.ISOWEEKNUM(Tableau1[[#This Row],[Date]])</f>
        <v>43</v>
      </c>
      <c r="D9" s="4">
        <v>50</v>
      </c>
      <c r="E9" s="4"/>
    </row>
    <row r="10" spans="2:7" x14ac:dyDescent="0.25">
      <c r="B10" s="1">
        <v>43038</v>
      </c>
      <c r="C10">
        <f>_xlfn.ISOWEEKNUM(Tableau1[[#This Row],[Date]])</f>
        <v>44</v>
      </c>
      <c r="D10" s="4">
        <v>35</v>
      </c>
      <c r="E10" s="4"/>
    </row>
    <row r="11" spans="2:7" x14ac:dyDescent="0.25">
      <c r="B11" s="1">
        <v>43038</v>
      </c>
      <c r="C11">
        <f>_xlfn.ISOWEEKNUM(Tableau1[[#This Row],[Date]])</f>
        <v>44</v>
      </c>
      <c r="D11" s="4"/>
      <c r="E11" s="4">
        <v>50</v>
      </c>
    </row>
    <row r="12" spans="2:7" x14ac:dyDescent="0.25">
      <c r="B12" s="1">
        <v>43038</v>
      </c>
      <c r="C12">
        <f>_xlfn.ISOWEEKNUM(Tableau1[[#This Row],[Date]])</f>
        <v>44</v>
      </c>
      <c r="D12" s="4"/>
      <c r="E12" s="4">
        <v>40</v>
      </c>
    </row>
    <row r="13" spans="2:7" x14ac:dyDescent="0.25">
      <c r="B13" s="1">
        <v>43038</v>
      </c>
      <c r="C13">
        <f>_xlfn.ISOWEEKNUM(Tableau1[[#This Row],[Date]])</f>
        <v>44</v>
      </c>
      <c r="D13" s="4">
        <v>50</v>
      </c>
      <c r="E13" s="4"/>
    </row>
    <row r="14" spans="2:7" x14ac:dyDescent="0.25">
      <c r="B14" s="1">
        <v>43039</v>
      </c>
      <c r="C14">
        <f>_xlfn.ISOWEEKNUM(Tableau1[[#This Row],[Date]])</f>
        <v>44</v>
      </c>
      <c r="D14" s="4">
        <v>35</v>
      </c>
      <c r="E14" s="4"/>
    </row>
    <row r="15" spans="2:7" x14ac:dyDescent="0.25">
      <c r="B15" s="1">
        <v>43039</v>
      </c>
      <c r="C15">
        <f>_xlfn.ISOWEEKNUM(Tableau1[[#This Row],[Date]])</f>
        <v>44</v>
      </c>
      <c r="D15" s="4">
        <v>50</v>
      </c>
      <c r="E15" s="4"/>
    </row>
    <row r="16" spans="2:7" x14ac:dyDescent="0.25">
      <c r="B16" s="1">
        <v>43042</v>
      </c>
      <c r="C16">
        <f>_xlfn.ISOWEEKNUM(Tableau1[[#This Row],[Date]])</f>
        <v>44</v>
      </c>
      <c r="D16" s="4"/>
      <c r="E16" s="4">
        <v>50</v>
      </c>
    </row>
    <row r="17" spans="2:5" x14ac:dyDescent="0.25">
      <c r="B17" s="1">
        <v>43042</v>
      </c>
      <c r="C17">
        <f>_xlfn.ISOWEEKNUM(Tableau1[[#This Row],[Date]])</f>
        <v>44</v>
      </c>
      <c r="D17" s="4"/>
      <c r="E17" s="4">
        <v>40</v>
      </c>
    </row>
    <row r="18" spans="2:5" x14ac:dyDescent="0.25">
      <c r="B18" s="1">
        <v>43042</v>
      </c>
      <c r="C18">
        <f>_xlfn.ISOWEEKNUM(Tableau1[[#This Row],[Date]])</f>
        <v>44</v>
      </c>
      <c r="D18" s="4">
        <v>50</v>
      </c>
      <c r="E18" s="4"/>
    </row>
    <row r="19" spans="2:5" x14ac:dyDescent="0.25">
      <c r="B19" s="1">
        <v>43048</v>
      </c>
      <c r="C19">
        <f>_xlfn.ISOWEEKNUM(Tableau1[[#This Row],[Date]])</f>
        <v>45</v>
      </c>
      <c r="D19" s="4">
        <v>35</v>
      </c>
      <c r="E19" s="4"/>
    </row>
    <row r="20" spans="2:5" x14ac:dyDescent="0.25">
      <c r="B20" s="1">
        <v>43049</v>
      </c>
      <c r="C20">
        <f>_xlfn.ISOWEEKNUM(Tableau1[[#This Row],[Date]])</f>
        <v>45</v>
      </c>
      <c r="D20" s="4">
        <v>50</v>
      </c>
      <c r="E20" s="4"/>
    </row>
    <row r="21" spans="2:5" x14ac:dyDescent="0.25">
      <c r="B21" s="1">
        <v>43049</v>
      </c>
      <c r="C21">
        <f>_xlfn.ISOWEEKNUM(Tableau1[[#This Row],[Date]])</f>
        <v>45</v>
      </c>
      <c r="D21" s="4"/>
      <c r="E21" s="4">
        <v>50</v>
      </c>
    </row>
    <row r="22" spans="2:5" x14ac:dyDescent="0.25">
      <c r="B22" s="1">
        <v>43052</v>
      </c>
      <c r="C22">
        <f>_xlfn.ISOWEEKNUM(Tableau1[[#This Row],[Date]])</f>
        <v>46</v>
      </c>
      <c r="D22" s="4">
        <v>50</v>
      </c>
      <c r="E22" s="4"/>
    </row>
    <row r="23" spans="2:5" x14ac:dyDescent="0.25">
      <c r="B23" s="1">
        <v>43052</v>
      </c>
      <c r="C23">
        <f>_xlfn.ISOWEEKNUM(Tableau1[[#This Row],[Date]])</f>
        <v>46</v>
      </c>
      <c r="D23" s="4">
        <v>50</v>
      </c>
      <c r="E23" s="4"/>
    </row>
    <row r="24" spans="2:5" x14ac:dyDescent="0.25">
      <c r="B24" s="1">
        <v>43052</v>
      </c>
      <c r="C24">
        <f>_xlfn.ISOWEEKNUM(Tableau1[[#This Row],[Date]])</f>
        <v>46</v>
      </c>
      <c r="D24" s="4"/>
      <c r="E24" s="4">
        <v>50</v>
      </c>
    </row>
    <row r="25" spans="2:5" x14ac:dyDescent="0.25">
      <c r="B25" s="1">
        <v>43056</v>
      </c>
      <c r="C25">
        <f>_xlfn.ISOWEEKNUM(Tableau1[[#This Row],[Date]])</f>
        <v>46</v>
      </c>
      <c r="D25" s="4"/>
      <c r="E25" s="4">
        <v>50</v>
      </c>
    </row>
    <row r="26" spans="2:5" x14ac:dyDescent="0.25">
      <c r="B26" s="1">
        <v>43056</v>
      </c>
      <c r="C26">
        <f>_xlfn.ISOWEEKNUM(Tableau1[[#This Row],[Date]])</f>
        <v>46</v>
      </c>
      <c r="D26" s="4">
        <v>50</v>
      </c>
      <c r="E26" s="4"/>
    </row>
    <row r="27" spans="2:5" x14ac:dyDescent="0.25">
      <c r="B27" s="1">
        <v>43059</v>
      </c>
      <c r="C27">
        <f>_xlfn.ISOWEEKNUM(Tableau1[[#This Row],[Date]])</f>
        <v>47</v>
      </c>
      <c r="D27" s="4">
        <v>50</v>
      </c>
      <c r="E27" s="4"/>
    </row>
    <row r="28" spans="2:5" x14ac:dyDescent="0.25">
      <c r="B28" s="1">
        <v>43066</v>
      </c>
      <c r="C28">
        <f>_xlfn.ISOWEEKNUM(Tableau1[[#This Row],[Date]])</f>
        <v>48</v>
      </c>
      <c r="D28" s="4">
        <v>50</v>
      </c>
      <c r="E28" s="4"/>
    </row>
    <row r="29" spans="2:5" x14ac:dyDescent="0.25">
      <c r="B29" s="1">
        <v>43067</v>
      </c>
      <c r="C29">
        <f>_xlfn.ISOWEEKNUM(Tableau1[[#This Row],[Date]])</f>
        <v>48</v>
      </c>
      <c r="D29" s="4">
        <v>50</v>
      </c>
      <c r="E29" s="4"/>
    </row>
    <row r="30" spans="2:5" x14ac:dyDescent="0.25">
      <c r="B30" s="1">
        <v>43069</v>
      </c>
      <c r="C30">
        <f>_xlfn.ISOWEEKNUM(Tableau1[[#This Row],[Date]])</f>
        <v>48</v>
      </c>
      <c r="D30" s="4">
        <v>50</v>
      </c>
      <c r="E30" s="4"/>
    </row>
    <row r="31" spans="2:5" x14ac:dyDescent="0.25">
      <c r="B31" s="1">
        <v>43069</v>
      </c>
      <c r="C31">
        <f>_xlfn.ISOWEEKNUM(Tableau1[[#This Row],[Date]])</f>
        <v>48</v>
      </c>
      <c r="D31" s="4"/>
      <c r="E31" s="4">
        <v>50</v>
      </c>
    </row>
    <row r="32" spans="2:5" x14ac:dyDescent="0.25">
      <c r="B32" s="1">
        <v>43073</v>
      </c>
      <c r="C32">
        <f>_xlfn.ISOWEEKNUM(Tableau1[[#This Row],[Date]])</f>
        <v>49</v>
      </c>
      <c r="D32" s="4"/>
      <c r="E32" s="4">
        <v>50</v>
      </c>
    </row>
    <row r="33" spans="2:5" x14ac:dyDescent="0.25">
      <c r="B33" s="1">
        <v>43073</v>
      </c>
      <c r="C33">
        <f>_xlfn.ISOWEEKNUM(Tableau1[[#This Row],[Date]])</f>
        <v>49</v>
      </c>
      <c r="D33" s="4">
        <v>50</v>
      </c>
      <c r="E33" s="4"/>
    </row>
    <row r="34" spans="2:5" x14ac:dyDescent="0.25">
      <c r="B34" s="1">
        <v>43074</v>
      </c>
      <c r="C34">
        <f>_xlfn.ISOWEEKNUM(Tableau1[[#This Row],[Date]])</f>
        <v>49</v>
      </c>
      <c r="D34" s="4">
        <v>50</v>
      </c>
      <c r="E34" s="4"/>
    </row>
    <row r="35" spans="2:5" x14ac:dyDescent="0.25">
      <c r="B35" s="1">
        <v>43076</v>
      </c>
      <c r="C35">
        <f>_xlfn.ISOWEEKNUM(Tableau1[[#This Row],[Date]])</f>
        <v>49</v>
      </c>
      <c r="D35" s="4">
        <v>50</v>
      </c>
      <c r="E35" s="4"/>
    </row>
    <row r="36" spans="2:5" x14ac:dyDescent="0.25">
      <c r="B36" s="1">
        <v>43076</v>
      </c>
      <c r="C36">
        <f>_xlfn.ISOWEEKNUM(Tableau1[[#This Row],[Date]])</f>
        <v>49</v>
      </c>
      <c r="D36" s="4"/>
      <c r="E36" s="4">
        <v>35</v>
      </c>
    </row>
    <row r="37" spans="2:5" x14ac:dyDescent="0.25">
      <c r="B37" s="1">
        <v>43077</v>
      </c>
      <c r="C37">
        <f>_xlfn.ISOWEEKNUM(Tableau1[[#This Row],[Date]])</f>
        <v>49</v>
      </c>
      <c r="D37" s="4">
        <v>35</v>
      </c>
      <c r="E37" s="4"/>
    </row>
    <row r="38" spans="2:5" x14ac:dyDescent="0.25">
      <c r="B38" s="1">
        <v>43078</v>
      </c>
      <c r="C38">
        <f>_xlfn.ISOWEEKNUM(Tableau1[[#This Row],[Date]])</f>
        <v>49</v>
      </c>
      <c r="D38" s="4"/>
      <c r="E38" s="4">
        <v>50</v>
      </c>
    </row>
    <row r="39" spans="2:5" x14ac:dyDescent="0.25">
      <c r="B39" s="6" t="s">
        <v>8</v>
      </c>
      <c r="C39" s="6"/>
      <c r="D39" s="7">
        <f>SUBTOTAL(109,Tableau1[Espèce])</f>
        <v>975</v>
      </c>
      <c r="E39" s="7">
        <f>SUBTOTAL(109,Tableau1[Chèque])</f>
        <v>695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1"/>
  <sheetViews>
    <sheetView showGridLines="0" workbookViewId="0">
      <selection activeCell="D16" sqref="D16"/>
    </sheetView>
  </sheetViews>
  <sheetFormatPr baseColWidth="10" defaultRowHeight="15" x14ac:dyDescent="0.25"/>
  <cols>
    <col min="1" max="1" width="1.7109375" customWidth="1"/>
    <col min="2" max="2" width="12.5703125" bestFit="1" customWidth="1"/>
    <col min="3" max="3" width="10.140625" customWidth="1"/>
    <col min="4" max="4" width="9.42578125" customWidth="1"/>
  </cols>
  <sheetData>
    <row r="1" spans="2:6" x14ac:dyDescent="0.25">
      <c r="B1" s="8" t="s">
        <v>10</v>
      </c>
    </row>
    <row r="2" spans="2:6" x14ac:dyDescent="0.25">
      <c r="B2" s="2" t="s">
        <v>0</v>
      </c>
      <c r="C2" t="s">
        <v>5</v>
      </c>
      <c r="D2" t="s">
        <v>6</v>
      </c>
      <c r="F2" s="5" t="s">
        <v>12</v>
      </c>
    </row>
    <row r="3" spans="2:6" x14ac:dyDescent="0.25">
      <c r="B3">
        <v>42</v>
      </c>
      <c r="C3" s="4">
        <v>90</v>
      </c>
      <c r="D3" s="4"/>
      <c r="F3" s="5" t="s">
        <v>13</v>
      </c>
    </row>
    <row r="4" spans="2:6" x14ac:dyDescent="0.25">
      <c r="B4">
        <v>43</v>
      </c>
      <c r="C4" s="4">
        <v>90</v>
      </c>
      <c r="D4" s="4">
        <v>135</v>
      </c>
    </row>
    <row r="5" spans="2:6" x14ac:dyDescent="0.25">
      <c r="B5">
        <v>44</v>
      </c>
      <c r="C5" s="4">
        <v>180</v>
      </c>
      <c r="D5" s="4">
        <v>220</v>
      </c>
    </row>
    <row r="6" spans="2:6" x14ac:dyDescent="0.25">
      <c r="B6">
        <v>45</v>
      </c>
      <c r="C6" s="4">
        <v>50</v>
      </c>
      <c r="D6" s="4">
        <v>85</v>
      </c>
    </row>
    <row r="7" spans="2:6" x14ac:dyDescent="0.25">
      <c r="B7">
        <v>46</v>
      </c>
      <c r="C7" s="4">
        <v>100</v>
      </c>
      <c r="D7" s="4">
        <v>150</v>
      </c>
    </row>
    <row r="8" spans="2:6" x14ac:dyDescent="0.25">
      <c r="B8">
        <v>47</v>
      </c>
      <c r="C8" s="4"/>
      <c r="D8" s="4">
        <v>50</v>
      </c>
    </row>
    <row r="9" spans="2:6" x14ac:dyDescent="0.25">
      <c r="B9">
        <v>48</v>
      </c>
      <c r="C9" s="4">
        <v>50</v>
      </c>
      <c r="D9" s="4">
        <v>150</v>
      </c>
    </row>
    <row r="10" spans="2:6" x14ac:dyDescent="0.25">
      <c r="B10">
        <v>49</v>
      </c>
      <c r="C10" s="4">
        <v>135</v>
      </c>
      <c r="D10" s="4">
        <v>185</v>
      </c>
    </row>
    <row r="11" spans="2:6" x14ac:dyDescent="0.25">
      <c r="B11" t="s">
        <v>4</v>
      </c>
      <c r="C11" s="4">
        <v>695</v>
      </c>
      <c r="D11" s="4">
        <v>975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1"/>
  <sheetViews>
    <sheetView showGridLines="0" workbookViewId="0">
      <selection activeCell="G13" sqref="G13"/>
    </sheetView>
  </sheetViews>
  <sheetFormatPr baseColWidth="10" defaultRowHeight="15" x14ac:dyDescent="0.25"/>
  <cols>
    <col min="1" max="1" width="1.7109375" customWidth="1"/>
    <col min="2" max="2" width="11" bestFit="1" customWidth="1"/>
    <col min="3" max="3" width="10.140625" bestFit="1" customWidth="1"/>
    <col min="4" max="4" width="9.42578125" bestFit="1" customWidth="1"/>
    <col min="5" max="5" width="7.7109375" customWidth="1"/>
  </cols>
  <sheetData>
    <row r="1" spans="2:7" x14ac:dyDescent="0.25">
      <c r="B1" s="8" t="s">
        <v>11</v>
      </c>
    </row>
    <row r="2" spans="2:7" x14ac:dyDescent="0.25">
      <c r="B2" s="3" t="s">
        <v>0</v>
      </c>
      <c r="C2" s="4" t="s">
        <v>3</v>
      </c>
      <c r="D2" s="4" t="s">
        <v>2</v>
      </c>
      <c r="E2" s="4" t="s">
        <v>8</v>
      </c>
      <c r="G2" s="5" t="s">
        <v>14</v>
      </c>
    </row>
    <row r="3" spans="2:7" x14ac:dyDescent="0.25">
      <c r="B3" s="3">
        <v>42</v>
      </c>
      <c r="C3" s="4">
        <v>90</v>
      </c>
      <c r="D3" s="4">
        <v>0</v>
      </c>
      <c r="E3" s="4">
        <v>90</v>
      </c>
      <c r="G3" s="5" t="s">
        <v>13</v>
      </c>
    </row>
    <row r="4" spans="2:7" x14ac:dyDescent="0.25">
      <c r="B4" s="3">
        <v>43</v>
      </c>
      <c r="C4" s="4">
        <v>90</v>
      </c>
      <c r="D4" s="4">
        <v>135</v>
      </c>
      <c r="E4" s="4">
        <v>225</v>
      </c>
    </row>
    <row r="5" spans="2:7" x14ac:dyDescent="0.25">
      <c r="B5" s="3">
        <v>44</v>
      </c>
      <c r="C5" s="4">
        <v>180</v>
      </c>
      <c r="D5" s="4">
        <v>220</v>
      </c>
      <c r="E5" s="4">
        <v>400</v>
      </c>
    </row>
    <row r="6" spans="2:7" x14ac:dyDescent="0.25">
      <c r="B6" s="3">
        <v>45</v>
      </c>
      <c r="C6" s="4">
        <v>50</v>
      </c>
      <c r="D6" s="4">
        <v>85</v>
      </c>
      <c r="E6" s="4">
        <v>135</v>
      </c>
    </row>
    <row r="7" spans="2:7" x14ac:dyDescent="0.25">
      <c r="B7" s="3">
        <v>46</v>
      </c>
      <c r="C7" s="4">
        <v>100</v>
      </c>
      <c r="D7" s="4">
        <v>150</v>
      </c>
      <c r="E7" s="4">
        <v>250</v>
      </c>
    </row>
    <row r="8" spans="2:7" x14ac:dyDescent="0.25">
      <c r="B8" s="3">
        <v>47</v>
      </c>
      <c r="C8" s="4">
        <v>0</v>
      </c>
      <c r="D8" s="4">
        <v>50</v>
      </c>
      <c r="E8" s="4">
        <v>50</v>
      </c>
    </row>
    <row r="9" spans="2:7" x14ac:dyDescent="0.25">
      <c r="B9" s="3">
        <v>48</v>
      </c>
      <c r="C9" s="4">
        <v>50</v>
      </c>
      <c r="D9" s="4">
        <v>150</v>
      </c>
      <c r="E9" s="4">
        <v>200</v>
      </c>
    </row>
    <row r="10" spans="2:7" x14ac:dyDescent="0.25">
      <c r="B10" s="3">
        <v>49</v>
      </c>
      <c r="C10" s="4">
        <v>135</v>
      </c>
      <c r="D10" s="4">
        <v>185</v>
      </c>
      <c r="E10" s="4">
        <v>320</v>
      </c>
    </row>
    <row r="11" spans="2:7" x14ac:dyDescent="0.25">
      <c r="B11" s="3" t="s">
        <v>8</v>
      </c>
      <c r="C11" s="4">
        <f>SUBTOTAL(109,Tableau2[Chèque])</f>
        <v>695</v>
      </c>
      <c r="D11" s="4">
        <f>SUBTOTAL(109,Tableau2[Espèce])</f>
        <v>975</v>
      </c>
      <c r="E11" s="4">
        <f>SUBTOTAL(109,Tableau2[Total])</f>
        <v>1670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2"/>
  <sheetViews>
    <sheetView showGridLines="0" workbookViewId="0">
      <selection activeCell="H10" sqref="H10"/>
    </sheetView>
  </sheetViews>
  <sheetFormatPr baseColWidth="10" defaultRowHeight="15" x14ac:dyDescent="0.25"/>
  <cols>
    <col min="1" max="1" width="1.7109375" customWidth="1"/>
    <col min="2" max="2" width="12.5703125" bestFit="1" customWidth="1"/>
    <col min="3" max="4" width="11.85546875" customWidth="1"/>
    <col min="5" max="5" width="12.5703125" bestFit="1" customWidth="1"/>
  </cols>
  <sheetData>
    <row r="1" spans="2:7" x14ac:dyDescent="0.25">
      <c r="B1" s="8" t="s">
        <v>18</v>
      </c>
    </row>
    <row r="2" spans="2:7" x14ac:dyDescent="0.25">
      <c r="B2" s="2" t="s">
        <v>16</v>
      </c>
      <c r="C2" s="2" t="s">
        <v>15</v>
      </c>
      <c r="G2" s="5" t="s">
        <v>17</v>
      </c>
    </row>
    <row r="3" spans="2:7" x14ac:dyDescent="0.25">
      <c r="B3" s="2" t="s">
        <v>0</v>
      </c>
      <c r="C3" t="s">
        <v>3</v>
      </c>
      <c r="D3" t="s">
        <v>2</v>
      </c>
      <c r="E3" t="s">
        <v>4</v>
      </c>
      <c r="G3" s="5" t="s">
        <v>13</v>
      </c>
    </row>
    <row r="4" spans="2:7" x14ac:dyDescent="0.25">
      <c r="B4">
        <v>42</v>
      </c>
      <c r="C4" s="4">
        <v>90</v>
      </c>
      <c r="D4" s="4"/>
      <c r="E4" s="4">
        <v>90</v>
      </c>
    </row>
    <row r="5" spans="2:7" x14ac:dyDescent="0.25">
      <c r="B5">
        <v>43</v>
      </c>
      <c r="C5" s="4">
        <v>90</v>
      </c>
      <c r="D5" s="4">
        <v>135</v>
      </c>
      <c r="E5" s="4">
        <v>225</v>
      </c>
    </row>
    <row r="6" spans="2:7" x14ac:dyDescent="0.25">
      <c r="B6">
        <v>44</v>
      </c>
      <c r="C6" s="4">
        <v>180</v>
      </c>
      <c r="D6" s="4">
        <v>220</v>
      </c>
      <c r="E6" s="4">
        <v>400</v>
      </c>
    </row>
    <row r="7" spans="2:7" x14ac:dyDescent="0.25">
      <c r="B7">
        <v>45</v>
      </c>
      <c r="C7" s="4">
        <v>50</v>
      </c>
      <c r="D7" s="4">
        <v>85</v>
      </c>
      <c r="E7" s="4">
        <v>135</v>
      </c>
    </row>
    <row r="8" spans="2:7" x14ac:dyDescent="0.25">
      <c r="B8">
        <v>46</v>
      </c>
      <c r="C8" s="4">
        <v>100</v>
      </c>
      <c r="D8" s="4">
        <v>150</v>
      </c>
      <c r="E8" s="4">
        <v>250</v>
      </c>
    </row>
    <row r="9" spans="2:7" x14ac:dyDescent="0.25">
      <c r="B9">
        <v>47</v>
      </c>
      <c r="C9" s="4"/>
      <c r="D9" s="4">
        <v>50</v>
      </c>
      <c r="E9" s="4">
        <v>50</v>
      </c>
    </row>
    <row r="10" spans="2:7" x14ac:dyDescent="0.25">
      <c r="B10">
        <v>48</v>
      </c>
      <c r="C10" s="4">
        <v>50</v>
      </c>
      <c r="D10" s="4">
        <v>150</v>
      </c>
      <c r="E10" s="4">
        <v>200</v>
      </c>
    </row>
    <row r="11" spans="2:7" x14ac:dyDescent="0.25">
      <c r="B11">
        <v>49</v>
      </c>
      <c r="C11" s="4">
        <v>135</v>
      </c>
      <c r="D11" s="4">
        <v>185</v>
      </c>
      <c r="E11" s="4">
        <v>320</v>
      </c>
    </row>
    <row r="12" spans="2:7" x14ac:dyDescent="0.25">
      <c r="B12" t="s">
        <v>4</v>
      </c>
      <c r="C12" s="4">
        <v>695</v>
      </c>
      <c r="D12" s="4">
        <v>975</v>
      </c>
      <c r="E12" s="4">
        <v>1670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F1C0846-B688-4294-8B02-F43BA5B02D0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TCD classique</vt:lpstr>
      <vt:lpstr>Table Power Query</vt:lpstr>
      <vt:lpstr>TCD 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2018-11-29T06:17:30Z</dcterms:modified>
</cp:coreProperties>
</file>