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10320" tabRatio="672" activeTab="1"/>
  </bookViews>
  <sheets>
    <sheet name="Compte Courant" sheetId="1" r:id="rId1"/>
    <sheet name="B" sheetId="22" r:id="rId2"/>
  </sheets>
  <definedNames>
    <definedName name="_xlnm._FilterDatabase" localSheetId="0" hidden="1">'Compte Courant'!#REF!</definedName>
  </definedNames>
  <calcPr calcId="152511"/>
  <pivotCaches>
    <pivotCache cacheId="12" r:id="rId3"/>
  </pivotCaches>
</workbook>
</file>

<file path=xl/calcChain.xml><?xml version="1.0" encoding="utf-8"?>
<calcChain xmlns="http://schemas.openxmlformats.org/spreadsheetml/2006/main">
  <c r="D2" i="22" l="1"/>
  <c r="D3" i="22"/>
  <c r="D2" i="1" l="1"/>
  <c r="D1" i="1" l="1"/>
</calcChain>
</file>

<file path=xl/sharedStrings.xml><?xml version="1.0" encoding="utf-8"?>
<sst xmlns="http://schemas.openxmlformats.org/spreadsheetml/2006/main" count="130" uniqueCount="48">
  <si>
    <t>Date</t>
  </si>
  <si>
    <t>Débit</t>
  </si>
  <si>
    <t>Crédit</t>
  </si>
  <si>
    <t>Libellé</t>
  </si>
  <si>
    <t>Total général</t>
  </si>
  <si>
    <t>Somme de Débit</t>
  </si>
  <si>
    <t>Catégorie de Débit/Crédit</t>
  </si>
  <si>
    <t>Sous-catégorie de Débit/Crédit</t>
  </si>
  <si>
    <t>Bonjour ! Aujourd'hui est le</t>
  </si>
  <si>
    <t>Solde du Compte courant</t>
  </si>
  <si>
    <t>ACCUEIL</t>
  </si>
  <si>
    <t>Alimentation</t>
  </si>
  <si>
    <t>Supermarché/Epicerie</t>
  </si>
  <si>
    <t>Années</t>
  </si>
  <si>
    <t>Revenus</t>
  </si>
  <si>
    <t>Divers</t>
  </si>
  <si>
    <t>Service/Abonnement</t>
  </si>
  <si>
    <t>Cotisation JAZZ -25 ans</t>
  </si>
  <si>
    <t>Autres revenus</t>
  </si>
  <si>
    <t>Frais bancaires</t>
  </si>
  <si>
    <t>Epargne</t>
  </si>
  <si>
    <t>Remise cheque</t>
  </si>
  <si>
    <t>Café/Bar</t>
  </si>
  <si>
    <t>Retrait d'espèces</t>
  </si>
  <si>
    <t>Virement</t>
  </si>
  <si>
    <t>Carrefour Market</t>
  </si>
  <si>
    <t>SNCF</t>
  </si>
  <si>
    <t>Transports</t>
  </si>
  <si>
    <t>Metro/Bus/Train</t>
  </si>
  <si>
    <t>Prelevement pret etudiant</t>
  </si>
  <si>
    <t>Retrait</t>
  </si>
  <si>
    <t>L'Estaminet</t>
  </si>
  <si>
    <t>Soins de la personne</t>
  </si>
  <si>
    <t>Coiffeur/Esthéticienne</t>
  </si>
  <si>
    <t>Franck Provost</t>
  </si>
  <si>
    <t>Vacances</t>
  </si>
  <si>
    <t>Retrait d'argent</t>
  </si>
  <si>
    <t>Logement/Hotel</t>
  </si>
  <si>
    <t>Option tranquilité</t>
  </si>
  <si>
    <t>vers Livret Jeune</t>
  </si>
  <si>
    <t>Virement vers livret jeune</t>
  </si>
  <si>
    <t>hostelbookers.com</t>
  </si>
  <si>
    <t>hostelword.com</t>
  </si>
  <si>
    <t>Intérêts du Prêt Etudiant</t>
  </si>
  <si>
    <t>TCHATCHA</t>
  </si>
  <si>
    <t>LIVRET JEUNE</t>
  </si>
  <si>
    <t>2015</t>
  </si>
  <si>
    <t>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</si>
</sst>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dd/mm/yy;@"/>
    <numFmt numFmtId="166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u/>
      <sz val="9.35"/>
      <color theme="10"/>
      <name val="Calibri"/>
      <family val="2"/>
    </font>
    <font>
      <b/>
      <sz val="14"/>
      <color theme="0"/>
      <name val="Calibri"/>
      <family val="2"/>
    </font>
    <font>
      <b/>
      <sz val="14"/>
      <color theme="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166" fontId="0" fillId="0" borderId="0" xfId="0" applyNumberFormat="1"/>
    <xf numFmtId="14" fontId="0" fillId="0" borderId="0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1" fillId="0" borderId="0" xfId="0" applyNumberFormat="1" applyFont="1" applyBorder="1" applyAlignment="1">
      <alignment horizontal="center"/>
    </xf>
    <xf numFmtId="0" fontId="0" fillId="0" borderId="0" xfId="0" applyFill="1"/>
    <xf numFmtId="0" fontId="0" fillId="0" borderId="0" xfId="0" applyFont="1" applyBorder="1" applyAlignment="1">
      <alignment horizontal="left"/>
    </xf>
    <xf numFmtId="0" fontId="0" fillId="3" borderId="0" xfId="0" applyFill="1"/>
    <xf numFmtId="14" fontId="2" fillId="3" borderId="0" xfId="0" applyNumberFormat="1" applyFont="1" applyFill="1" applyAlignment="1">
      <alignment vertical="center"/>
    </xf>
    <xf numFmtId="14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/>
    <xf numFmtId="0" fontId="4" fillId="2" borderId="0" xfId="0" applyFont="1" applyFill="1" applyBorder="1"/>
    <xf numFmtId="0" fontId="3" fillId="2" borderId="0" xfId="0" applyFont="1" applyFill="1" applyBorder="1" applyAlignment="1"/>
    <xf numFmtId="164" fontId="5" fillId="2" borderId="0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8" fillId="3" borderId="1" xfId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0" borderId="0" xfId="0" applyAlignment="1">
      <alignment horizontal="left" vertical="center" wrapText="1"/>
    </xf>
    <xf numFmtId="0" fontId="6" fillId="3" borderId="2" xfId="1" applyFill="1" applyBorder="1" applyAlignment="1" applyProtection="1">
      <alignment horizontal="center" vertical="center"/>
    </xf>
    <xf numFmtId="0" fontId="7" fillId="3" borderId="3" xfId="1" quotePrefix="1" applyFont="1" applyFill="1" applyBorder="1" applyAlignment="1" applyProtection="1">
      <alignment horizontal="center" vertical="center"/>
    </xf>
    <xf numFmtId="0" fontId="7" fillId="3" borderId="4" xfId="1" quotePrefix="1" applyFont="1" applyFill="1" applyBorder="1" applyAlignment="1" applyProtection="1">
      <alignment horizontal="center" vertical="center"/>
    </xf>
    <xf numFmtId="0" fontId="0" fillId="0" borderId="0" xfId="0" applyFont="1"/>
  </cellXfs>
  <cellStyles count="2">
    <cellStyle name="Lien hypertexte" xfId="1" builtinId="8"/>
    <cellStyle name="Normal" xfId="0" builtinId="0"/>
  </cellStyles>
  <dxfs count="43"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alignment horizontal="left" vertical="bottom" textRotation="0" wrapText="0" relativeIndent="0" justifyLastLine="0" shrinkToFit="0" readingOrder="0"/>
    </dxf>
    <dxf>
      <numFmt numFmtId="167" formatCode="m/d/yyyy"/>
      <alignment horizontal="left" vertical="bottom" textRotation="0" wrapText="0" relativeIndent="0" justifyLastLine="0" shrinkToFit="0" readingOrder="0"/>
    </dxf>
    <dxf>
      <alignment horizontal="left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 à modifier.xlsm]B!Tableau croisé dynamique1</c:name>
    <c:fmtId val="4"/>
  </c:pivotSource>
  <c:chart>
    <c:title>
      <c:tx>
        <c:strRef>
          <c:f>B!$D$2</c:f>
          <c:strCache>
            <c:ptCount val="1"/>
            <c:pt idx="0">
              <c:v>Septembre 2015 - Dépenses par catégorie</c:v>
            </c:pt>
          </c:strCache>
        </c:strRef>
      </c:tx>
      <c:layout/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doughnutChart>
        <c:varyColors val="1"/>
        <c:ser>
          <c:idx val="0"/>
          <c:order val="0"/>
          <c:tx>
            <c:strRef>
              <c:f>B!$B$4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B!$A$5:$A$7</c:f>
              <c:strCache>
                <c:ptCount val="2"/>
                <c:pt idx="0">
                  <c:v>Alimentation</c:v>
                </c:pt>
                <c:pt idx="1">
                  <c:v>Virement</c:v>
                </c:pt>
              </c:strCache>
            </c:strRef>
          </c:cat>
          <c:val>
            <c:numRef>
              <c:f>B!$B$5:$B$7</c:f>
              <c:numCache>
                <c:formatCode>General</c:formatCode>
                <c:ptCount val="2"/>
                <c:pt idx="0">
                  <c:v>23.57</c:v>
                </c:pt>
                <c:pt idx="1">
                  <c:v>40.85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r"/>
      <c:layout/>
      <c:overlay val="0"/>
    </c:legend>
    <c:plotVisOnly val="1"/>
    <c:dispBlanksAs val="zero"/>
    <c:showDLblsOverMax val="0"/>
  </c:chart>
  <c:spPr>
    <a:solidFill>
      <a:schemeClr val="accent5">
        <a:lumMod val="40000"/>
        <a:lumOff val="60000"/>
      </a:schemeClr>
    </a:solidFill>
    <a:ln>
      <a:noFill/>
    </a:ln>
  </c:sp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68918</xdr:rowOff>
    </xdr:from>
    <xdr:to>
      <xdr:col>11</xdr:col>
      <xdr:colOff>397808</xdr:colOff>
      <xdr:row>18</xdr:row>
      <xdr:rowOff>158565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590550</xdr:colOff>
      <xdr:row>4</xdr:row>
      <xdr:rowOff>19050</xdr:rowOff>
    </xdr:from>
    <xdr:to>
      <xdr:col>10</xdr:col>
      <xdr:colOff>228600</xdr:colOff>
      <xdr:row>5</xdr:row>
      <xdr:rowOff>76200</xdr:rowOff>
    </xdr:to>
    <xdr:sp macro="" textlink="$D$3">
      <xdr:nvSpPr>
        <xdr:cNvPr id="5" name="ZoneTexte 4"/>
        <xdr:cNvSpPr txBox="1"/>
      </xdr:nvSpPr>
      <xdr:spPr>
        <a:xfrm>
          <a:off x="8953500" y="781050"/>
          <a:ext cx="11620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02D7A06-2749-45F4-9869-760886411A4A}" type="TxLink">
            <a:rPr lang="en-US" sz="1100" b="1" i="0" u="none" strike="noStrike">
              <a:solidFill>
                <a:srgbClr val="000000"/>
              </a:solidFill>
              <a:latin typeface="Calibri"/>
            </a:rPr>
            <a:t>Total : 64,42</a:t>
          </a:fld>
          <a:endParaRPr lang="fr-FR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60.40954479167" createdVersion="5" refreshedVersion="5" minRefreshableVersion="3" recordCount="37">
  <cacheSource type="worksheet">
    <worksheetSource name="tableau1"/>
  </cacheSource>
  <cacheFields count="7">
    <cacheField name="Date" numFmtId="14">
      <sharedItems containsSemiMixedTypes="0" containsNonDate="0" containsDate="1" containsString="0" minDate="2012-05-29T00:00:00" maxDate="2015-09-12T00:00:00" count="27">
        <d v="2012-05-29T00:00:00"/>
        <d v="2012-05-30T00:00:00"/>
        <d v="2012-05-31T00:00:00"/>
        <d v="2012-06-25T00:00:00"/>
        <d v="2012-06-30T00:00:00"/>
        <d v="2012-07-17T00:00:00"/>
        <d v="2012-07-30T00:00:00"/>
        <d v="2012-08-17T00:00:00"/>
        <d v="2012-08-22T00:00:00"/>
        <d v="2012-08-27T00:00:00"/>
        <d v="2012-08-30T00:00:00"/>
        <d v="2012-09-18T00:00:00"/>
        <d v="2012-09-20T00:00:00"/>
        <d v="2012-09-30T00:00:00"/>
        <d v="2012-10-01T00:00:00"/>
        <d v="2012-10-02T00:00:00"/>
        <d v="2012-10-04T00:00:00"/>
        <d v="2012-10-05T00:00:00"/>
        <d v="2012-10-09T00:00:00"/>
        <d v="2012-10-29T00:00:00"/>
        <d v="2012-10-30T00:00:00"/>
        <d v="2012-11-02T00:00:00"/>
        <d v="2012-11-07T00:00:00"/>
        <d v="2012-11-16T00:00:00"/>
        <d v="2012-11-17T00:00:00"/>
        <d v="2012-11-19T00:00:00"/>
        <d v="2015-09-11T00:00:00"/>
      </sharedItems>
      <fieldGroup par="6" base="0">
        <rangePr groupBy="months" startDate="2012-05-29T00:00:00" endDate="2015-09-12T00:00:00"/>
        <groupItems count="14">
          <s v="&lt;29/05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9/2015"/>
        </groupItems>
      </fieldGroup>
    </cacheField>
    <cacheField name="Débit" numFmtId="166">
      <sharedItems containsString="0" containsBlank="1" containsNumber="1" minValue="0.25" maxValue="1000"/>
    </cacheField>
    <cacheField name="Crédit" numFmtId="166">
      <sharedItems containsString="0" containsBlank="1" containsNumber="1" containsInteger="1" minValue="4000" maxValue="4000"/>
    </cacheField>
    <cacheField name="Libellé" numFmtId="0">
      <sharedItems/>
    </cacheField>
    <cacheField name="Catégorie de Débit/Crédit" numFmtId="0">
      <sharedItems count="9">
        <s v="Alimentation"/>
        <s v="Virement"/>
        <s v="Epargne"/>
        <s v="Frais bancaires"/>
        <s v="Vacances"/>
        <s v="Revenus"/>
        <s v="Soins de la personne"/>
        <s v="Transports"/>
        <s v="Divers"/>
      </sharedItems>
    </cacheField>
    <cacheField name="Sous-catégorie de Débit/Crédit" numFmtId="0">
      <sharedItems/>
    </cacheField>
    <cacheField name="Années" numFmtId="0" databaseField="0">
      <fieldGroup base="0">
        <rangePr groupBy="years" startDate="2012-05-29T00:00:00" endDate="2015-09-12T00:00:00"/>
        <groupItems count="6">
          <s v="&lt;29/05/2012"/>
          <s v="2012"/>
          <s v="2013"/>
          <s v="2014"/>
          <s v="2015"/>
          <s v="&gt;12/09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n v="18.5"/>
    <m/>
    <s v="Carrefour Market"/>
    <x v="0"/>
    <s v="Supermarché/Epicerie"/>
  </r>
  <r>
    <x v="1"/>
    <n v="27.43"/>
    <m/>
    <s v="Prelevement pret etudiant"/>
    <x v="1"/>
    <s v="Intérêts du Prêt Etudiant"/>
  </r>
  <r>
    <x v="2"/>
    <n v="10.029999999999999"/>
    <m/>
    <s v="Carrefour Market"/>
    <x v="0"/>
    <s v="Supermarché/Epicerie"/>
  </r>
  <r>
    <x v="3"/>
    <n v="1000"/>
    <m/>
    <s v="Virement vers livret jeune"/>
    <x v="2"/>
    <s v="vers Livret Jeune"/>
  </r>
  <r>
    <x v="4"/>
    <n v="27.43"/>
    <m/>
    <s v="Prelevement pret etudiant"/>
    <x v="1"/>
    <s v="Intérêts du Prêt Etudiant"/>
  </r>
  <r>
    <x v="5"/>
    <n v="3.85"/>
    <m/>
    <s v="Cotisation JAZZ -25 ans"/>
    <x v="3"/>
    <s v="Service/Abonnement"/>
  </r>
  <r>
    <x v="5"/>
    <n v="0.25"/>
    <m/>
    <s v="Option tranquilité"/>
    <x v="3"/>
    <s v="Service/Abonnement"/>
  </r>
  <r>
    <x v="5"/>
    <n v="50"/>
    <m/>
    <s v="hostelbookers.com"/>
    <x v="4"/>
    <s v="Logement/Hotel"/>
  </r>
  <r>
    <x v="6"/>
    <n v="27.43"/>
    <m/>
    <s v="Prelevement pret etudiant"/>
    <x v="1"/>
    <s v="Intérêts du Prêt Etudiant"/>
  </r>
  <r>
    <x v="7"/>
    <n v="3.85"/>
    <m/>
    <s v="Cotisation JAZZ -25 ans"/>
    <x v="3"/>
    <s v="Service/Abonnement"/>
  </r>
  <r>
    <x v="7"/>
    <n v="0.25"/>
    <m/>
    <s v="Option tranquilité"/>
    <x v="3"/>
    <s v="Service/Abonnement"/>
  </r>
  <r>
    <x v="8"/>
    <n v="254.81"/>
    <m/>
    <s v="Retrait"/>
    <x v="4"/>
    <s v="Retrait d'argent"/>
  </r>
  <r>
    <x v="9"/>
    <n v="124.98"/>
    <m/>
    <s v="Retrait"/>
    <x v="4"/>
    <s v="Retrait d'argent"/>
  </r>
  <r>
    <x v="10"/>
    <n v="27.43"/>
    <m/>
    <s v="Prelevement pret etudiant"/>
    <x v="1"/>
    <s v="Intérêts du Prêt Etudiant"/>
  </r>
  <r>
    <x v="11"/>
    <n v="162.27000000000001"/>
    <m/>
    <s v="Retrait"/>
    <x v="4"/>
    <s v="Retrait d'argent"/>
  </r>
  <r>
    <x v="12"/>
    <n v="3.66"/>
    <m/>
    <s v="hostelword.com"/>
    <x v="4"/>
    <s v="Logement/Hotel"/>
  </r>
  <r>
    <x v="12"/>
    <n v="8.33"/>
    <m/>
    <s v="hostelword.com"/>
    <x v="4"/>
    <s v="Logement/Hotel"/>
  </r>
  <r>
    <x v="13"/>
    <n v="40.85"/>
    <m/>
    <s v="Prelevement pret etudiant"/>
    <x v="1"/>
    <s v="Intérêts du Prêt Etudiant"/>
  </r>
  <r>
    <x v="14"/>
    <m/>
    <n v="4000"/>
    <s v="Remise cheque"/>
    <x v="5"/>
    <s v="Autres revenus"/>
  </r>
  <r>
    <x v="15"/>
    <n v="20"/>
    <m/>
    <s v="Franck Provost"/>
    <x v="6"/>
    <s v="Coiffeur/Esthéticienne"/>
  </r>
  <r>
    <x v="15"/>
    <n v="24"/>
    <m/>
    <s v="SNCF"/>
    <x v="7"/>
    <s v="Metro/Bus/Train"/>
  </r>
  <r>
    <x v="16"/>
    <n v="16"/>
    <m/>
    <s v="TCHATCHA"/>
    <x v="0"/>
    <s v="Café/Bar"/>
  </r>
  <r>
    <x v="16"/>
    <n v="42.86"/>
    <m/>
    <s v="Carrefour Market"/>
    <x v="0"/>
    <s v="Supermarché/Epicerie"/>
  </r>
  <r>
    <x v="17"/>
    <n v="24.28"/>
    <m/>
    <s v="Carrefour Market"/>
    <x v="0"/>
    <s v="Supermarché/Epicerie"/>
  </r>
  <r>
    <x v="18"/>
    <n v="45.41"/>
    <m/>
    <s v="Carrefour Market"/>
    <x v="0"/>
    <s v="Supermarché/Epicerie"/>
  </r>
  <r>
    <x v="18"/>
    <n v="30"/>
    <m/>
    <s v="Retrait"/>
    <x v="8"/>
    <s v="Retrait d'espèces"/>
  </r>
  <r>
    <x v="19"/>
    <n v="30"/>
    <m/>
    <s v="Retrait"/>
    <x v="8"/>
    <s v="Retrait d'espèces"/>
  </r>
  <r>
    <x v="20"/>
    <n v="40.85"/>
    <m/>
    <s v="Prelevement pret etudiant"/>
    <x v="1"/>
    <s v="Intérêts du Prêt Etudiant"/>
  </r>
  <r>
    <x v="21"/>
    <n v="24"/>
    <m/>
    <s v="SNCF"/>
    <x v="7"/>
    <s v="Metro/Bus/Train"/>
  </r>
  <r>
    <x v="22"/>
    <n v="23.61"/>
    <m/>
    <s v="Carrefour Market"/>
    <x v="0"/>
    <s v="Supermarché/Epicerie"/>
  </r>
  <r>
    <x v="23"/>
    <n v="15"/>
    <m/>
    <s v="L'Estaminet"/>
    <x v="0"/>
    <s v="Café/Bar"/>
  </r>
  <r>
    <x v="23"/>
    <n v="24"/>
    <m/>
    <s v="SNCF"/>
    <x v="7"/>
    <s v="Metro/Bus/Train"/>
  </r>
  <r>
    <x v="24"/>
    <n v="3.85"/>
    <m/>
    <s v="Cotisation JAZZ -25 ans"/>
    <x v="3"/>
    <s v="Service/Abonnement"/>
  </r>
  <r>
    <x v="24"/>
    <n v="0.25"/>
    <m/>
    <s v="Option tranquilité"/>
    <x v="3"/>
    <s v="Service/Abonnement"/>
  </r>
  <r>
    <x v="25"/>
    <n v="20"/>
    <m/>
    <s v="Franck Provost"/>
    <x v="6"/>
    <s v="Coiffeur/Esthéticienne"/>
  </r>
  <r>
    <x v="26"/>
    <n v="40.85"/>
    <m/>
    <s v="Prelevement pret etudiant"/>
    <x v="1"/>
    <s v="Intérêts du Prêt Etudiant"/>
  </r>
  <r>
    <x v="26"/>
    <n v="23.57"/>
    <m/>
    <s v="Carrefour Market"/>
    <x v="0"/>
    <s v="Supermarché/Epiceri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6">
  <location ref="A4:B7" firstHeaderRow="1" firstDataRow="1" firstDataCol="1" rowPageCount="2" colPageCount="1"/>
  <pivotFields count="7">
    <pivotField axis="axisPage" compact="0" outline="0" multipleItemSelectionAllowed="1"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9">
        <item x="0"/>
        <item x="8"/>
        <item x="2"/>
        <item x="3"/>
        <item x="5"/>
        <item x="6"/>
        <item x="7"/>
        <item x="4"/>
        <item x="1"/>
      </items>
    </pivotField>
    <pivotField compact="0" outline="0" showAll="0" defaultSubtotal="0"/>
    <pivotField axis="axisPage" compact="0" outline="0" multipleItemSelectionAllowed="1" showAll="0" defaultSubtotal="0">
      <items count="6">
        <item h="1" x="0"/>
        <item h="1" x="1"/>
        <item h="1" x="2"/>
        <item h="1" x="3"/>
        <item x="4"/>
        <item h="1" x="5"/>
      </items>
    </pivotField>
  </pivotFields>
  <rowFields count="1">
    <field x="4"/>
  </rowFields>
  <rowItems count="3">
    <i>
      <x/>
    </i>
    <i>
      <x v="8"/>
    </i>
    <i t="grand">
      <x/>
    </i>
  </rowItems>
  <colItems count="1">
    <i/>
  </colItems>
  <pageFields count="2">
    <pageField fld="6" hier="-1"/>
    <pageField fld="0" hier="-1"/>
  </pageFields>
  <dataFields count="1">
    <dataField name="Somme de Débit" fld="1" baseField="0" baseItem="0"/>
  </dataFields>
  <chartFormats count="1">
    <chartFormat chart="4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1" displayName="Tableau1" ref="A8:F45" totalsRowShown="0" headerRowDxfId="42">
  <autoFilter ref="A8:F45"/>
  <tableColumns count="6">
    <tableColumn id="1" name="Date" dataDxfId="41" totalsRowDxfId="40"/>
    <tableColumn id="2" name="Débit"/>
    <tableColumn id="3" name="Crédit"/>
    <tableColumn id="4" name="Libellé"/>
    <tableColumn id="5" name="Catégorie de Débit/Crédit"/>
    <tableColumn id="6" name="Sous-catégorie de Débit/Crédi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1">
  <a:themeElements>
    <a:clrScheme name="Personal Cash Flow Statement">
      <a:dk1>
        <a:srgbClr val="000000"/>
      </a:dk1>
      <a:lt1>
        <a:srgbClr val="FFFFFF"/>
      </a:lt1>
      <a:dk2>
        <a:srgbClr val="1A1A17"/>
      </a:dk2>
      <a:lt2>
        <a:srgbClr val="FAF7F0"/>
      </a:lt2>
      <a:accent1>
        <a:srgbClr val="E58555"/>
      </a:accent1>
      <a:accent2>
        <a:srgbClr val="62A293"/>
      </a:accent2>
      <a:accent3>
        <a:srgbClr val="F7AF4F"/>
      </a:accent3>
      <a:accent4>
        <a:srgbClr val="A7BD6F"/>
      </a:accent4>
      <a:accent5>
        <a:srgbClr val="D5BD85"/>
      </a:accent5>
      <a:accent6>
        <a:srgbClr val="996B7B"/>
      </a:accent6>
      <a:hlink>
        <a:srgbClr val="A7BD6F"/>
      </a:hlink>
      <a:folHlink>
        <a:srgbClr val="996B7B"/>
      </a:folHlink>
    </a:clrScheme>
    <a:fontScheme name="Personal Cash Flow Statemen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46"/>
  <sheetViews>
    <sheetView showGridLines="0" zoomScale="85" zoomScaleNormal="85" workbookViewId="0">
      <pane ySplit="8" topLeftCell="A33" activePane="bottomLeft" state="frozen"/>
      <selection pane="bottomLeft" activeCell="F43" sqref="F43"/>
    </sheetView>
  </sheetViews>
  <sheetFormatPr baseColWidth="10" defaultRowHeight="15" x14ac:dyDescent="0.25"/>
  <cols>
    <col min="1" max="1" width="11.28515625" style="4" customWidth="1"/>
    <col min="2" max="2" width="12.85546875" customWidth="1"/>
    <col min="3" max="3" width="16.140625" customWidth="1"/>
    <col min="4" max="4" width="46" customWidth="1"/>
    <col min="5" max="5" width="28" customWidth="1"/>
    <col min="6" max="6" width="32.85546875" customWidth="1"/>
  </cols>
  <sheetData>
    <row r="1" spans="1:9" s="9" customFormat="1" ht="27" customHeight="1" thickBot="1" x14ac:dyDescent="0.3">
      <c r="A1" s="12" t="s">
        <v>8</v>
      </c>
      <c r="B1" s="12"/>
      <c r="C1" s="12"/>
      <c r="D1" s="11">
        <f ca="1">TODAY()</f>
        <v>42260</v>
      </c>
      <c r="E1" s="10"/>
      <c r="F1" s="18" t="s">
        <v>10</v>
      </c>
      <c r="G1" s="22"/>
      <c r="H1" s="23" t="s">
        <v>45</v>
      </c>
      <c r="I1" s="24"/>
    </row>
    <row r="2" spans="1:9" s="14" customFormat="1" ht="24" customHeight="1" x14ac:dyDescent="0.35">
      <c r="A2" s="15" t="s">
        <v>9</v>
      </c>
      <c r="B2" s="15"/>
      <c r="D2" s="16">
        <f>SUM(C9:C45)-SUM(B9:B45)</f>
        <v>1760.12</v>
      </c>
      <c r="E2" s="13"/>
      <c r="F2" s="13"/>
    </row>
    <row r="3" spans="1:9" s="14" customFormat="1" ht="24" customHeight="1" x14ac:dyDescent="0.35">
      <c r="A3" s="15"/>
      <c r="B3" s="15"/>
      <c r="D3" s="16"/>
      <c r="E3" s="13"/>
      <c r="F3" s="13"/>
    </row>
    <row r="4" spans="1:9" s="14" customFormat="1" ht="24" customHeight="1" x14ac:dyDescent="0.35">
      <c r="A4" s="15"/>
      <c r="B4" s="15"/>
      <c r="D4" s="16"/>
      <c r="E4" s="13"/>
      <c r="F4" s="13"/>
    </row>
    <row r="5" spans="1:9" s="14" customFormat="1" ht="24" customHeight="1" x14ac:dyDescent="0.35">
      <c r="A5" s="15"/>
      <c r="B5" s="15"/>
      <c r="D5" s="16"/>
      <c r="E5" s="13"/>
      <c r="F5" s="13"/>
    </row>
    <row r="6" spans="1:9" s="20" customFormat="1" x14ac:dyDescent="0.25">
      <c r="A6" s="19"/>
    </row>
    <row r="7" spans="1:9" x14ac:dyDescent="0.25">
      <c r="A7" s="8"/>
      <c r="B7" s="2"/>
      <c r="C7" s="6"/>
    </row>
    <row r="8" spans="1:9" s="21" customFormat="1" x14ac:dyDescent="0.25">
      <c r="A8" s="21" t="s">
        <v>0</v>
      </c>
      <c r="B8" s="21" t="s">
        <v>1</v>
      </c>
      <c r="C8" s="21" t="s">
        <v>2</v>
      </c>
      <c r="D8" s="21" t="s">
        <v>3</v>
      </c>
      <c r="E8" s="21" t="s">
        <v>6</v>
      </c>
      <c r="F8" s="21" t="s">
        <v>7</v>
      </c>
    </row>
    <row r="9" spans="1:9" x14ac:dyDescent="0.25">
      <c r="A9" s="17">
        <v>41058</v>
      </c>
      <c r="B9" s="1">
        <v>18.5</v>
      </c>
      <c r="C9" s="1"/>
      <c r="D9" t="s">
        <v>25</v>
      </c>
      <c r="E9" t="s">
        <v>11</v>
      </c>
      <c r="F9" t="s">
        <v>12</v>
      </c>
    </row>
    <row r="10" spans="1:9" x14ac:dyDescent="0.25">
      <c r="A10" s="17">
        <v>41059</v>
      </c>
      <c r="B10" s="1">
        <v>27.43</v>
      </c>
      <c r="C10" s="1"/>
      <c r="D10" t="s">
        <v>29</v>
      </c>
      <c r="E10" s="7" t="s">
        <v>24</v>
      </c>
      <c r="F10" s="7" t="s">
        <v>43</v>
      </c>
    </row>
    <row r="11" spans="1:9" x14ac:dyDescent="0.25">
      <c r="A11" s="17">
        <v>41060</v>
      </c>
      <c r="B11" s="1">
        <v>10.029999999999999</v>
      </c>
      <c r="C11" s="1"/>
      <c r="D11" t="s">
        <v>25</v>
      </c>
      <c r="E11" t="s">
        <v>11</v>
      </c>
      <c r="F11" t="s">
        <v>12</v>
      </c>
    </row>
    <row r="12" spans="1:9" x14ac:dyDescent="0.25">
      <c r="A12" s="17">
        <v>41085</v>
      </c>
      <c r="B12" s="1">
        <v>1000</v>
      </c>
      <c r="C12" s="1"/>
      <c r="D12" t="s">
        <v>40</v>
      </c>
      <c r="E12" t="s">
        <v>20</v>
      </c>
      <c r="F12" t="s">
        <v>39</v>
      </c>
    </row>
    <row r="13" spans="1:9" x14ac:dyDescent="0.25">
      <c r="A13" s="17">
        <v>41090</v>
      </c>
      <c r="B13" s="1">
        <v>27.43</v>
      </c>
      <c r="C13" s="1"/>
      <c r="D13" t="s">
        <v>29</v>
      </c>
      <c r="E13" s="7" t="s">
        <v>24</v>
      </c>
      <c r="F13" s="7" t="s">
        <v>43</v>
      </c>
    </row>
    <row r="14" spans="1:9" x14ac:dyDescent="0.25">
      <c r="A14" s="17">
        <v>41107</v>
      </c>
      <c r="B14" s="1">
        <v>3.85</v>
      </c>
      <c r="C14" s="1"/>
      <c r="D14" t="s">
        <v>17</v>
      </c>
      <c r="E14" t="s">
        <v>19</v>
      </c>
      <c r="F14" t="s">
        <v>16</v>
      </c>
    </row>
    <row r="15" spans="1:9" x14ac:dyDescent="0.25">
      <c r="A15" s="17">
        <v>41107</v>
      </c>
      <c r="B15" s="1">
        <v>0.25</v>
      </c>
      <c r="C15" s="1"/>
      <c r="D15" t="s">
        <v>38</v>
      </c>
      <c r="E15" t="s">
        <v>19</v>
      </c>
      <c r="F15" t="s">
        <v>16</v>
      </c>
    </row>
    <row r="16" spans="1:9" x14ac:dyDescent="0.25">
      <c r="A16" s="17">
        <v>41107</v>
      </c>
      <c r="B16" s="1">
        <v>50</v>
      </c>
      <c r="C16" s="1"/>
      <c r="D16" t="s">
        <v>41</v>
      </c>
      <c r="E16" s="7" t="s">
        <v>35</v>
      </c>
      <c r="F16" s="7" t="s">
        <v>37</v>
      </c>
    </row>
    <row r="17" spans="1:6" x14ac:dyDescent="0.25">
      <c r="A17" s="17">
        <v>41120</v>
      </c>
      <c r="B17" s="1">
        <v>27.43</v>
      </c>
      <c r="C17" s="1"/>
      <c r="D17" t="s">
        <v>29</v>
      </c>
      <c r="E17" s="7" t="s">
        <v>24</v>
      </c>
      <c r="F17" s="7" t="s">
        <v>43</v>
      </c>
    </row>
    <row r="18" spans="1:6" x14ac:dyDescent="0.25">
      <c r="A18" s="17">
        <v>41138</v>
      </c>
      <c r="B18" s="1">
        <v>3.85</v>
      </c>
      <c r="C18" s="1"/>
      <c r="D18" t="s">
        <v>17</v>
      </c>
      <c r="E18" t="s">
        <v>19</v>
      </c>
      <c r="F18" t="s">
        <v>16</v>
      </c>
    </row>
    <row r="19" spans="1:6" x14ac:dyDescent="0.25">
      <c r="A19" s="17">
        <v>41138</v>
      </c>
      <c r="B19" s="1">
        <v>0.25</v>
      </c>
      <c r="C19" s="1"/>
      <c r="D19" t="s">
        <v>38</v>
      </c>
      <c r="E19" t="s">
        <v>19</v>
      </c>
      <c r="F19" t="s">
        <v>16</v>
      </c>
    </row>
    <row r="20" spans="1:6" x14ac:dyDescent="0.25">
      <c r="A20" s="17">
        <v>41143</v>
      </c>
      <c r="B20" s="1">
        <v>254.81</v>
      </c>
      <c r="C20" s="1"/>
      <c r="D20" t="s">
        <v>30</v>
      </c>
      <c r="E20" s="7" t="s">
        <v>35</v>
      </c>
      <c r="F20" s="7" t="s">
        <v>36</v>
      </c>
    </row>
    <row r="21" spans="1:6" x14ac:dyDescent="0.25">
      <c r="A21" s="17">
        <v>41148</v>
      </c>
      <c r="B21" s="1">
        <v>124.98</v>
      </c>
      <c r="C21" s="1"/>
      <c r="D21" t="s">
        <v>30</v>
      </c>
      <c r="E21" s="7" t="s">
        <v>35</v>
      </c>
      <c r="F21" s="7" t="s">
        <v>36</v>
      </c>
    </row>
    <row r="22" spans="1:6" x14ac:dyDescent="0.25">
      <c r="A22" s="17">
        <v>41151</v>
      </c>
      <c r="B22" s="1">
        <v>27.43</v>
      </c>
      <c r="C22" s="1"/>
      <c r="D22" t="s">
        <v>29</v>
      </c>
      <c r="E22" s="7" t="s">
        <v>24</v>
      </c>
      <c r="F22" s="7" t="s">
        <v>43</v>
      </c>
    </row>
    <row r="23" spans="1:6" x14ac:dyDescent="0.25">
      <c r="A23" s="17">
        <v>41170</v>
      </c>
      <c r="B23" s="1">
        <v>162.27000000000001</v>
      </c>
      <c r="C23" s="1"/>
      <c r="D23" t="s">
        <v>30</v>
      </c>
      <c r="E23" s="7" t="s">
        <v>35</v>
      </c>
      <c r="F23" s="7" t="s">
        <v>36</v>
      </c>
    </row>
    <row r="24" spans="1:6" x14ac:dyDescent="0.25">
      <c r="A24" s="17">
        <v>41172</v>
      </c>
      <c r="B24" s="1">
        <v>3.66</v>
      </c>
      <c r="C24" s="1"/>
      <c r="D24" t="s">
        <v>42</v>
      </c>
      <c r="E24" s="7" t="s">
        <v>35</v>
      </c>
      <c r="F24" s="7" t="s">
        <v>37</v>
      </c>
    </row>
    <row r="25" spans="1:6" x14ac:dyDescent="0.25">
      <c r="A25" s="17">
        <v>41172</v>
      </c>
      <c r="B25" s="1">
        <v>8.33</v>
      </c>
      <c r="C25" s="1"/>
      <c r="D25" t="s">
        <v>42</v>
      </c>
      <c r="E25" s="7" t="s">
        <v>35</v>
      </c>
      <c r="F25" s="7" t="s">
        <v>37</v>
      </c>
    </row>
    <row r="26" spans="1:6" x14ac:dyDescent="0.25">
      <c r="A26" s="17">
        <v>41182</v>
      </c>
      <c r="B26" s="1">
        <v>40.85</v>
      </c>
      <c r="C26" s="1"/>
      <c r="D26" t="s">
        <v>29</v>
      </c>
      <c r="E26" s="7" t="s">
        <v>24</v>
      </c>
      <c r="F26" s="7" t="s">
        <v>43</v>
      </c>
    </row>
    <row r="27" spans="1:6" x14ac:dyDescent="0.25">
      <c r="A27" s="17">
        <v>41183</v>
      </c>
      <c r="B27" s="1"/>
      <c r="C27" s="1">
        <v>4000</v>
      </c>
      <c r="D27" t="s">
        <v>21</v>
      </c>
      <c r="E27" t="s">
        <v>14</v>
      </c>
      <c r="F27" t="s">
        <v>18</v>
      </c>
    </row>
    <row r="28" spans="1:6" x14ac:dyDescent="0.25">
      <c r="A28" s="17">
        <v>41184</v>
      </c>
      <c r="B28" s="1">
        <v>20</v>
      </c>
      <c r="C28" s="1"/>
      <c r="D28" t="s">
        <v>34</v>
      </c>
      <c r="E28" s="7" t="s">
        <v>32</v>
      </c>
      <c r="F28" s="7" t="s">
        <v>33</v>
      </c>
    </row>
    <row r="29" spans="1:6" x14ac:dyDescent="0.25">
      <c r="A29" s="17">
        <v>41184</v>
      </c>
      <c r="B29" s="1">
        <v>24</v>
      </c>
      <c r="C29" s="1"/>
      <c r="D29" t="s">
        <v>26</v>
      </c>
      <c r="E29" t="s">
        <v>27</v>
      </c>
      <c r="F29" t="s">
        <v>28</v>
      </c>
    </row>
    <row r="30" spans="1:6" x14ac:dyDescent="0.25">
      <c r="A30" s="17">
        <v>41186</v>
      </c>
      <c r="B30" s="1">
        <v>16</v>
      </c>
      <c r="C30" s="1"/>
      <c r="D30" t="s">
        <v>44</v>
      </c>
      <c r="E30" t="s">
        <v>11</v>
      </c>
      <c r="F30" t="s">
        <v>22</v>
      </c>
    </row>
    <row r="31" spans="1:6" x14ac:dyDescent="0.25">
      <c r="A31" s="17">
        <v>41186</v>
      </c>
      <c r="B31" s="1">
        <v>42.86</v>
      </c>
      <c r="C31" s="1"/>
      <c r="D31" t="s">
        <v>25</v>
      </c>
      <c r="E31" t="s">
        <v>11</v>
      </c>
      <c r="F31" t="s">
        <v>12</v>
      </c>
    </row>
    <row r="32" spans="1:6" x14ac:dyDescent="0.25">
      <c r="A32" s="17">
        <v>41187</v>
      </c>
      <c r="B32" s="1">
        <v>24.28</v>
      </c>
      <c r="C32" s="1"/>
      <c r="D32" t="s">
        <v>25</v>
      </c>
      <c r="E32" t="s">
        <v>11</v>
      </c>
      <c r="F32" t="s">
        <v>12</v>
      </c>
    </row>
    <row r="33" spans="1:6" x14ac:dyDescent="0.25">
      <c r="A33" s="17">
        <v>41191</v>
      </c>
      <c r="B33" s="1">
        <v>45.41</v>
      </c>
      <c r="C33" s="1"/>
      <c r="D33" t="s">
        <v>25</v>
      </c>
      <c r="E33" t="s">
        <v>11</v>
      </c>
      <c r="F33" t="s">
        <v>12</v>
      </c>
    </row>
    <row r="34" spans="1:6" x14ac:dyDescent="0.25">
      <c r="A34" s="17">
        <v>41191</v>
      </c>
      <c r="B34" s="1">
        <v>30</v>
      </c>
      <c r="C34" s="1"/>
      <c r="D34" t="s">
        <v>30</v>
      </c>
      <c r="E34" t="s">
        <v>15</v>
      </c>
      <c r="F34" t="s">
        <v>23</v>
      </c>
    </row>
    <row r="35" spans="1:6" x14ac:dyDescent="0.25">
      <c r="A35" s="17">
        <v>41211</v>
      </c>
      <c r="B35" s="1">
        <v>30</v>
      </c>
      <c r="C35" s="1"/>
      <c r="D35" t="s">
        <v>30</v>
      </c>
      <c r="E35" t="s">
        <v>15</v>
      </c>
      <c r="F35" t="s">
        <v>23</v>
      </c>
    </row>
    <row r="36" spans="1:6" x14ac:dyDescent="0.25">
      <c r="A36" s="17">
        <v>41212</v>
      </c>
      <c r="B36" s="1">
        <v>40.85</v>
      </c>
      <c r="C36" s="1"/>
      <c r="D36" t="s">
        <v>29</v>
      </c>
      <c r="E36" s="7" t="s">
        <v>24</v>
      </c>
      <c r="F36" s="7" t="s">
        <v>43</v>
      </c>
    </row>
    <row r="37" spans="1:6" x14ac:dyDescent="0.25">
      <c r="A37" s="17">
        <v>41215</v>
      </c>
      <c r="B37" s="1">
        <v>24</v>
      </c>
      <c r="C37" s="1"/>
      <c r="D37" t="s">
        <v>26</v>
      </c>
      <c r="E37" t="s">
        <v>27</v>
      </c>
      <c r="F37" t="s">
        <v>28</v>
      </c>
    </row>
    <row r="38" spans="1:6" x14ac:dyDescent="0.25">
      <c r="A38" s="17">
        <v>41220</v>
      </c>
      <c r="B38" s="1">
        <v>23.61</v>
      </c>
      <c r="C38" s="1"/>
      <c r="D38" t="s">
        <v>25</v>
      </c>
      <c r="E38" t="s">
        <v>11</v>
      </c>
      <c r="F38" t="s">
        <v>12</v>
      </c>
    </row>
    <row r="39" spans="1:6" x14ac:dyDescent="0.25">
      <c r="A39" s="17">
        <v>41229</v>
      </c>
      <c r="B39" s="1">
        <v>15</v>
      </c>
      <c r="C39" s="1"/>
      <c r="D39" t="s">
        <v>31</v>
      </c>
      <c r="E39" t="s">
        <v>11</v>
      </c>
      <c r="F39" t="s">
        <v>22</v>
      </c>
    </row>
    <row r="40" spans="1:6" x14ac:dyDescent="0.25">
      <c r="A40" s="17">
        <v>41229</v>
      </c>
      <c r="B40" s="1">
        <v>24</v>
      </c>
      <c r="C40" s="1"/>
      <c r="D40" t="s">
        <v>26</v>
      </c>
      <c r="E40" t="s">
        <v>27</v>
      </c>
      <c r="F40" t="s">
        <v>28</v>
      </c>
    </row>
    <row r="41" spans="1:6" x14ac:dyDescent="0.25">
      <c r="A41" s="17">
        <v>41230</v>
      </c>
      <c r="B41" s="1">
        <v>3.85</v>
      </c>
      <c r="C41" s="1"/>
      <c r="D41" t="s">
        <v>17</v>
      </c>
      <c r="E41" t="s">
        <v>19</v>
      </c>
      <c r="F41" t="s">
        <v>16</v>
      </c>
    </row>
    <row r="42" spans="1:6" x14ac:dyDescent="0.25">
      <c r="A42" s="17">
        <v>41230</v>
      </c>
      <c r="B42" s="1">
        <v>0.25</v>
      </c>
      <c r="C42" s="1"/>
      <c r="D42" t="s">
        <v>38</v>
      </c>
      <c r="E42" t="s">
        <v>19</v>
      </c>
      <c r="F42" t="s">
        <v>16</v>
      </c>
    </row>
    <row r="43" spans="1:6" x14ac:dyDescent="0.25">
      <c r="A43" s="17">
        <v>41232</v>
      </c>
      <c r="B43" s="1">
        <v>20</v>
      </c>
      <c r="C43" s="1"/>
      <c r="D43" t="s">
        <v>34</v>
      </c>
      <c r="E43" s="7" t="s">
        <v>32</v>
      </c>
      <c r="F43" s="7" t="s">
        <v>33</v>
      </c>
    </row>
    <row r="44" spans="1:6" x14ac:dyDescent="0.25">
      <c r="A44" s="17">
        <v>42258</v>
      </c>
      <c r="B44" s="1">
        <v>40.85</v>
      </c>
      <c r="C44" s="1"/>
      <c r="D44" t="s">
        <v>29</v>
      </c>
      <c r="E44" s="7" t="s">
        <v>24</v>
      </c>
      <c r="F44" s="7" t="s">
        <v>43</v>
      </c>
    </row>
    <row r="45" spans="1:6" x14ac:dyDescent="0.25">
      <c r="A45" s="17">
        <v>42258</v>
      </c>
      <c r="B45" s="1">
        <v>23.57</v>
      </c>
      <c r="C45" s="1"/>
      <c r="D45" t="s">
        <v>25</v>
      </c>
      <c r="E45" t="s">
        <v>11</v>
      </c>
      <c r="F45" t="s">
        <v>12</v>
      </c>
    </row>
    <row r="46" spans="1:6" x14ac:dyDescent="0.25">
      <c r="A46" s="17"/>
    </row>
  </sheetData>
  <mergeCells count="1">
    <mergeCell ref="H1:I1"/>
  </mergeCells>
  <conditionalFormatting sqref="E10 E13 E16:E17 E36 E43:E44 E20:E28">
    <cfRule type="expression" dxfId="39" priority="1029">
      <formula>AND(D10&lt;&gt;"",ISBLANK(E10))</formula>
    </cfRule>
  </conditionalFormatting>
  <conditionalFormatting sqref="F10 F13 F16:F17 F36 F43:F44 F20:F28">
    <cfRule type="expression" dxfId="38" priority="1026">
      <formula>AND(E10&lt;&gt;"",ISBLANK(F10))</formula>
    </cfRule>
  </conditionalFormatting>
  <conditionalFormatting sqref="E10">
    <cfRule type="expression" dxfId="37" priority="994">
      <formula>AND(D10&lt;&gt;"",ISBLANK(E10))</formula>
    </cfRule>
  </conditionalFormatting>
  <conditionalFormatting sqref="E10">
    <cfRule type="expression" dxfId="36" priority="993">
      <formula>AND(D10&lt;&gt;"",ISBLANK(E10))</formula>
    </cfRule>
  </conditionalFormatting>
  <conditionalFormatting sqref="F10">
    <cfRule type="expression" dxfId="35" priority="992">
      <formula>AND(E10&lt;&gt;"",ISBLANK(F10))</formula>
    </cfRule>
  </conditionalFormatting>
  <conditionalFormatting sqref="F10">
    <cfRule type="expression" dxfId="34" priority="991">
      <formula>AND(E10&lt;&gt;"",ISBLANK(F10))</formula>
    </cfRule>
  </conditionalFormatting>
  <conditionalFormatting sqref="E13">
    <cfRule type="expression" dxfId="33" priority="988">
      <formula>AND(D13&lt;&gt;"",ISBLANK(E13))</formula>
    </cfRule>
  </conditionalFormatting>
  <conditionalFormatting sqref="E13">
    <cfRule type="expression" dxfId="32" priority="987">
      <formula>AND(D13&lt;&gt;"",ISBLANK(E13))</formula>
    </cfRule>
  </conditionalFormatting>
  <conditionalFormatting sqref="F13">
    <cfRule type="expression" dxfId="31" priority="986">
      <formula>AND(E13&lt;&gt;"",ISBLANK(F13))</formula>
    </cfRule>
  </conditionalFormatting>
  <conditionalFormatting sqref="F13">
    <cfRule type="expression" dxfId="30" priority="985">
      <formula>AND(E13&lt;&gt;"",ISBLANK(F13))</formula>
    </cfRule>
  </conditionalFormatting>
  <conditionalFormatting sqref="E17">
    <cfRule type="expression" dxfId="29" priority="962">
      <formula>AND(D17&lt;&gt;"",ISBLANK(E17))</formula>
    </cfRule>
  </conditionalFormatting>
  <conditionalFormatting sqref="E17">
    <cfRule type="expression" dxfId="28" priority="961">
      <formula>AND(D17&lt;&gt;"",ISBLANK(E17))</formula>
    </cfRule>
  </conditionalFormatting>
  <conditionalFormatting sqref="F17">
    <cfRule type="expression" dxfId="27" priority="960">
      <formula>AND(E17&lt;&gt;"",ISBLANK(F17))</formula>
    </cfRule>
  </conditionalFormatting>
  <conditionalFormatting sqref="F17">
    <cfRule type="expression" dxfId="26" priority="959">
      <formula>AND(E17&lt;&gt;"",ISBLANK(F17))</formula>
    </cfRule>
  </conditionalFormatting>
  <conditionalFormatting sqref="E20">
    <cfRule type="expression" dxfId="25" priority="957">
      <formula>AND(D20&lt;&gt;"",ISBLANK(E20))</formula>
    </cfRule>
  </conditionalFormatting>
  <conditionalFormatting sqref="F20">
    <cfRule type="expression" dxfId="24" priority="956">
      <formula>AND(E20&lt;&gt;"",ISBLANK(F20))</formula>
    </cfRule>
  </conditionalFormatting>
  <conditionalFormatting sqref="E21">
    <cfRule type="expression" dxfId="23" priority="955">
      <formula>AND(D21&lt;&gt;"",ISBLANK(E21))</formula>
    </cfRule>
  </conditionalFormatting>
  <conditionalFormatting sqref="F21">
    <cfRule type="expression" dxfId="22" priority="954">
      <formula>AND(E21&lt;&gt;"",ISBLANK(F21))</formula>
    </cfRule>
  </conditionalFormatting>
  <conditionalFormatting sqref="E22">
    <cfRule type="expression" dxfId="21" priority="953">
      <formula>AND(D22&lt;&gt;"",ISBLANK(E22))</formula>
    </cfRule>
  </conditionalFormatting>
  <conditionalFormatting sqref="E22">
    <cfRule type="expression" dxfId="20" priority="952">
      <formula>AND(D22&lt;&gt;"",ISBLANK(E22))</formula>
    </cfRule>
  </conditionalFormatting>
  <conditionalFormatting sqref="F22">
    <cfRule type="expression" dxfId="19" priority="951">
      <formula>AND(E22&lt;&gt;"",ISBLANK(F22))</formula>
    </cfRule>
  </conditionalFormatting>
  <conditionalFormatting sqref="F22">
    <cfRule type="expression" dxfId="18" priority="950">
      <formula>AND(E22&lt;&gt;"",ISBLANK(F22))</formula>
    </cfRule>
  </conditionalFormatting>
  <conditionalFormatting sqref="E23">
    <cfRule type="expression" dxfId="17" priority="949">
      <formula>AND(D23&lt;&gt;"",ISBLANK(E23))</formula>
    </cfRule>
  </conditionalFormatting>
  <conditionalFormatting sqref="F23">
    <cfRule type="expression" dxfId="16" priority="948">
      <formula>AND(E23&lt;&gt;"",ISBLANK(F23))</formula>
    </cfRule>
  </conditionalFormatting>
  <conditionalFormatting sqref="E24">
    <cfRule type="expression" dxfId="15" priority="947">
      <formula>AND(E28&lt;&gt;"",ISBLANK(E24))</formula>
    </cfRule>
  </conditionalFormatting>
  <conditionalFormatting sqref="E25">
    <cfRule type="expression" dxfId="14" priority="946">
      <formula>AND(E30&lt;&gt;"",ISBLANK(E25))</formula>
    </cfRule>
  </conditionalFormatting>
  <conditionalFormatting sqref="F27">
    <cfRule type="expression" dxfId="13" priority="945">
      <formula>AND(E27&lt;&gt;"",ISBLANK(F27))</formula>
    </cfRule>
  </conditionalFormatting>
  <conditionalFormatting sqref="E26">
    <cfRule type="expression" dxfId="12" priority="944">
      <formula>AND(D26&lt;&gt;"",ISBLANK(E26))</formula>
    </cfRule>
  </conditionalFormatting>
  <conditionalFormatting sqref="E26">
    <cfRule type="expression" dxfId="11" priority="943">
      <formula>AND(D26&lt;&gt;"",ISBLANK(E26))</formula>
    </cfRule>
  </conditionalFormatting>
  <conditionalFormatting sqref="F26">
    <cfRule type="expression" dxfId="10" priority="942">
      <formula>AND(E26&lt;&gt;"",ISBLANK(F26))</formula>
    </cfRule>
  </conditionalFormatting>
  <conditionalFormatting sqref="F26">
    <cfRule type="expression" dxfId="9" priority="941">
      <formula>AND(E26&lt;&gt;"",ISBLANK(F26))</formula>
    </cfRule>
  </conditionalFormatting>
  <conditionalFormatting sqref="E36">
    <cfRule type="expression" dxfId="8" priority="938">
      <formula>AND(D36&lt;&gt;"",ISBLANK(E36))</formula>
    </cfRule>
  </conditionalFormatting>
  <conditionalFormatting sqref="E36">
    <cfRule type="expression" dxfId="7" priority="937">
      <formula>AND(D36&lt;&gt;"",ISBLANK(E36))</formula>
    </cfRule>
  </conditionalFormatting>
  <conditionalFormatting sqref="F36">
    <cfRule type="expression" dxfId="6" priority="936">
      <formula>AND(E36&lt;&gt;"",ISBLANK(F36))</formula>
    </cfRule>
  </conditionalFormatting>
  <conditionalFormatting sqref="F36">
    <cfRule type="expression" dxfId="5" priority="935">
      <formula>AND(E36&lt;&gt;"",ISBLANK(F36))</formula>
    </cfRule>
  </conditionalFormatting>
  <conditionalFormatting sqref="E44">
    <cfRule type="expression" dxfId="4" priority="933">
      <formula>AND(D44&lt;&gt;"",ISBLANK(E44))</formula>
    </cfRule>
  </conditionalFormatting>
  <conditionalFormatting sqref="E44">
    <cfRule type="expression" dxfId="3" priority="932">
      <formula>AND(D44&lt;&gt;"",ISBLANK(E44))</formula>
    </cfRule>
  </conditionalFormatting>
  <conditionalFormatting sqref="F44">
    <cfRule type="expression" dxfId="2" priority="931">
      <formula>AND(E44&lt;&gt;"",ISBLANK(F44))</formula>
    </cfRule>
  </conditionalFormatting>
  <conditionalFormatting sqref="F44">
    <cfRule type="expression" dxfId="1" priority="930">
      <formula>AND(E44&lt;&gt;"",ISBLANK(F44))</formula>
    </cfRule>
  </conditionalFormatting>
  <conditionalFormatting sqref="E16">
    <cfRule type="expression" dxfId="0" priority="1030">
      <formula>AND(#REF!&lt;&gt;"",ISBLANK(E16))</formula>
    </cfRule>
  </conditionalFormatting>
  <hyperlinks>
    <hyperlink ref="F1" location="'Page d''acceuil'!A1" display="ACCUEIL"/>
    <hyperlink ref="G1" location="'Livret A'!A1" display="LIVRET A"/>
    <hyperlink ref="H1:I1" location="'Livret Jeune'!A1" display="LIVRET JEUNE"/>
  </hyperlinks>
  <pageMargins left="0.7" right="0.7" top="0.75" bottom="0.75" header="0.3" footer="0.3"/>
  <pageSetup paperSize="9" orientation="portrait" r:id="rId1"/>
  <picture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D7"/>
  <sheetViews>
    <sheetView tabSelected="1" workbookViewId="0">
      <selection activeCell="B18" sqref="B18"/>
    </sheetView>
  </sheetViews>
  <sheetFormatPr baseColWidth="10" defaultRowHeight="15" x14ac:dyDescent="0.25"/>
  <cols>
    <col min="1" max="1" width="26.42578125" customWidth="1"/>
    <col min="2" max="3" width="15.7109375" customWidth="1"/>
    <col min="4" max="4" width="15.7109375" bestFit="1" customWidth="1"/>
  </cols>
  <sheetData>
    <row r="1" spans="1:4" x14ac:dyDescent="0.25">
      <c r="A1" s="3" t="s">
        <v>13</v>
      </c>
      <c r="B1" t="s">
        <v>46</v>
      </c>
    </row>
    <row r="2" spans="1:4" x14ac:dyDescent="0.25">
      <c r="A2" s="3" t="s">
        <v>0</v>
      </c>
      <c r="B2" t="s">
        <v>47</v>
      </c>
      <c r="D2" s="25" t="str">
        <f ca="1">PROPER(TEXT(TODAY(),"mmmm aaaa"))&amp;" - "&amp;"Dépenses par catégorie"</f>
        <v>Septembre 2015 - Dépenses par catégorie</v>
      </c>
    </row>
    <row r="3" spans="1:4" x14ac:dyDescent="0.25">
      <c r="D3" s="25" t="str">
        <f>"Total : "&amp;GETPIVOTDATA("Débit",$A$4)</f>
        <v>Total : 64,42</v>
      </c>
    </row>
    <row r="4" spans="1:4" x14ac:dyDescent="0.25">
      <c r="A4" s="3" t="s">
        <v>6</v>
      </c>
      <c r="B4" t="s">
        <v>5</v>
      </c>
    </row>
    <row r="5" spans="1:4" x14ac:dyDescent="0.25">
      <c r="A5" t="s">
        <v>11</v>
      </c>
      <c r="B5" s="5">
        <v>23.57</v>
      </c>
    </row>
    <row r="6" spans="1:4" x14ac:dyDescent="0.25">
      <c r="A6" t="s">
        <v>24</v>
      </c>
      <c r="B6" s="5">
        <v>40.85</v>
      </c>
    </row>
    <row r="7" spans="1:4" x14ac:dyDescent="0.25">
      <c r="A7" t="s">
        <v>4</v>
      </c>
      <c r="B7" s="5">
        <v>64.42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Courant</vt:lpstr>
      <vt:lpstr>B</vt:lpstr>
    </vt:vector>
  </TitlesOfParts>
  <Company>SITES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GAUTIER</dc:creator>
  <cp:lastModifiedBy>Jean-Eric Pelouas</cp:lastModifiedBy>
  <dcterms:created xsi:type="dcterms:W3CDTF">2014-12-02T11:56:21Z</dcterms:created>
  <dcterms:modified xsi:type="dcterms:W3CDTF">2015-09-13T07:54:04Z</dcterms:modified>
</cp:coreProperties>
</file>