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masses et sondes" sheetId="1" r:id="rId1"/>
    <sheet name="Liste materiaux ref" sheetId="2" r:id="rId2"/>
    <sheet name="Conformité sondes" sheetId="3" r:id="rId3"/>
    <sheet name="Conformité masses" sheetId="4" r:id="rId4"/>
  </sheets>
  <definedNames>
    <definedName name="_xlnm.Print_Area" localSheetId="0">'masses et sondes'!$A$1:$R$34</definedName>
  </definedNames>
  <calcPr calcId="124519"/>
</workbook>
</file>

<file path=xl/calcChain.xml><?xml version="1.0" encoding="utf-8"?>
<calcChain xmlns="http://schemas.openxmlformats.org/spreadsheetml/2006/main">
  <c r="R19" i="1"/>
  <c r="Q20"/>
  <c r="R20" s="1"/>
  <c r="Q21"/>
  <c r="R21" s="1"/>
  <c r="Q22"/>
  <c r="R22" s="1"/>
  <c r="Q23"/>
  <c r="R23" s="1"/>
  <c r="Q24"/>
  <c r="R24" s="1"/>
  <c r="Q25"/>
  <c r="R25" s="1"/>
  <c r="Q26"/>
  <c r="R26" s="1"/>
  <c r="Q27"/>
  <c r="R27" s="1"/>
  <c r="Q28"/>
  <c r="R28" s="1"/>
  <c r="Q29"/>
  <c r="R29" s="1"/>
  <c r="Q30"/>
  <c r="R30" s="1"/>
  <c r="Q31"/>
  <c r="R31" s="1"/>
  <c r="Q33"/>
  <c r="R33" s="1"/>
  <c r="Q19"/>
  <c r="R34" l="1"/>
  <c r="O13"/>
  <c r="O12"/>
  <c r="O11"/>
  <c r="O10"/>
  <c r="O4"/>
  <c r="O5"/>
  <c r="O6"/>
  <c r="O7"/>
  <c r="O8"/>
  <c r="O9"/>
  <c r="O2"/>
</calcChain>
</file>

<file path=xl/comments1.xml><?xml version="1.0" encoding="utf-8"?>
<comments xmlns="http://schemas.openxmlformats.org/spreadsheetml/2006/main">
  <authors>
    <author>Auteur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Prendre les EMT dans le tunnel d'EMT pour chaque masse considérée</t>
        </r>
      </text>
    </comment>
    <comment ref="O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Quand 2 balances, on prend l'EMT le plus petit</t>
        </r>
      </text>
    </comment>
  </commentList>
</comments>
</file>

<file path=xl/sharedStrings.xml><?xml version="1.0" encoding="utf-8"?>
<sst xmlns="http://schemas.openxmlformats.org/spreadsheetml/2006/main" count="458" uniqueCount="161">
  <si>
    <t>Care Pac 20 mg</t>
  </si>
  <si>
    <t>Poids individuel 20 mg</t>
  </si>
  <si>
    <t>Poids individuel 50 mg</t>
  </si>
  <si>
    <t>Poids individuel 500 mg</t>
  </si>
  <si>
    <t>Poids individuel 1 g</t>
  </si>
  <si>
    <t>Poids individuel 20 g</t>
  </si>
  <si>
    <t>Care pac 5 g</t>
  </si>
  <si>
    <t>Poids individuel 10 g</t>
  </si>
  <si>
    <t>Poids individuel 50 g</t>
  </si>
  <si>
    <t>Poids individuel 100 g</t>
  </si>
  <si>
    <t>Poids individuel 200 g</t>
  </si>
  <si>
    <t>Grandeur</t>
  </si>
  <si>
    <t>Désignation</t>
  </si>
  <si>
    <t>N° de série</t>
  </si>
  <si>
    <t>Réf Laboratoire</t>
  </si>
  <si>
    <t>METTLER-TOLEDO</t>
  </si>
  <si>
    <t>Fabricant/Fournisseur</t>
  </si>
  <si>
    <t>B120141954</t>
  </si>
  <si>
    <t>03-ME107</t>
  </si>
  <si>
    <t>Utilisation</t>
  </si>
  <si>
    <t>N° dernier certificat</t>
  </si>
  <si>
    <t>Date dernier étalonnage</t>
  </si>
  <si>
    <t>Masse</t>
  </si>
  <si>
    <t>P109452/8</t>
  </si>
  <si>
    <t>B120141952</t>
  </si>
  <si>
    <t>07-MV108</t>
  </si>
  <si>
    <t>P109452/1</t>
  </si>
  <si>
    <t>Vérification quotidienne</t>
  </si>
  <si>
    <t>Vérification annuelle</t>
  </si>
  <si>
    <t xml:space="preserve">Incertitude globale certificat (mg) </t>
  </si>
  <si>
    <t>Statut poids</t>
  </si>
  <si>
    <t>03-ME109</t>
  </si>
  <si>
    <t>03-ME110</t>
  </si>
  <si>
    <t>03-ME111</t>
  </si>
  <si>
    <t>03-ME112</t>
  </si>
  <si>
    <t>03-ME114</t>
  </si>
  <si>
    <t>03-ME115</t>
  </si>
  <si>
    <t>03-ME116</t>
  </si>
  <si>
    <t>03-ME117</t>
  </si>
  <si>
    <t>03-ME143</t>
  </si>
  <si>
    <t>B120141903</t>
  </si>
  <si>
    <t>P109452/2</t>
  </si>
  <si>
    <t>B120141904</t>
  </si>
  <si>
    <t>P109452/3</t>
  </si>
  <si>
    <t>EMT Bal XP26PC
(mg)</t>
  </si>
  <si>
    <t>EMT Bal MS105
(mg)</t>
  </si>
  <si>
    <t>EMT Bal ML203
(mg)</t>
  </si>
  <si>
    <t>B120141905</t>
  </si>
  <si>
    <t>P109452/4</t>
  </si>
  <si>
    <t>B120141948</t>
  </si>
  <si>
    <t>03-ME144</t>
  </si>
  <si>
    <t>B120141953</t>
  </si>
  <si>
    <t>P109452/9</t>
  </si>
  <si>
    <t>B120141947</t>
  </si>
  <si>
    <t>B120141949</t>
  </si>
  <si>
    <t>P109452/5</t>
  </si>
  <si>
    <t>B120141950</t>
  </si>
  <si>
    <t>P109452/6</t>
  </si>
  <si>
    <t>B120141951</t>
  </si>
  <si>
    <t>P109452/7</t>
  </si>
  <si>
    <t>Care Pac 100 g</t>
  </si>
  <si>
    <t>P109452/10</t>
  </si>
  <si>
    <t>En reserve</t>
  </si>
  <si>
    <t>G1325964</t>
  </si>
  <si>
    <t>G1325965</t>
  </si>
  <si>
    <t>G1325968</t>
  </si>
  <si>
    <t>KERN</t>
  </si>
  <si>
    <t>07-MV31</t>
  </si>
  <si>
    <t>07-MV30</t>
  </si>
  <si>
    <t>G2-133</t>
  </si>
  <si>
    <t>G2-134</t>
  </si>
  <si>
    <t>06-MV35</t>
  </si>
  <si>
    <t>G2-135</t>
  </si>
  <si>
    <t>G1419115</t>
  </si>
  <si>
    <t>07-MV83</t>
  </si>
  <si>
    <t>G1-126</t>
  </si>
  <si>
    <t>ZWIEBEL</t>
  </si>
  <si>
    <t>S07 02566</t>
  </si>
  <si>
    <t>06-MV46</t>
  </si>
  <si>
    <t>Z07 02566</t>
  </si>
  <si>
    <t>Sonde de température DE2DCC</t>
  </si>
  <si>
    <t>Sonde de température AFD4AF</t>
  </si>
  <si>
    <t xml:space="preserve">Sonde de température D41777 </t>
  </si>
  <si>
    <t>Sonde de température 3B10CC</t>
  </si>
  <si>
    <t>Sonde de température F553e5</t>
  </si>
  <si>
    <t>Sonde de température a577dc</t>
  </si>
  <si>
    <t>Sonde de température 5fbc69</t>
  </si>
  <si>
    <t>Sonde de température ffaa69</t>
  </si>
  <si>
    <t>Sonde de température 387169</t>
  </si>
  <si>
    <t>Sonde de température 37addc</t>
  </si>
  <si>
    <t>Sonde de température 968edc</t>
  </si>
  <si>
    <t>Sonde de température 7f1b0d</t>
  </si>
  <si>
    <t>Sonde de référence Pt 100-LGMMD5034</t>
  </si>
  <si>
    <t>AES CHEMUNEX</t>
  </si>
  <si>
    <t>07-SO48</t>
  </si>
  <si>
    <t>06-SO119</t>
  </si>
  <si>
    <t>06-SO121</t>
  </si>
  <si>
    <t>03-SO106</t>
  </si>
  <si>
    <t xml:space="preserve">Surveillance </t>
  </si>
  <si>
    <t>Balance XP26PC</t>
  </si>
  <si>
    <t>Balances XP26PC et MS105</t>
  </si>
  <si>
    <t>Balance MS105</t>
  </si>
  <si>
    <t>Balances XP26PC, MS105 et ML203</t>
  </si>
  <si>
    <t>Balance ML203</t>
  </si>
  <si>
    <t>Balances MS105 et ML203</t>
  </si>
  <si>
    <t>Aucun</t>
  </si>
  <si>
    <t>Equipement</t>
  </si>
  <si>
    <t>Statut sonde</t>
  </si>
  <si>
    <t>577-1459162</t>
  </si>
  <si>
    <t>MIF0003544</t>
  </si>
  <si>
    <t xml:space="preserve">Etalonnage interne </t>
  </si>
  <si>
    <t>Sondes LGII</t>
  </si>
  <si>
    <t>Température</t>
  </si>
  <si>
    <t>-</t>
  </si>
  <si>
    <t>DE205122013</t>
  </si>
  <si>
    <t>26-SO118</t>
  </si>
  <si>
    <t>Frigo 26-RE40</t>
  </si>
  <si>
    <t>AFD05122013</t>
  </si>
  <si>
    <t xml:space="preserve">Etuve 06-EB36 </t>
  </si>
  <si>
    <t>D4105122013</t>
  </si>
  <si>
    <t>Ambiance salle physico-chimie</t>
  </si>
  <si>
    <t>3B105122013</t>
  </si>
  <si>
    <t>Etuve 06-EB15</t>
  </si>
  <si>
    <t>Sonde de température 412B7E</t>
  </si>
  <si>
    <t>Sonde de température 8C5777</t>
  </si>
  <si>
    <t>Sonde de température F7FC7D</t>
  </si>
  <si>
    <t>Frigo 07-RE218</t>
  </si>
  <si>
    <t>07-SO49</t>
  </si>
  <si>
    <t>06-SO126</t>
  </si>
  <si>
    <t>8C505122013</t>
  </si>
  <si>
    <t>Etuve 07-EP17</t>
  </si>
  <si>
    <t>07-SO52</t>
  </si>
  <si>
    <t>F7F05122013</t>
  </si>
  <si>
    <t>Frigo 07-RE44</t>
  </si>
  <si>
    <t>06-SO223</t>
  </si>
  <si>
    <t>FFA05122013</t>
  </si>
  <si>
    <t>Ambiance salle microbiologie</t>
  </si>
  <si>
    <t>06-SO224</t>
  </si>
  <si>
    <t>Frigo 06-CR11</t>
  </si>
  <si>
    <t>11-SO022</t>
  </si>
  <si>
    <t>7F105122013</t>
  </si>
  <si>
    <t>Frigo 11-RE43</t>
  </si>
  <si>
    <t>06-SO225</t>
  </si>
  <si>
    <t>37A05122013</t>
  </si>
  <si>
    <t>Chambre froide 06-CR39 cong</t>
  </si>
  <si>
    <t>06-SO219</t>
  </si>
  <si>
    <t>F5505122013</t>
  </si>
  <si>
    <t>Frigo 06-RE42</t>
  </si>
  <si>
    <t>03-SO129</t>
  </si>
  <si>
    <t>26-SO221</t>
  </si>
  <si>
    <t>5FB05122013</t>
  </si>
  <si>
    <t>Frigo 26-RE82</t>
  </si>
  <si>
    <t>06-SO220</t>
  </si>
  <si>
    <t>A5705122013</t>
  </si>
  <si>
    <t>Chambre froide 06-CR41</t>
  </si>
  <si>
    <t>Aucune exigence</t>
  </si>
  <si>
    <t xml:space="preserve">EMT frigos/étuves 
(°C) </t>
  </si>
  <si>
    <t>EMT max toléré sonde
(°C)</t>
  </si>
  <si>
    <t>Type
Etalon/Autre</t>
  </si>
  <si>
    <t>Etalon</t>
  </si>
  <si>
    <t>Autre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</si>
</sst>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8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14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7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"/>
  <sheetViews>
    <sheetView tabSelected="1" workbookViewId="0">
      <pane ySplit="1" topLeftCell="A8" activePane="bottomLeft" state="frozen"/>
      <selection pane="bottomLeft" activeCell="D39" sqref="D39"/>
    </sheetView>
  </sheetViews>
  <sheetFormatPr baseColWidth="10" defaultRowHeight="11.25"/>
  <cols>
    <col min="1" max="1" width="3.85546875" style="18" customWidth="1"/>
    <col min="2" max="2" width="22.140625" style="18" customWidth="1"/>
    <col min="3" max="3" width="7.140625" style="18" customWidth="1"/>
    <col min="4" max="4" width="13.28515625" style="18" customWidth="1"/>
    <col min="5" max="5" width="12" style="18" customWidth="1"/>
    <col min="6" max="7" width="11.42578125" style="18" customWidth="1"/>
    <col min="8" max="8" width="12.5703125" style="18" customWidth="1"/>
    <col min="9" max="9" width="18.28515625" style="18" customWidth="1"/>
    <col min="10" max="10" width="15.42578125" style="18" customWidth="1"/>
    <col min="11" max="11" width="8.7109375" style="31" customWidth="1"/>
    <col min="12" max="12" width="7.85546875" style="18" customWidth="1"/>
    <col min="13" max="13" width="7.28515625" style="18" customWidth="1"/>
    <col min="14" max="14" width="7.5703125" style="18" customWidth="1"/>
    <col min="15" max="15" width="14.42578125" style="18" customWidth="1"/>
    <col min="16" max="16" width="7.28515625" style="18" customWidth="1"/>
    <col min="17" max="17" width="7" style="18" customWidth="1"/>
    <col min="18" max="18" width="11.85546875" style="18" customWidth="1"/>
    <col min="19" max="16384" width="11.42578125" style="18"/>
  </cols>
  <sheetData>
    <row r="1" spans="1:18" s="14" customFormat="1" ht="56.25">
      <c r="A1" s="14" t="s">
        <v>11</v>
      </c>
      <c r="B1" s="14" t="s">
        <v>12</v>
      </c>
      <c r="C1" s="14" t="s">
        <v>158</v>
      </c>
      <c r="D1" s="14" t="s">
        <v>16</v>
      </c>
      <c r="E1" s="14" t="s">
        <v>13</v>
      </c>
      <c r="F1" s="14" t="s">
        <v>14</v>
      </c>
      <c r="G1" s="14" t="s">
        <v>20</v>
      </c>
      <c r="H1" s="14" t="s">
        <v>21</v>
      </c>
      <c r="I1" s="14" t="s">
        <v>19</v>
      </c>
      <c r="J1" s="14" t="s">
        <v>106</v>
      </c>
      <c r="K1" s="15" t="s">
        <v>29</v>
      </c>
      <c r="L1" s="16" t="s">
        <v>44</v>
      </c>
      <c r="M1" s="16" t="s">
        <v>45</v>
      </c>
      <c r="N1" s="16" t="s">
        <v>46</v>
      </c>
      <c r="O1" s="17" t="s">
        <v>30</v>
      </c>
      <c r="P1" s="8" t="s">
        <v>156</v>
      </c>
      <c r="Q1" s="8" t="s">
        <v>157</v>
      </c>
      <c r="R1" s="9" t="s">
        <v>107</v>
      </c>
    </row>
    <row r="2" spans="1:18">
      <c r="A2" s="18" t="s">
        <v>22</v>
      </c>
      <c r="B2" s="19" t="s">
        <v>0</v>
      </c>
      <c r="C2" s="36" t="s">
        <v>159</v>
      </c>
      <c r="D2" s="20" t="s">
        <v>15</v>
      </c>
      <c r="E2" s="21" t="s">
        <v>17</v>
      </c>
      <c r="F2" s="22" t="s">
        <v>18</v>
      </c>
      <c r="G2" s="22" t="s">
        <v>23</v>
      </c>
      <c r="H2" s="23">
        <v>41478</v>
      </c>
      <c r="I2" s="21" t="s">
        <v>28</v>
      </c>
      <c r="J2" s="21" t="s">
        <v>99</v>
      </c>
      <c r="K2" s="24">
        <v>3.0000000000000001E-3</v>
      </c>
      <c r="L2" s="3">
        <v>0.01</v>
      </c>
      <c r="M2" s="3">
        <v>0.1</v>
      </c>
      <c r="N2" s="3">
        <v>10</v>
      </c>
      <c r="O2" s="3" t="str">
        <f>IF(K2&lt;=2*L2,"CONFORME","NON CONFORME")</f>
        <v>CONFORME</v>
      </c>
      <c r="P2" s="34" t="s">
        <v>113</v>
      </c>
      <c r="Q2" s="34" t="s">
        <v>113</v>
      </c>
      <c r="R2" s="34" t="s">
        <v>113</v>
      </c>
    </row>
    <row r="3" spans="1:18">
      <c r="A3" s="18" t="s">
        <v>22</v>
      </c>
      <c r="B3" s="25" t="s">
        <v>1</v>
      </c>
      <c r="C3" s="37" t="s">
        <v>160</v>
      </c>
      <c r="D3" s="20" t="s">
        <v>15</v>
      </c>
      <c r="E3" s="21" t="s">
        <v>24</v>
      </c>
      <c r="F3" s="22" t="s">
        <v>25</v>
      </c>
      <c r="G3" s="22" t="s">
        <v>26</v>
      </c>
      <c r="H3" s="23">
        <v>41473</v>
      </c>
      <c r="I3" s="21" t="s">
        <v>27</v>
      </c>
      <c r="J3" s="21" t="s">
        <v>99</v>
      </c>
      <c r="K3" s="24">
        <v>1E-3</v>
      </c>
      <c r="L3" s="3"/>
      <c r="M3" s="3"/>
      <c r="N3" s="3"/>
      <c r="O3" s="3" t="s">
        <v>155</v>
      </c>
      <c r="P3" s="34" t="s">
        <v>113</v>
      </c>
      <c r="Q3" s="34" t="s">
        <v>113</v>
      </c>
      <c r="R3" s="34" t="s">
        <v>113</v>
      </c>
    </row>
    <row r="4" spans="1:18">
      <c r="A4" s="18" t="s">
        <v>22</v>
      </c>
      <c r="B4" s="19" t="s">
        <v>2</v>
      </c>
      <c r="C4" s="36" t="s">
        <v>159</v>
      </c>
      <c r="D4" s="26" t="s">
        <v>15</v>
      </c>
      <c r="E4" s="21" t="s">
        <v>40</v>
      </c>
      <c r="F4" s="2" t="s">
        <v>31</v>
      </c>
      <c r="G4" s="22" t="s">
        <v>41</v>
      </c>
      <c r="H4" s="23">
        <v>41478</v>
      </c>
      <c r="I4" s="21" t="s">
        <v>28</v>
      </c>
      <c r="J4" s="21" t="s">
        <v>100</v>
      </c>
      <c r="K4" s="27">
        <v>4.0000000000000001E-3</v>
      </c>
      <c r="L4" s="3">
        <v>0.01</v>
      </c>
      <c r="M4" s="3">
        <v>0.1</v>
      </c>
      <c r="N4" s="3">
        <v>10</v>
      </c>
      <c r="O4" s="3" t="str">
        <f t="shared" ref="O4:O9" si="0">IF(K4&lt;=2*L4,"CONFORME","NON CONFORME")</f>
        <v>CONFORME</v>
      </c>
      <c r="P4" s="34" t="s">
        <v>113</v>
      </c>
      <c r="Q4" s="34" t="s">
        <v>113</v>
      </c>
      <c r="R4" s="34" t="s">
        <v>113</v>
      </c>
    </row>
    <row r="5" spans="1:18">
      <c r="A5" s="18" t="s">
        <v>22</v>
      </c>
      <c r="B5" s="19" t="s">
        <v>3</v>
      </c>
      <c r="C5" s="36" t="s">
        <v>159</v>
      </c>
      <c r="D5" s="20" t="s">
        <v>15</v>
      </c>
      <c r="E5" s="21" t="s">
        <v>42</v>
      </c>
      <c r="F5" s="1" t="s">
        <v>32</v>
      </c>
      <c r="G5" s="22" t="s">
        <v>43</v>
      </c>
      <c r="H5" s="23">
        <v>41478</v>
      </c>
      <c r="I5" s="21" t="s">
        <v>28</v>
      </c>
      <c r="J5" s="21" t="s">
        <v>101</v>
      </c>
      <c r="K5" s="24">
        <v>8.0000000000000002E-3</v>
      </c>
      <c r="L5" s="3">
        <v>0.01</v>
      </c>
      <c r="M5" s="3">
        <v>0.1</v>
      </c>
      <c r="N5" s="3">
        <v>10</v>
      </c>
      <c r="O5" s="3" t="str">
        <f t="shared" si="0"/>
        <v>CONFORME</v>
      </c>
      <c r="P5" s="34" t="s">
        <v>113</v>
      </c>
      <c r="Q5" s="34" t="s">
        <v>113</v>
      </c>
      <c r="R5" s="34" t="s">
        <v>113</v>
      </c>
    </row>
    <row r="6" spans="1:18">
      <c r="A6" s="18" t="s">
        <v>22</v>
      </c>
      <c r="B6" s="19" t="s">
        <v>4</v>
      </c>
      <c r="C6" s="36" t="s">
        <v>159</v>
      </c>
      <c r="D6" s="20" t="s">
        <v>15</v>
      </c>
      <c r="E6" s="21" t="s">
        <v>47</v>
      </c>
      <c r="F6" s="1" t="s">
        <v>33</v>
      </c>
      <c r="G6" s="22" t="s">
        <v>48</v>
      </c>
      <c r="H6" s="23">
        <v>41478</v>
      </c>
      <c r="I6" s="21" t="s">
        <v>28</v>
      </c>
      <c r="J6" s="21" t="s">
        <v>102</v>
      </c>
      <c r="K6" s="28">
        <v>0.01</v>
      </c>
      <c r="L6" s="3">
        <v>0.02</v>
      </c>
      <c r="M6" s="3">
        <v>0.1</v>
      </c>
      <c r="N6" s="3">
        <v>10</v>
      </c>
      <c r="O6" s="3" t="str">
        <f t="shared" si="0"/>
        <v>CONFORME</v>
      </c>
      <c r="P6" s="34" t="s">
        <v>113</v>
      </c>
      <c r="Q6" s="34" t="s">
        <v>113</v>
      </c>
      <c r="R6" s="34" t="s">
        <v>113</v>
      </c>
    </row>
    <row r="7" spans="1:18">
      <c r="A7" s="18" t="s">
        <v>22</v>
      </c>
      <c r="B7" s="19" t="s">
        <v>5</v>
      </c>
      <c r="C7" s="36" t="s">
        <v>159</v>
      </c>
      <c r="D7" s="20" t="s">
        <v>15</v>
      </c>
      <c r="E7" s="21" t="s">
        <v>49</v>
      </c>
      <c r="F7" s="1" t="s">
        <v>50</v>
      </c>
      <c r="G7" s="22" t="s">
        <v>49</v>
      </c>
      <c r="H7" s="23">
        <v>40680</v>
      </c>
      <c r="I7" s="21" t="s">
        <v>28</v>
      </c>
      <c r="J7" s="21" t="s">
        <v>99</v>
      </c>
      <c r="K7" s="4">
        <v>1.2999999999999999E-2</v>
      </c>
      <c r="L7" s="3">
        <v>0.03</v>
      </c>
      <c r="M7" s="3">
        <v>0.2</v>
      </c>
      <c r="N7" s="3">
        <v>10</v>
      </c>
      <c r="O7" s="3" t="str">
        <f t="shared" si="0"/>
        <v>CONFORME</v>
      </c>
      <c r="P7" s="34" t="s">
        <v>113</v>
      </c>
      <c r="Q7" s="34" t="s">
        <v>113</v>
      </c>
      <c r="R7" s="34" t="s">
        <v>113</v>
      </c>
    </row>
    <row r="8" spans="1:18">
      <c r="A8" s="18" t="s">
        <v>22</v>
      </c>
      <c r="B8" s="19" t="s">
        <v>6</v>
      </c>
      <c r="C8" s="36" t="s">
        <v>159</v>
      </c>
      <c r="D8" s="20" t="s">
        <v>15</v>
      </c>
      <c r="E8" s="21" t="s">
        <v>51</v>
      </c>
      <c r="F8" s="1" t="s">
        <v>34</v>
      </c>
      <c r="G8" s="22" t="s">
        <v>52</v>
      </c>
      <c r="H8" s="23">
        <v>41477</v>
      </c>
      <c r="I8" s="21" t="s">
        <v>28</v>
      </c>
      <c r="J8" s="21" t="s">
        <v>103</v>
      </c>
      <c r="K8" s="4">
        <v>1.6E-2</v>
      </c>
      <c r="L8" s="3">
        <v>0.03</v>
      </c>
      <c r="M8" s="3">
        <v>0.1</v>
      </c>
      <c r="N8" s="3">
        <v>10</v>
      </c>
      <c r="O8" s="3" t="str">
        <f t="shared" si="0"/>
        <v>CONFORME</v>
      </c>
      <c r="P8" s="34" t="s">
        <v>113</v>
      </c>
      <c r="Q8" s="34" t="s">
        <v>113</v>
      </c>
      <c r="R8" s="34" t="s">
        <v>113</v>
      </c>
    </row>
    <row r="9" spans="1:18">
      <c r="A9" s="18" t="s">
        <v>22</v>
      </c>
      <c r="B9" s="19" t="s">
        <v>7</v>
      </c>
      <c r="C9" s="36" t="s">
        <v>159</v>
      </c>
      <c r="D9" s="13" t="s">
        <v>15</v>
      </c>
      <c r="E9" s="21" t="s">
        <v>53</v>
      </c>
      <c r="F9" s="3" t="s">
        <v>35</v>
      </c>
      <c r="G9" s="22" t="s">
        <v>53</v>
      </c>
      <c r="H9" s="23">
        <v>40659</v>
      </c>
      <c r="I9" s="21" t="s">
        <v>28</v>
      </c>
      <c r="J9" s="21" t="s">
        <v>99</v>
      </c>
      <c r="K9" s="29">
        <v>0.01</v>
      </c>
      <c r="L9" s="3">
        <v>0.03</v>
      </c>
      <c r="M9" s="3">
        <v>0.2</v>
      </c>
      <c r="N9" s="3">
        <v>10</v>
      </c>
      <c r="O9" s="3" t="str">
        <f t="shared" si="0"/>
        <v>CONFORME</v>
      </c>
      <c r="P9" s="34" t="s">
        <v>113</v>
      </c>
      <c r="Q9" s="34" t="s">
        <v>113</v>
      </c>
      <c r="R9" s="34" t="s">
        <v>113</v>
      </c>
    </row>
    <row r="10" spans="1:18">
      <c r="A10" s="18" t="s">
        <v>22</v>
      </c>
      <c r="B10" s="25" t="s">
        <v>8</v>
      </c>
      <c r="C10" s="36" t="s">
        <v>159</v>
      </c>
      <c r="D10" s="20" t="s">
        <v>15</v>
      </c>
      <c r="E10" s="21" t="s">
        <v>54</v>
      </c>
      <c r="F10" s="1" t="s">
        <v>36</v>
      </c>
      <c r="G10" s="22" t="s">
        <v>55</v>
      </c>
      <c r="H10" s="23">
        <v>41478</v>
      </c>
      <c r="I10" s="21" t="s">
        <v>28</v>
      </c>
      <c r="J10" s="21" t="s">
        <v>104</v>
      </c>
      <c r="K10" s="29">
        <v>0.03</v>
      </c>
      <c r="L10" s="34" t="s">
        <v>113</v>
      </c>
      <c r="M10" s="3">
        <v>0.3</v>
      </c>
      <c r="N10" s="3">
        <v>10</v>
      </c>
      <c r="O10" s="3" t="str">
        <f>IF(K10&lt;=2*M10,"CONFORME","NON CONFORME")</f>
        <v>CONFORME</v>
      </c>
      <c r="P10" s="34" t="s">
        <v>113</v>
      </c>
      <c r="Q10" s="34" t="s">
        <v>113</v>
      </c>
      <c r="R10" s="34" t="s">
        <v>113</v>
      </c>
    </row>
    <row r="11" spans="1:18">
      <c r="A11" s="18" t="s">
        <v>22</v>
      </c>
      <c r="B11" s="19" t="s">
        <v>9</v>
      </c>
      <c r="C11" s="36" t="s">
        <v>159</v>
      </c>
      <c r="D11" s="20" t="s">
        <v>15</v>
      </c>
      <c r="E11" s="21" t="s">
        <v>56</v>
      </c>
      <c r="F11" s="1" t="s">
        <v>37</v>
      </c>
      <c r="G11" s="22" t="s">
        <v>57</v>
      </c>
      <c r="H11" s="23">
        <v>41478</v>
      </c>
      <c r="I11" s="21" t="s">
        <v>28</v>
      </c>
      <c r="J11" s="21" t="s">
        <v>104</v>
      </c>
      <c r="K11" s="29">
        <v>0.05</v>
      </c>
      <c r="L11" s="34" t="s">
        <v>113</v>
      </c>
      <c r="M11" s="10">
        <v>0.3</v>
      </c>
      <c r="N11" s="3">
        <v>20</v>
      </c>
      <c r="O11" s="3" t="str">
        <f>IF(K11&lt;=2*M11,"CONFORME","NON CONFORME")</f>
        <v>CONFORME</v>
      </c>
      <c r="P11" s="34" t="s">
        <v>113</v>
      </c>
      <c r="Q11" s="34" t="s">
        <v>113</v>
      </c>
      <c r="R11" s="34" t="s">
        <v>113</v>
      </c>
    </row>
    <row r="12" spans="1:18">
      <c r="A12" s="18" t="s">
        <v>22</v>
      </c>
      <c r="B12" s="19" t="s">
        <v>10</v>
      </c>
      <c r="C12" s="36" t="s">
        <v>159</v>
      </c>
      <c r="D12" s="20" t="s">
        <v>15</v>
      </c>
      <c r="E12" s="21" t="s">
        <v>58</v>
      </c>
      <c r="F12" s="1" t="s">
        <v>38</v>
      </c>
      <c r="G12" s="22" t="s">
        <v>59</v>
      </c>
      <c r="H12" s="23">
        <v>41478</v>
      </c>
      <c r="I12" s="21" t="s">
        <v>28</v>
      </c>
      <c r="J12" s="21" t="s">
        <v>103</v>
      </c>
      <c r="K12" s="29">
        <v>0.1</v>
      </c>
      <c r="L12" s="34" t="s">
        <v>113</v>
      </c>
      <c r="M12" s="34" t="s">
        <v>113</v>
      </c>
      <c r="N12" s="11">
        <v>20</v>
      </c>
      <c r="O12" s="3" t="str">
        <f>IF(K12&lt;=2*N12,"CONFORME","NON CONFORME")</f>
        <v>CONFORME</v>
      </c>
      <c r="P12" s="34" t="s">
        <v>113</v>
      </c>
      <c r="Q12" s="34" t="s">
        <v>113</v>
      </c>
      <c r="R12" s="34" t="s">
        <v>113</v>
      </c>
    </row>
    <row r="13" spans="1:18">
      <c r="A13" s="18" t="s">
        <v>22</v>
      </c>
      <c r="B13" s="19" t="s">
        <v>60</v>
      </c>
      <c r="C13" s="36" t="s">
        <v>159</v>
      </c>
      <c r="D13" s="20" t="s">
        <v>15</v>
      </c>
      <c r="E13" s="21" t="s">
        <v>51</v>
      </c>
      <c r="F13" s="3" t="s">
        <v>39</v>
      </c>
      <c r="G13" s="22" t="s">
        <v>61</v>
      </c>
      <c r="H13" s="23">
        <v>41492</v>
      </c>
      <c r="I13" s="21" t="s">
        <v>62</v>
      </c>
      <c r="J13" s="21" t="s">
        <v>105</v>
      </c>
      <c r="K13" s="30">
        <v>0.5</v>
      </c>
      <c r="L13" s="34" t="s">
        <v>113</v>
      </c>
      <c r="M13" s="12">
        <v>0.3</v>
      </c>
      <c r="N13" s="10">
        <v>20</v>
      </c>
      <c r="O13" s="3" t="str">
        <f>IF(K13&lt;=2*M13,"CONFORME","NON CONFORME")</f>
        <v>CONFORME</v>
      </c>
      <c r="P13" s="34" t="s">
        <v>113</v>
      </c>
      <c r="Q13" s="34" t="s">
        <v>113</v>
      </c>
      <c r="R13" s="34" t="s">
        <v>113</v>
      </c>
    </row>
    <row r="14" spans="1:18">
      <c r="A14" s="18" t="s">
        <v>22</v>
      </c>
      <c r="B14" s="19" t="s">
        <v>5</v>
      </c>
      <c r="C14" s="38" t="s">
        <v>160</v>
      </c>
      <c r="D14" s="31" t="s">
        <v>66</v>
      </c>
      <c r="E14" s="21" t="s">
        <v>63</v>
      </c>
      <c r="F14" s="3" t="s">
        <v>67</v>
      </c>
      <c r="G14" s="22" t="s">
        <v>69</v>
      </c>
      <c r="H14" s="23">
        <v>41612</v>
      </c>
      <c r="I14" s="21" t="s">
        <v>27</v>
      </c>
      <c r="J14" s="21" t="s">
        <v>99</v>
      </c>
      <c r="K14" s="32">
        <v>0.08</v>
      </c>
      <c r="L14" s="34" t="s">
        <v>113</v>
      </c>
      <c r="M14" s="34" t="s">
        <v>113</v>
      </c>
      <c r="N14" s="34" t="s">
        <v>113</v>
      </c>
      <c r="O14" s="3" t="s">
        <v>155</v>
      </c>
      <c r="P14" s="34" t="s">
        <v>113</v>
      </c>
      <c r="Q14" s="34" t="s">
        <v>113</v>
      </c>
      <c r="R14" s="34" t="s">
        <v>113</v>
      </c>
    </row>
    <row r="15" spans="1:18">
      <c r="A15" s="18" t="s">
        <v>22</v>
      </c>
      <c r="B15" s="19" t="s">
        <v>9</v>
      </c>
      <c r="C15" s="38" t="s">
        <v>160</v>
      </c>
      <c r="D15" s="31" t="s">
        <v>66</v>
      </c>
      <c r="E15" s="21" t="s">
        <v>64</v>
      </c>
      <c r="F15" s="3" t="s">
        <v>68</v>
      </c>
      <c r="G15" s="22" t="s">
        <v>70</v>
      </c>
      <c r="H15" s="23">
        <v>41612</v>
      </c>
      <c r="I15" s="21" t="s">
        <v>27</v>
      </c>
      <c r="J15" s="21" t="s">
        <v>101</v>
      </c>
      <c r="K15" s="32">
        <v>0.16</v>
      </c>
      <c r="L15" s="34" t="s">
        <v>113</v>
      </c>
      <c r="M15" s="34" t="s">
        <v>113</v>
      </c>
      <c r="N15" s="34" t="s">
        <v>113</v>
      </c>
      <c r="O15" s="3" t="s">
        <v>155</v>
      </c>
      <c r="P15" s="34" t="s">
        <v>113</v>
      </c>
      <c r="Q15" s="34" t="s">
        <v>113</v>
      </c>
      <c r="R15" s="34" t="s">
        <v>113</v>
      </c>
    </row>
    <row r="16" spans="1:18">
      <c r="A16" s="18" t="s">
        <v>22</v>
      </c>
      <c r="B16" s="19" t="s">
        <v>7</v>
      </c>
      <c r="C16" s="38" t="s">
        <v>160</v>
      </c>
      <c r="D16" s="31" t="s">
        <v>66</v>
      </c>
      <c r="E16" s="21" t="s">
        <v>65</v>
      </c>
      <c r="F16" s="3" t="s">
        <v>71</v>
      </c>
      <c r="G16" s="22" t="s">
        <v>72</v>
      </c>
      <c r="H16" s="23">
        <v>41612</v>
      </c>
      <c r="I16" s="21" t="s">
        <v>27</v>
      </c>
      <c r="J16" s="21" t="s">
        <v>103</v>
      </c>
      <c r="K16" s="32">
        <v>0.06</v>
      </c>
      <c r="L16" s="34" t="s">
        <v>113</v>
      </c>
      <c r="M16" s="34" t="s">
        <v>113</v>
      </c>
      <c r="N16" s="34" t="s">
        <v>113</v>
      </c>
      <c r="O16" s="3" t="s">
        <v>155</v>
      </c>
      <c r="P16" s="34" t="s">
        <v>113</v>
      </c>
      <c r="Q16" s="34" t="s">
        <v>113</v>
      </c>
      <c r="R16" s="34" t="s">
        <v>113</v>
      </c>
    </row>
    <row r="17" spans="1:18">
      <c r="A17" s="18" t="s">
        <v>22</v>
      </c>
      <c r="B17" s="19" t="s">
        <v>2</v>
      </c>
      <c r="C17" s="38" t="s">
        <v>160</v>
      </c>
      <c r="D17" s="31" t="s">
        <v>66</v>
      </c>
      <c r="E17" s="21" t="s">
        <v>73</v>
      </c>
      <c r="F17" s="3" t="s">
        <v>74</v>
      </c>
      <c r="G17" s="22" t="s">
        <v>75</v>
      </c>
      <c r="H17" s="23">
        <v>41768</v>
      </c>
      <c r="I17" s="21" t="s">
        <v>27</v>
      </c>
      <c r="J17" s="21" t="s">
        <v>101</v>
      </c>
      <c r="K17" s="32">
        <v>0.04</v>
      </c>
      <c r="L17" s="34" t="s">
        <v>113</v>
      </c>
      <c r="M17" s="34" t="s">
        <v>113</v>
      </c>
      <c r="N17" s="34" t="s">
        <v>113</v>
      </c>
      <c r="O17" s="3" t="s">
        <v>155</v>
      </c>
      <c r="P17" s="34" t="s">
        <v>113</v>
      </c>
      <c r="Q17" s="34" t="s">
        <v>113</v>
      </c>
      <c r="R17" s="34" t="s">
        <v>113</v>
      </c>
    </row>
    <row r="18" spans="1:18">
      <c r="A18" s="18" t="s">
        <v>22</v>
      </c>
      <c r="B18" s="19" t="s">
        <v>10</v>
      </c>
      <c r="C18" s="38" t="s">
        <v>160</v>
      </c>
      <c r="D18" s="31" t="s">
        <v>76</v>
      </c>
      <c r="E18" s="21" t="s">
        <v>77</v>
      </c>
      <c r="F18" s="3" t="s">
        <v>78</v>
      </c>
      <c r="G18" s="22" t="s">
        <v>79</v>
      </c>
      <c r="H18" s="33">
        <v>39142</v>
      </c>
      <c r="I18" s="21" t="s">
        <v>27</v>
      </c>
      <c r="J18" s="21" t="s">
        <v>103</v>
      </c>
      <c r="K18" s="22"/>
      <c r="L18" s="34" t="s">
        <v>113</v>
      </c>
      <c r="M18" s="34" t="s">
        <v>113</v>
      </c>
      <c r="N18" s="34" t="s">
        <v>113</v>
      </c>
      <c r="O18" s="3" t="s">
        <v>155</v>
      </c>
      <c r="P18" s="34" t="s">
        <v>113</v>
      </c>
      <c r="Q18" s="34" t="s">
        <v>113</v>
      </c>
      <c r="R18" s="34" t="s">
        <v>113</v>
      </c>
    </row>
    <row r="19" spans="1:18" ht="22.5">
      <c r="A19" s="18" t="s">
        <v>112</v>
      </c>
      <c r="B19" s="5" t="s">
        <v>123</v>
      </c>
      <c r="C19" s="38" t="s">
        <v>160</v>
      </c>
      <c r="D19" s="13" t="s">
        <v>93</v>
      </c>
      <c r="E19" s="34" t="s">
        <v>113</v>
      </c>
      <c r="F19" s="3" t="s">
        <v>94</v>
      </c>
      <c r="G19" s="22">
        <v>41205122013</v>
      </c>
      <c r="H19" s="23">
        <v>41613</v>
      </c>
      <c r="I19" s="21" t="s">
        <v>98</v>
      </c>
      <c r="J19" s="21" t="s">
        <v>126</v>
      </c>
      <c r="K19" s="22">
        <v>0.59199999999999997</v>
      </c>
      <c r="L19" s="34" t="s">
        <v>113</v>
      </c>
      <c r="M19" s="34" t="s">
        <v>113</v>
      </c>
      <c r="N19" s="34" t="s">
        <v>113</v>
      </c>
      <c r="O19" s="34" t="s">
        <v>113</v>
      </c>
      <c r="P19" s="22">
        <v>2</v>
      </c>
      <c r="Q19" s="22">
        <f>P19/2</f>
        <v>1</v>
      </c>
      <c r="R19" s="22" t="str">
        <f>IF(K19&lt;=Q19,"CONFORME","NON CONFORME")</f>
        <v>CONFORME</v>
      </c>
    </row>
    <row r="20" spans="1:18" ht="22.5">
      <c r="A20" s="18" t="s">
        <v>112</v>
      </c>
      <c r="B20" s="5" t="s">
        <v>124</v>
      </c>
      <c r="C20" s="38" t="s">
        <v>160</v>
      </c>
      <c r="D20" s="13" t="s">
        <v>93</v>
      </c>
      <c r="E20" s="34" t="s">
        <v>113</v>
      </c>
      <c r="F20" s="3" t="s">
        <v>127</v>
      </c>
      <c r="G20" s="22" t="s">
        <v>129</v>
      </c>
      <c r="H20" s="23">
        <v>41613</v>
      </c>
      <c r="I20" s="21" t="s">
        <v>98</v>
      </c>
      <c r="J20" s="21" t="s">
        <v>130</v>
      </c>
      <c r="K20" s="22">
        <v>0.82199999999999995</v>
      </c>
      <c r="L20" s="34" t="s">
        <v>113</v>
      </c>
      <c r="M20" s="34" t="s">
        <v>113</v>
      </c>
      <c r="N20" s="34" t="s">
        <v>113</v>
      </c>
      <c r="O20" s="34" t="s">
        <v>113</v>
      </c>
      <c r="P20" s="22">
        <v>3</v>
      </c>
      <c r="Q20" s="22">
        <f t="shared" ref="Q20:Q33" si="1">P20/2</f>
        <v>1.5</v>
      </c>
      <c r="R20" s="22" t="str">
        <f t="shared" ref="R20:R33" si="2">IF(K20&lt;=Q20,"CONFORME","NON CONFORME")</f>
        <v>CONFORME</v>
      </c>
    </row>
    <row r="21" spans="1:18" ht="22.5">
      <c r="A21" s="18" t="s">
        <v>112</v>
      </c>
      <c r="B21" s="5" t="s">
        <v>125</v>
      </c>
      <c r="C21" s="38" t="s">
        <v>160</v>
      </c>
      <c r="D21" s="13" t="s">
        <v>93</v>
      </c>
      <c r="E21" s="34" t="s">
        <v>113</v>
      </c>
      <c r="F21" s="3" t="s">
        <v>131</v>
      </c>
      <c r="G21" s="22" t="s">
        <v>132</v>
      </c>
      <c r="H21" s="23">
        <v>41613</v>
      </c>
      <c r="I21" s="21" t="s">
        <v>98</v>
      </c>
      <c r="J21" s="21" t="s">
        <v>133</v>
      </c>
      <c r="K21" s="22">
        <v>0.53200000000000003</v>
      </c>
      <c r="L21" s="34" t="s">
        <v>113</v>
      </c>
      <c r="M21" s="34" t="s">
        <v>113</v>
      </c>
      <c r="N21" s="34" t="s">
        <v>113</v>
      </c>
      <c r="O21" s="34" t="s">
        <v>113</v>
      </c>
      <c r="P21" s="22">
        <v>2</v>
      </c>
      <c r="Q21" s="22">
        <f t="shared" si="1"/>
        <v>1</v>
      </c>
      <c r="R21" s="22" t="str">
        <f t="shared" si="2"/>
        <v>CONFORME</v>
      </c>
    </row>
    <row r="22" spans="1:18" ht="22.5">
      <c r="A22" s="18" t="s">
        <v>112</v>
      </c>
      <c r="B22" s="5" t="s">
        <v>80</v>
      </c>
      <c r="C22" s="38" t="s">
        <v>160</v>
      </c>
      <c r="D22" s="13" t="s">
        <v>93</v>
      </c>
      <c r="E22" s="34" t="s">
        <v>113</v>
      </c>
      <c r="F22" s="3" t="s">
        <v>115</v>
      </c>
      <c r="G22" s="22" t="s">
        <v>114</v>
      </c>
      <c r="H22" s="23">
        <v>41613</v>
      </c>
      <c r="I22" s="21" t="s">
        <v>98</v>
      </c>
      <c r="J22" s="21" t="s">
        <v>116</v>
      </c>
      <c r="K22" s="35">
        <v>0.61253928199999996</v>
      </c>
      <c r="L22" s="34" t="s">
        <v>113</v>
      </c>
      <c r="M22" s="34" t="s">
        <v>113</v>
      </c>
      <c r="N22" s="34" t="s">
        <v>113</v>
      </c>
      <c r="O22" s="34" t="s">
        <v>113</v>
      </c>
      <c r="P22" s="22">
        <v>3</v>
      </c>
      <c r="Q22" s="22">
        <f t="shared" si="1"/>
        <v>1.5</v>
      </c>
      <c r="R22" s="22" t="str">
        <f t="shared" si="2"/>
        <v>CONFORME</v>
      </c>
    </row>
    <row r="23" spans="1:18" ht="22.5">
      <c r="A23" s="18" t="s">
        <v>112</v>
      </c>
      <c r="B23" s="5" t="s">
        <v>81</v>
      </c>
      <c r="C23" s="38" t="s">
        <v>160</v>
      </c>
      <c r="D23" s="13" t="s">
        <v>93</v>
      </c>
      <c r="E23" s="34" t="s">
        <v>113</v>
      </c>
      <c r="F23" s="3" t="s">
        <v>95</v>
      </c>
      <c r="G23" s="22" t="s">
        <v>117</v>
      </c>
      <c r="H23" s="23">
        <v>41613</v>
      </c>
      <c r="I23" s="21" t="s">
        <v>98</v>
      </c>
      <c r="J23" s="21" t="s">
        <v>118</v>
      </c>
      <c r="K23" s="35">
        <v>0.472539282</v>
      </c>
      <c r="L23" s="34" t="s">
        <v>113</v>
      </c>
      <c r="M23" s="34" t="s">
        <v>113</v>
      </c>
      <c r="N23" s="34" t="s">
        <v>113</v>
      </c>
      <c r="O23" s="34" t="s">
        <v>113</v>
      </c>
      <c r="P23" s="22">
        <v>2</v>
      </c>
      <c r="Q23" s="22">
        <f t="shared" si="1"/>
        <v>1</v>
      </c>
      <c r="R23" s="22" t="str">
        <f t="shared" si="2"/>
        <v>CONFORME</v>
      </c>
    </row>
    <row r="24" spans="1:18" ht="22.5">
      <c r="A24" s="18" t="s">
        <v>112</v>
      </c>
      <c r="B24" s="5" t="s">
        <v>82</v>
      </c>
      <c r="C24" s="38" t="s">
        <v>160</v>
      </c>
      <c r="D24" s="13" t="s">
        <v>93</v>
      </c>
      <c r="E24" s="34" t="s">
        <v>113</v>
      </c>
      <c r="F24" s="3" t="s">
        <v>96</v>
      </c>
      <c r="G24" s="22" t="s">
        <v>119</v>
      </c>
      <c r="H24" s="23">
        <v>41613</v>
      </c>
      <c r="I24" s="21" t="s">
        <v>98</v>
      </c>
      <c r="J24" s="21" t="s">
        <v>120</v>
      </c>
      <c r="K24" s="35">
        <v>0.28239999999999998</v>
      </c>
      <c r="L24" s="34" t="s">
        <v>113</v>
      </c>
      <c r="M24" s="34" t="s">
        <v>113</v>
      </c>
      <c r="N24" s="34" t="s">
        <v>113</v>
      </c>
      <c r="O24" s="34" t="s">
        <v>113</v>
      </c>
      <c r="P24" s="22">
        <v>5</v>
      </c>
      <c r="Q24" s="22">
        <f t="shared" si="1"/>
        <v>2.5</v>
      </c>
      <c r="R24" s="22" t="str">
        <f t="shared" si="2"/>
        <v>CONFORME</v>
      </c>
    </row>
    <row r="25" spans="1:18" ht="22.5">
      <c r="A25" s="18" t="s">
        <v>112</v>
      </c>
      <c r="B25" s="5" t="s">
        <v>83</v>
      </c>
      <c r="C25" s="38" t="s">
        <v>160</v>
      </c>
      <c r="D25" s="13" t="s">
        <v>93</v>
      </c>
      <c r="E25" s="34" t="s">
        <v>113</v>
      </c>
      <c r="F25" s="3" t="s">
        <v>128</v>
      </c>
      <c r="G25" s="22" t="s">
        <v>121</v>
      </c>
      <c r="H25" s="23">
        <v>41613</v>
      </c>
      <c r="I25" s="21" t="s">
        <v>98</v>
      </c>
      <c r="J25" s="21" t="s">
        <v>122</v>
      </c>
      <c r="K25" s="35">
        <v>0.45200000000000001</v>
      </c>
      <c r="L25" s="34" t="s">
        <v>113</v>
      </c>
      <c r="M25" s="34" t="s">
        <v>113</v>
      </c>
      <c r="N25" s="34" t="s">
        <v>113</v>
      </c>
      <c r="O25" s="34" t="s">
        <v>113</v>
      </c>
      <c r="P25" s="22">
        <v>1</v>
      </c>
      <c r="Q25" s="22">
        <f t="shared" si="1"/>
        <v>0.5</v>
      </c>
      <c r="R25" s="22" t="str">
        <f t="shared" si="2"/>
        <v>CONFORME</v>
      </c>
    </row>
    <row r="26" spans="1:18">
      <c r="A26" s="18" t="s">
        <v>112</v>
      </c>
      <c r="B26" s="5" t="s">
        <v>84</v>
      </c>
      <c r="C26" s="38" t="s">
        <v>160</v>
      </c>
      <c r="D26" s="13" t="s">
        <v>93</v>
      </c>
      <c r="E26" s="34" t="s">
        <v>113</v>
      </c>
      <c r="F26" s="3" t="s">
        <v>145</v>
      </c>
      <c r="G26" s="22" t="s">
        <v>146</v>
      </c>
      <c r="H26" s="7">
        <v>41613</v>
      </c>
      <c r="I26" s="21" t="s">
        <v>98</v>
      </c>
      <c r="J26" s="21" t="s">
        <v>147</v>
      </c>
      <c r="K26" s="4">
        <v>0.67200000000000004</v>
      </c>
      <c r="L26" s="34" t="s">
        <v>113</v>
      </c>
      <c r="M26" s="34" t="s">
        <v>113</v>
      </c>
      <c r="N26" s="34" t="s">
        <v>113</v>
      </c>
      <c r="O26" s="34" t="s">
        <v>113</v>
      </c>
      <c r="P26" s="22">
        <v>3</v>
      </c>
      <c r="Q26" s="22">
        <f t="shared" si="1"/>
        <v>1.5</v>
      </c>
      <c r="R26" s="22" t="str">
        <f t="shared" si="2"/>
        <v>CONFORME</v>
      </c>
    </row>
    <row r="27" spans="1:18">
      <c r="A27" s="18" t="s">
        <v>112</v>
      </c>
      <c r="B27" s="5" t="s">
        <v>85</v>
      </c>
      <c r="C27" s="38" t="s">
        <v>160</v>
      </c>
      <c r="D27" s="13" t="s">
        <v>93</v>
      </c>
      <c r="E27" s="34" t="s">
        <v>113</v>
      </c>
      <c r="F27" s="3" t="s">
        <v>152</v>
      </c>
      <c r="G27" s="22" t="s">
        <v>153</v>
      </c>
      <c r="H27" s="7">
        <v>41613</v>
      </c>
      <c r="I27" s="21" t="s">
        <v>98</v>
      </c>
      <c r="J27" s="21" t="s">
        <v>154</v>
      </c>
      <c r="K27" s="4">
        <v>0.59199999999999997</v>
      </c>
      <c r="L27" s="34" t="s">
        <v>113</v>
      </c>
      <c r="M27" s="34" t="s">
        <v>113</v>
      </c>
      <c r="N27" s="34" t="s">
        <v>113</v>
      </c>
      <c r="O27" s="34" t="s">
        <v>113</v>
      </c>
      <c r="P27" s="22">
        <v>3</v>
      </c>
      <c r="Q27" s="22">
        <f t="shared" si="1"/>
        <v>1.5</v>
      </c>
      <c r="R27" s="22" t="str">
        <f t="shared" si="2"/>
        <v>CONFORME</v>
      </c>
    </row>
    <row r="28" spans="1:18">
      <c r="A28" s="18" t="s">
        <v>112</v>
      </c>
      <c r="B28" s="5" t="s">
        <v>86</v>
      </c>
      <c r="C28" s="38" t="s">
        <v>160</v>
      </c>
      <c r="D28" s="13" t="s">
        <v>93</v>
      </c>
      <c r="E28" s="34" t="s">
        <v>113</v>
      </c>
      <c r="F28" s="3" t="s">
        <v>149</v>
      </c>
      <c r="G28" s="22" t="s">
        <v>150</v>
      </c>
      <c r="H28" s="7">
        <v>41613</v>
      </c>
      <c r="I28" s="21" t="s">
        <v>98</v>
      </c>
      <c r="J28" s="21" t="s">
        <v>151</v>
      </c>
      <c r="K28" s="3">
        <v>0.66200000000000003</v>
      </c>
      <c r="L28" s="34" t="s">
        <v>113</v>
      </c>
      <c r="M28" s="34" t="s">
        <v>113</v>
      </c>
      <c r="N28" s="34" t="s">
        <v>113</v>
      </c>
      <c r="O28" s="34" t="s">
        <v>113</v>
      </c>
      <c r="P28" s="22">
        <v>3</v>
      </c>
      <c r="Q28" s="22">
        <f t="shared" si="1"/>
        <v>1.5</v>
      </c>
      <c r="R28" s="22" t="str">
        <f t="shared" si="2"/>
        <v>CONFORME</v>
      </c>
    </row>
    <row r="29" spans="1:18">
      <c r="A29" s="18" t="s">
        <v>112</v>
      </c>
      <c r="B29" s="5" t="s">
        <v>87</v>
      </c>
      <c r="C29" s="38" t="s">
        <v>160</v>
      </c>
      <c r="D29" s="13" t="s">
        <v>93</v>
      </c>
      <c r="E29" s="34" t="s">
        <v>113</v>
      </c>
      <c r="F29" s="3" t="s">
        <v>134</v>
      </c>
      <c r="G29" s="22" t="s">
        <v>135</v>
      </c>
      <c r="H29" s="7">
        <v>41613</v>
      </c>
      <c r="I29" s="21" t="s">
        <v>98</v>
      </c>
      <c r="J29" s="21" t="s">
        <v>136</v>
      </c>
      <c r="K29" s="3">
        <v>0.432</v>
      </c>
      <c r="L29" s="34" t="s">
        <v>113</v>
      </c>
      <c r="M29" s="34" t="s">
        <v>113</v>
      </c>
      <c r="N29" s="34" t="s">
        <v>113</v>
      </c>
      <c r="O29" s="34" t="s">
        <v>113</v>
      </c>
      <c r="P29" s="22">
        <v>5</v>
      </c>
      <c r="Q29" s="22">
        <f t="shared" si="1"/>
        <v>2.5</v>
      </c>
      <c r="R29" s="22" t="str">
        <f t="shared" si="2"/>
        <v>CONFORME</v>
      </c>
    </row>
    <row r="30" spans="1:18">
      <c r="A30" s="18" t="s">
        <v>112</v>
      </c>
      <c r="B30" s="5" t="s">
        <v>88</v>
      </c>
      <c r="C30" s="38" t="s">
        <v>160</v>
      </c>
      <c r="D30" s="13" t="s">
        <v>93</v>
      </c>
      <c r="E30" s="34" t="s">
        <v>113</v>
      </c>
      <c r="F30" s="3" t="s">
        <v>137</v>
      </c>
      <c r="G30" s="22">
        <v>38705122013</v>
      </c>
      <c r="H30" s="7">
        <v>41613</v>
      </c>
      <c r="I30" s="21" t="s">
        <v>98</v>
      </c>
      <c r="J30" s="21" t="s">
        <v>138</v>
      </c>
      <c r="K30" s="3">
        <v>0.72199999999999998</v>
      </c>
      <c r="L30" s="34" t="s">
        <v>113</v>
      </c>
      <c r="M30" s="34" t="s">
        <v>113</v>
      </c>
      <c r="N30" s="34" t="s">
        <v>113</v>
      </c>
      <c r="O30" s="34" t="s">
        <v>113</v>
      </c>
      <c r="P30" s="22">
        <v>3</v>
      </c>
      <c r="Q30" s="22">
        <f t="shared" si="1"/>
        <v>1.5</v>
      </c>
      <c r="R30" s="22" t="str">
        <f t="shared" si="2"/>
        <v>CONFORME</v>
      </c>
    </row>
    <row r="31" spans="1:18">
      <c r="A31" s="18" t="s">
        <v>112</v>
      </c>
      <c r="B31" s="5" t="s">
        <v>89</v>
      </c>
      <c r="C31" s="38" t="s">
        <v>160</v>
      </c>
      <c r="D31" s="13" t="s">
        <v>93</v>
      </c>
      <c r="E31" s="34" t="s">
        <v>113</v>
      </c>
      <c r="F31" s="3" t="s">
        <v>142</v>
      </c>
      <c r="G31" s="22" t="s">
        <v>143</v>
      </c>
      <c r="H31" s="7">
        <v>41613</v>
      </c>
      <c r="I31" s="21" t="s">
        <v>98</v>
      </c>
      <c r="J31" s="21" t="s">
        <v>144</v>
      </c>
      <c r="K31" s="3">
        <v>0.67200000000000004</v>
      </c>
      <c r="L31" s="34" t="s">
        <v>113</v>
      </c>
      <c r="M31" s="34" t="s">
        <v>113</v>
      </c>
      <c r="N31" s="34" t="s">
        <v>113</v>
      </c>
      <c r="O31" s="34" t="s">
        <v>113</v>
      </c>
      <c r="P31" s="22">
        <v>5</v>
      </c>
      <c r="Q31" s="22">
        <f t="shared" si="1"/>
        <v>2.5</v>
      </c>
      <c r="R31" s="22" t="str">
        <f t="shared" si="2"/>
        <v>CONFORME</v>
      </c>
    </row>
    <row r="32" spans="1:18">
      <c r="A32" s="18" t="s">
        <v>112</v>
      </c>
      <c r="B32" s="5" t="s">
        <v>90</v>
      </c>
      <c r="C32" s="38" t="s">
        <v>160</v>
      </c>
      <c r="D32" s="13" t="s">
        <v>93</v>
      </c>
      <c r="E32" s="34" t="s">
        <v>113</v>
      </c>
      <c r="F32" s="3" t="s">
        <v>148</v>
      </c>
      <c r="G32" s="22">
        <v>96805122013</v>
      </c>
      <c r="H32" s="7">
        <v>41613</v>
      </c>
      <c r="I32" s="21" t="s">
        <v>62</v>
      </c>
      <c r="J32" s="21" t="s">
        <v>105</v>
      </c>
      <c r="K32" s="3">
        <v>0.66200000000000003</v>
      </c>
      <c r="L32" s="34" t="s">
        <v>113</v>
      </c>
      <c r="M32" s="34" t="s">
        <v>113</v>
      </c>
      <c r="N32" s="34" t="s">
        <v>113</v>
      </c>
      <c r="O32" s="34" t="s">
        <v>113</v>
      </c>
      <c r="P32" s="34" t="s">
        <v>113</v>
      </c>
      <c r="Q32" s="34" t="s">
        <v>113</v>
      </c>
      <c r="R32" s="34" t="s">
        <v>113</v>
      </c>
    </row>
    <row r="33" spans="1:18">
      <c r="A33" s="18" t="s">
        <v>112</v>
      </c>
      <c r="B33" s="5" t="s">
        <v>91</v>
      </c>
      <c r="C33" s="38" t="s">
        <v>160</v>
      </c>
      <c r="D33" s="13" t="s">
        <v>93</v>
      </c>
      <c r="E33" s="34" t="s">
        <v>113</v>
      </c>
      <c r="F33" s="3" t="s">
        <v>139</v>
      </c>
      <c r="G33" s="22" t="s">
        <v>140</v>
      </c>
      <c r="H33" s="7">
        <v>41613</v>
      </c>
      <c r="I33" s="21" t="s">
        <v>98</v>
      </c>
      <c r="J33" s="21" t="s">
        <v>141</v>
      </c>
      <c r="K33" s="3">
        <v>0.66200000000000003</v>
      </c>
      <c r="L33" s="34" t="s">
        <v>113</v>
      </c>
      <c r="M33" s="34" t="s">
        <v>113</v>
      </c>
      <c r="N33" s="34" t="s">
        <v>113</v>
      </c>
      <c r="O33" s="34" t="s">
        <v>113</v>
      </c>
      <c r="P33" s="22">
        <v>3</v>
      </c>
      <c r="Q33" s="22">
        <f t="shared" si="1"/>
        <v>1.5</v>
      </c>
      <c r="R33" s="22" t="str">
        <f t="shared" si="2"/>
        <v>CONFORME</v>
      </c>
    </row>
    <row r="34" spans="1:18" ht="22.5">
      <c r="A34" s="18" t="s">
        <v>112</v>
      </c>
      <c r="B34" s="6" t="s">
        <v>92</v>
      </c>
      <c r="C34" s="39" t="s">
        <v>159</v>
      </c>
      <c r="D34" s="13" t="s">
        <v>93</v>
      </c>
      <c r="E34" s="21" t="s">
        <v>108</v>
      </c>
      <c r="F34" s="3" t="s">
        <v>97</v>
      </c>
      <c r="G34" s="22" t="s">
        <v>109</v>
      </c>
      <c r="H34" s="7">
        <v>41513</v>
      </c>
      <c r="I34" s="21" t="s">
        <v>110</v>
      </c>
      <c r="J34" s="21" t="s">
        <v>111</v>
      </c>
      <c r="K34" s="4">
        <v>0.08</v>
      </c>
      <c r="L34" s="34" t="s">
        <v>113</v>
      </c>
      <c r="M34" s="34" t="s">
        <v>113</v>
      </c>
      <c r="N34" s="34" t="s">
        <v>113</v>
      </c>
      <c r="O34" s="34" t="s">
        <v>113</v>
      </c>
      <c r="P34" s="34" t="s">
        <v>113</v>
      </c>
      <c r="Q34" s="34" t="s">
        <v>113</v>
      </c>
      <c r="R34" s="22" t="str">
        <f>IF(K34&lt;=1/2*MIN(K19:K33),"CONFORME","NON CONFORME")</f>
        <v>CONFORME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0" sqref="F30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1" sqref="E31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9" sqref="H2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masses et sondes</vt:lpstr>
      <vt:lpstr>Liste materiaux ref</vt:lpstr>
      <vt:lpstr>Conformité sondes</vt:lpstr>
      <vt:lpstr>Conformité masses</vt:lpstr>
      <vt:lpstr>'masses et sondes'!Zone_d_impression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2014-10-15T13:56:08Z</dcterms:modified>
</cp:coreProperties>
</file>