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4"/>
  </bookViews>
  <sheets>
    <sheet name="Location" sheetId="1" r:id="rId1"/>
    <sheet name="Temps - Cout" sheetId="6" r:id="rId2"/>
    <sheet name="Pièces" sheetId="3" r:id="rId3"/>
    <sheet name="Budget" sheetId="4" r:id="rId4"/>
    <sheet name="PQ - Répartition" sheetId="8" r:id="rId5"/>
  </sheets>
  <definedNames>
    <definedName name="_xlnm._FilterDatabase" localSheetId="0" hidden="1">Location!$A$1:$C$1</definedName>
    <definedName name="_xlnm._FilterDatabase" localSheetId="2" hidden="1">Pièces!$A$1:$C$1</definedName>
    <definedName name="DonnéesExternes_1" localSheetId="4" hidden="1">'PQ - Répartition'!$B$5:$I$18</definedName>
    <definedName name="s.mois">T_budget[Mois]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8" l="1"/>
  <c r="E19" i="8"/>
  <c r="F19" i="8"/>
  <c r="G19" i="8"/>
  <c r="H19" i="8"/>
  <c r="I19" i="8"/>
</calcChain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Choix" description="Connexion à la requête « T_Choix » dans le classeur." type="5" refreshedVersion="0" background="1">
    <dbPr connection="Provider=Microsoft.Mashup.OleDb.1;Data Source=$Workbook$;Location=T_Choix;Extended Properties=&quot;&quot;" command="SELECT * FROM [T_Choix]"/>
  </connection>
  <connection id="3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4" keepAlive="1" name="Requête - T_location" description="Connexion à la requête « T_location » dans le classeur." type="5" refreshedVersion="0" background="1">
    <dbPr connection="Provider=Microsoft.Mashup.OleDb.1;Data Source=$Workbook$;Location=T_location;Extended Properties=&quot;&quot;" command="SELECT * FROM [T_location]"/>
  </connection>
  <connection id="5" keepAlive="1" name="Requête - T_pieces" description="Connexion à la requête « T_pieces » dans le classeur." type="5" refreshedVersion="0" background="1">
    <dbPr connection="Provider=Microsoft.Mashup.OleDb.1;Data Source=$Workbook$;Location=T_pieces;Extended Properties=&quot;&quot;" command="SELECT * FROM [T_pieces]"/>
  </connection>
  <connection id="6" keepAlive="1" name="Requête - T_tpscout" description="Connexion à la requête « T_tpscout » dans le classeur." type="5" refreshedVersion="0" background="1">
    <dbPr connection="Provider=Microsoft.Mashup.OleDb.1;Data Source=$Workbook$;Location=T_tpscout;Extended Properties=&quot;&quot;" command="SELECT * FROM [T_tpscout]"/>
  </connection>
</connections>
</file>

<file path=xl/sharedStrings.xml><?xml version="1.0" encoding="utf-8"?>
<sst xmlns="http://schemas.openxmlformats.org/spreadsheetml/2006/main" count="244" uniqueCount="42">
  <si>
    <t>FILIALE</t>
  </si>
  <si>
    <t>A</t>
  </si>
  <si>
    <t>B</t>
  </si>
  <si>
    <t>C</t>
  </si>
  <si>
    <t>D</t>
  </si>
  <si>
    <t>CODE</t>
  </si>
  <si>
    <t>Budget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</si>
  <si>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</si>
  <si>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</si>
  <si>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</si>
  <si>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</si>
  <si>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</si>
  <si>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</si>
  <si>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</si>
  <si>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</si>
  <si>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</si>
  <si>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</si>
  <si>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</si>
  <si>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</si>
  <si>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</si>
  <si>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C1</t>
  </si>
  <si>
    <t>A2</t>
  </si>
  <si>
    <t>D2</t>
  </si>
  <si>
    <t>A4</t>
  </si>
  <si>
    <t>B1</t>
  </si>
  <si>
    <t>B2</t>
  </si>
  <si>
    <t>B3</t>
  </si>
  <si>
    <t>D1</t>
  </si>
  <si>
    <t>A3</t>
  </si>
  <si>
    <t>C2</t>
  </si>
  <si>
    <t>C3</t>
  </si>
  <si>
    <t>D3</t>
  </si>
  <si>
    <t>Total</t>
  </si>
  <si>
    <t>COUT</t>
  </si>
  <si>
    <t>TEMPS</t>
  </si>
  <si>
    <t>COUT TEMPS</t>
  </si>
  <si>
    <t>COUT LOCATION</t>
  </si>
  <si>
    <t>COUT PIECES</t>
  </si>
  <si>
    <t>TEMPS %</t>
  </si>
  <si>
    <t>COUT TOTAL</t>
  </si>
  <si>
    <t>Mois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</si>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</sst>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Blue]0.0%;[Red]\(0.0%\];"/>
    <numFmt numFmtId="165" formatCode="#,##0.00_ ;[Red]\-#,##0.00\ ;"/>
    <numFmt numFmtId="166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</cellXfs>
  <cellStyles count="1">
    <cellStyle name="Normal" xfId="0" builtinId="0"/>
  </cellStyles>
  <dxfs count="22"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4" formatCode="[Blue]0.0%;[Red]\(0.0%\];"/>
    </dxf>
    <dxf>
      <numFmt numFmtId="166" formatCode="#,##0_ ;[Red]\-#,##0\ 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#,##0_ ;[Red]\-#,##0\ ;"/>
    </dxf>
    <dxf>
      <numFmt numFmtId="164" formatCode="[Blue]0.0%;[Red]\(0.0%\]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6" formatCode="#,##0_ ;[Red]\-#,##0\ ;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257176</xdr:colOff>
          <xdr:row>2</xdr:row>
          <xdr:rowOff>0</xdr:rowOff>
        </xdr:from>
        <xdr:to>
          <xdr:col>3</xdr:col>
          <xdr:colOff>442914</xdr:colOff>
          <xdr:row>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 choix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nextId="9">
    <queryTableFields count="8">
      <queryTableField id="1" name="FILIALE" tableColumnId="27"/>
      <queryTableField id="2" name="CODE" tableColumnId="28"/>
      <queryTableField id="3" name="TEMPS" tableColumnId="29"/>
      <queryTableField id="4" name="TEMPS %" tableColumnId="30"/>
      <queryTableField id="5" name="COUT TEMPS" tableColumnId="31"/>
      <queryTableField id="6" name="COUT LOCATION" tableColumnId="32"/>
      <queryTableField id="7" name="COUT PIECES" tableColumnId="33"/>
      <queryTableField id="8" name="COUT TOTAL" tableColumnId="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_location" displayName="T_location" ref="A1:C35" totalsRowShown="0" headerRowDxfId="21" dataDxfId="20">
  <autoFilter ref="A1:C35"/>
  <tableColumns count="3">
    <tableColumn id="1" name="CODE" dataDxfId="19"/>
    <tableColumn id="2" name="COUT" dataDxfId="18"/>
    <tableColumn id="3" name="FILIALE" dataDxfId="1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_tpscout" displayName="T_tpscout" ref="A1:D33" totalsRowShown="0">
  <autoFilter ref="A1:D33"/>
  <tableColumns count="4">
    <tableColumn id="1" name="CODE"/>
    <tableColumn id="2" name="TEMPS"/>
    <tableColumn id="3" name="COUT"/>
    <tableColumn id="4" name="FILIA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pieces" displayName="T_pieces" ref="A1:C26" totalsRowShown="0">
  <autoFilter ref="A1:C26"/>
  <tableColumns count="3">
    <tableColumn id="1" name="CODE"/>
    <tableColumn id="2" name="COUT"/>
    <tableColumn id="3" name="FILIAL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5" name="T_budget" displayName="T_budget" ref="A3:B15" totalsRowShown="0">
  <autoFilter ref="A3:B15"/>
  <tableColumns count="2">
    <tableColumn id="1" name="Mois"/>
    <tableColumn id="2" name="Montant" dataDxfId="16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6" name="T_Final" displayName="T_Final" ref="B5:I19" tableType="queryTable" totalsRowCount="1">
  <autoFilter ref="B5:I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27" uniqueName="27" name="FILIALE" totalsRowLabel="Total" queryTableFieldId="1" dataDxfId="7" totalsRowDxfId="8"/>
    <tableColumn id="28" uniqueName="28" name="CODE" queryTableFieldId="2" dataDxfId="6" totalsRowDxfId="9"/>
    <tableColumn id="29" uniqueName="29" name="TEMPS" totalsRowFunction="sum" queryTableFieldId="3" dataDxfId="5" totalsRowDxfId="10"/>
    <tableColumn id="30" uniqueName="30" name="TEMPS %" totalsRowFunction="sum" queryTableFieldId="4" dataDxfId="4" totalsRowDxfId="11"/>
    <tableColumn id="31" uniqueName="31" name="COUT TEMPS" totalsRowFunction="sum" queryTableFieldId="5" dataDxfId="3" totalsRowDxfId="12"/>
    <tableColumn id="32" uniqueName="32" name="COUT LOCATION" totalsRowFunction="sum" queryTableFieldId="6" dataDxfId="2" totalsRowDxfId="13"/>
    <tableColumn id="33" uniqueName="33" name="COUT PIECES" totalsRowFunction="sum" queryTableFieldId="7" dataDxfId="1" totalsRowDxfId="14"/>
    <tableColumn id="1" uniqueName="1" name="COUT TOTAL" totalsRowFunction="sum" queryTableFieldId="8" dataDxfId="0" totalsRowDxfId="15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7" name="T_Choix" displayName="T_Choix" ref="B2:B3" totalsRowShown="0">
  <autoFilter ref="B2:B3"/>
  <tableColumns count="1">
    <tableColumn id="1" name="Moi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topLeftCell="A22" workbookViewId="0">
      <selection activeCell="E30" sqref="E30"/>
    </sheetView>
  </sheetViews>
  <sheetFormatPr baseColWidth="10" defaultRowHeight="15" x14ac:dyDescent="0.25"/>
  <cols>
    <col min="1" max="1" width="15.140625" style="1" customWidth="1"/>
    <col min="2" max="2" width="9.7109375" style="1" bestFit="1" customWidth="1"/>
    <col min="3" max="3" width="9.28515625" style="1" bestFit="1" customWidth="1"/>
    <col min="4" max="16384" width="11.42578125" style="1"/>
  </cols>
  <sheetData>
    <row r="1" spans="1:3" x14ac:dyDescent="0.25">
      <c r="A1" s="1" t="s">
        <v>5</v>
      </c>
      <c r="B1" s="1" t="s">
        <v>33</v>
      </c>
      <c r="C1" s="1" t="s">
        <v>0</v>
      </c>
    </row>
    <row r="2" spans="1:3" x14ac:dyDescent="0.25">
      <c r="A2" s="1" t="s">
        <v>19</v>
      </c>
      <c r="B2" s="1">
        <v>50</v>
      </c>
      <c r="C2" s="1" t="s">
        <v>1</v>
      </c>
    </row>
    <row r="3" spans="1:3" x14ac:dyDescent="0.25">
      <c r="A3" s="1" t="s">
        <v>21</v>
      </c>
      <c r="B3" s="1">
        <v>50</v>
      </c>
      <c r="C3" s="1" t="s">
        <v>1</v>
      </c>
    </row>
    <row r="4" spans="1:3" x14ac:dyDescent="0.25">
      <c r="A4" s="1" t="s">
        <v>28</v>
      </c>
      <c r="B4" s="1">
        <v>50</v>
      </c>
      <c r="C4" s="1" t="s">
        <v>1</v>
      </c>
    </row>
    <row r="5" spans="1:3" x14ac:dyDescent="0.25">
      <c r="A5" s="1" t="s">
        <v>19</v>
      </c>
      <c r="B5" s="1">
        <v>50</v>
      </c>
      <c r="C5" s="1" t="s">
        <v>1</v>
      </c>
    </row>
    <row r="6" spans="1:3" x14ac:dyDescent="0.25">
      <c r="A6" s="1" t="s">
        <v>21</v>
      </c>
      <c r="B6" s="1">
        <v>50</v>
      </c>
      <c r="C6" s="1" t="s">
        <v>1</v>
      </c>
    </row>
    <row r="7" spans="1:3" x14ac:dyDescent="0.25">
      <c r="A7" s="1" t="s">
        <v>19</v>
      </c>
      <c r="B7" s="1">
        <v>10</v>
      </c>
      <c r="C7" s="1" t="s">
        <v>1</v>
      </c>
    </row>
    <row r="8" spans="1:3" x14ac:dyDescent="0.25">
      <c r="A8" s="1" t="s">
        <v>21</v>
      </c>
      <c r="B8" s="1">
        <v>80</v>
      </c>
      <c r="C8" s="1" t="s">
        <v>1</v>
      </c>
    </row>
    <row r="9" spans="1:3" x14ac:dyDescent="0.25">
      <c r="A9" s="1" t="s">
        <v>28</v>
      </c>
      <c r="B9" s="1">
        <v>80</v>
      </c>
      <c r="C9" s="1" t="s">
        <v>1</v>
      </c>
    </row>
    <row r="10" spans="1:3" x14ac:dyDescent="0.25">
      <c r="A10" s="1" t="s">
        <v>19</v>
      </c>
      <c r="B10" s="1">
        <v>80</v>
      </c>
      <c r="C10" s="1" t="s">
        <v>1</v>
      </c>
    </row>
    <row r="11" spans="1:3" x14ac:dyDescent="0.25">
      <c r="A11" s="1" t="s">
        <v>21</v>
      </c>
      <c r="B11" s="1">
        <v>80</v>
      </c>
      <c r="C11" s="1" t="s">
        <v>1</v>
      </c>
    </row>
    <row r="12" spans="1:3" x14ac:dyDescent="0.25">
      <c r="A12" s="1" t="s">
        <v>28</v>
      </c>
      <c r="B12" s="1">
        <v>50</v>
      </c>
      <c r="C12" s="1" t="s">
        <v>1</v>
      </c>
    </row>
    <row r="13" spans="1:3" x14ac:dyDescent="0.25">
      <c r="A13" s="1" t="s">
        <v>20</v>
      </c>
      <c r="B13" s="1">
        <v>40</v>
      </c>
      <c r="C13" s="1" t="s">
        <v>3</v>
      </c>
    </row>
    <row r="14" spans="1:3" x14ac:dyDescent="0.25">
      <c r="A14" s="1" t="s">
        <v>29</v>
      </c>
      <c r="B14" s="1">
        <v>40</v>
      </c>
      <c r="C14" s="1" t="s">
        <v>3</v>
      </c>
    </row>
    <row r="15" spans="1:3" x14ac:dyDescent="0.25">
      <c r="A15" s="1" t="s">
        <v>29</v>
      </c>
      <c r="B15" s="1">
        <v>80</v>
      </c>
      <c r="C15" s="1" t="s">
        <v>3</v>
      </c>
    </row>
    <row r="16" spans="1:3" x14ac:dyDescent="0.25">
      <c r="A16" s="1" t="s">
        <v>29</v>
      </c>
      <c r="B16" s="1">
        <v>80</v>
      </c>
      <c r="C16" s="1" t="s">
        <v>3</v>
      </c>
    </row>
    <row r="17" spans="1:3" x14ac:dyDescent="0.25">
      <c r="A17" s="1" t="s">
        <v>30</v>
      </c>
      <c r="B17" s="1">
        <v>80</v>
      </c>
      <c r="C17" s="1" t="s">
        <v>3</v>
      </c>
    </row>
    <row r="18" spans="1:3" x14ac:dyDescent="0.25">
      <c r="A18" s="1" t="s">
        <v>24</v>
      </c>
      <c r="B18" s="1">
        <v>80</v>
      </c>
      <c r="C18" s="1" t="s">
        <v>2</v>
      </c>
    </row>
    <row r="19" spans="1:3" x14ac:dyDescent="0.25">
      <c r="A19" s="1" t="s">
        <v>25</v>
      </c>
      <c r="B19" s="1">
        <v>50</v>
      </c>
      <c r="C19" s="1" t="s">
        <v>2</v>
      </c>
    </row>
    <row r="20" spans="1:3" x14ac:dyDescent="0.25">
      <c r="A20" s="1" t="s">
        <v>26</v>
      </c>
      <c r="B20" s="1">
        <v>50</v>
      </c>
      <c r="C20" s="1" t="s">
        <v>2</v>
      </c>
    </row>
    <row r="21" spans="1:3" x14ac:dyDescent="0.25">
      <c r="A21" s="1" t="s">
        <v>26</v>
      </c>
      <c r="B21" s="1">
        <v>50</v>
      </c>
      <c r="C21" s="1" t="s">
        <v>2</v>
      </c>
    </row>
    <row r="22" spans="1:3" x14ac:dyDescent="0.25">
      <c r="A22" s="1" t="s">
        <v>26</v>
      </c>
      <c r="B22" s="1">
        <v>60</v>
      </c>
      <c r="C22" s="1" t="s">
        <v>2</v>
      </c>
    </row>
    <row r="23" spans="1:3" x14ac:dyDescent="0.25">
      <c r="A23" s="1" t="s">
        <v>29</v>
      </c>
      <c r="B23" s="1">
        <v>60</v>
      </c>
      <c r="C23" s="1" t="s">
        <v>3</v>
      </c>
    </row>
    <row r="24" spans="1:3" x14ac:dyDescent="0.25">
      <c r="A24" s="1" t="s">
        <v>30</v>
      </c>
      <c r="B24" s="1">
        <v>100</v>
      </c>
      <c r="C24" s="1" t="s">
        <v>3</v>
      </c>
    </row>
    <row r="25" spans="1:3" x14ac:dyDescent="0.25">
      <c r="A25" s="1" t="s">
        <v>27</v>
      </c>
      <c r="B25" s="1">
        <v>30</v>
      </c>
      <c r="C25" s="1" t="s">
        <v>4</v>
      </c>
    </row>
    <row r="26" spans="1:3" x14ac:dyDescent="0.25">
      <c r="A26" s="1" t="s">
        <v>22</v>
      </c>
      <c r="B26" s="1">
        <v>100</v>
      </c>
      <c r="C26" s="1" t="s">
        <v>4</v>
      </c>
    </row>
    <row r="27" spans="1:3" x14ac:dyDescent="0.25">
      <c r="A27" s="1" t="s">
        <v>31</v>
      </c>
      <c r="B27" s="1">
        <v>10</v>
      </c>
      <c r="C27" s="1" t="s">
        <v>4</v>
      </c>
    </row>
    <row r="28" spans="1:3" x14ac:dyDescent="0.25">
      <c r="A28" s="1" t="s">
        <v>27</v>
      </c>
      <c r="B28" s="1">
        <v>10</v>
      </c>
      <c r="C28" s="1" t="s">
        <v>4</v>
      </c>
    </row>
    <row r="29" spans="1:3" x14ac:dyDescent="0.25">
      <c r="A29" s="1" t="s">
        <v>31</v>
      </c>
      <c r="B29" s="1">
        <v>50</v>
      </c>
      <c r="C29" s="1" t="s">
        <v>4</v>
      </c>
    </row>
    <row r="30" spans="1:3" x14ac:dyDescent="0.25">
      <c r="A30" s="1" t="s">
        <v>28</v>
      </c>
      <c r="B30" s="1">
        <v>50</v>
      </c>
      <c r="C30" s="1" t="s">
        <v>1</v>
      </c>
    </row>
    <row r="31" spans="1:3" x14ac:dyDescent="0.25">
      <c r="A31" s="1" t="s">
        <v>20</v>
      </c>
      <c r="B31" s="1">
        <v>50</v>
      </c>
      <c r="C31" s="1" t="s">
        <v>3</v>
      </c>
    </row>
    <row r="32" spans="1:3" x14ac:dyDescent="0.25">
      <c r="A32" s="1" t="s">
        <v>29</v>
      </c>
      <c r="B32" s="1">
        <v>80</v>
      </c>
      <c r="C32" s="1" t="s">
        <v>3</v>
      </c>
    </row>
    <row r="33" spans="1:3" x14ac:dyDescent="0.25">
      <c r="A33" s="1" t="s">
        <v>30</v>
      </c>
      <c r="B33" s="1">
        <v>80</v>
      </c>
      <c r="C33" s="1" t="s">
        <v>3</v>
      </c>
    </row>
    <row r="34" spans="1:3" x14ac:dyDescent="0.25">
      <c r="A34" s="1" t="s">
        <v>29</v>
      </c>
      <c r="B34" s="1">
        <v>10</v>
      </c>
      <c r="C34" s="1" t="s">
        <v>3</v>
      </c>
    </row>
    <row r="35" spans="1:3" x14ac:dyDescent="0.25">
      <c r="A35" s="1" t="s">
        <v>29</v>
      </c>
      <c r="B35" s="1">
        <v>10</v>
      </c>
      <c r="C35" s="1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3"/>
  <sheetViews>
    <sheetView showGridLines="0" workbookViewId="0">
      <selection activeCell="E23" sqref="E23"/>
    </sheetView>
  </sheetViews>
  <sheetFormatPr baseColWidth="10" defaultRowHeight="15" x14ac:dyDescent="0.25"/>
  <cols>
    <col min="1" max="1" width="8.140625" customWidth="1"/>
    <col min="2" max="2" width="9.28515625" customWidth="1"/>
    <col min="3" max="3" width="8.28515625" customWidth="1"/>
    <col min="4" max="4" width="9.42578125" customWidth="1"/>
  </cols>
  <sheetData>
    <row r="1" spans="1:4" x14ac:dyDescent="0.25">
      <c r="A1" t="s">
        <v>5</v>
      </c>
      <c r="B1" t="s">
        <v>34</v>
      </c>
      <c r="C1" t="s">
        <v>33</v>
      </c>
      <c r="D1" t="s">
        <v>0</v>
      </c>
    </row>
    <row r="2" spans="1:4" x14ac:dyDescent="0.25">
      <c r="A2" t="s">
        <v>19</v>
      </c>
      <c r="B2">
        <v>5</v>
      </c>
      <c r="C2">
        <v>0</v>
      </c>
      <c r="D2" t="s">
        <v>1</v>
      </c>
    </row>
    <row r="3" spans="1:4" x14ac:dyDescent="0.25">
      <c r="A3" t="s">
        <v>19</v>
      </c>
      <c r="B3">
        <v>75</v>
      </c>
      <c r="C3">
        <v>0</v>
      </c>
      <c r="D3" t="s">
        <v>1</v>
      </c>
    </row>
    <row r="4" spans="1:4" x14ac:dyDescent="0.25">
      <c r="A4" t="s">
        <v>19</v>
      </c>
      <c r="B4">
        <v>10</v>
      </c>
      <c r="C4">
        <v>0</v>
      </c>
      <c r="D4" t="s">
        <v>1</v>
      </c>
    </row>
    <row r="5" spans="1:4" x14ac:dyDescent="0.25">
      <c r="A5" t="s">
        <v>20</v>
      </c>
      <c r="B5">
        <v>10</v>
      </c>
      <c r="C5">
        <v>0</v>
      </c>
      <c r="D5" t="s">
        <v>3</v>
      </c>
    </row>
    <row r="6" spans="1:4" x14ac:dyDescent="0.25">
      <c r="A6" t="s">
        <v>21</v>
      </c>
      <c r="B6">
        <v>20</v>
      </c>
      <c r="C6">
        <v>0</v>
      </c>
      <c r="D6" t="s">
        <v>1</v>
      </c>
    </row>
    <row r="7" spans="1:4" x14ac:dyDescent="0.25">
      <c r="A7" t="s">
        <v>21</v>
      </c>
      <c r="B7">
        <v>50</v>
      </c>
      <c r="C7">
        <v>0</v>
      </c>
      <c r="D7" t="s">
        <v>1</v>
      </c>
    </row>
    <row r="8" spans="1:4" x14ac:dyDescent="0.25">
      <c r="A8" t="s">
        <v>22</v>
      </c>
      <c r="B8">
        <v>10</v>
      </c>
      <c r="C8">
        <v>0</v>
      </c>
      <c r="D8" t="s">
        <v>4</v>
      </c>
    </row>
    <row r="9" spans="1:4" x14ac:dyDescent="0.25">
      <c r="A9" t="s">
        <v>19</v>
      </c>
      <c r="B9">
        <v>10</v>
      </c>
      <c r="C9">
        <v>7</v>
      </c>
      <c r="D9" t="s">
        <v>1</v>
      </c>
    </row>
    <row r="10" spans="1:4" x14ac:dyDescent="0.25">
      <c r="A10" t="s">
        <v>19</v>
      </c>
      <c r="B10">
        <v>25</v>
      </c>
      <c r="C10">
        <v>0</v>
      </c>
      <c r="D10" t="s">
        <v>1</v>
      </c>
    </row>
    <row r="11" spans="1:4" x14ac:dyDescent="0.25">
      <c r="A11" t="s">
        <v>22</v>
      </c>
      <c r="B11">
        <v>150</v>
      </c>
      <c r="C11">
        <v>0</v>
      </c>
      <c r="D11" t="s">
        <v>4</v>
      </c>
    </row>
    <row r="12" spans="1:4" x14ac:dyDescent="0.25">
      <c r="A12" t="s">
        <v>24</v>
      </c>
      <c r="B12">
        <v>150</v>
      </c>
      <c r="C12">
        <v>0</v>
      </c>
      <c r="D12" t="s">
        <v>2</v>
      </c>
    </row>
    <row r="13" spans="1:4" x14ac:dyDescent="0.25">
      <c r="A13" t="s">
        <v>25</v>
      </c>
      <c r="B13">
        <v>20</v>
      </c>
      <c r="C13">
        <v>0</v>
      </c>
      <c r="D13" t="s">
        <v>2</v>
      </c>
    </row>
    <row r="14" spans="1:4" x14ac:dyDescent="0.25">
      <c r="A14" t="s">
        <v>26</v>
      </c>
      <c r="B14">
        <v>25</v>
      </c>
      <c r="C14">
        <v>0</v>
      </c>
      <c r="D14" t="s">
        <v>2</v>
      </c>
    </row>
    <row r="15" spans="1:4" x14ac:dyDescent="0.25">
      <c r="A15" t="s">
        <v>26</v>
      </c>
      <c r="B15">
        <v>25</v>
      </c>
      <c r="C15">
        <v>0</v>
      </c>
      <c r="D15" t="s">
        <v>2</v>
      </c>
    </row>
    <row r="16" spans="1:4" x14ac:dyDescent="0.25">
      <c r="A16" t="s">
        <v>24</v>
      </c>
      <c r="B16">
        <v>10</v>
      </c>
      <c r="C16">
        <v>0</v>
      </c>
      <c r="D16" t="s">
        <v>2</v>
      </c>
    </row>
    <row r="17" spans="1:4" x14ac:dyDescent="0.25">
      <c r="A17" t="s">
        <v>25</v>
      </c>
      <c r="B17">
        <v>10</v>
      </c>
      <c r="C17">
        <v>0</v>
      </c>
      <c r="D17" t="s">
        <v>2</v>
      </c>
    </row>
    <row r="18" spans="1:4" x14ac:dyDescent="0.25">
      <c r="A18" t="s">
        <v>21</v>
      </c>
      <c r="B18">
        <v>65</v>
      </c>
      <c r="C18">
        <v>0</v>
      </c>
      <c r="D18" t="s">
        <v>1</v>
      </c>
    </row>
    <row r="19" spans="1:4" x14ac:dyDescent="0.25">
      <c r="A19" t="s">
        <v>25</v>
      </c>
      <c r="B19">
        <v>10</v>
      </c>
      <c r="C19">
        <v>0</v>
      </c>
      <c r="D19" t="s">
        <v>2</v>
      </c>
    </row>
    <row r="20" spans="1:4" x14ac:dyDescent="0.25">
      <c r="A20" t="s">
        <v>25</v>
      </c>
      <c r="B20">
        <v>1</v>
      </c>
      <c r="C20">
        <v>215</v>
      </c>
      <c r="D20" t="s">
        <v>2</v>
      </c>
    </row>
    <row r="21" spans="1:4" x14ac:dyDescent="0.25">
      <c r="A21" t="s">
        <v>24</v>
      </c>
      <c r="B21">
        <v>420</v>
      </c>
      <c r="C21">
        <v>0</v>
      </c>
      <c r="D21" t="s">
        <v>2</v>
      </c>
    </row>
    <row r="22" spans="1:4" x14ac:dyDescent="0.25">
      <c r="A22" t="s">
        <v>24</v>
      </c>
      <c r="B22">
        <v>45</v>
      </c>
      <c r="C22">
        <v>0</v>
      </c>
      <c r="D22" t="s">
        <v>2</v>
      </c>
    </row>
    <row r="23" spans="1:4" x14ac:dyDescent="0.25">
      <c r="A23" t="s">
        <v>24</v>
      </c>
      <c r="B23">
        <v>65</v>
      </c>
      <c r="C23">
        <v>0</v>
      </c>
      <c r="D23" t="s">
        <v>2</v>
      </c>
    </row>
    <row r="24" spans="1:4" x14ac:dyDescent="0.25">
      <c r="A24" t="s">
        <v>24</v>
      </c>
      <c r="B24">
        <v>70</v>
      </c>
      <c r="C24">
        <v>0</v>
      </c>
      <c r="D24" t="s">
        <v>2</v>
      </c>
    </row>
    <row r="25" spans="1:4" x14ac:dyDescent="0.25">
      <c r="A25" t="s">
        <v>24</v>
      </c>
      <c r="B25">
        <v>60</v>
      </c>
      <c r="C25">
        <v>0</v>
      </c>
      <c r="D25" t="s">
        <v>2</v>
      </c>
    </row>
    <row r="26" spans="1:4" x14ac:dyDescent="0.25">
      <c r="A26" t="s">
        <v>24</v>
      </c>
      <c r="B26">
        <v>20</v>
      </c>
      <c r="C26">
        <v>0</v>
      </c>
      <c r="D26" t="s">
        <v>2</v>
      </c>
    </row>
    <row r="27" spans="1:4" x14ac:dyDescent="0.25">
      <c r="A27" t="s">
        <v>25</v>
      </c>
      <c r="B27">
        <v>15</v>
      </c>
      <c r="C27">
        <v>0</v>
      </c>
      <c r="D27" t="s">
        <v>2</v>
      </c>
    </row>
    <row r="28" spans="1:4" x14ac:dyDescent="0.25">
      <c r="A28" t="s">
        <v>24</v>
      </c>
      <c r="B28">
        <v>1</v>
      </c>
      <c r="C28">
        <v>1.5</v>
      </c>
      <c r="D28" t="s">
        <v>2</v>
      </c>
    </row>
    <row r="29" spans="1:4" x14ac:dyDescent="0.25">
      <c r="A29" t="s">
        <v>25</v>
      </c>
      <c r="B29">
        <v>60</v>
      </c>
      <c r="C29">
        <v>0</v>
      </c>
      <c r="D29" t="s">
        <v>2</v>
      </c>
    </row>
    <row r="30" spans="1:4" x14ac:dyDescent="0.25">
      <c r="A30" t="s">
        <v>21</v>
      </c>
      <c r="B30">
        <v>55</v>
      </c>
      <c r="C30">
        <v>0</v>
      </c>
      <c r="D30" t="s">
        <v>1</v>
      </c>
    </row>
    <row r="31" spans="1:4" x14ac:dyDescent="0.25">
      <c r="A31" t="s">
        <v>19</v>
      </c>
      <c r="B31">
        <v>30</v>
      </c>
      <c r="C31">
        <v>0</v>
      </c>
      <c r="D31" t="s">
        <v>1</v>
      </c>
    </row>
    <row r="32" spans="1:4" x14ac:dyDescent="0.25">
      <c r="A32" t="s">
        <v>22</v>
      </c>
      <c r="B32">
        <v>120</v>
      </c>
      <c r="C32">
        <v>0</v>
      </c>
      <c r="D32" t="s">
        <v>4</v>
      </c>
    </row>
    <row r="33" spans="1:4" x14ac:dyDescent="0.25">
      <c r="A33" t="s">
        <v>20</v>
      </c>
      <c r="B33">
        <v>55</v>
      </c>
      <c r="C33">
        <v>0</v>
      </c>
      <c r="D3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showGridLines="0" workbookViewId="0">
      <selection activeCell="F11" sqref="F11"/>
    </sheetView>
  </sheetViews>
  <sheetFormatPr baseColWidth="10" defaultRowHeight="15" x14ac:dyDescent="0.25"/>
  <cols>
    <col min="1" max="1" width="8.140625" customWidth="1"/>
    <col min="2" max="2" width="8.28515625" customWidth="1"/>
    <col min="3" max="3" width="9.42578125" customWidth="1"/>
  </cols>
  <sheetData>
    <row r="1" spans="1:3" x14ac:dyDescent="0.25">
      <c r="A1" t="s">
        <v>5</v>
      </c>
      <c r="B1" t="s">
        <v>33</v>
      </c>
      <c r="C1" t="s">
        <v>0</v>
      </c>
    </row>
    <row r="2" spans="1:3" x14ac:dyDescent="0.25">
      <c r="A2" t="s">
        <v>21</v>
      </c>
      <c r="B2">
        <v>18</v>
      </c>
      <c r="C2" t="s">
        <v>1</v>
      </c>
    </row>
    <row r="3" spans="1:3" x14ac:dyDescent="0.25">
      <c r="A3" t="s">
        <v>19</v>
      </c>
      <c r="B3">
        <v>18</v>
      </c>
      <c r="C3" t="s">
        <v>1</v>
      </c>
    </row>
    <row r="4" spans="1:3" x14ac:dyDescent="0.25">
      <c r="A4" t="s">
        <v>19</v>
      </c>
      <c r="B4">
        <v>116.5</v>
      </c>
      <c r="C4" t="s">
        <v>1</v>
      </c>
    </row>
    <row r="5" spans="1:3" x14ac:dyDescent="0.25">
      <c r="A5" t="s">
        <v>21</v>
      </c>
      <c r="B5">
        <v>18</v>
      </c>
      <c r="C5" t="s">
        <v>1</v>
      </c>
    </row>
    <row r="6" spans="1:3" x14ac:dyDescent="0.25">
      <c r="A6" t="s">
        <v>28</v>
      </c>
      <c r="B6">
        <v>50</v>
      </c>
      <c r="C6" t="s">
        <v>1</v>
      </c>
    </row>
    <row r="7" spans="1:3" x14ac:dyDescent="0.25">
      <c r="A7" t="s">
        <v>23</v>
      </c>
      <c r="B7">
        <v>290</v>
      </c>
      <c r="C7" t="s">
        <v>1</v>
      </c>
    </row>
    <row r="8" spans="1:3" x14ac:dyDescent="0.25">
      <c r="A8" t="s">
        <v>19</v>
      </c>
      <c r="B8">
        <v>13.5</v>
      </c>
      <c r="C8" t="s">
        <v>1</v>
      </c>
    </row>
    <row r="9" spans="1:3" x14ac:dyDescent="0.25">
      <c r="A9" t="s">
        <v>21</v>
      </c>
      <c r="B9">
        <v>72</v>
      </c>
      <c r="C9" t="s">
        <v>1</v>
      </c>
    </row>
    <row r="10" spans="1:3" x14ac:dyDescent="0.25">
      <c r="A10" t="s">
        <v>26</v>
      </c>
      <c r="B10">
        <v>126</v>
      </c>
      <c r="C10" t="s">
        <v>2</v>
      </c>
    </row>
    <row r="11" spans="1:3" x14ac:dyDescent="0.25">
      <c r="A11" t="s">
        <v>21</v>
      </c>
      <c r="B11">
        <v>100</v>
      </c>
      <c r="C11" t="s">
        <v>1</v>
      </c>
    </row>
    <row r="12" spans="1:3" x14ac:dyDescent="0.25">
      <c r="A12" t="s">
        <v>19</v>
      </c>
      <c r="B12">
        <v>13.5</v>
      </c>
      <c r="C12" t="s">
        <v>1</v>
      </c>
    </row>
    <row r="13" spans="1:3" x14ac:dyDescent="0.25">
      <c r="A13" t="s">
        <v>19</v>
      </c>
      <c r="B13">
        <v>18</v>
      </c>
      <c r="C13" t="s">
        <v>1</v>
      </c>
    </row>
    <row r="14" spans="1:3" x14ac:dyDescent="0.25">
      <c r="A14" t="s">
        <v>19</v>
      </c>
      <c r="B14">
        <v>27</v>
      </c>
      <c r="C14" t="s">
        <v>1</v>
      </c>
    </row>
    <row r="15" spans="1:3" x14ac:dyDescent="0.25">
      <c r="A15" t="s">
        <v>21</v>
      </c>
      <c r="B15">
        <v>65</v>
      </c>
      <c r="C15" t="s">
        <v>1</v>
      </c>
    </row>
    <row r="16" spans="1:3" x14ac:dyDescent="0.25">
      <c r="A16" t="s">
        <v>28</v>
      </c>
      <c r="B16">
        <v>6.4</v>
      </c>
      <c r="C16" t="s">
        <v>1</v>
      </c>
    </row>
    <row r="17" spans="1:3" x14ac:dyDescent="0.25">
      <c r="A17" t="s">
        <v>20</v>
      </c>
      <c r="B17">
        <v>22</v>
      </c>
      <c r="C17" t="s">
        <v>3</v>
      </c>
    </row>
    <row r="18" spans="1:3" x14ac:dyDescent="0.25">
      <c r="A18" t="s">
        <v>29</v>
      </c>
      <c r="B18">
        <v>22</v>
      </c>
      <c r="C18" t="s">
        <v>3</v>
      </c>
    </row>
    <row r="19" spans="1:3" x14ac:dyDescent="0.25">
      <c r="A19" t="s">
        <v>30</v>
      </c>
      <c r="B19">
        <v>2</v>
      </c>
      <c r="C19" t="s">
        <v>3</v>
      </c>
    </row>
    <row r="20" spans="1:3" x14ac:dyDescent="0.25">
      <c r="A20" t="s">
        <v>21</v>
      </c>
      <c r="B20">
        <v>25.6</v>
      </c>
      <c r="C20" t="s">
        <v>1</v>
      </c>
    </row>
    <row r="21" spans="1:3" x14ac:dyDescent="0.25">
      <c r="A21" t="s">
        <v>19</v>
      </c>
      <c r="B21">
        <v>24</v>
      </c>
      <c r="C21" t="s">
        <v>1</v>
      </c>
    </row>
    <row r="22" spans="1:3" x14ac:dyDescent="0.25">
      <c r="A22" t="s">
        <v>27</v>
      </c>
      <c r="B22">
        <v>16</v>
      </c>
      <c r="C22" t="s">
        <v>4</v>
      </c>
    </row>
    <row r="23" spans="1:3" x14ac:dyDescent="0.25">
      <c r="A23" t="s">
        <v>27</v>
      </c>
      <c r="B23">
        <v>16</v>
      </c>
      <c r="C23" t="s">
        <v>4</v>
      </c>
    </row>
    <row r="24" spans="1:3" x14ac:dyDescent="0.25">
      <c r="A24" t="s">
        <v>22</v>
      </c>
      <c r="B24">
        <v>22</v>
      </c>
      <c r="C24" t="s">
        <v>4</v>
      </c>
    </row>
    <row r="25" spans="1:3" x14ac:dyDescent="0.25">
      <c r="A25" t="s">
        <v>19</v>
      </c>
      <c r="B25">
        <v>22</v>
      </c>
      <c r="C25" t="s">
        <v>1</v>
      </c>
    </row>
    <row r="26" spans="1:3" x14ac:dyDescent="0.25">
      <c r="A26" t="s">
        <v>28</v>
      </c>
      <c r="B26">
        <v>51.85</v>
      </c>
      <c r="C26" t="s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5"/>
  <sheetViews>
    <sheetView showGridLines="0" workbookViewId="0">
      <selection activeCell="D12" sqref="D12"/>
    </sheetView>
  </sheetViews>
  <sheetFormatPr baseColWidth="10" defaultRowHeight="15" x14ac:dyDescent="0.25"/>
  <cols>
    <col min="1" max="1" width="10.85546875" bestFit="1" customWidth="1"/>
    <col min="2" max="2" width="10.7109375" customWidth="1"/>
    <col min="3" max="3" width="7.7109375" bestFit="1" customWidth="1"/>
    <col min="4" max="4" width="7.42578125" bestFit="1" customWidth="1"/>
    <col min="5" max="5" width="6.7109375" bestFit="1" customWidth="1"/>
    <col min="6" max="6" width="6.85546875" bestFit="1" customWidth="1"/>
    <col min="7" max="7" width="8.7109375" bestFit="1" customWidth="1"/>
    <col min="9" max="9" width="11.7109375" customWidth="1"/>
  </cols>
  <sheetData>
    <row r="1" spans="1:2" ht="15.75" x14ac:dyDescent="0.25">
      <c r="A1" s="6" t="s">
        <v>6</v>
      </c>
    </row>
    <row r="3" spans="1:2" x14ac:dyDescent="0.25">
      <c r="A3" t="s">
        <v>40</v>
      </c>
      <c r="B3" t="s">
        <v>41</v>
      </c>
    </row>
    <row r="4" spans="1:2" x14ac:dyDescent="0.25">
      <c r="A4" t="s">
        <v>7</v>
      </c>
      <c r="B4" s="5">
        <v>1000</v>
      </c>
    </row>
    <row r="5" spans="1:2" x14ac:dyDescent="0.25">
      <c r="A5" t="s">
        <v>8</v>
      </c>
      <c r="B5" s="5">
        <v>1100</v>
      </c>
    </row>
    <row r="6" spans="1:2" x14ac:dyDescent="0.25">
      <c r="A6" t="s">
        <v>9</v>
      </c>
      <c r="B6" s="5">
        <v>1200</v>
      </c>
    </row>
    <row r="7" spans="1:2" x14ac:dyDescent="0.25">
      <c r="A7" t="s">
        <v>10</v>
      </c>
      <c r="B7" s="5">
        <v>900</v>
      </c>
    </row>
    <row r="8" spans="1:2" x14ac:dyDescent="0.25">
      <c r="A8" t="s">
        <v>11</v>
      </c>
      <c r="B8" s="5">
        <v>800</v>
      </c>
    </row>
    <row r="9" spans="1:2" x14ac:dyDescent="0.25">
      <c r="A9" t="s">
        <v>12</v>
      </c>
      <c r="B9" s="5">
        <v>650</v>
      </c>
    </row>
    <row r="10" spans="1:2" x14ac:dyDescent="0.25">
      <c r="A10" t="s">
        <v>13</v>
      </c>
      <c r="B10" s="5">
        <v>500</v>
      </c>
    </row>
    <row r="11" spans="1:2" x14ac:dyDescent="0.25">
      <c r="A11" t="s">
        <v>14</v>
      </c>
      <c r="B11" s="5">
        <v>1230</v>
      </c>
    </row>
    <row r="12" spans="1:2" x14ac:dyDescent="0.25">
      <c r="A12" t="s">
        <v>15</v>
      </c>
      <c r="B12" s="5">
        <v>1150</v>
      </c>
    </row>
    <row r="13" spans="1:2" x14ac:dyDescent="0.25">
      <c r="A13" t="s">
        <v>16</v>
      </c>
      <c r="B13" s="5">
        <v>1020</v>
      </c>
    </row>
    <row r="14" spans="1:2" x14ac:dyDescent="0.25">
      <c r="A14" t="s">
        <v>17</v>
      </c>
      <c r="B14" s="5">
        <v>1090</v>
      </c>
    </row>
    <row r="15" spans="1:2" x14ac:dyDescent="0.25">
      <c r="A15" t="s">
        <v>18</v>
      </c>
      <c r="B15" s="5">
        <v>960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2:I19"/>
  <sheetViews>
    <sheetView showGridLines="0" tabSelected="1" zoomScaleNormal="100" workbookViewId="0">
      <selection activeCell="G21" sqref="G21"/>
    </sheetView>
  </sheetViews>
  <sheetFormatPr baseColWidth="10" defaultRowHeight="15" x14ac:dyDescent="0.25"/>
  <cols>
    <col min="1" max="1" width="1.7109375" customWidth="1"/>
    <col min="2" max="3" width="11.7109375" customWidth="1"/>
    <col min="4" max="5" width="9.7109375" customWidth="1"/>
    <col min="6" max="6" width="12.42578125" bestFit="1" customWidth="1"/>
    <col min="7" max="7" width="15.5703125" bestFit="1" customWidth="1"/>
    <col min="8" max="8" width="12.28515625" bestFit="1" customWidth="1"/>
    <col min="9" max="9" width="12" bestFit="1" customWidth="1"/>
  </cols>
  <sheetData>
    <row r="2" spans="2:9" x14ac:dyDescent="0.25">
      <c r="B2" t="s">
        <v>40</v>
      </c>
    </row>
    <row r="3" spans="2:9" x14ac:dyDescent="0.25">
      <c r="B3" t="s">
        <v>14</v>
      </c>
    </row>
    <row r="5" spans="2:9" x14ac:dyDescent="0.25">
      <c r="B5" s="2" t="s">
        <v>0</v>
      </c>
      <c r="C5" s="2" t="s">
        <v>5</v>
      </c>
      <c r="D5" s="2" t="s">
        <v>34</v>
      </c>
      <c r="E5" s="2" t="s">
        <v>38</v>
      </c>
      <c r="F5" s="2" t="s">
        <v>35</v>
      </c>
      <c r="G5" s="2" t="s">
        <v>36</v>
      </c>
      <c r="H5" s="2" t="s">
        <v>37</v>
      </c>
      <c r="I5" s="2" t="s">
        <v>39</v>
      </c>
    </row>
    <row r="6" spans="2:9" x14ac:dyDescent="0.25">
      <c r="B6" s="2" t="s">
        <v>1</v>
      </c>
      <c r="C6" s="2" t="s">
        <v>19</v>
      </c>
      <c r="D6" s="5">
        <v>155</v>
      </c>
      <c r="E6" s="3">
        <v>9.1337654684737798E-2</v>
      </c>
      <c r="F6" s="4">
        <v>112.34531526222746</v>
      </c>
      <c r="G6" s="4">
        <v>190</v>
      </c>
      <c r="H6" s="4">
        <v>252.5</v>
      </c>
      <c r="I6" s="4">
        <v>554.84531526222747</v>
      </c>
    </row>
    <row r="7" spans="2:9" x14ac:dyDescent="0.25">
      <c r="B7" s="2" t="s">
        <v>1</v>
      </c>
      <c r="C7" s="2" t="s">
        <v>21</v>
      </c>
      <c r="D7" s="5">
        <v>190</v>
      </c>
      <c r="E7" s="3">
        <v>0.111962286387743</v>
      </c>
      <c r="F7" s="4">
        <v>137.71361225692399</v>
      </c>
      <c r="G7" s="4">
        <v>260</v>
      </c>
      <c r="H7" s="4">
        <v>298.60000000000002</v>
      </c>
      <c r="I7" s="4">
        <v>696.31361225692399</v>
      </c>
    </row>
    <row r="8" spans="2:9" x14ac:dyDescent="0.25">
      <c r="B8" s="2" t="s">
        <v>1</v>
      </c>
      <c r="C8" s="2" t="s">
        <v>28</v>
      </c>
      <c r="D8" s="5"/>
      <c r="E8" s="3"/>
      <c r="F8" s="4">
        <v>0</v>
      </c>
      <c r="G8" s="4">
        <v>230</v>
      </c>
      <c r="H8" s="4">
        <v>108.25</v>
      </c>
      <c r="I8" s="4">
        <v>338.25</v>
      </c>
    </row>
    <row r="9" spans="2:9" x14ac:dyDescent="0.25">
      <c r="B9" s="2" t="s">
        <v>3</v>
      </c>
      <c r="C9" s="2" t="s">
        <v>20</v>
      </c>
      <c r="D9" s="5">
        <v>65</v>
      </c>
      <c r="E9" s="3">
        <v>3.8302887448438398E-2</v>
      </c>
      <c r="F9" s="4">
        <v>47.112551561579252</v>
      </c>
      <c r="G9" s="4">
        <v>90</v>
      </c>
      <c r="H9" s="4">
        <v>22</v>
      </c>
      <c r="I9" s="4">
        <v>159.11255156157927</v>
      </c>
    </row>
    <row r="10" spans="2:9" x14ac:dyDescent="0.25">
      <c r="B10" s="2" t="s">
        <v>3</v>
      </c>
      <c r="C10" s="2" t="s">
        <v>29</v>
      </c>
      <c r="D10" s="5"/>
      <c r="E10" s="3"/>
      <c r="F10" s="4">
        <v>0</v>
      </c>
      <c r="G10" s="4">
        <v>360</v>
      </c>
      <c r="H10" s="4">
        <v>22</v>
      </c>
      <c r="I10" s="4">
        <v>382</v>
      </c>
    </row>
    <row r="11" spans="2:9" x14ac:dyDescent="0.25">
      <c r="B11" s="2" t="s">
        <v>3</v>
      </c>
      <c r="C11" s="2" t="s">
        <v>30</v>
      </c>
      <c r="D11" s="5"/>
      <c r="E11" s="3"/>
      <c r="F11" s="4">
        <v>0</v>
      </c>
      <c r="G11" s="4">
        <v>260</v>
      </c>
      <c r="H11" s="4">
        <v>2</v>
      </c>
      <c r="I11" s="4">
        <v>262</v>
      </c>
    </row>
    <row r="12" spans="2:9" x14ac:dyDescent="0.25">
      <c r="B12" s="2" t="s">
        <v>2</v>
      </c>
      <c r="C12" s="2" t="s">
        <v>24</v>
      </c>
      <c r="D12" s="5">
        <v>841</v>
      </c>
      <c r="E12" s="3">
        <v>0.49558043606364199</v>
      </c>
      <c r="F12" s="4">
        <v>609.56393635827931</v>
      </c>
      <c r="G12" s="4">
        <v>80</v>
      </c>
      <c r="H12" s="4">
        <v>0</v>
      </c>
      <c r="I12" s="4">
        <v>689.56393635827931</v>
      </c>
    </row>
    <row r="13" spans="2:9" x14ac:dyDescent="0.25">
      <c r="B13" s="2" t="s">
        <v>2</v>
      </c>
      <c r="C13" s="2" t="s">
        <v>25</v>
      </c>
      <c r="D13" s="5">
        <v>116</v>
      </c>
      <c r="E13" s="3">
        <v>6.83559222156747E-2</v>
      </c>
      <c r="F13" s="4">
        <v>84.077784325279893</v>
      </c>
      <c r="G13" s="4">
        <v>50</v>
      </c>
      <c r="H13" s="4">
        <v>0</v>
      </c>
      <c r="I13" s="4">
        <v>134.07778432527988</v>
      </c>
    </row>
    <row r="14" spans="2:9" x14ac:dyDescent="0.25">
      <c r="B14" s="2" t="s">
        <v>2</v>
      </c>
      <c r="C14" s="2" t="s">
        <v>26</v>
      </c>
      <c r="D14" s="5">
        <v>50</v>
      </c>
      <c r="E14" s="3">
        <v>2.94637595757219E-2</v>
      </c>
      <c r="F14" s="4">
        <v>36.240424278137887</v>
      </c>
      <c r="G14" s="4">
        <v>160</v>
      </c>
      <c r="H14" s="4">
        <v>126</v>
      </c>
      <c r="I14" s="4">
        <v>322.24042427813788</v>
      </c>
    </row>
    <row r="15" spans="2:9" x14ac:dyDescent="0.25">
      <c r="B15" s="2" t="s">
        <v>4</v>
      </c>
      <c r="C15" s="2" t="s">
        <v>27</v>
      </c>
      <c r="D15" s="5"/>
      <c r="E15" s="3"/>
      <c r="F15" s="4">
        <v>0</v>
      </c>
      <c r="G15" s="4">
        <v>40</v>
      </c>
      <c r="H15" s="4">
        <v>32</v>
      </c>
      <c r="I15" s="4">
        <v>72</v>
      </c>
    </row>
    <row r="16" spans="2:9" x14ac:dyDescent="0.25">
      <c r="B16" s="2" t="s">
        <v>4</v>
      </c>
      <c r="C16" s="2" t="s">
        <v>22</v>
      </c>
      <c r="D16" s="5">
        <v>280</v>
      </c>
      <c r="E16" s="3">
        <v>0.16499705362404199</v>
      </c>
      <c r="F16" s="4">
        <v>202.9463759575722</v>
      </c>
      <c r="G16" s="4">
        <v>100</v>
      </c>
      <c r="H16" s="4">
        <v>22</v>
      </c>
      <c r="I16" s="4">
        <v>324.94637595757217</v>
      </c>
    </row>
    <row r="17" spans="2:9" x14ac:dyDescent="0.25">
      <c r="B17" s="2" t="s">
        <v>4</v>
      </c>
      <c r="C17" s="2" t="s">
        <v>31</v>
      </c>
      <c r="D17" s="5"/>
      <c r="E17" s="3"/>
      <c r="F17" s="4">
        <v>0</v>
      </c>
      <c r="G17" s="4">
        <v>60</v>
      </c>
      <c r="H17" s="4">
        <v>0</v>
      </c>
      <c r="I17" s="4">
        <v>60</v>
      </c>
    </row>
    <row r="18" spans="2:9" x14ac:dyDescent="0.25">
      <c r="B18" s="2" t="s">
        <v>1</v>
      </c>
      <c r="C18" s="2" t="s">
        <v>23</v>
      </c>
      <c r="D18" s="5"/>
      <c r="E18" s="3"/>
      <c r="F18" s="4">
        <v>0</v>
      </c>
      <c r="G18" s="4">
        <v>0</v>
      </c>
      <c r="H18" s="4">
        <v>290</v>
      </c>
      <c r="I18" s="4">
        <v>290</v>
      </c>
    </row>
    <row r="19" spans="2:9" x14ac:dyDescent="0.25">
      <c r="B19" s="2" t="s">
        <v>32</v>
      </c>
      <c r="C19" s="2"/>
      <c r="D19" s="5">
        <f>SUBTOTAL(109,T_Final[TEMPS])</f>
        <v>1697</v>
      </c>
      <c r="E19" s="3">
        <f>SUBTOTAL(109,T_Final[TEMPS %])</f>
        <v>0.99999999999999978</v>
      </c>
      <c r="F19" s="4">
        <f>SUBTOTAL(109,T_Final[COUT TEMPS])</f>
        <v>1230</v>
      </c>
      <c r="G19" s="4">
        <f>SUBTOTAL(109,T_Final[COUT LOCATION])</f>
        <v>1880</v>
      </c>
      <c r="H19" s="4">
        <f>SUBTOTAL(109,T_Final[COUT PIECES])</f>
        <v>1175.3499999999999</v>
      </c>
      <c r="I19" s="4">
        <f>SUBTOTAL(109,T_Final[COUT TOTAL])</f>
        <v>4285.3499999999995</v>
      </c>
    </row>
  </sheetData>
  <dataValidations count="1">
    <dataValidation type="list" allowBlank="1" showInputMessage="1" showErrorMessage="1" sqref="B3">
      <formula1>s.mois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fresh_Data">
                <anchor moveWithCells="1" sizeWithCells="1">
                  <from>
                    <xdr:col>2</xdr:col>
                    <xdr:colOff>257175</xdr:colOff>
                    <xdr:row>2</xdr:row>
                    <xdr:rowOff>0</xdr:rowOff>
                  </from>
                  <to>
                    <xdr:col>3</xdr:col>
                    <xdr:colOff>447675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BD82D3-BDB2-44C7-A8DE-8C2A837349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Location</vt:lpstr>
      <vt:lpstr>Temps - Cout</vt:lpstr>
      <vt:lpstr>Pièces</vt:lpstr>
      <vt:lpstr>Budget</vt:lpstr>
      <vt:lpstr>PQ - Répartition</vt:lpstr>
      <vt:lpstr>s.mois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s</dc:creator>
  <cp:lastModifiedBy>Jean-Eric</cp:lastModifiedBy>
  <dcterms:created xsi:type="dcterms:W3CDTF">2018-12-17T16:48:00Z</dcterms:created>
  <dcterms:modified xsi:type="dcterms:W3CDTF">2018-12-18T10:53:05Z</dcterms:modified>
</cp:coreProperties>
</file>