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/>
  </bookViews>
  <sheets>
    <sheet name="RECAP" sheetId="5" r:id="rId1"/>
    <sheet name="Consolidation" sheetId="11" r:id="rId2"/>
    <sheet name="TCD maître" sheetId="12" r:id="rId3"/>
    <sheet name="DP" sheetId="18" r:id="rId4"/>
    <sheet name="DT" sheetId="17" r:id="rId5"/>
    <sheet name="RVM" sheetId="16" r:id="rId6"/>
    <sheet name="SAV" sheetId="15" r:id="rId7"/>
    <sheet name="SVTP" sheetId="14" r:id="rId8"/>
    <sheet name="VP" sheetId="13" r:id="rId9"/>
    <sheet name="DTx" sheetId="2" r:id="rId10"/>
    <sheet name="DPx" sheetId="6" r:id="rId11"/>
    <sheet name="SAVx" sheetId="7" r:id="rId12"/>
    <sheet name="VPx" sheetId="8" r:id="rId13"/>
    <sheet name="RVMx" sheetId="9" r:id="rId14"/>
    <sheet name="SVTPx" sheetId="10" r:id="rId15"/>
  </sheets>
  <calcPr calcId="162913"/>
  <pivotCaches>
    <pivotCache cacheId="21" r:id="rId16"/>
  </pivotCaches>
</workbook>
</file>

<file path=xl/calcChain.xml><?xml version="1.0" encoding="utf-8"?>
<calcChain xmlns="http://schemas.openxmlformats.org/spreadsheetml/2006/main">
  <c r="AP4" i="6" l="1"/>
  <c r="AP5" i="6"/>
  <c r="AP6" i="6"/>
  <c r="AP7" i="6"/>
  <c r="AP8" i="6"/>
  <c r="AP9" i="6"/>
  <c r="AP10" i="6"/>
  <c r="AP11" i="6"/>
  <c r="AP12" i="6"/>
  <c r="AP13" i="6"/>
  <c r="AP4" i="7"/>
  <c r="AP5" i="7"/>
  <c r="AP6" i="7"/>
  <c r="AP7" i="7"/>
  <c r="AP8" i="7"/>
  <c r="AP9" i="7"/>
  <c r="AP10" i="7"/>
  <c r="AP11" i="7"/>
  <c r="AP12" i="7"/>
  <c r="AP13" i="7"/>
  <c r="AP4" i="8"/>
  <c r="AP5" i="8"/>
  <c r="AP6" i="8"/>
  <c r="AP7" i="8"/>
  <c r="AP8" i="8"/>
  <c r="AP9" i="8"/>
  <c r="AP10" i="8"/>
  <c r="AP11" i="8"/>
  <c r="AP12" i="8"/>
  <c r="AP13" i="8"/>
  <c r="AP4" i="9"/>
  <c r="AP5" i="9"/>
  <c r="AP6" i="9"/>
  <c r="AP7" i="9"/>
  <c r="AP8" i="9"/>
  <c r="AP9" i="9"/>
  <c r="AP10" i="9"/>
  <c r="AP11" i="9"/>
  <c r="AP12" i="9"/>
  <c r="AP13" i="9"/>
  <c r="AP4" i="10"/>
  <c r="AP5" i="10"/>
  <c r="AP6" i="10"/>
  <c r="AP7" i="10"/>
  <c r="AP8" i="10"/>
  <c r="AP9" i="10"/>
  <c r="AP10" i="10"/>
  <c r="AP11" i="10"/>
  <c r="AP12" i="10"/>
  <c r="AP13" i="10"/>
  <c r="AP4" i="2"/>
  <c r="AP5" i="2"/>
  <c r="AP6" i="2"/>
  <c r="AP7" i="2"/>
  <c r="AP8" i="2"/>
  <c r="AR8" i="2" s="1"/>
  <c r="AP9" i="2"/>
  <c r="AP10" i="2"/>
  <c r="AP11" i="2"/>
  <c r="AP12" i="2"/>
  <c r="AP13" i="2"/>
  <c r="AP3" i="6"/>
  <c r="AP3" i="7"/>
  <c r="AP3" i="8"/>
  <c r="AR3" i="8" s="1"/>
  <c r="AP3" i="9"/>
  <c r="AP3" i="10"/>
  <c r="AP3" i="2"/>
  <c r="AO4" i="6"/>
  <c r="AR4" i="6" s="1"/>
  <c r="AO5" i="6"/>
  <c r="AS5" i="6" s="1"/>
  <c r="AO6" i="6"/>
  <c r="AO7" i="6"/>
  <c r="AO8" i="6"/>
  <c r="AS8" i="6" s="1"/>
  <c r="AO9" i="6"/>
  <c r="AR9" i="6" s="1"/>
  <c r="AO10" i="6"/>
  <c r="AO11" i="6"/>
  <c r="AO12" i="6"/>
  <c r="AR12" i="6" s="1"/>
  <c r="AO13" i="6"/>
  <c r="AS13" i="6" s="1"/>
  <c r="AO4" i="7"/>
  <c r="AO5" i="7"/>
  <c r="AO6" i="7"/>
  <c r="AR6" i="7" s="1"/>
  <c r="AO7" i="7"/>
  <c r="AS7" i="7" s="1"/>
  <c r="AO8" i="7"/>
  <c r="AO9" i="7"/>
  <c r="AO10" i="7"/>
  <c r="AS10" i="7" s="1"/>
  <c r="AO11" i="7"/>
  <c r="AR11" i="7" s="1"/>
  <c r="AO12" i="7"/>
  <c r="AO13" i="7"/>
  <c r="AO4" i="8"/>
  <c r="AR4" i="8" s="1"/>
  <c r="AO5" i="8"/>
  <c r="AS5" i="8" s="1"/>
  <c r="AO6" i="8"/>
  <c r="AO7" i="8"/>
  <c r="AO8" i="8"/>
  <c r="AR8" i="8" s="1"/>
  <c r="AO9" i="8"/>
  <c r="AR9" i="8" s="1"/>
  <c r="AO10" i="8"/>
  <c r="AO11" i="8"/>
  <c r="AO12" i="8"/>
  <c r="AR12" i="8" s="1"/>
  <c r="AO13" i="8"/>
  <c r="AS13" i="8" s="1"/>
  <c r="AO4" i="9"/>
  <c r="AO5" i="9"/>
  <c r="AO6" i="9"/>
  <c r="AR6" i="9" s="1"/>
  <c r="AO7" i="9"/>
  <c r="AS7" i="9" s="1"/>
  <c r="AO8" i="9"/>
  <c r="AO9" i="9"/>
  <c r="AO10" i="9"/>
  <c r="AR10" i="9" s="1"/>
  <c r="AO11" i="9"/>
  <c r="AR11" i="9" s="1"/>
  <c r="AO12" i="9"/>
  <c r="AO13" i="9"/>
  <c r="AO4" i="10"/>
  <c r="AS4" i="10" s="1"/>
  <c r="AO5" i="10"/>
  <c r="AR5" i="10" s="1"/>
  <c r="AO6" i="10"/>
  <c r="AO7" i="10"/>
  <c r="AO8" i="10"/>
  <c r="AR8" i="10" s="1"/>
  <c r="AO9" i="10"/>
  <c r="AS9" i="10" s="1"/>
  <c r="AO10" i="10"/>
  <c r="AO11" i="10"/>
  <c r="AO12" i="10"/>
  <c r="AS12" i="10" s="1"/>
  <c r="AO13" i="10"/>
  <c r="AR13" i="10" s="1"/>
  <c r="AO4" i="2"/>
  <c r="AO5" i="2"/>
  <c r="AO6" i="2"/>
  <c r="AS6" i="2" s="1"/>
  <c r="AO7" i="2"/>
  <c r="AO8" i="2"/>
  <c r="AO9" i="2"/>
  <c r="AO10" i="2"/>
  <c r="AR10" i="2" s="1"/>
  <c r="AO11" i="2"/>
  <c r="AS11" i="2" s="1"/>
  <c r="AO12" i="2"/>
  <c r="AO13" i="2"/>
  <c r="AO3" i="6"/>
  <c r="AS3" i="6" s="1"/>
  <c r="AO3" i="7"/>
  <c r="AR3" i="7" s="1"/>
  <c r="AO3" i="8"/>
  <c r="AO3" i="9"/>
  <c r="AO3" i="10"/>
  <c r="AO3" i="2"/>
  <c r="AS3" i="2" s="1"/>
  <c r="AN13" i="6"/>
  <c r="AN12" i="6"/>
  <c r="AN11" i="6"/>
  <c r="AN10" i="6"/>
  <c r="AS10" i="6" s="1"/>
  <c r="AN9" i="6"/>
  <c r="AN8" i="6"/>
  <c r="AN7" i="6"/>
  <c r="AN6" i="6"/>
  <c r="AS6" i="6" s="1"/>
  <c r="AN5" i="6"/>
  <c r="AN4" i="6"/>
  <c r="AS4" i="6" s="1"/>
  <c r="AN13" i="7"/>
  <c r="AN12" i="7"/>
  <c r="AS12" i="7" s="1"/>
  <c r="AN11" i="7"/>
  <c r="AN10" i="7"/>
  <c r="AN9" i="7"/>
  <c r="AN8" i="7"/>
  <c r="AS8" i="7" s="1"/>
  <c r="AN7" i="7"/>
  <c r="AN6" i="7"/>
  <c r="AS6" i="7" s="1"/>
  <c r="AN5" i="7"/>
  <c r="AN4" i="7"/>
  <c r="AS4" i="7" s="1"/>
  <c r="AN13" i="8"/>
  <c r="AN12" i="8"/>
  <c r="AN11" i="8"/>
  <c r="AN10" i="8"/>
  <c r="AS10" i="8" s="1"/>
  <c r="AN9" i="8"/>
  <c r="AN8" i="8"/>
  <c r="AN7" i="8"/>
  <c r="AN6" i="8"/>
  <c r="AS6" i="8" s="1"/>
  <c r="AN5" i="8"/>
  <c r="AN4" i="8"/>
  <c r="AN13" i="9"/>
  <c r="AN12" i="9"/>
  <c r="AS12" i="9" s="1"/>
  <c r="AN11" i="9"/>
  <c r="AN10" i="9"/>
  <c r="AN9" i="9"/>
  <c r="AN8" i="9"/>
  <c r="AS8" i="9" s="1"/>
  <c r="AN7" i="9"/>
  <c r="AN6" i="9"/>
  <c r="AS6" i="9" s="1"/>
  <c r="AN5" i="9"/>
  <c r="AN4" i="9"/>
  <c r="AS4" i="9" s="1"/>
  <c r="AN13" i="10"/>
  <c r="AN12" i="10"/>
  <c r="AN11" i="10"/>
  <c r="AN10" i="10"/>
  <c r="AS10" i="10" s="1"/>
  <c r="AN9" i="10"/>
  <c r="AN8" i="10"/>
  <c r="AS8" i="10" s="1"/>
  <c r="AN7" i="10"/>
  <c r="AN6" i="10"/>
  <c r="AS6" i="10" s="1"/>
  <c r="AN5" i="10"/>
  <c r="AN4" i="10"/>
  <c r="AN13" i="2"/>
  <c r="AN12" i="2"/>
  <c r="AS12" i="2" s="1"/>
  <c r="AN11" i="2"/>
  <c r="AN10" i="2"/>
  <c r="AS10" i="2" s="1"/>
  <c r="AN9" i="2"/>
  <c r="AN8" i="2"/>
  <c r="AS8" i="2" s="1"/>
  <c r="AN7" i="2"/>
  <c r="AN6" i="2"/>
  <c r="AN5" i="2"/>
  <c r="AN4" i="2"/>
  <c r="AS4" i="2" s="1"/>
  <c r="AN3" i="6"/>
  <c r="AN3" i="7"/>
  <c r="AN3" i="8"/>
  <c r="AS3" i="8" s="1"/>
  <c r="AN3" i="9"/>
  <c r="AS3" i="9" s="1"/>
  <c r="AN3" i="10"/>
  <c r="AN3" i="2"/>
  <c r="AS11" i="6"/>
  <c r="AS9" i="6"/>
  <c r="AS11" i="7"/>
  <c r="AS5" i="7"/>
  <c r="AS8" i="8"/>
  <c r="AS10" i="9"/>
  <c r="AS9" i="9"/>
  <c r="AS13" i="10"/>
  <c r="AS5" i="10"/>
  <c r="AS13" i="2"/>
  <c r="AS7" i="2"/>
  <c r="AS3" i="10"/>
  <c r="AR6" i="6"/>
  <c r="AR7" i="6"/>
  <c r="AR10" i="6"/>
  <c r="AR11" i="6"/>
  <c r="AR4" i="7"/>
  <c r="AR5" i="7"/>
  <c r="AR8" i="7"/>
  <c r="AR9" i="7"/>
  <c r="AR12" i="7"/>
  <c r="AR13" i="7"/>
  <c r="AR6" i="8"/>
  <c r="AR7" i="8"/>
  <c r="AR10" i="8"/>
  <c r="AR11" i="8"/>
  <c r="AR4" i="9"/>
  <c r="AR5" i="9"/>
  <c r="AR8" i="9"/>
  <c r="AR9" i="9"/>
  <c r="AR12" i="9"/>
  <c r="AR13" i="9"/>
  <c r="AR6" i="10"/>
  <c r="AR7" i="10"/>
  <c r="AR10" i="10"/>
  <c r="AR11" i="10"/>
  <c r="AR4" i="2"/>
  <c r="AR5" i="2"/>
  <c r="AR12" i="2"/>
  <c r="AR3" i="6"/>
  <c r="AR3" i="10"/>
  <c r="AS9" i="2" l="1"/>
  <c r="AS5" i="2"/>
  <c r="AS11" i="10"/>
  <c r="AS7" i="10"/>
  <c r="AS13" i="9"/>
  <c r="AS5" i="9"/>
  <c r="AS11" i="8"/>
  <c r="AS7" i="8"/>
  <c r="AS13" i="7"/>
  <c r="AS9" i="7"/>
  <c r="AS7" i="6"/>
  <c r="AR3" i="2"/>
  <c r="AS3" i="7"/>
  <c r="AS11" i="9"/>
  <c r="AS9" i="8"/>
  <c r="AR9" i="10"/>
  <c r="AR7" i="9"/>
  <c r="AR13" i="8"/>
  <c r="AR5" i="8"/>
  <c r="AR7" i="7"/>
  <c r="AR13" i="6"/>
  <c r="AR5" i="6"/>
  <c r="AS4" i="8"/>
  <c r="AS12" i="8"/>
  <c r="AS12" i="6"/>
  <c r="AR6" i="2"/>
  <c r="AR12" i="10"/>
  <c r="AR4" i="10"/>
  <c r="AR10" i="7"/>
  <c r="AR8" i="6"/>
  <c r="AR13" i="2"/>
  <c r="AR3" i="9"/>
  <c r="AR9" i="2"/>
  <c r="AR7" i="2"/>
  <c r="AR11" i="2"/>
  <c r="AQ5" i="10" l="1"/>
  <c r="AQ4" i="10"/>
  <c r="AQ3" i="10"/>
  <c r="AN2" i="10"/>
  <c r="AQ7" i="9"/>
  <c r="AQ6" i="9"/>
  <c r="AQ5" i="9"/>
  <c r="AQ4" i="9"/>
  <c r="AQ3" i="9"/>
  <c r="AN2" i="9"/>
  <c r="AQ7" i="8"/>
  <c r="AQ6" i="8"/>
  <c r="AQ5" i="8"/>
  <c r="AQ4" i="8"/>
  <c r="AQ3" i="8"/>
  <c r="AN2" i="8"/>
  <c r="AQ5" i="7"/>
  <c r="AQ4" i="7"/>
  <c r="AQ3" i="7"/>
  <c r="AN2" i="7"/>
  <c r="AQ7" i="6"/>
  <c r="AQ6" i="6"/>
  <c r="AQ5" i="6"/>
  <c r="AQ4" i="6"/>
  <c r="AQ3" i="6"/>
  <c r="AN2" i="6"/>
  <c r="AQ4" i="2"/>
  <c r="AQ5" i="2"/>
  <c r="AQ6" i="2"/>
  <c r="AQ7" i="2"/>
  <c r="AQ8" i="2"/>
  <c r="AQ9" i="2"/>
  <c r="AQ10" i="2"/>
  <c r="AQ11" i="2"/>
  <c r="AQ12" i="2"/>
  <c r="AQ13" i="2"/>
  <c r="AQ3" i="2"/>
  <c r="AN2" i="2" l="1"/>
</calcChain>
</file>

<file path=xl/sharedStrings.xml><?xml version="1.0" encoding="utf-8"?>
<sst xmlns="http://schemas.openxmlformats.org/spreadsheetml/2006/main" count="482" uniqueCount="62">
  <si>
    <t>ACHATS DES TRAVAUX</t>
  </si>
  <si>
    <t>ACHATS DES PRESTATIONS DE SERVICES</t>
  </si>
  <si>
    <t>ASSURANCES MULTIRISQUES</t>
  </si>
  <si>
    <t>ASSURANCES-R.C.</t>
  </si>
  <si>
    <t>ASSURANCES-MATERIEL DE TRANSPORT</t>
  </si>
  <si>
    <t>AUTRES  HONORAIRES</t>
  </si>
  <si>
    <t>ANNONCES ET INSERTIONS</t>
  </si>
  <si>
    <t>CADEAUX A CLIENTELE</t>
  </si>
  <si>
    <t>TAXES SUR LES VEHICULES</t>
  </si>
  <si>
    <t>Budget</t>
  </si>
  <si>
    <t>Code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</si>
  <si>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</si>
  <si>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</si>
  <si>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</si>
  <si>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</si>
  <si>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</si>
  <si>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</si>
  <si>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</si>
  <si>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</si>
  <si>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</si>
  <si>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</si>
  <si>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</si>
  <si>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</si>
  <si>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AGENCE. INSTAL. &amp; AMENAG.</t>
  </si>
  <si>
    <t>ASSURANCES ACCIDENTS DU TRAVAIL</t>
  </si>
  <si>
    <t>AUTRES CHARGES NON TECHNIQUES</t>
  </si>
  <si>
    <t>AUTRES CHARGES SOCIALES</t>
  </si>
  <si>
    <t>AUTRES FRAIS DEXPEDITION</t>
  </si>
  <si>
    <t>CAMPAGNE DE PLACEMENTS</t>
  </si>
  <si>
    <t>COMMISSIONS AU PERSONNEL</t>
  </si>
  <si>
    <t>DEPT</t>
  </si>
  <si>
    <t>ACHATS DE PETIT OUTILLAGE ET EQUIPEMENT</t>
  </si>
  <si>
    <t>APPOINTEMENTS ET SALAIRES</t>
  </si>
  <si>
    <t>CONGES</t>
  </si>
  <si>
    <t>COTISATIONS AUX CAISSES DE RETRAITE</t>
  </si>
  <si>
    <t>COTISATIONS AUX MUTUELLES</t>
  </si>
  <si>
    <t>COTISATIONS DE SECURITE SOCIALE</t>
  </si>
  <si>
    <t xml:space="preserve"> Code</t>
  </si>
  <si>
    <t>Axe Analytique</t>
  </si>
  <si>
    <t>RECAPITULATIF</t>
  </si>
  <si>
    <t>Reliquat</t>
  </si>
  <si>
    <t>Montant</t>
  </si>
  <si>
    <t xml:space="preserve">Sections </t>
  </si>
  <si>
    <t xml:space="preserve">LIBELLE </t>
  </si>
  <si>
    <t>Evolution N/N-1</t>
  </si>
  <si>
    <t>Taux réalisation</t>
  </si>
  <si>
    <t>SAV</t>
  </si>
  <si>
    <t>Ventes Personnelles</t>
  </si>
  <si>
    <t>Recouvrement</t>
  </si>
  <si>
    <t>SVA</t>
  </si>
  <si>
    <t>Production</t>
  </si>
  <si>
    <t>Technique</t>
  </si>
  <si>
    <t>DT</t>
  </si>
  <si>
    <t>DP</t>
  </si>
  <si>
    <t>VP</t>
  </si>
  <si>
    <t>RVM</t>
  </si>
  <si>
    <t>SVTP</t>
  </si>
  <si>
    <t>Date</t>
  </si>
  <si>
    <t>Total général</t>
  </si>
  <si>
    <t>Σ Montant</t>
  </si>
  <si>
    <t>(Tous)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</si>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</sst>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[$-40C]mmmm\-yy;@"/>
    <numFmt numFmtId="166" formatCode="#,##0_ ;[Red]\-#,##0\ 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/>
    <xf numFmtId="164" fontId="0" fillId="0" borderId="0" xfId="1" applyNumberFormat="1" applyFont="1"/>
    <xf numFmtId="0" fontId="0" fillId="0" borderId="1" xfId="0" applyBorder="1"/>
    <xf numFmtId="164" fontId="0" fillId="0" borderId="1" xfId="1" applyNumberFormat="1" applyFont="1" applyBorder="1"/>
    <xf numFmtId="49" fontId="2" fillId="0" borderId="2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64" fontId="3" fillId="2" borderId="1" xfId="1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0" fontId="0" fillId="0" borderId="0" xfId="0" applyNumberFormat="1"/>
    <xf numFmtId="9" fontId="0" fillId="0" borderId="1" xfId="2" applyFont="1" applyBorder="1"/>
    <xf numFmtId="0" fontId="0" fillId="0" borderId="1" xfId="0" applyBorder="1" applyAlignment="1">
      <alignment vertical="center"/>
    </xf>
    <xf numFmtId="165" fontId="4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165" fontId="0" fillId="6" borderId="0" xfId="0" applyNumberFormat="1" applyFill="1"/>
    <xf numFmtId="14" fontId="0" fillId="0" borderId="0" xfId="0" applyNumberFormat="1"/>
    <xf numFmtId="0" fontId="0" fillId="0" borderId="0" xfId="0" pivotButton="1"/>
    <xf numFmtId="166" fontId="0" fillId="0" borderId="0" xfId="0" applyNumberFormat="1"/>
    <xf numFmtId="0" fontId="3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2"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333376</xdr:colOff>
      <xdr:row>0</xdr:row>
      <xdr:rowOff>28576</xdr:rowOff>
    </xdr:from>
    <xdr:to>
      <xdr:col>8</xdr:col>
      <xdr:colOff>590551</xdr:colOff>
      <xdr:row>0</xdr:row>
      <xdr:rowOff>276226</xdr:rowOff>
    </xdr:to>
    <xdr:sp macro="[0]!Consolidate_data" textlink="">
      <xdr:nvSpPr>
        <xdr:cNvPr id="2" name="VEN"/>
        <xdr:cNvSpPr/>
      </xdr:nvSpPr>
      <xdr:spPr>
        <a:xfrm>
          <a:off x="11049001" y="28576"/>
          <a:ext cx="1466850" cy="247650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VENTILATION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93.641912847219" missingItemsLimit="0" createdVersion="6" refreshedVersion="6" minRefreshableVersion="3" recordCount="1">
  <cacheSource type="worksheet">
    <worksheetSource name="T_Consolidation"/>
  </cacheSource>
  <cacheFields count="6">
    <cacheField name="Date" numFmtId="14">
      <sharedItems containsNonDate="0" containsString="0" containsBlank="1" count="1">
        <m/>
      </sharedItems>
    </cacheField>
    <cacheField name="Axe Analytique" numFmtId="0">
      <sharedItems containsNonDate="0" containsString="0" containsBlank="1"/>
    </cacheField>
    <cacheField name="Sections " numFmtId="0">
      <sharedItems containsNonDate="0" containsString="0" containsBlank="1"/>
    </cacheField>
    <cacheField name="LIBELLE " numFmtId="0">
      <sharedItems containsNonDate="0" containsString="0" containsBlank="1" count="1">
        <m/>
      </sharedItems>
    </cacheField>
    <cacheField name=" Code" numFmtId="0">
      <sharedItems containsNonDate="0" containsString="0" containsBlank="1" count="1">
        <m/>
      </sharedItems>
    </cacheField>
    <cacheField name="Monta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C6" firstHeaderRow="1" firstDataRow="2" firstDataCol="1" rowPageCount="1" colPageCount="1"/>
  <pivotFields count="6">
    <pivotField name="Mois" axis="axisCol" compact="0" numFmtId="14" outline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3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pageFields count="1">
    <pageField fld="4" hier="-1"/>
  </pageFields>
  <dataFields count="1">
    <dataField name="Σ Montant" fld="5" baseField="4" baseItem="2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7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C6" firstHeaderRow="1" firstDataRow="2" firstDataCol="1" rowPageCount="1" colPageCount="1"/>
  <pivotFields count="6">
    <pivotField name="Mois" axis="axisCol" compact="0" numFmtId="14" outline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3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pageFields count="1">
    <pageField fld="4" hier="-1"/>
  </pageFields>
  <dataFields count="1">
    <dataField name="Σ Montant" fld="5" baseField="4" baseItem="2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6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C6" firstHeaderRow="1" firstDataRow="2" firstDataCol="1" rowPageCount="1" colPageCount="1"/>
  <pivotFields count="6">
    <pivotField name="Mois" axis="axisCol" compact="0" numFmtId="14" outline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3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pageFields count="1">
    <pageField fld="4" hier="-1"/>
  </pageFields>
  <dataFields count="1">
    <dataField name="Σ Montant" fld="5" baseField="4" baseItem="2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C6" firstHeaderRow="1" firstDataRow="2" firstDataCol="1" rowPageCount="1" colPageCount="1"/>
  <pivotFields count="6">
    <pivotField name="Mois" axis="axisCol" compact="0" numFmtId="14" outline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3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pageFields count="1">
    <pageField fld="4" hier="-1"/>
  </pageFields>
  <dataFields count="1">
    <dataField name="Σ Montant" fld="5" baseField="4" baseItem="2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4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C6" firstHeaderRow="1" firstDataRow="2" firstDataCol="1" rowPageCount="1" colPageCount="1"/>
  <pivotFields count="6">
    <pivotField name="Mois" axis="axisCol" compact="0" numFmtId="14" outline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3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pageFields count="1">
    <pageField fld="4" hier="-1"/>
  </pageFields>
  <dataFields count="1">
    <dataField name="Σ Montant" fld="5" baseField="4" baseItem="2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3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C6" firstHeaderRow="1" firstDataRow="2" firstDataCol="1" rowPageCount="1" colPageCount="1"/>
  <pivotFields count="6">
    <pivotField name="Mois" axis="axisCol" compact="0" numFmtId="14" outline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3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pageFields count="1">
    <pageField fld="4" hier="-1"/>
  </pageFields>
  <dataFields count="1">
    <dataField name="Σ Montant" fld="5" baseField="4" baseItem="2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2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compact="0" compactData="0" multipleFieldFilters="0">
  <location ref="A3:C6" firstHeaderRow="1" firstDataRow="2" firstDataCol="1" rowPageCount="1" colPageCount="1"/>
  <pivotFields count="6">
    <pivotField name="Mois" axis="axisCol" compact="0" numFmtId="14" outline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2">
        <item x="0"/>
        <item t="default"/>
      </items>
    </pivotField>
    <pivotField axis="axisPage" compact="0" outline="0" showAll="0">
      <items count="2">
        <item x="0"/>
        <item t="default"/>
      </items>
    </pivotField>
    <pivotField dataField="1" compact="0" outline="0" showAll="0"/>
  </pivotFields>
  <rowFields count="1">
    <field x="3"/>
  </rowFields>
  <rowItems count="2">
    <i>
      <x/>
    </i>
    <i t="grand">
      <x/>
    </i>
  </rowItems>
  <colFields count="1">
    <field x="0"/>
  </colFields>
  <colItems count="2">
    <i>
      <x/>
    </i>
    <i t="grand">
      <x/>
    </i>
  </colItems>
  <pageFields count="1">
    <pageField fld="4" hier="-1"/>
  </pageFields>
  <dataFields count="1">
    <dataField name="Σ Montant" fld="5" baseField="4" baseItem="2" numFmtId="166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_Recap" displayName="T_Recap" ref="A1:E35" totalsRowShown="0" headerRowBorderDxfId="1" tableBorderDxfId="0" headerRowCellStyle="Normal" dataCellStyle="Normal">
  <autoFilter ref="A1:E35"/>
  <tableColumns count="5">
    <tableColumn id="1" name="Axe Analytique" dataCellStyle="Normal"/>
    <tableColumn id="2" name="Sections " dataCellStyle="Normal"/>
    <tableColumn id="3" name="LIBELLE " dataCellStyle="Normal"/>
    <tableColumn id="4" name=" Code" dataCellStyle="Normal"/>
    <tableColumn id="5" name="Montant" dataCellStyle="Norm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_Consolidation" displayName="T_Consolidation" ref="A1:F2" insertRow="1" totalsRowShown="0">
  <autoFilter ref="A1:F2"/>
  <tableColumns count="6">
    <tableColumn id="1" name="Date"/>
    <tableColumn id="2" name="Axe Analytique"/>
    <tableColumn id="3" name="Sections "/>
    <tableColumn id="4" name="LIBELLE "/>
    <tableColumn id="5" name=" Code"/>
    <tableColumn id="6" name="Montan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5"/>
  <sheetViews>
    <sheetView showGridLines="0" tabSelected="1" workbookViewId="0">
      <selection activeCell="K2" sqref="K2"/>
    </sheetView>
  </sheetViews>
  <sheetFormatPr baseColWidth="10" defaultRowHeight="15" x14ac:dyDescent="0.25"/>
  <cols>
    <col min="1" max="1" width="15" style="1" customWidth="1"/>
    <col min="2" max="2" width="49.7109375" style="1" bestFit="1" customWidth="1"/>
    <col min="3" max="3" width="60.7109375" style="1" customWidth="1"/>
    <col min="4" max="4" width="8.7109375" style="1" customWidth="1"/>
    <col min="5" max="5" width="19.85546875" style="1" bestFit="1" customWidth="1"/>
    <col min="6" max="7" width="6.7109375" style="1" customWidth="1"/>
    <col min="8" max="16384" width="11.42578125" style="1"/>
  </cols>
  <sheetData>
    <row r="1" spans="1:11" ht="24" customHeight="1" x14ac:dyDescent="0.25">
      <c r="A1" s="1" t="s">
        <v>38</v>
      </c>
      <c r="B1" s="1" t="s">
        <v>42</v>
      </c>
      <c r="C1" s="1" t="s">
        <v>43</v>
      </c>
      <c r="D1" s="1" t="s">
        <v>37</v>
      </c>
      <c r="E1" s="1" t="s">
        <v>41</v>
      </c>
      <c r="K1" s="20">
        <v>43252</v>
      </c>
    </row>
    <row r="2" spans="1:11" x14ac:dyDescent="0.25">
      <c r="A2" s="1" t="s">
        <v>30</v>
      </c>
      <c r="B2" s="1" t="s">
        <v>51</v>
      </c>
      <c r="C2" s="1" t="s">
        <v>31</v>
      </c>
      <c r="D2" s="1" t="s">
        <v>52</v>
      </c>
      <c r="E2" s="1">
        <v>54189</v>
      </c>
    </row>
    <row r="3" spans="1:11" x14ac:dyDescent="0.25">
      <c r="A3" s="1" t="s">
        <v>30</v>
      </c>
      <c r="B3" s="1" t="s">
        <v>51</v>
      </c>
      <c r="C3" s="1" t="s">
        <v>1</v>
      </c>
      <c r="D3" s="1" t="s">
        <v>52</v>
      </c>
      <c r="E3" s="1">
        <v>544</v>
      </c>
    </row>
    <row r="4" spans="1:11" x14ac:dyDescent="0.25">
      <c r="A4" s="1" t="s">
        <v>30</v>
      </c>
      <c r="B4" s="1" t="s">
        <v>51</v>
      </c>
      <c r="C4" s="1" t="s">
        <v>0</v>
      </c>
      <c r="D4" s="1" t="s">
        <v>52</v>
      </c>
      <c r="E4" s="1">
        <v>56145</v>
      </c>
    </row>
    <row r="5" spans="1:11" x14ac:dyDescent="0.25">
      <c r="A5" s="1" t="s">
        <v>30</v>
      </c>
      <c r="B5" s="1" t="s">
        <v>51</v>
      </c>
      <c r="C5" s="1" t="s">
        <v>6</v>
      </c>
      <c r="D5" s="1" t="s">
        <v>52</v>
      </c>
      <c r="E5" s="1">
        <v>544</v>
      </c>
    </row>
    <row r="6" spans="1:11" x14ac:dyDescent="0.25">
      <c r="A6" s="1" t="s">
        <v>30</v>
      </c>
      <c r="B6" s="1" t="s">
        <v>51</v>
      </c>
      <c r="C6" s="1" t="s">
        <v>32</v>
      </c>
      <c r="D6" s="1" t="s">
        <v>52</v>
      </c>
      <c r="E6" s="1">
        <v>5644</v>
      </c>
    </row>
    <row r="7" spans="1:11" x14ac:dyDescent="0.25">
      <c r="A7" s="1" t="s">
        <v>30</v>
      </c>
      <c r="B7" s="1" t="s">
        <v>51</v>
      </c>
      <c r="C7" s="1" t="s">
        <v>24</v>
      </c>
      <c r="D7" s="1" t="s">
        <v>52</v>
      </c>
      <c r="E7" s="1">
        <v>45568</v>
      </c>
    </row>
    <row r="8" spans="1:11" x14ac:dyDescent="0.25">
      <c r="A8" s="1" t="s">
        <v>30</v>
      </c>
      <c r="B8" s="1" t="s">
        <v>51</v>
      </c>
      <c r="C8" s="1" t="s">
        <v>2</v>
      </c>
      <c r="D8" s="1" t="s">
        <v>52</v>
      </c>
      <c r="E8" s="1">
        <v>6455</v>
      </c>
    </row>
    <row r="9" spans="1:11" x14ac:dyDescent="0.25">
      <c r="A9" s="1" t="s">
        <v>30</v>
      </c>
      <c r="B9" s="1" t="s">
        <v>51</v>
      </c>
      <c r="C9" s="1" t="s">
        <v>3</v>
      </c>
      <c r="D9" s="1" t="s">
        <v>52</v>
      </c>
      <c r="E9" s="1">
        <v>-856</v>
      </c>
    </row>
    <row r="10" spans="1:11" x14ac:dyDescent="0.25">
      <c r="A10" s="1" t="s">
        <v>30</v>
      </c>
      <c r="B10" s="1" t="s">
        <v>51</v>
      </c>
      <c r="C10" s="1" t="s">
        <v>5</v>
      </c>
      <c r="D10" s="1" t="s">
        <v>52</v>
      </c>
      <c r="E10" s="1">
        <v>-589</v>
      </c>
    </row>
    <row r="11" spans="1:11" x14ac:dyDescent="0.25">
      <c r="A11" s="1" t="s">
        <v>30</v>
      </c>
      <c r="B11" s="1" t="s">
        <v>51</v>
      </c>
      <c r="C11" s="1" t="s">
        <v>25</v>
      </c>
      <c r="D11" s="1" t="s">
        <v>52</v>
      </c>
      <c r="E11" s="1">
        <v>65</v>
      </c>
    </row>
    <row r="12" spans="1:11" x14ac:dyDescent="0.25">
      <c r="A12" s="1" t="s">
        <v>30</v>
      </c>
      <c r="B12" s="1" t="s">
        <v>51</v>
      </c>
      <c r="C12" s="1" t="s">
        <v>26</v>
      </c>
      <c r="D12" s="1" t="s">
        <v>52</v>
      </c>
      <c r="E12" s="1">
        <v>458</v>
      </c>
    </row>
    <row r="13" spans="1:11" x14ac:dyDescent="0.25">
      <c r="A13" s="1" t="s">
        <v>30</v>
      </c>
      <c r="B13" s="1" t="s">
        <v>50</v>
      </c>
      <c r="C13" s="1" t="s">
        <v>8</v>
      </c>
      <c r="D13" s="1" t="s">
        <v>53</v>
      </c>
      <c r="E13" s="1">
        <v>41585</v>
      </c>
    </row>
    <row r="14" spans="1:11" x14ac:dyDescent="0.25">
      <c r="A14" s="1" t="s">
        <v>30</v>
      </c>
      <c r="B14" s="1" t="s">
        <v>50</v>
      </c>
      <c r="C14" s="1" t="s">
        <v>3</v>
      </c>
      <c r="D14" s="1" t="s">
        <v>53</v>
      </c>
      <c r="E14" s="1">
        <v>-8596</v>
      </c>
    </row>
    <row r="15" spans="1:11" x14ac:dyDescent="0.25">
      <c r="A15" s="1" t="s">
        <v>30</v>
      </c>
      <c r="B15" s="1" t="s">
        <v>50</v>
      </c>
      <c r="C15" s="1" t="s">
        <v>5</v>
      </c>
      <c r="D15" s="1" t="s">
        <v>53</v>
      </c>
      <c r="E15" s="1">
        <v>1258</v>
      </c>
    </row>
    <row r="16" spans="1:11" x14ac:dyDescent="0.25">
      <c r="A16" s="1" t="s">
        <v>30</v>
      </c>
      <c r="B16" s="1" t="s">
        <v>50</v>
      </c>
      <c r="C16" s="1" t="s">
        <v>25</v>
      </c>
      <c r="D16" s="1" t="s">
        <v>53</v>
      </c>
      <c r="E16" s="1">
        <v>5144</v>
      </c>
    </row>
    <row r="17" spans="1:5" x14ac:dyDescent="0.25">
      <c r="A17" s="1" t="s">
        <v>30</v>
      </c>
      <c r="B17" s="1" t="s">
        <v>50</v>
      </c>
      <c r="C17" s="1" t="s">
        <v>26</v>
      </c>
      <c r="D17" s="1" t="s">
        <v>53</v>
      </c>
      <c r="E17" s="1">
        <v>5458</v>
      </c>
    </row>
    <row r="18" spans="1:5" x14ac:dyDescent="0.25">
      <c r="A18" s="1" t="s">
        <v>30</v>
      </c>
      <c r="B18" s="1" t="s">
        <v>46</v>
      </c>
      <c r="C18" s="1" t="s">
        <v>32</v>
      </c>
      <c r="D18" s="1" t="s">
        <v>46</v>
      </c>
      <c r="E18" s="1">
        <v>448</v>
      </c>
    </row>
    <row r="19" spans="1:5" x14ac:dyDescent="0.25">
      <c r="A19" s="1" t="s">
        <v>30</v>
      </c>
      <c r="B19" s="1" t="s">
        <v>46</v>
      </c>
      <c r="C19" s="1" t="s">
        <v>29</v>
      </c>
      <c r="D19" s="1" t="s">
        <v>46</v>
      </c>
      <c r="E19" s="1">
        <v>45489</v>
      </c>
    </row>
    <row r="20" spans="1:5" x14ac:dyDescent="0.25">
      <c r="A20" s="1" t="s">
        <v>30</v>
      </c>
      <c r="B20" s="1" t="s">
        <v>46</v>
      </c>
      <c r="C20" s="1" t="s">
        <v>33</v>
      </c>
      <c r="D20" s="1" t="s">
        <v>46</v>
      </c>
      <c r="E20" s="1">
        <v>47478</v>
      </c>
    </row>
    <row r="21" spans="1:5" x14ac:dyDescent="0.25">
      <c r="A21" s="1" t="s">
        <v>30</v>
      </c>
      <c r="B21" s="1" t="s">
        <v>47</v>
      </c>
      <c r="C21" s="1" t="s">
        <v>1</v>
      </c>
      <c r="D21" s="1" t="s">
        <v>54</v>
      </c>
      <c r="E21" s="1">
        <v>856</v>
      </c>
    </row>
    <row r="22" spans="1:5" x14ac:dyDescent="0.25">
      <c r="A22" s="1" t="s">
        <v>30</v>
      </c>
      <c r="B22" s="1" t="s">
        <v>47</v>
      </c>
      <c r="C22" s="1" t="s">
        <v>0</v>
      </c>
      <c r="D22" s="1" t="s">
        <v>54</v>
      </c>
      <c r="E22" s="1">
        <v>5289</v>
      </c>
    </row>
    <row r="23" spans="1:5" x14ac:dyDescent="0.25">
      <c r="A23" s="1" t="s">
        <v>30</v>
      </c>
      <c r="B23" s="1" t="s">
        <v>47</v>
      </c>
      <c r="C23" s="1" t="s">
        <v>23</v>
      </c>
      <c r="D23" s="1" t="s">
        <v>54</v>
      </c>
      <c r="E23" s="1">
        <v>6445</v>
      </c>
    </row>
    <row r="24" spans="1:5" x14ac:dyDescent="0.25">
      <c r="A24" s="1" t="s">
        <v>30</v>
      </c>
      <c r="B24" s="1" t="s">
        <v>47</v>
      </c>
      <c r="C24" s="1" t="s">
        <v>32</v>
      </c>
      <c r="D24" s="1" t="s">
        <v>54</v>
      </c>
      <c r="E24" s="1">
        <v>484</v>
      </c>
    </row>
    <row r="25" spans="1:5" x14ac:dyDescent="0.25">
      <c r="A25" s="1" t="s">
        <v>30</v>
      </c>
      <c r="B25" s="1" t="s">
        <v>47</v>
      </c>
      <c r="C25" s="1" t="s">
        <v>4</v>
      </c>
      <c r="D25" s="1" t="s">
        <v>54</v>
      </c>
      <c r="E25" s="1">
        <v>-785</v>
      </c>
    </row>
    <row r="26" spans="1:5" x14ac:dyDescent="0.25">
      <c r="A26" s="1" t="s">
        <v>30</v>
      </c>
      <c r="B26" s="1" t="s">
        <v>47</v>
      </c>
      <c r="C26" s="1" t="s">
        <v>5</v>
      </c>
      <c r="D26" s="1" t="s">
        <v>54</v>
      </c>
      <c r="E26" s="1">
        <v>498</v>
      </c>
    </row>
    <row r="27" spans="1:5" x14ac:dyDescent="0.25">
      <c r="A27" s="1" t="s">
        <v>30</v>
      </c>
      <c r="B27" s="1" t="s">
        <v>48</v>
      </c>
      <c r="C27" s="1" t="s">
        <v>32</v>
      </c>
      <c r="D27" s="1" t="s">
        <v>55</v>
      </c>
      <c r="E27" s="1">
        <v>-785</v>
      </c>
    </row>
    <row r="28" spans="1:5" x14ac:dyDescent="0.25">
      <c r="A28" s="1" t="s">
        <v>30</v>
      </c>
      <c r="B28" s="1" t="s">
        <v>48</v>
      </c>
      <c r="C28" s="1" t="s">
        <v>27</v>
      </c>
      <c r="D28" s="1" t="s">
        <v>55</v>
      </c>
      <c r="E28" s="1">
        <v>12556</v>
      </c>
    </row>
    <row r="29" spans="1:5" x14ac:dyDescent="0.25">
      <c r="A29" s="1" t="s">
        <v>30</v>
      </c>
      <c r="B29" s="1" t="s">
        <v>48</v>
      </c>
      <c r="C29" s="1" t="s">
        <v>33</v>
      </c>
      <c r="D29" s="1" t="s">
        <v>55</v>
      </c>
      <c r="E29" s="1">
        <v>1525</v>
      </c>
    </row>
    <row r="30" spans="1:5" x14ac:dyDescent="0.25">
      <c r="A30" s="1" t="s">
        <v>30</v>
      </c>
      <c r="B30" s="1" t="s">
        <v>48</v>
      </c>
      <c r="C30" s="1" t="s">
        <v>34</v>
      </c>
      <c r="D30" s="1" t="s">
        <v>55</v>
      </c>
      <c r="E30" s="1">
        <v>1259</v>
      </c>
    </row>
    <row r="31" spans="1:5" x14ac:dyDescent="0.25">
      <c r="A31" s="1" t="s">
        <v>30</v>
      </c>
      <c r="B31" s="1" t="s">
        <v>48</v>
      </c>
      <c r="C31" s="1" t="s">
        <v>35</v>
      </c>
      <c r="D31" s="1" t="s">
        <v>55</v>
      </c>
      <c r="E31" s="1">
        <v>64784</v>
      </c>
    </row>
    <row r="32" spans="1:5" x14ac:dyDescent="0.25">
      <c r="A32" s="1" t="s">
        <v>30</v>
      </c>
      <c r="B32" s="1" t="s">
        <v>48</v>
      </c>
      <c r="C32" s="1" t="s">
        <v>36</v>
      </c>
      <c r="D32" s="1" t="s">
        <v>55</v>
      </c>
      <c r="E32" s="1">
        <v>5659</v>
      </c>
    </row>
    <row r="33" spans="1:5" x14ac:dyDescent="0.25">
      <c r="A33" s="1" t="s">
        <v>30</v>
      </c>
      <c r="B33" s="1" t="s">
        <v>49</v>
      </c>
      <c r="C33" s="1" t="s">
        <v>4</v>
      </c>
      <c r="D33" s="1" t="s">
        <v>56</v>
      </c>
      <c r="E33" s="1">
        <v>5589</v>
      </c>
    </row>
    <row r="34" spans="1:5" x14ac:dyDescent="0.25">
      <c r="A34" s="1" t="s">
        <v>30</v>
      </c>
      <c r="B34" s="1" t="s">
        <v>49</v>
      </c>
      <c r="C34" s="1" t="s">
        <v>7</v>
      </c>
      <c r="D34" s="1" t="s">
        <v>56</v>
      </c>
      <c r="E34" s="1">
        <v>548</v>
      </c>
    </row>
    <row r="35" spans="1:5" x14ac:dyDescent="0.25">
      <c r="A35" s="1" t="s">
        <v>30</v>
      </c>
      <c r="B35" s="1" t="s">
        <v>49</v>
      </c>
      <c r="C35" s="1" t="s">
        <v>28</v>
      </c>
      <c r="D35" s="1" t="s">
        <v>56</v>
      </c>
      <c r="E35" s="1">
        <v>14588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2"/>
  <sheetViews>
    <sheetView showGridLines="0" workbookViewId="0">
      <selection activeCell="A2" sqref="A2:F35"/>
    </sheetView>
  </sheetViews>
  <sheetFormatPr baseColWidth="10" defaultRowHeight="15" x14ac:dyDescent="0.25"/>
  <cols>
    <col min="2" max="2" width="16.7109375" customWidth="1"/>
    <col min="3" max="3" width="11" customWidth="1"/>
    <col min="4" max="4" width="9.85546875" customWidth="1"/>
    <col min="5" max="5" width="8.140625" customWidth="1"/>
    <col min="6" max="6" width="10.7109375" customWidth="1"/>
  </cols>
  <sheetData>
    <row r="1" spans="1:6" x14ac:dyDescent="0.25">
      <c r="A1" t="s">
        <v>57</v>
      </c>
      <c r="B1" t="s">
        <v>38</v>
      </c>
      <c r="C1" t="s">
        <v>42</v>
      </c>
      <c r="D1" t="s">
        <v>43</v>
      </c>
      <c r="E1" t="s">
        <v>37</v>
      </c>
      <c r="F1" t="s">
        <v>41</v>
      </c>
    </row>
    <row r="2" spans="1:6" x14ac:dyDescent="0.25">
      <c r="A2" s="21"/>
      <c r="B2" s="1"/>
      <c r="C2" s="1"/>
      <c r="D2" s="1"/>
      <c r="E2" s="1"/>
      <c r="F2" s="1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C6"/>
  <sheetViews>
    <sheetView workbookViewId="0">
      <selection activeCell="A12" sqref="A12"/>
    </sheetView>
  </sheetViews>
  <sheetFormatPr baseColWidth="10" defaultRowHeight="15" x14ac:dyDescent="0.25"/>
  <cols>
    <col min="1" max="1" width="12.5703125" customWidth="1"/>
    <col min="2" max="2" width="8.85546875" customWidth="1"/>
    <col min="3" max="4" width="12.5703125" customWidth="1"/>
    <col min="5" max="13" width="8.85546875" customWidth="1"/>
    <col min="14" max="16" width="12.5703125" bestFit="1" customWidth="1"/>
  </cols>
  <sheetData>
    <row r="1" spans="1:3" x14ac:dyDescent="0.25">
      <c r="A1" s="22" t="s">
        <v>37</v>
      </c>
      <c r="B1" s="1" t="s">
        <v>60</v>
      </c>
    </row>
    <row r="3" spans="1:3" x14ac:dyDescent="0.25">
      <c r="A3" s="22" t="s">
        <v>59</v>
      </c>
    </row>
    <row r="4" spans="1:3" x14ac:dyDescent="0.25">
      <c r="B4" s="21" t="s">
        <v>61</v>
      </c>
      <c r="C4" s="21" t="s">
        <v>58</v>
      </c>
    </row>
    <row r="5" spans="1:3" x14ac:dyDescent="0.25">
      <c r="A5" s="1" t="s">
        <v>61</v>
      </c>
      <c r="B5" s="23"/>
      <c r="C5" s="23"/>
    </row>
    <row r="6" spans="1:3" x14ac:dyDescent="0.25">
      <c r="A6" s="1" t="s">
        <v>58</v>
      </c>
      <c r="B6" s="23"/>
      <c r="C6" s="2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C6"/>
  <sheetViews>
    <sheetView workbookViewId="0">
      <selection activeCell="A21" sqref="A21"/>
    </sheetView>
  </sheetViews>
  <sheetFormatPr baseColWidth="10" defaultRowHeight="15" x14ac:dyDescent="0.25"/>
  <cols>
    <col min="1" max="1" width="12.5703125" customWidth="1"/>
    <col min="2" max="2" width="8.85546875" customWidth="1"/>
    <col min="3" max="3" width="12.5703125" customWidth="1"/>
    <col min="4" max="4" width="12.5703125" bestFit="1" customWidth="1"/>
    <col min="5" max="13" width="6.85546875" bestFit="1" customWidth="1"/>
    <col min="14" max="14" width="12.5703125" bestFit="1" customWidth="1"/>
  </cols>
  <sheetData>
    <row r="1" spans="1:3" x14ac:dyDescent="0.25">
      <c r="A1" s="22" t="s">
        <v>37</v>
      </c>
      <c r="B1" s="1" t="s">
        <v>60</v>
      </c>
    </row>
    <row r="3" spans="1:3" x14ac:dyDescent="0.25">
      <c r="A3" s="22" t="s">
        <v>59</v>
      </c>
    </row>
    <row r="4" spans="1:3" x14ac:dyDescent="0.25">
      <c r="B4" s="21" t="s">
        <v>61</v>
      </c>
      <c r="C4" s="21" t="s">
        <v>58</v>
      </c>
    </row>
    <row r="5" spans="1:3" x14ac:dyDescent="0.25">
      <c r="A5" s="1" t="s">
        <v>61</v>
      </c>
      <c r="B5" s="23"/>
      <c r="C5" s="23"/>
    </row>
    <row r="6" spans="1:3" x14ac:dyDescent="0.25">
      <c r="A6" s="1" t="s">
        <v>58</v>
      </c>
      <c r="B6" s="23"/>
      <c r="C6" s="2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C6"/>
  <sheetViews>
    <sheetView workbookViewId="0">
      <selection activeCell="H17" sqref="H17"/>
    </sheetView>
  </sheetViews>
  <sheetFormatPr baseColWidth="10" defaultRowHeight="15" x14ac:dyDescent="0.25"/>
  <cols>
    <col min="1" max="1" width="12.5703125" customWidth="1"/>
    <col min="2" max="2" width="8.85546875" customWidth="1"/>
    <col min="3" max="3" width="12.5703125" customWidth="1"/>
    <col min="4" max="4" width="12.5703125" bestFit="1" customWidth="1"/>
    <col min="5" max="13" width="7.85546875" bestFit="1" customWidth="1"/>
    <col min="14" max="14" width="12.5703125" bestFit="1" customWidth="1"/>
  </cols>
  <sheetData>
    <row r="1" spans="1:3" x14ac:dyDescent="0.25">
      <c r="A1" s="22" t="s">
        <v>37</v>
      </c>
      <c r="B1" s="1" t="s">
        <v>60</v>
      </c>
    </row>
    <row r="3" spans="1:3" x14ac:dyDescent="0.25">
      <c r="A3" s="22" t="s">
        <v>59</v>
      </c>
    </row>
    <row r="4" spans="1:3" x14ac:dyDescent="0.25">
      <c r="B4" s="21" t="s">
        <v>61</v>
      </c>
      <c r="C4" s="21" t="s">
        <v>58</v>
      </c>
    </row>
    <row r="5" spans="1:3" x14ac:dyDescent="0.25">
      <c r="A5" s="1" t="s">
        <v>61</v>
      </c>
      <c r="B5" s="23"/>
      <c r="C5" s="23"/>
    </row>
    <row r="6" spans="1:3" x14ac:dyDescent="0.25">
      <c r="A6" s="1" t="s">
        <v>58</v>
      </c>
      <c r="B6" s="23"/>
      <c r="C6" s="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6"/>
  <sheetViews>
    <sheetView workbookViewId="0"/>
  </sheetViews>
  <sheetFormatPr baseColWidth="10" defaultRowHeight="15" x14ac:dyDescent="0.25"/>
  <cols>
    <col min="1" max="1" width="12.5703125" customWidth="1"/>
    <col min="2" max="2" width="8.85546875" customWidth="1"/>
    <col min="3" max="3" width="12.5703125" customWidth="1"/>
    <col min="4" max="4" width="12.5703125" bestFit="1" customWidth="1"/>
    <col min="5" max="13" width="7.42578125" bestFit="1" customWidth="1"/>
    <col min="14" max="14" width="12.5703125" bestFit="1" customWidth="1"/>
  </cols>
  <sheetData>
    <row r="1" spans="1:3" x14ac:dyDescent="0.25">
      <c r="A1" s="22" t="s">
        <v>37</v>
      </c>
      <c r="B1" s="1" t="s">
        <v>60</v>
      </c>
    </row>
    <row r="3" spans="1:3" x14ac:dyDescent="0.25">
      <c r="A3" s="22" t="s">
        <v>59</v>
      </c>
    </row>
    <row r="4" spans="1:3" x14ac:dyDescent="0.25">
      <c r="B4" s="21" t="s">
        <v>61</v>
      </c>
      <c r="C4" s="21" t="s">
        <v>58</v>
      </c>
    </row>
    <row r="5" spans="1:3" x14ac:dyDescent="0.25">
      <c r="A5" s="1" t="s">
        <v>61</v>
      </c>
      <c r="B5" s="23"/>
      <c r="C5" s="23"/>
    </row>
    <row r="6" spans="1:3" x14ac:dyDescent="0.25">
      <c r="A6" s="1" t="s">
        <v>58</v>
      </c>
      <c r="B6" s="23"/>
      <c r="C6" s="2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6"/>
  <sheetViews>
    <sheetView workbookViewId="0"/>
  </sheetViews>
  <sheetFormatPr baseColWidth="10" defaultRowHeight="15" x14ac:dyDescent="0.25"/>
  <cols>
    <col min="1" max="1" width="12.5703125" customWidth="1"/>
    <col min="2" max="2" width="8.85546875" customWidth="1"/>
    <col min="3" max="4" width="12.5703125" bestFit="1" customWidth="1"/>
    <col min="5" max="13" width="6.85546875" bestFit="1" customWidth="1"/>
    <col min="14" max="14" width="12.5703125" bestFit="1" customWidth="1"/>
  </cols>
  <sheetData>
    <row r="1" spans="1:3" x14ac:dyDescent="0.25">
      <c r="A1" s="22" t="s">
        <v>37</v>
      </c>
      <c r="B1" s="1" t="s">
        <v>60</v>
      </c>
    </row>
    <row r="3" spans="1:3" x14ac:dyDescent="0.25">
      <c r="A3" s="22" t="s">
        <v>59</v>
      </c>
    </row>
    <row r="4" spans="1:3" x14ac:dyDescent="0.25">
      <c r="B4" s="21" t="s">
        <v>61</v>
      </c>
      <c r="C4" s="21" t="s">
        <v>58</v>
      </c>
    </row>
    <row r="5" spans="1:3" x14ac:dyDescent="0.25">
      <c r="A5" s="1" t="s">
        <v>61</v>
      </c>
      <c r="B5" s="23"/>
      <c r="C5" s="23"/>
    </row>
    <row r="6" spans="1:3" x14ac:dyDescent="0.25">
      <c r="A6" s="1" t="s">
        <v>58</v>
      </c>
      <c r="B6" s="23"/>
      <c r="C6" s="2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6"/>
  <sheetViews>
    <sheetView workbookViewId="0"/>
  </sheetViews>
  <sheetFormatPr baseColWidth="10" defaultRowHeight="15" x14ac:dyDescent="0.25"/>
  <cols>
    <col min="1" max="1" width="12.5703125" customWidth="1"/>
    <col min="2" max="2" width="8.85546875" customWidth="1"/>
    <col min="3" max="4" width="12.5703125" bestFit="1" customWidth="1"/>
    <col min="5" max="13" width="7.7109375" bestFit="1" customWidth="1"/>
    <col min="14" max="14" width="12.5703125" bestFit="1" customWidth="1"/>
  </cols>
  <sheetData>
    <row r="1" spans="1:3" x14ac:dyDescent="0.25">
      <c r="A1" s="22" t="s">
        <v>37</v>
      </c>
      <c r="B1" s="1" t="s">
        <v>60</v>
      </c>
    </row>
    <row r="3" spans="1:3" x14ac:dyDescent="0.25">
      <c r="A3" s="22" t="s">
        <v>59</v>
      </c>
    </row>
    <row r="4" spans="1:3" x14ac:dyDescent="0.25">
      <c r="B4" s="21" t="s">
        <v>61</v>
      </c>
      <c r="C4" s="21" t="s">
        <v>58</v>
      </c>
    </row>
    <row r="5" spans="1:3" x14ac:dyDescent="0.25">
      <c r="A5" s="1" t="s">
        <v>61</v>
      </c>
      <c r="B5" s="23"/>
      <c r="C5" s="23"/>
    </row>
    <row r="6" spans="1:3" x14ac:dyDescent="0.25">
      <c r="A6" s="1" t="s">
        <v>58</v>
      </c>
      <c r="B6" s="23"/>
      <c r="C6" s="2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6"/>
  <sheetViews>
    <sheetView workbookViewId="0"/>
  </sheetViews>
  <sheetFormatPr baseColWidth="10" defaultRowHeight="15" x14ac:dyDescent="0.25"/>
  <cols>
    <col min="1" max="1" width="12.5703125" customWidth="1"/>
    <col min="2" max="2" width="8.85546875" customWidth="1"/>
    <col min="3" max="3" width="12.5703125" customWidth="1"/>
    <col min="4" max="4" width="12.5703125" bestFit="1" customWidth="1"/>
    <col min="5" max="13" width="6.85546875" bestFit="1" customWidth="1"/>
    <col min="14" max="14" width="12.5703125" bestFit="1" customWidth="1"/>
  </cols>
  <sheetData>
    <row r="1" spans="1:3" x14ac:dyDescent="0.25">
      <c r="A1" s="22" t="s">
        <v>37</v>
      </c>
      <c r="B1" s="1" t="s">
        <v>60</v>
      </c>
    </row>
    <row r="3" spans="1:3" x14ac:dyDescent="0.25">
      <c r="A3" s="22" t="s">
        <v>59</v>
      </c>
    </row>
    <row r="4" spans="1:3" x14ac:dyDescent="0.25">
      <c r="B4" s="21" t="s">
        <v>61</v>
      </c>
      <c r="C4" s="21" t="s">
        <v>58</v>
      </c>
    </row>
    <row r="5" spans="1:3" x14ac:dyDescent="0.25">
      <c r="A5" s="1" t="s">
        <v>61</v>
      </c>
      <c r="B5" s="23"/>
      <c r="C5" s="23"/>
    </row>
    <row r="6" spans="1:3" x14ac:dyDescent="0.25">
      <c r="A6" s="1" t="s">
        <v>58</v>
      </c>
      <c r="B6" s="23"/>
      <c r="C6" s="2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S27"/>
  <sheetViews>
    <sheetView workbookViewId="0">
      <pane xSplit="1" ySplit="2" topLeftCell="B3" activePane="bottomRight" state="frozen"/>
      <selection activeCell="E27" sqref="E27"/>
      <selection pane="topRight" activeCell="E27" sqref="E27"/>
      <selection pane="bottomLeft" activeCell="E27" sqref="E27"/>
      <selection pane="bottomRight" activeCell="C15" sqref="C15"/>
    </sheetView>
  </sheetViews>
  <sheetFormatPr baseColWidth="10" defaultRowHeight="15" x14ac:dyDescent="0.25"/>
  <cols>
    <col min="1" max="1" width="59.85546875" bestFit="1" customWidth="1"/>
    <col min="11" max="11" width="14.28515625" style="2" bestFit="1" customWidth="1"/>
    <col min="38" max="39" width="6.7109375" customWidth="1"/>
    <col min="40" max="45" width="15.7109375" customWidth="1"/>
  </cols>
  <sheetData>
    <row r="1" spans="1:45" x14ac:dyDescent="0.25">
      <c r="B1" s="24">
        <v>2018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5">
        <v>2017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6" t="s">
        <v>9</v>
      </c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N1" s="27" t="s">
        <v>39</v>
      </c>
      <c r="AO1" s="28"/>
      <c r="AP1" s="28"/>
      <c r="AQ1" s="28"/>
      <c r="AR1" s="28"/>
      <c r="AS1" s="28"/>
    </row>
    <row r="2" spans="1:45" x14ac:dyDescent="0.25">
      <c r="A2" s="5" t="s">
        <v>10</v>
      </c>
      <c r="B2" s="6" t="s">
        <v>11</v>
      </c>
      <c r="C2" s="6" t="s">
        <v>12</v>
      </c>
      <c r="D2" s="6" t="s">
        <v>13</v>
      </c>
      <c r="E2" s="6" t="s">
        <v>14</v>
      </c>
      <c r="F2" s="6" t="s">
        <v>15</v>
      </c>
      <c r="G2" s="6" t="s">
        <v>16</v>
      </c>
      <c r="H2" s="6" t="s">
        <v>17</v>
      </c>
      <c r="I2" s="6" t="s">
        <v>18</v>
      </c>
      <c r="J2" s="6" t="s">
        <v>19</v>
      </c>
      <c r="K2" s="9" t="s">
        <v>20</v>
      </c>
      <c r="L2" s="6" t="s">
        <v>21</v>
      </c>
      <c r="M2" s="6" t="s">
        <v>22</v>
      </c>
      <c r="N2" s="7" t="s">
        <v>11</v>
      </c>
      <c r="O2" s="7" t="s">
        <v>12</v>
      </c>
      <c r="P2" s="7" t="s">
        <v>13</v>
      </c>
      <c r="Q2" s="7" t="s">
        <v>14</v>
      </c>
      <c r="R2" s="7" t="s">
        <v>15</v>
      </c>
      <c r="S2" s="7" t="s">
        <v>16</v>
      </c>
      <c r="T2" s="7" t="s">
        <v>17</v>
      </c>
      <c r="U2" s="7" t="s">
        <v>18</v>
      </c>
      <c r="V2" s="7" t="s">
        <v>19</v>
      </c>
      <c r="W2" s="7" t="s">
        <v>20</v>
      </c>
      <c r="X2" s="7" t="s">
        <v>21</v>
      </c>
      <c r="Y2" s="7" t="s">
        <v>22</v>
      </c>
      <c r="Z2" s="8" t="s">
        <v>11</v>
      </c>
      <c r="AA2" s="8" t="s">
        <v>12</v>
      </c>
      <c r="AB2" s="8" t="s">
        <v>13</v>
      </c>
      <c r="AC2" s="8" t="s">
        <v>14</v>
      </c>
      <c r="AD2" s="8" t="s">
        <v>15</v>
      </c>
      <c r="AE2" s="8" t="s">
        <v>16</v>
      </c>
      <c r="AF2" s="8" t="s">
        <v>17</v>
      </c>
      <c r="AG2" s="8" t="s">
        <v>18</v>
      </c>
      <c r="AH2" s="8" t="s">
        <v>19</v>
      </c>
      <c r="AI2" s="8" t="s">
        <v>20</v>
      </c>
      <c r="AJ2" s="8" t="s">
        <v>21</v>
      </c>
      <c r="AK2" s="8" t="s">
        <v>22</v>
      </c>
      <c r="AN2" s="14" t="str">
        <f>"Budget "&amp;B1</f>
        <v>Budget 2018</v>
      </c>
      <c r="AO2" s="18">
        <v>43252</v>
      </c>
      <c r="AP2" s="18">
        <v>42887</v>
      </c>
      <c r="AQ2" s="14" t="s">
        <v>40</v>
      </c>
      <c r="AR2" s="14" t="s">
        <v>44</v>
      </c>
      <c r="AS2" s="14" t="s">
        <v>45</v>
      </c>
    </row>
    <row r="3" spans="1:45" x14ac:dyDescent="0.25">
      <c r="A3" s="3" t="s">
        <v>31</v>
      </c>
      <c r="B3" s="3"/>
      <c r="C3" s="3"/>
      <c r="D3" s="3"/>
      <c r="E3" s="3"/>
      <c r="F3" s="3"/>
      <c r="G3" s="17">
        <v>54189</v>
      </c>
      <c r="H3" s="3"/>
      <c r="I3" s="3"/>
      <c r="J3" s="3"/>
      <c r="K3" s="4"/>
      <c r="L3" s="3"/>
      <c r="M3" s="3"/>
      <c r="N3" s="3"/>
      <c r="O3" s="3"/>
      <c r="P3" s="3"/>
      <c r="Q3" s="3"/>
      <c r="R3" s="3"/>
      <c r="S3" s="3">
        <v>985</v>
      </c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>
        <v>6528</v>
      </c>
      <c r="AN3" s="3">
        <f>AK3</f>
        <v>6528</v>
      </c>
      <c r="AO3" s="3">
        <f>G3</f>
        <v>54189</v>
      </c>
      <c r="AP3" s="3">
        <f>S3</f>
        <v>985</v>
      </c>
      <c r="AQ3" s="3">
        <f>AN3-AO3</f>
        <v>-47661</v>
      </c>
      <c r="AR3" s="16">
        <f>IFERROR((AO3/AP3)-1,"")</f>
        <v>54.014213197969546</v>
      </c>
      <c r="AS3" s="16">
        <f>IFERROR(AO3/AN3,"")</f>
        <v>8.3010110294117645</v>
      </c>
    </row>
    <row r="4" spans="1:45" x14ac:dyDescent="0.25">
      <c r="A4" s="3" t="s">
        <v>1</v>
      </c>
      <c r="B4" s="3"/>
      <c r="C4" s="3"/>
      <c r="D4" s="3"/>
      <c r="E4" s="3"/>
      <c r="F4" s="3"/>
      <c r="G4" s="17">
        <v>544</v>
      </c>
      <c r="H4" s="3"/>
      <c r="I4" s="3"/>
      <c r="J4" s="3"/>
      <c r="K4" s="4"/>
      <c r="L4" s="3"/>
      <c r="M4" s="3"/>
      <c r="N4" s="3"/>
      <c r="O4" s="3"/>
      <c r="P4" s="3"/>
      <c r="Q4" s="3"/>
      <c r="R4" s="3"/>
      <c r="S4" s="3">
        <v>5256</v>
      </c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>
        <v>5494</v>
      </c>
      <c r="AN4" s="3">
        <f t="shared" ref="AN4:AN13" si="0">AK4</f>
        <v>5494</v>
      </c>
      <c r="AO4" s="3">
        <f t="shared" ref="AO4:AO13" si="1">G4</f>
        <v>544</v>
      </c>
      <c r="AP4" s="3">
        <f t="shared" ref="AP4:AP13" si="2">S4</f>
        <v>5256</v>
      </c>
      <c r="AQ4" s="3">
        <f t="shared" ref="AQ4:AQ13" si="3">AN4-AO4</f>
        <v>4950</v>
      </c>
      <c r="AR4" s="16">
        <f t="shared" ref="AR4:AR13" si="4">IFERROR((AO4/AP4)-1,"")</f>
        <v>-0.8964992389649924</v>
      </c>
      <c r="AS4" s="16">
        <f t="shared" ref="AS4:AS13" si="5">IFERROR(AO4/AN4,"")</f>
        <v>9.9017109574080817E-2</v>
      </c>
    </row>
    <row r="5" spans="1:45" x14ac:dyDescent="0.25">
      <c r="A5" s="3" t="s">
        <v>0</v>
      </c>
      <c r="B5" s="3"/>
      <c r="C5" s="3"/>
      <c r="D5" s="3"/>
      <c r="E5" s="3"/>
      <c r="F5" s="3"/>
      <c r="G5" s="17">
        <v>56145</v>
      </c>
      <c r="H5" s="3"/>
      <c r="I5" s="3"/>
      <c r="J5" s="3"/>
      <c r="K5" s="4"/>
      <c r="L5" s="3"/>
      <c r="M5" s="3"/>
      <c r="N5" s="3"/>
      <c r="O5" s="3"/>
      <c r="P5" s="3"/>
      <c r="Q5" s="3"/>
      <c r="R5" s="3"/>
      <c r="S5" s="3">
        <v>85</v>
      </c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>
        <v>5499</v>
      </c>
      <c r="AN5" s="3">
        <f t="shared" si="0"/>
        <v>5499</v>
      </c>
      <c r="AO5" s="3">
        <f t="shared" si="1"/>
        <v>56145</v>
      </c>
      <c r="AP5" s="3">
        <f t="shared" si="2"/>
        <v>85</v>
      </c>
      <c r="AQ5" s="3">
        <f t="shared" si="3"/>
        <v>-50646</v>
      </c>
      <c r="AR5" s="16">
        <f t="shared" si="4"/>
        <v>659.52941176470586</v>
      </c>
      <c r="AS5" s="16">
        <f t="shared" si="5"/>
        <v>10.210038188761594</v>
      </c>
    </row>
    <row r="6" spans="1:45" x14ac:dyDescent="0.25">
      <c r="A6" s="3" t="s">
        <v>6</v>
      </c>
      <c r="B6" s="3"/>
      <c r="C6" s="3"/>
      <c r="D6" s="3"/>
      <c r="E6" s="3"/>
      <c r="F6" s="3"/>
      <c r="G6" s="17">
        <v>544</v>
      </c>
      <c r="H6" s="3"/>
      <c r="I6" s="3"/>
      <c r="J6" s="3"/>
      <c r="K6" s="4"/>
      <c r="L6" s="3"/>
      <c r="M6" s="3"/>
      <c r="N6" s="3"/>
      <c r="O6" s="3"/>
      <c r="P6" s="3"/>
      <c r="Q6" s="3"/>
      <c r="R6" s="3"/>
      <c r="S6" s="3">
        <v>45</v>
      </c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>
        <v>87</v>
      </c>
      <c r="AN6" s="3">
        <f t="shared" si="0"/>
        <v>87</v>
      </c>
      <c r="AO6" s="3">
        <f t="shared" si="1"/>
        <v>544</v>
      </c>
      <c r="AP6" s="3">
        <f t="shared" si="2"/>
        <v>45</v>
      </c>
      <c r="AQ6" s="3">
        <f t="shared" si="3"/>
        <v>-457</v>
      </c>
      <c r="AR6" s="16">
        <f t="shared" si="4"/>
        <v>11.088888888888889</v>
      </c>
      <c r="AS6" s="16">
        <f t="shared" si="5"/>
        <v>6.2528735632183912</v>
      </c>
    </row>
    <row r="7" spans="1:45" x14ac:dyDescent="0.25">
      <c r="A7" s="3" t="s">
        <v>32</v>
      </c>
      <c r="B7" s="3"/>
      <c r="C7" s="3"/>
      <c r="D7" s="3"/>
      <c r="E7" s="3"/>
      <c r="F7" s="3"/>
      <c r="G7" s="17">
        <v>5644</v>
      </c>
      <c r="H7" s="3"/>
      <c r="I7" s="3"/>
      <c r="J7" s="3"/>
      <c r="K7" s="4"/>
      <c r="L7" s="3"/>
      <c r="M7" s="3"/>
      <c r="N7" s="3"/>
      <c r="O7" s="3"/>
      <c r="P7" s="3"/>
      <c r="Q7" s="3"/>
      <c r="R7" s="3"/>
      <c r="S7" s="3">
        <v>963</v>
      </c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>
        <v>125</v>
      </c>
      <c r="AN7" s="3">
        <f t="shared" si="0"/>
        <v>125</v>
      </c>
      <c r="AO7" s="3">
        <f t="shared" si="1"/>
        <v>5644</v>
      </c>
      <c r="AP7" s="3">
        <f t="shared" si="2"/>
        <v>963</v>
      </c>
      <c r="AQ7" s="3">
        <f t="shared" si="3"/>
        <v>-5519</v>
      </c>
      <c r="AR7" s="16">
        <f t="shared" si="4"/>
        <v>4.8608515057113184</v>
      </c>
      <c r="AS7" s="16">
        <f t="shared" si="5"/>
        <v>45.152000000000001</v>
      </c>
    </row>
    <row r="8" spans="1:45" x14ac:dyDescent="0.25">
      <c r="A8" s="3" t="s">
        <v>24</v>
      </c>
      <c r="B8" s="3"/>
      <c r="C8" s="3"/>
      <c r="D8" s="3"/>
      <c r="E8" s="3"/>
      <c r="F8" s="3"/>
      <c r="G8" s="17">
        <v>45568</v>
      </c>
      <c r="H8" s="3"/>
      <c r="I8" s="3"/>
      <c r="J8" s="3"/>
      <c r="K8" s="4"/>
      <c r="L8" s="3"/>
      <c r="M8" s="3"/>
      <c r="N8" s="3"/>
      <c r="O8" s="3"/>
      <c r="P8" s="3"/>
      <c r="Q8" s="3"/>
      <c r="R8" s="3"/>
      <c r="S8" s="3">
        <v>215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>
        <v>169</v>
      </c>
      <c r="AN8" s="3">
        <f t="shared" si="0"/>
        <v>169</v>
      </c>
      <c r="AO8" s="3">
        <f t="shared" si="1"/>
        <v>45568</v>
      </c>
      <c r="AP8" s="3">
        <f t="shared" si="2"/>
        <v>215</v>
      </c>
      <c r="AQ8" s="3">
        <f t="shared" si="3"/>
        <v>-45399</v>
      </c>
      <c r="AR8" s="16">
        <f t="shared" si="4"/>
        <v>210.94418604651162</v>
      </c>
      <c r="AS8" s="16">
        <f t="shared" si="5"/>
        <v>269.63313609467457</v>
      </c>
    </row>
    <row r="9" spans="1:45" x14ac:dyDescent="0.25">
      <c r="A9" s="3" t="s">
        <v>2</v>
      </c>
      <c r="B9" s="3"/>
      <c r="C9" s="3"/>
      <c r="D9" s="3"/>
      <c r="E9" s="3"/>
      <c r="F9" s="3"/>
      <c r="G9" s="17">
        <v>6455</v>
      </c>
      <c r="H9" s="3"/>
      <c r="I9" s="3"/>
      <c r="J9" s="3"/>
      <c r="K9" s="4"/>
      <c r="L9" s="3"/>
      <c r="M9" s="3"/>
      <c r="N9" s="3"/>
      <c r="O9" s="3"/>
      <c r="P9" s="3"/>
      <c r="Q9" s="3"/>
      <c r="R9" s="3"/>
      <c r="S9" s="3">
        <v>5245</v>
      </c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>
        <v>3215</v>
      </c>
      <c r="AN9" s="3">
        <f t="shared" si="0"/>
        <v>3215</v>
      </c>
      <c r="AO9" s="3">
        <f t="shared" si="1"/>
        <v>6455</v>
      </c>
      <c r="AP9" s="3">
        <f t="shared" si="2"/>
        <v>5245</v>
      </c>
      <c r="AQ9" s="3">
        <f t="shared" si="3"/>
        <v>-3240</v>
      </c>
      <c r="AR9" s="16">
        <f t="shared" si="4"/>
        <v>0.23069590085795988</v>
      </c>
      <c r="AS9" s="16">
        <f t="shared" si="5"/>
        <v>2.0077760497667185</v>
      </c>
    </row>
    <row r="10" spans="1:45" x14ac:dyDescent="0.25">
      <c r="A10" s="3" t="s">
        <v>3</v>
      </c>
      <c r="B10" s="3"/>
      <c r="C10" s="3"/>
      <c r="D10" s="3"/>
      <c r="E10" s="3"/>
      <c r="F10" s="3"/>
      <c r="G10" s="17">
        <v>-856</v>
      </c>
      <c r="H10" s="3"/>
      <c r="I10" s="3"/>
      <c r="J10" s="3"/>
      <c r="K10" s="4"/>
      <c r="L10" s="3"/>
      <c r="M10" s="3"/>
      <c r="N10" s="3"/>
      <c r="O10" s="3"/>
      <c r="P10" s="3"/>
      <c r="Q10" s="3"/>
      <c r="R10" s="3"/>
      <c r="S10" s="3">
        <v>85</v>
      </c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>
        <v>289</v>
      </c>
      <c r="AN10" s="3">
        <f t="shared" si="0"/>
        <v>289</v>
      </c>
      <c r="AO10" s="3">
        <f t="shared" si="1"/>
        <v>-856</v>
      </c>
      <c r="AP10" s="3">
        <f t="shared" si="2"/>
        <v>85</v>
      </c>
      <c r="AQ10" s="3">
        <f t="shared" si="3"/>
        <v>1145</v>
      </c>
      <c r="AR10" s="16">
        <f t="shared" si="4"/>
        <v>-11.070588235294117</v>
      </c>
      <c r="AS10" s="16">
        <f t="shared" si="5"/>
        <v>-2.9619377162629759</v>
      </c>
    </row>
    <row r="11" spans="1:45" x14ac:dyDescent="0.25">
      <c r="A11" s="3" t="s">
        <v>5</v>
      </c>
      <c r="B11" s="3"/>
      <c r="C11" s="3"/>
      <c r="D11" s="3"/>
      <c r="E11" s="3"/>
      <c r="F11" s="3"/>
      <c r="G11" s="17">
        <v>-589</v>
      </c>
      <c r="H11" s="3"/>
      <c r="I11" s="3"/>
      <c r="J11" s="3"/>
      <c r="K11" s="4"/>
      <c r="L11" s="3"/>
      <c r="M11" s="3"/>
      <c r="N11" s="3"/>
      <c r="O11" s="3"/>
      <c r="P11" s="3"/>
      <c r="Q11" s="3"/>
      <c r="R11" s="3"/>
      <c r="S11" s="3">
        <v>6341</v>
      </c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>
        <v>658</v>
      </c>
      <c r="AN11" s="3">
        <f t="shared" si="0"/>
        <v>658</v>
      </c>
      <c r="AO11" s="3">
        <f t="shared" si="1"/>
        <v>-589</v>
      </c>
      <c r="AP11" s="3">
        <f t="shared" si="2"/>
        <v>6341</v>
      </c>
      <c r="AQ11" s="3">
        <f t="shared" si="3"/>
        <v>1247</v>
      </c>
      <c r="AR11" s="16">
        <f t="shared" si="4"/>
        <v>-1.0928875571676391</v>
      </c>
      <c r="AS11" s="16">
        <f t="shared" si="5"/>
        <v>-0.89513677811550152</v>
      </c>
    </row>
    <row r="12" spans="1:45" x14ac:dyDescent="0.25">
      <c r="A12" s="3" t="s">
        <v>25</v>
      </c>
      <c r="B12" s="3"/>
      <c r="C12" s="3"/>
      <c r="D12" s="3"/>
      <c r="E12" s="3"/>
      <c r="F12" s="3"/>
      <c r="G12" s="17">
        <v>65</v>
      </c>
      <c r="H12" s="3"/>
      <c r="I12" s="3"/>
      <c r="J12" s="3"/>
      <c r="K12" s="4"/>
      <c r="L12" s="3"/>
      <c r="M12" s="3"/>
      <c r="N12" s="3"/>
      <c r="O12" s="3"/>
      <c r="P12" s="3"/>
      <c r="Q12" s="3"/>
      <c r="R12" s="3"/>
      <c r="S12" s="3">
        <v>54</v>
      </c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>
        <v>645</v>
      </c>
      <c r="AN12" s="3">
        <f t="shared" si="0"/>
        <v>645</v>
      </c>
      <c r="AO12" s="3">
        <f t="shared" si="1"/>
        <v>65</v>
      </c>
      <c r="AP12" s="3">
        <f t="shared" si="2"/>
        <v>54</v>
      </c>
      <c r="AQ12" s="3">
        <f t="shared" si="3"/>
        <v>580</v>
      </c>
      <c r="AR12" s="16">
        <f t="shared" si="4"/>
        <v>0.20370370370370372</v>
      </c>
      <c r="AS12" s="16">
        <f t="shared" si="5"/>
        <v>0.10077519379844961</v>
      </c>
    </row>
    <row r="13" spans="1:45" x14ac:dyDescent="0.25">
      <c r="A13" s="3" t="s">
        <v>26</v>
      </c>
      <c r="B13" s="3"/>
      <c r="C13" s="3"/>
      <c r="D13" s="3"/>
      <c r="E13" s="3"/>
      <c r="F13" s="3"/>
      <c r="G13" s="17">
        <v>458</v>
      </c>
      <c r="H13" s="3"/>
      <c r="I13" s="3"/>
      <c r="J13" s="3"/>
      <c r="K13" s="4"/>
      <c r="L13" s="3"/>
      <c r="M13" s="3"/>
      <c r="N13" s="3"/>
      <c r="O13" s="3"/>
      <c r="P13" s="3"/>
      <c r="Q13" s="3"/>
      <c r="R13" s="3"/>
      <c r="S13" s="3">
        <v>654</v>
      </c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>
        <v>59</v>
      </c>
      <c r="AN13" s="3">
        <f t="shared" si="0"/>
        <v>59</v>
      </c>
      <c r="AO13" s="3">
        <f t="shared" si="1"/>
        <v>458</v>
      </c>
      <c r="AP13" s="3">
        <f t="shared" si="2"/>
        <v>654</v>
      </c>
      <c r="AQ13" s="3">
        <f t="shared" si="3"/>
        <v>-399</v>
      </c>
      <c r="AR13" s="16">
        <f t="shared" si="4"/>
        <v>-0.29969418960244654</v>
      </c>
      <c r="AS13" s="16">
        <f t="shared" si="5"/>
        <v>7.7627118644067794</v>
      </c>
    </row>
    <row r="27" spans="5:5" x14ac:dyDescent="0.25">
      <c r="E27" s="15"/>
    </row>
  </sheetData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S27"/>
  <sheetViews>
    <sheetView workbookViewId="0">
      <pane xSplit="1" ySplit="2" topLeftCell="B3" activePane="bottomRight" state="frozen"/>
      <selection activeCell="AO3" sqref="AO3"/>
      <selection pane="topRight" activeCell="AO3" sqref="AO3"/>
      <selection pane="bottomLeft" activeCell="AO3" sqref="AO3"/>
      <selection pane="bottomRight" activeCell="AO3" sqref="AO3"/>
    </sheetView>
  </sheetViews>
  <sheetFormatPr baseColWidth="10" defaultRowHeight="15" x14ac:dyDescent="0.25"/>
  <cols>
    <col min="1" max="1" width="59.85546875" bestFit="1" customWidth="1"/>
    <col min="11" max="11" width="14.28515625" style="2" bestFit="1" customWidth="1"/>
    <col min="38" max="39" width="6.7109375" customWidth="1"/>
    <col min="40" max="45" width="15.7109375" customWidth="1"/>
  </cols>
  <sheetData>
    <row r="1" spans="1:45" x14ac:dyDescent="0.25">
      <c r="B1" s="24">
        <v>2018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5">
        <v>2017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6" t="s">
        <v>9</v>
      </c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N1" s="27" t="s">
        <v>39</v>
      </c>
      <c r="AO1" s="28"/>
      <c r="AP1" s="28"/>
      <c r="AQ1" s="28"/>
      <c r="AR1" s="28"/>
      <c r="AS1" s="28"/>
    </row>
    <row r="2" spans="1:45" x14ac:dyDescent="0.25">
      <c r="A2" s="5" t="s">
        <v>10</v>
      </c>
      <c r="B2" s="10" t="s">
        <v>11</v>
      </c>
      <c r="C2" s="10" t="s">
        <v>12</v>
      </c>
      <c r="D2" s="10" t="s">
        <v>13</v>
      </c>
      <c r="E2" s="10" t="s">
        <v>14</v>
      </c>
      <c r="F2" s="10" t="s">
        <v>15</v>
      </c>
      <c r="G2" s="10" t="s">
        <v>16</v>
      </c>
      <c r="H2" s="10" t="s">
        <v>17</v>
      </c>
      <c r="I2" s="10" t="s">
        <v>18</v>
      </c>
      <c r="J2" s="10" t="s">
        <v>19</v>
      </c>
      <c r="K2" s="9" t="s">
        <v>20</v>
      </c>
      <c r="L2" s="10" t="s">
        <v>21</v>
      </c>
      <c r="M2" s="10" t="s">
        <v>22</v>
      </c>
      <c r="N2" s="11" t="s">
        <v>11</v>
      </c>
      <c r="O2" s="11" t="s">
        <v>12</v>
      </c>
      <c r="P2" s="11" t="s">
        <v>13</v>
      </c>
      <c r="Q2" s="11" t="s">
        <v>14</v>
      </c>
      <c r="R2" s="11" t="s">
        <v>15</v>
      </c>
      <c r="S2" s="11" t="s">
        <v>16</v>
      </c>
      <c r="T2" s="11" t="s">
        <v>17</v>
      </c>
      <c r="U2" s="11" t="s">
        <v>18</v>
      </c>
      <c r="V2" s="11" t="s">
        <v>19</v>
      </c>
      <c r="W2" s="11" t="s">
        <v>20</v>
      </c>
      <c r="X2" s="11" t="s">
        <v>21</v>
      </c>
      <c r="Y2" s="11" t="s">
        <v>22</v>
      </c>
      <c r="Z2" s="12" t="s">
        <v>11</v>
      </c>
      <c r="AA2" s="12" t="s">
        <v>12</v>
      </c>
      <c r="AB2" s="12" t="s">
        <v>13</v>
      </c>
      <c r="AC2" s="12" t="s">
        <v>14</v>
      </c>
      <c r="AD2" s="12" t="s">
        <v>15</v>
      </c>
      <c r="AE2" s="12" t="s">
        <v>16</v>
      </c>
      <c r="AF2" s="12" t="s">
        <v>17</v>
      </c>
      <c r="AG2" s="12" t="s">
        <v>18</v>
      </c>
      <c r="AH2" s="12" t="s">
        <v>19</v>
      </c>
      <c r="AI2" s="12" t="s">
        <v>20</v>
      </c>
      <c r="AJ2" s="12" t="s">
        <v>21</v>
      </c>
      <c r="AK2" s="12" t="s">
        <v>22</v>
      </c>
      <c r="AN2" s="14" t="str">
        <f>"Budget "&amp;B1</f>
        <v>Budget 2018</v>
      </c>
      <c r="AO2" s="18">
        <v>43252</v>
      </c>
      <c r="AP2" s="18">
        <v>42887</v>
      </c>
      <c r="AQ2" s="14" t="s">
        <v>40</v>
      </c>
      <c r="AR2" s="14" t="s">
        <v>44</v>
      </c>
      <c r="AS2" s="14" t="s">
        <v>45</v>
      </c>
    </row>
    <row r="3" spans="1:45" x14ac:dyDescent="0.25">
      <c r="A3" s="3" t="s">
        <v>8</v>
      </c>
      <c r="B3" s="3"/>
      <c r="C3" s="3"/>
      <c r="D3" s="3"/>
      <c r="E3" s="3"/>
      <c r="F3" s="3"/>
      <c r="G3" s="3">
        <v>41585</v>
      </c>
      <c r="H3" s="3"/>
      <c r="I3" s="3"/>
      <c r="J3" s="3"/>
      <c r="K3" s="4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N3" s="3">
        <f>AK3</f>
        <v>0</v>
      </c>
      <c r="AO3" s="3">
        <f>G3</f>
        <v>41585</v>
      </c>
      <c r="AP3" s="3">
        <f>S3</f>
        <v>0</v>
      </c>
      <c r="AQ3" s="3">
        <f>AN3-AO3</f>
        <v>-41585</v>
      </c>
      <c r="AR3" s="16" t="str">
        <f>IFERROR((AO3/AP3)-1,"")</f>
        <v/>
      </c>
      <c r="AS3" s="16" t="str">
        <f>IFERROR(AO3/AN3,"")</f>
        <v/>
      </c>
    </row>
    <row r="4" spans="1:45" x14ac:dyDescent="0.25">
      <c r="A4" s="3" t="s">
        <v>3</v>
      </c>
      <c r="B4" s="3"/>
      <c r="C4" s="3"/>
      <c r="D4" s="3"/>
      <c r="E4" s="3"/>
      <c r="F4" s="3"/>
      <c r="G4" s="3">
        <v>-8596</v>
      </c>
      <c r="H4" s="3"/>
      <c r="I4" s="3"/>
      <c r="J4" s="3"/>
      <c r="K4" s="4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N4" s="3">
        <f t="shared" ref="AN4:AN13" si="0">AK4</f>
        <v>0</v>
      </c>
      <c r="AO4" s="3">
        <f t="shared" ref="AO4:AO13" si="1">G4</f>
        <v>-8596</v>
      </c>
      <c r="AP4" s="3">
        <f t="shared" ref="AP4:AP13" si="2">S4</f>
        <v>0</v>
      </c>
      <c r="AQ4" s="3">
        <f t="shared" ref="AQ4:AQ7" si="3">AN4-AO4</f>
        <v>8596</v>
      </c>
      <c r="AR4" s="16" t="str">
        <f t="shared" ref="AR4:AR13" si="4">IFERROR((AO4/AP4)-1,"")</f>
        <v/>
      </c>
      <c r="AS4" s="16" t="str">
        <f t="shared" ref="AS4:AS13" si="5">IFERROR(AO4/AN4,"")</f>
        <v/>
      </c>
    </row>
    <row r="5" spans="1:45" x14ac:dyDescent="0.25">
      <c r="A5" s="3" t="s">
        <v>5</v>
      </c>
      <c r="B5" s="3"/>
      <c r="C5" s="3"/>
      <c r="D5" s="3"/>
      <c r="E5" s="3"/>
      <c r="F5" s="3"/>
      <c r="G5" s="3">
        <v>1258</v>
      </c>
      <c r="H5" s="3"/>
      <c r="I5" s="3"/>
      <c r="J5" s="3"/>
      <c r="K5" s="4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N5" s="3">
        <f t="shared" si="0"/>
        <v>0</v>
      </c>
      <c r="AO5" s="3">
        <f t="shared" si="1"/>
        <v>1258</v>
      </c>
      <c r="AP5" s="3">
        <f t="shared" si="2"/>
        <v>0</v>
      </c>
      <c r="AQ5" s="3">
        <f t="shared" si="3"/>
        <v>-1258</v>
      </c>
      <c r="AR5" s="16" t="str">
        <f t="shared" si="4"/>
        <v/>
      </c>
      <c r="AS5" s="16" t="str">
        <f t="shared" si="5"/>
        <v/>
      </c>
    </row>
    <row r="6" spans="1:45" x14ac:dyDescent="0.25">
      <c r="A6" s="3" t="s">
        <v>25</v>
      </c>
      <c r="B6" s="3"/>
      <c r="C6" s="3"/>
      <c r="D6" s="3"/>
      <c r="E6" s="3"/>
      <c r="F6" s="3"/>
      <c r="G6" s="3">
        <v>5144</v>
      </c>
      <c r="H6" s="3"/>
      <c r="I6" s="3"/>
      <c r="J6" s="3"/>
      <c r="K6" s="4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N6" s="3">
        <f t="shared" si="0"/>
        <v>0</v>
      </c>
      <c r="AO6" s="3">
        <f t="shared" si="1"/>
        <v>5144</v>
      </c>
      <c r="AP6" s="3">
        <f t="shared" si="2"/>
        <v>0</v>
      </c>
      <c r="AQ6" s="3">
        <f t="shared" si="3"/>
        <v>-5144</v>
      </c>
      <c r="AR6" s="16" t="str">
        <f t="shared" si="4"/>
        <v/>
      </c>
      <c r="AS6" s="16" t="str">
        <f t="shared" si="5"/>
        <v/>
      </c>
    </row>
    <row r="7" spans="1:45" x14ac:dyDescent="0.25">
      <c r="A7" s="3" t="s">
        <v>26</v>
      </c>
      <c r="B7" s="3"/>
      <c r="C7" s="3"/>
      <c r="D7" s="3"/>
      <c r="E7" s="3"/>
      <c r="F7" s="3"/>
      <c r="G7" s="3">
        <v>5458</v>
      </c>
      <c r="H7" s="3"/>
      <c r="I7" s="3"/>
      <c r="J7" s="3"/>
      <c r="K7" s="4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N7" s="3">
        <f t="shared" si="0"/>
        <v>0</v>
      </c>
      <c r="AO7" s="3">
        <f t="shared" si="1"/>
        <v>5458</v>
      </c>
      <c r="AP7" s="3">
        <f t="shared" si="2"/>
        <v>0</v>
      </c>
      <c r="AQ7" s="3">
        <f t="shared" si="3"/>
        <v>-5458</v>
      </c>
      <c r="AR7" s="16" t="str">
        <f t="shared" si="4"/>
        <v/>
      </c>
      <c r="AS7" s="16" t="str">
        <f t="shared" si="5"/>
        <v/>
      </c>
    </row>
    <row r="8" spans="1:45" x14ac:dyDescent="0.25">
      <c r="AN8" s="3">
        <f t="shared" si="0"/>
        <v>0</v>
      </c>
      <c r="AO8" s="3">
        <f t="shared" si="1"/>
        <v>0</v>
      </c>
      <c r="AP8" s="3">
        <f t="shared" si="2"/>
        <v>0</v>
      </c>
      <c r="AR8" s="16" t="str">
        <f t="shared" si="4"/>
        <v/>
      </c>
      <c r="AS8" s="16" t="str">
        <f t="shared" si="5"/>
        <v/>
      </c>
    </row>
    <row r="9" spans="1:45" x14ac:dyDescent="0.25">
      <c r="AN9" s="3">
        <f t="shared" si="0"/>
        <v>0</v>
      </c>
      <c r="AO9" s="3">
        <f t="shared" si="1"/>
        <v>0</v>
      </c>
      <c r="AP9" s="3">
        <f t="shared" si="2"/>
        <v>0</v>
      </c>
      <c r="AR9" s="16" t="str">
        <f t="shared" si="4"/>
        <v/>
      </c>
      <c r="AS9" s="16" t="str">
        <f t="shared" si="5"/>
        <v/>
      </c>
    </row>
    <row r="10" spans="1:45" x14ac:dyDescent="0.25">
      <c r="AN10" s="3">
        <f t="shared" si="0"/>
        <v>0</v>
      </c>
      <c r="AO10" s="3">
        <f t="shared" si="1"/>
        <v>0</v>
      </c>
      <c r="AP10" s="3">
        <f t="shared" si="2"/>
        <v>0</v>
      </c>
      <c r="AR10" s="16" t="str">
        <f t="shared" si="4"/>
        <v/>
      </c>
      <c r="AS10" s="16" t="str">
        <f t="shared" si="5"/>
        <v/>
      </c>
    </row>
    <row r="11" spans="1:45" x14ac:dyDescent="0.25">
      <c r="AN11" s="3">
        <f t="shared" si="0"/>
        <v>0</v>
      </c>
      <c r="AO11" s="3">
        <f t="shared" si="1"/>
        <v>0</v>
      </c>
      <c r="AP11" s="3">
        <f t="shared" si="2"/>
        <v>0</v>
      </c>
      <c r="AR11" s="16" t="str">
        <f t="shared" si="4"/>
        <v/>
      </c>
      <c r="AS11" s="16" t="str">
        <f t="shared" si="5"/>
        <v/>
      </c>
    </row>
    <row r="12" spans="1:45" x14ac:dyDescent="0.25">
      <c r="AN12" s="3">
        <f t="shared" si="0"/>
        <v>0</v>
      </c>
      <c r="AO12" s="3">
        <f t="shared" si="1"/>
        <v>0</v>
      </c>
      <c r="AP12" s="3">
        <f t="shared" si="2"/>
        <v>0</v>
      </c>
      <c r="AR12" s="16" t="str">
        <f t="shared" si="4"/>
        <v/>
      </c>
      <c r="AS12" s="16" t="str">
        <f t="shared" si="5"/>
        <v/>
      </c>
    </row>
    <row r="13" spans="1:45" x14ac:dyDescent="0.25">
      <c r="AN13" s="3">
        <f t="shared" si="0"/>
        <v>0</v>
      </c>
      <c r="AO13" s="3">
        <f t="shared" si="1"/>
        <v>0</v>
      </c>
      <c r="AP13" s="3">
        <f t="shared" si="2"/>
        <v>0</v>
      </c>
      <c r="AR13" s="16" t="str">
        <f t="shared" si="4"/>
        <v/>
      </c>
      <c r="AS13" s="16" t="str">
        <f t="shared" si="5"/>
        <v/>
      </c>
    </row>
    <row r="27" spans="5:5" x14ac:dyDescent="0.25">
      <c r="E27" s="15"/>
    </row>
  </sheetData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27"/>
  <sheetViews>
    <sheetView workbookViewId="0">
      <pane xSplit="1" ySplit="2" topLeftCell="B3" activePane="bottomRight" state="frozen"/>
      <selection activeCell="AO3" sqref="AO3"/>
      <selection pane="topRight" activeCell="AO3" sqref="AO3"/>
      <selection pane="bottomLeft" activeCell="AO3" sqref="AO3"/>
      <selection pane="bottomRight" activeCell="AO3" sqref="AO3"/>
    </sheetView>
  </sheetViews>
  <sheetFormatPr baseColWidth="10" defaultRowHeight="15" x14ac:dyDescent="0.25"/>
  <cols>
    <col min="1" max="1" width="59.85546875" bestFit="1" customWidth="1"/>
    <col min="11" max="11" width="14.28515625" style="2" bestFit="1" customWidth="1"/>
    <col min="38" max="39" width="6.7109375" customWidth="1"/>
    <col min="40" max="45" width="15.7109375" customWidth="1"/>
  </cols>
  <sheetData>
    <row r="1" spans="1:45" x14ac:dyDescent="0.25">
      <c r="B1" s="24">
        <v>2018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5">
        <v>2017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6" t="s">
        <v>9</v>
      </c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N1" s="27" t="s">
        <v>39</v>
      </c>
      <c r="AO1" s="28"/>
      <c r="AP1" s="28"/>
      <c r="AQ1" s="28"/>
      <c r="AR1" s="28"/>
      <c r="AS1" s="28"/>
    </row>
    <row r="2" spans="1:45" x14ac:dyDescent="0.25">
      <c r="A2" s="5" t="s">
        <v>10</v>
      </c>
      <c r="B2" s="10" t="s">
        <v>11</v>
      </c>
      <c r="C2" s="10" t="s">
        <v>12</v>
      </c>
      <c r="D2" s="10" t="s">
        <v>13</v>
      </c>
      <c r="E2" s="10" t="s">
        <v>14</v>
      </c>
      <c r="F2" s="10" t="s">
        <v>15</v>
      </c>
      <c r="G2" s="10" t="s">
        <v>16</v>
      </c>
      <c r="H2" s="10" t="s">
        <v>17</v>
      </c>
      <c r="I2" s="10" t="s">
        <v>18</v>
      </c>
      <c r="J2" s="10" t="s">
        <v>19</v>
      </c>
      <c r="K2" s="9" t="s">
        <v>20</v>
      </c>
      <c r="L2" s="10" t="s">
        <v>21</v>
      </c>
      <c r="M2" s="10" t="s">
        <v>22</v>
      </c>
      <c r="N2" s="11" t="s">
        <v>11</v>
      </c>
      <c r="O2" s="11" t="s">
        <v>12</v>
      </c>
      <c r="P2" s="11" t="s">
        <v>13</v>
      </c>
      <c r="Q2" s="11" t="s">
        <v>14</v>
      </c>
      <c r="R2" s="11" t="s">
        <v>15</v>
      </c>
      <c r="S2" s="11" t="s">
        <v>16</v>
      </c>
      <c r="T2" s="11" t="s">
        <v>17</v>
      </c>
      <c r="U2" s="11" t="s">
        <v>18</v>
      </c>
      <c r="V2" s="11" t="s">
        <v>19</v>
      </c>
      <c r="W2" s="11" t="s">
        <v>20</v>
      </c>
      <c r="X2" s="11" t="s">
        <v>21</v>
      </c>
      <c r="Y2" s="11" t="s">
        <v>22</v>
      </c>
      <c r="Z2" s="12" t="s">
        <v>11</v>
      </c>
      <c r="AA2" s="12" t="s">
        <v>12</v>
      </c>
      <c r="AB2" s="12" t="s">
        <v>13</v>
      </c>
      <c r="AC2" s="12" t="s">
        <v>14</v>
      </c>
      <c r="AD2" s="12" t="s">
        <v>15</v>
      </c>
      <c r="AE2" s="12" t="s">
        <v>16</v>
      </c>
      <c r="AF2" s="12" t="s">
        <v>17</v>
      </c>
      <c r="AG2" s="12" t="s">
        <v>18</v>
      </c>
      <c r="AH2" s="12" t="s">
        <v>19</v>
      </c>
      <c r="AI2" s="12" t="s">
        <v>20</v>
      </c>
      <c r="AJ2" s="12" t="s">
        <v>21</v>
      </c>
      <c r="AK2" s="12" t="s">
        <v>22</v>
      </c>
      <c r="AN2" s="14" t="str">
        <f>"Budget "&amp;B1</f>
        <v>Budget 2018</v>
      </c>
      <c r="AO2" s="18">
        <v>43252</v>
      </c>
      <c r="AP2" s="18">
        <v>42887</v>
      </c>
      <c r="AQ2" s="14" t="s">
        <v>40</v>
      </c>
      <c r="AR2" s="14" t="s">
        <v>44</v>
      </c>
      <c r="AS2" s="14" t="s">
        <v>45</v>
      </c>
    </row>
    <row r="3" spans="1:45" x14ac:dyDescent="0.25">
      <c r="A3" s="3" t="s">
        <v>32</v>
      </c>
      <c r="B3" s="3"/>
      <c r="C3" s="3"/>
      <c r="D3" s="3"/>
      <c r="E3" s="3"/>
      <c r="F3" s="3"/>
      <c r="G3" s="3">
        <v>448</v>
      </c>
      <c r="H3" s="3"/>
      <c r="I3" s="3"/>
      <c r="J3" s="3"/>
      <c r="K3" s="4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N3" s="3">
        <f>AK3</f>
        <v>0</v>
      </c>
      <c r="AO3" s="3">
        <f>G3</f>
        <v>448</v>
      </c>
      <c r="AP3" s="3">
        <f>S3</f>
        <v>0</v>
      </c>
      <c r="AQ3" s="3">
        <f>AN3-AO3</f>
        <v>-448</v>
      </c>
      <c r="AR3" s="16" t="str">
        <f>IFERROR((AO3/AP3)-1,"")</f>
        <v/>
      </c>
      <c r="AS3" s="16" t="str">
        <f>IFERROR(AO3/AN3,"")</f>
        <v/>
      </c>
    </row>
    <row r="4" spans="1:45" x14ac:dyDescent="0.25">
      <c r="A4" s="3" t="s">
        <v>29</v>
      </c>
      <c r="B4" s="3"/>
      <c r="C4" s="3"/>
      <c r="D4" s="3"/>
      <c r="E4" s="3"/>
      <c r="F4" s="3"/>
      <c r="G4" s="3">
        <v>45489</v>
      </c>
      <c r="H4" s="3"/>
      <c r="I4" s="3"/>
      <c r="J4" s="3"/>
      <c r="K4" s="4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N4" s="3">
        <f t="shared" ref="AN4:AN13" si="0">AK4</f>
        <v>0</v>
      </c>
      <c r="AO4" s="3">
        <f t="shared" ref="AO4:AO13" si="1">G4</f>
        <v>45489</v>
      </c>
      <c r="AP4" s="3">
        <f t="shared" ref="AP4:AP13" si="2">S4</f>
        <v>0</v>
      </c>
      <c r="AQ4" s="3">
        <f t="shared" ref="AQ4:AQ5" si="3">AN4-AO4</f>
        <v>-45489</v>
      </c>
      <c r="AR4" s="16" t="str">
        <f t="shared" ref="AR4:AR13" si="4">IFERROR((AO4/AP4)-1,"")</f>
        <v/>
      </c>
      <c r="AS4" s="16" t="str">
        <f t="shared" ref="AS4:AS13" si="5">IFERROR(AO4/AN4,"")</f>
        <v/>
      </c>
    </row>
    <row r="5" spans="1:45" x14ac:dyDescent="0.25">
      <c r="A5" s="3" t="s">
        <v>33</v>
      </c>
      <c r="B5" s="3"/>
      <c r="C5" s="3"/>
      <c r="D5" s="3"/>
      <c r="E5" s="3"/>
      <c r="F5" s="3"/>
      <c r="G5" s="3">
        <v>47478</v>
      </c>
      <c r="H5" s="3"/>
      <c r="I5" s="3"/>
      <c r="J5" s="3"/>
      <c r="K5" s="4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N5" s="3">
        <f t="shared" si="0"/>
        <v>0</v>
      </c>
      <c r="AO5" s="3">
        <f t="shared" si="1"/>
        <v>47478</v>
      </c>
      <c r="AP5" s="3">
        <f t="shared" si="2"/>
        <v>0</v>
      </c>
      <c r="AQ5" s="3">
        <f t="shared" si="3"/>
        <v>-47478</v>
      </c>
      <c r="AR5" s="16" t="str">
        <f t="shared" si="4"/>
        <v/>
      </c>
      <c r="AS5" s="16" t="str">
        <f t="shared" si="5"/>
        <v/>
      </c>
    </row>
    <row r="6" spans="1:45" x14ac:dyDescent="0.25">
      <c r="AN6" s="3">
        <f t="shared" si="0"/>
        <v>0</v>
      </c>
      <c r="AO6" s="3">
        <f t="shared" si="1"/>
        <v>0</v>
      </c>
      <c r="AP6" s="3">
        <f t="shared" si="2"/>
        <v>0</v>
      </c>
      <c r="AR6" s="16" t="str">
        <f t="shared" si="4"/>
        <v/>
      </c>
      <c r="AS6" s="16" t="str">
        <f t="shared" si="5"/>
        <v/>
      </c>
    </row>
    <row r="7" spans="1:45" x14ac:dyDescent="0.25">
      <c r="AN7" s="3">
        <f t="shared" si="0"/>
        <v>0</v>
      </c>
      <c r="AO7" s="3">
        <f t="shared" si="1"/>
        <v>0</v>
      </c>
      <c r="AP7" s="3">
        <f t="shared" si="2"/>
        <v>0</v>
      </c>
      <c r="AR7" s="16" t="str">
        <f t="shared" si="4"/>
        <v/>
      </c>
      <c r="AS7" s="16" t="str">
        <f t="shared" si="5"/>
        <v/>
      </c>
    </row>
    <row r="8" spans="1:45" x14ac:dyDescent="0.25">
      <c r="AN8" s="3">
        <f t="shared" si="0"/>
        <v>0</v>
      </c>
      <c r="AO8" s="3">
        <f t="shared" si="1"/>
        <v>0</v>
      </c>
      <c r="AP8" s="3">
        <f t="shared" si="2"/>
        <v>0</v>
      </c>
      <c r="AR8" s="16" t="str">
        <f t="shared" si="4"/>
        <v/>
      </c>
      <c r="AS8" s="16" t="str">
        <f t="shared" si="5"/>
        <v/>
      </c>
    </row>
    <row r="9" spans="1:45" x14ac:dyDescent="0.25">
      <c r="AN9" s="3">
        <f t="shared" si="0"/>
        <v>0</v>
      </c>
      <c r="AO9" s="3">
        <f t="shared" si="1"/>
        <v>0</v>
      </c>
      <c r="AP9" s="3">
        <f t="shared" si="2"/>
        <v>0</v>
      </c>
      <c r="AR9" s="16" t="str">
        <f t="shared" si="4"/>
        <v/>
      </c>
      <c r="AS9" s="16" t="str">
        <f t="shared" si="5"/>
        <v/>
      </c>
    </row>
    <row r="10" spans="1:45" x14ac:dyDescent="0.25">
      <c r="AN10" s="3">
        <f t="shared" si="0"/>
        <v>0</v>
      </c>
      <c r="AO10" s="3">
        <f t="shared" si="1"/>
        <v>0</v>
      </c>
      <c r="AP10" s="3">
        <f t="shared" si="2"/>
        <v>0</v>
      </c>
      <c r="AR10" s="16" t="str">
        <f t="shared" si="4"/>
        <v/>
      </c>
      <c r="AS10" s="16" t="str">
        <f t="shared" si="5"/>
        <v/>
      </c>
    </row>
    <row r="11" spans="1:45" x14ac:dyDescent="0.25">
      <c r="AN11" s="3">
        <f t="shared" si="0"/>
        <v>0</v>
      </c>
      <c r="AO11" s="3">
        <f t="shared" si="1"/>
        <v>0</v>
      </c>
      <c r="AP11" s="3">
        <f t="shared" si="2"/>
        <v>0</v>
      </c>
      <c r="AR11" s="16" t="str">
        <f t="shared" si="4"/>
        <v/>
      </c>
      <c r="AS11" s="16" t="str">
        <f t="shared" si="5"/>
        <v/>
      </c>
    </row>
    <row r="12" spans="1:45" x14ac:dyDescent="0.25">
      <c r="AN12" s="3">
        <f t="shared" si="0"/>
        <v>0</v>
      </c>
      <c r="AO12" s="3">
        <f t="shared" si="1"/>
        <v>0</v>
      </c>
      <c r="AP12" s="3">
        <f t="shared" si="2"/>
        <v>0</v>
      </c>
      <c r="AR12" s="16" t="str">
        <f t="shared" si="4"/>
        <v/>
      </c>
      <c r="AS12" s="16" t="str">
        <f t="shared" si="5"/>
        <v/>
      </c>
    </row>
    <row r="13" spans="1:45" x14ac:dyDescent="0.25">
      <c r="AN13" s="3">
        <f t="shared" si="0"/>
        <v>0</v>
      </c>
      <c r="AO13" s="3">
        <f t="shared" si="1"/>
        <v>0</v>
      </c>
      <c r="AP13" s="3">
        <f t="shared" si="2"/>
        <v>0</v>
      </c>
      <c r="AR13" s="16" t="str">
        <f t="shared" si="4"/>
        <v/>
      </c>
      <c r="AS13" s="16" t="str">
        <f t="shared" si="5"/>
        <v/>
      </c>
    </row>
    <row r="27" spans="5:5" x14ac:dyDescent="0.25">
      <c r="E27" s="15"/>
    </row>
  </sheetData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S27"/>
  <sheetViews>
    <sheetView workbookViewId="0">
      <pane xSplit="1" ySplit="2" topLeftCell="B3" activePane="bottomRight" state="frozen"/>
      <selection activeCell="AO3" sqref="AO3"/>
      <selection pane="topRight" activeCell="AO3" sqref="AO3"/>
      <selection pane="bottomLeft" activeCell="AO3" sqref="AO3"/>
      <selection pane="bottomRight" activeCell="AO3" sqref="AO3"/>
    </sheetView>
  </sheetViews>
  <sheetFormatPr baseColWidth="10" defaultRowHeight="15" x14ac:dyDescent="0.25"/>
  <cols>
    <col min="1" max="1" width="59.85546875" bestFit="1" customWidth="1"/>
    <col min="11" max="11" width="14.28515625" style="2" bestFit="1" customWidth="1"/>
    <col min="38" max="39" width="6.7109375" customWidth="1"/>
    <col min="40" max="45" width="15.7109375" customWidth="1"/>
  </cols>
  <sheetData>
    <row r="1" spans="1:45" x14ac:dyDescent="0.25">
      <c r="B1" s="24">
        <v>2018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5">
        <v>2017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6" t="s">
        <v>9</v>
      </c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N1" s="27" t="s">
        <v>39</v>
      </c>
      <c r="AO1" s="28"/>
      <c r="AP1" s="28"/>
      <c r="AQ1" s="28"/>
      <c r="AR1" s="28"/>
      <c r="AS1" s="28"/>
    </row>
    <row r="2" spans="1:45" x14ac:dyDescent="0.25">
      <c r="A2" s="5" t="s">
        <v>10</v>
      </c>
      <c r="B2" s="10" t="s">
        <v>11</v>
      </c>
      <c r="C2" s="10" t="s">
        <v>12</v>
      </c>
      <c r="D2" s="10" t="s">
        <v>13</v>
      </c>
      <c r="E2" s="10" t="s">
        <v>14</v>
      </c>
      <c r="F2" s="10" t="s">
        <v>15</v>
      </c>
      <c r="G2" s="10" t="s">
        <v>16</v>
      </c>
      <c r="H2" s="10" t="s">
        <v>17</v>
      </c>
      <c r="I2" s="10" t="s">
        <v>18</v>
      </c>
      <c r="J2" s="10" t="s">
        <v>19</v>
      </c>
      <c r="K2" s="9" t="s">
        <v>20</v>
      </c>
      <c r="L2" s="10" t="s">
        <v>21</v>
      </c>
      <c r="M2" s="10" t="s">
        <v>22</v>
      </c>
      <c r="N2" s="11" t="s">
        <v>11</v>
      </c>
      <c r="O2" s="11" t="s">
        <v>12</v>
      </c>
      <c r="P2" s="11" t="s">
        <v>13</v>
      </c>
      <c r="Q2" s="11" t="s">
        <v>14</v>
      </c>
      <c r="R2" s="11" t="s">
        <v>15</v>
      </c>
      <c r="S2" s="11" t="s">
        <v>16</v>
      </c>
      <c r="T2" s="11" t="s">
        <v>17</v>
      </c>
      <c r="U2" s="11" t="s">
        <v>18</v>
      </c>
      <c r="V2" s="11" t="s">
        <v>19</v>
      </c>
      <c r="W2" s="11" t="s">
        <v>20</v>
      </c>
      <c r="X2" s="11" t="s">
        <v>21</v>
      </c>
      <c r="Y2" s="11" t="s">
        <v>22</v>
      </c>
      <c r="Z2" s="12" t="s">
        <v>11</v>
      </c>
      <c r="AA2" s="12" t="s">
        <v>12</v>
      </c>
      <c r="AB2" s="12" t="s">
        <v>13</v>
      </c>
      <c r="AC2" s="12" t="s">
        <v>14</v>
      </c>
      <c r="AD2" s="12" t="s">
        <v>15</v>
      </c>
      <c r="AE2" s="12" t="s">
        <v>16</v>
      </c>
      <c r="AF2" s="12" t="s">
        <v>17</v>
      </c>
      <c r="AG2" s="12" t="s">
        <v>18</v>
      </c>
      <c r="AH2" s="12" t="s">
        <v>19</v>
      </c>
      <c r="AI2" s="12" t="s">
        <v>20</v>
      </c>
      <c r="AJ2" s="12" t="s">
        <v>21</v>
      </c>
      <c r="AK2" s="12" t="s">
        <v>22</v>
      </c>
      <c r="AN2" s="14" t="str">
        <f>"Budget "&amp;B1</f>
        <v>Budget 2018</v>
      </c>
      <c r="AO2" s="18">
        <v>43252</v>
      </c>
      <c r="AP2" s="18">
        <v>42887</v>
      </c>
      <c r="AQ2" s="14" t="s">
        <v>40</v>
      </c>
      <c r="AR2" s="14" t="s">
        <v>44</v>
      </c>
      <c r="AS2" s="14" t="s">
        <v>45</v>
      </c>
    </row>
    <row r="3" spans="1:45" x14ac:dyDescent="0.25">
      <c r="A3" s="3" t="s">
        <v>1</v>
      </c>
      <c r="B3" s="3"/>
      <c r="C3" s="3"/>
      <c r="D3" s="3"/>
      <c r="E3" s="3"/>
      <c r="F3" s="3"/>
      <c r="G3" s="3">
        <v>856</v>
      </c>
      <c r="H3" s="3"/>
      <c r="I3" s="3"/>
      <c r="J3" s="3"/>
      <c r="K3" s="4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N3" s="3">
        <f>AK3</f>
        <v>0</v>
      </c>
      <c r="AO3" s="3">
        <f>G3</f>
        <v>856</v>
      </c>
      <c r="AP3" s="3">
        <f>S3</f>
        <v>0</v>
      </c>
      <c r="AQ3" s="3">
        <f>AN3-AO3</f>
        <v>-856</v>
      </c>
      <c r="AR3" s="16" t="str">
        <f>IFERROR((AO3/AP3)-1,"")</f>
        <v/>
      </c>
      <c r="AS3" s="16" t="str">
        <f>IFERROR(AO3/AN3,"")</f>
        <v/>
      </c>
    </row>
    <row r="4" spans="1:45" x14ac:dyDescent="0.25">
      <c r="A4" s="3" t="s">
        <v>0</v>
      </c>
      <c r="B4" s="3"/>
      <c r="C4" s="3"/>
      <c r="D4" s="3"/>
      <c r="E4" s="3"/>
      <c r="F4" s="3"/>
      <c r="G4" s="3">
        <v>5289</v>
      </c>
      <c r="H4" s="3"/>
      <c r="I4" s="3"/>
      <c r="J4" s="3"/>
      <c r="K4" s="4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N4" s="3">
        <f t="shared" ref="AN4:AN13" si="0">AK4</f>
        <v>0</v>
      </c>
      <c r="AO4" s="3">
        <f t="shared" ref="AO4:AO13" si="1">G4</f>
        <v>5289</v>
      </c>
      <c r="AP4" s="3">
        <f t="shared" ref="AP4:AP13" si="2">S4</f>
        <v>0</v>
      </c>
      <c r="AQ4" s="3">
        <f t="shared" ref="AQ4:AQ7" si="3">AN4-AO4</f>
        <v>-5289</v>
      </c>
      <c r="AR4" s="16" t="str">
        <f t="shared" ref="AR4:AR13" si="4">IFERROR((AO4/AP4)-1,"")</f>
        <v/>
      </c>
      <c r="AS4" s="16" t="str">
        <f t="shared" ref="AS4:AS13" si="5">IFERROR(AO4/AN4,"")</f>
        <v/>
      </c>
    </row>
    <row r="5" spans="1:45" x14ac:dyDescent="0.25">
      <c r="A5" s="3" t="s">
        <v>23</v>
      </c>
      <c r="B5" s="3"/>
      <c r="C5" s="3"/>
      <c r="D5" s="3"/>
      <c r="E5" s="3"/>
      <c r="F5" s="3"/>
      <c r="G5" s="3">
        <v>6445</v>
      </c>
      <c r="H5" s="3"/>
      <c r="I5" s="3"/>
      <c r="J5" s="3"/>
      <c r="K5" s="4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N5" s="3">
        <f t="shared" si="0"/>
        <v>0</v>
      </c>
      <c r="AO5" s="3">
        <f t="shared" si="1"/>
        <v>6445</v>
      </c>
      <c r="AP5" s="3">
        <f t="shared" si="2"/>
        <v>0</v>
      </c>
      <c r="AQ5" s="3">
        <f t="shared" si="3"/>
        <v>-6445</v>
      </c>
      <c r="AR5" s="16" t="str">
        <f t="shared" si="4"/>
        <v/>
      </c>
      <c r="AS5" s="16" t="str">
        <f t="shared" si="5"/>
        <v/>
      </c>
    </row>
    <row r="6" spans="1:45" x14ac:dyDescent="0.25">
      <c r="A6" s="3" t="s">
        <v>32</v>
      </c>
      <c r="B6" s="3"/>
      <c r="C6" s="3"/>
      <c r="D6" s="3"/>
      <c r="E6" s="3"/>
      <c r="F6" s="3"/>
      <c r="G6" s="3">
        <v>484</v>
      </c>
      <c r="H6" s="3"/>
      <c r="I6" s="3"/>
      <c r="J6" s="3"/>
      <c r="K6" s="4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N6" s="3">
        <f t="shared" si="0"/>
        <v>0</v>
      </c>
      <c r="AO6" s="3">
        <f t="shared" si="1"/>
        <v>484</v>
      </c>
      <c r="AP6" s="3">
        <f t="shared" si="2"/>
        <v>0</v>
      </c>
      <c r="AQ6" s="3">
        <f t="shared" si="3"/>
        <v>-484</v>
      </c>
      <c r="AR6" s="16" t="str">
        <f t="shared" si="4"/>
        <v/>
      </c>
      <c r="AS6" s="16" t="str">
        <f t="shared" si="5"/>
        <v/>
      </c>
    </row>
    <row r="7" spans="1:45" x14ac:dyDescent="0.25">
      <c r="A7" s="3" t="s">
        <v>4</v>
      </c>
      <c r="B7" s="3"/>
      <c r="C7" s="3"/>
      <c r="D7" s="3"/>
      <c r="E7" s="3"/>
      <c r="F7" s="3"/>
      <c r="G7" s="3">
        <v>-785</v>
      </c>
      <c r="H7" s="3"/>
      <c r="I7" s="3"/>
      <c r="J7" s="3"/>
      <c r="K7" s="4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N7" s="3">
        <f t="shared" si="0"/>
        <v>0</v>
      </c>
      <c r="AO7" s="3">
        <f t="shared" si="1"/>
        <v>-785</v>
      </c>
      <c r="AP7" s="3">
        <f t="shared" si="2"/>
        <v>0</v>
      </c>
      <c r="AQ7" s="3">
        <f t="shared" si="3"/>
        <v>785</v>
      </c>
      <c r="AR7" s="16" t="str">
        <f t="shared" si="4"/>
        <v/>
      </c>
      <c r="AS7" s="16" t="str">
        <f t="shared" si="5"/>
        <v/>
      </c>
    </row>
    <row r="8" spans="1:45" x14ac:dyDescent="0.25">
      <c r="A8" s="3" t="s">
        <v>5</v>
      </c>
      <c r="B8" s="3"/>
      <c r="C8" s="3"/>
      <c r="D8" s="3"/>
      <c r="E8" s="3"/>
      <c r="F8" s="3"/>
      <c r="G8" s="3">
        <v>498</v>
      </c>
      <c r="H8" s="3"/>
      <c r="I8" s="3"/>
      <c r="J8" s="3"/>
      <c r="K8" s="4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N8" s="3">
        <f t="shared" si="0"/>
        <v>0</v>
      </c>
      <c r="AO8" s="3">
        <f t="shared" si="1"/>
        <v>498</v>
      </c>
      <c r="AP8" s="3">
        <f t="shared" si="2"/>
        <v>0</v>
      </c>
      <c r="AQ8" s="3"/>
      <c r="AR8" s="16" t="str">
        <f t="shared" si="4"/>
        <v/>
      </c>
      <c r="AS8" s="16" t="str">
        <f t="shared" si="5"/>
        <v/>
      </c>
    </row>
    <row r="9" spans="1:45" x14ac:dyDescent="0.25">
      <c r="AN9" s="3">
        <f t="shared" si="0"/>
        <v>0</v>
      </c>
      <c r="AO9" s="3">
        <f t="shared" si="1"/>
        <v>0</v>
      </c>
      <c r="AP9" s="3">
        <f t="shared" si="2"/>
        <v>0</v>
      </c>
      <c r="AR9" s="16" t="str">
        <f t="shared" si="4"/>
        <v/>
      </c>
      <c r="AS9" s="16" t="str">
        <f t="shared" si="5"/>
        <v/>
      </c>
    </row>
    <row r="10" spans="1:45" x14ac:dyDescent="0.25">
      <c r="AN10" s="3">
        <f t="shared" si="0"/>
        <v>0</v>
      </c>
      <c r="AO10" s="3">
        <f t="shared" si="1"/>
        <v>0</v>
      </c>
      <c r="AP10" s="3">
        <f t="shared" si="2"/>
        <v>0</v>
      </c>
      <c r="AR10" s="16" t="str">
        <f t="shared" si="4"/>
        <v/>
      </c>
      <c r="AS10" s="16" t="str">
        <f t="shared" si="5"/>
        <v/>
      </c>
    </row>
    <row r="11" spans="1:45" x14ac:dyDescent="0.25">
      <c r="AN11" s="3">
        <f t="shared" si="0"/>
        <v>0</v>
      </c>
      <c r="AO11" s="3">
        <f t="shared" si="1"/>
        <v>0</v>
      </c>
      <c r="AP11" s="3">
        <f t="shared" si="2"/>
        <v>0</v>
      </c>
      <c r="AR11" s="16" t="str">
        <f t="shared" si="4"/>
        <v/>
      </c>
      <c r="AS11" s="16" t="str">
        <f t="shared" si="5"/>
        <v/>
      </c>
    </row>
    <row r="12" spans="1:45" x14ac:dyDescent="0.25">
      <c r="AN12" s="3">
        <f t="shared" si="0"/>
        <v>0</v>
      </c>
      <c r="AO12" s="3">
        <f t="shared" si="1"/>
        <v>0</v>
      </c>
      <c r="AP12" s="3">
        <f t="shared" si="2"/>
        <v>0</v>
      </c>
      <c r="AR12" s="16" t="str">
        <f t="shared" si="4"/>
        <v/>
      </c>
      <c r="AS12" s="16" t="str">
        <f t="shared" si="5"/>
        <v/>
      </c>
    </row>
    <row r="13" spans="1:45" x14ac:dyDescent="0.25">
      <c r="AN13" s="3">
        <f t="shared" si="0"/>
        <v>0</v>
      </c>
      <c r="AO13" s="3">
        <f t="shared" si="1"/>
        <v>0</v>
      </c>
      <c r="AP13" s="3">
        <f t="shared" si="2"/>
        <v>0</v>
      </c>
      <c r="AR13" s="16" t="str">
        <f t="shared" si="4"/>
        <v/>
      </c>
      <c r="AS13" s="16" t="str">
        <f t="shared" si="5"/>
        <v/>
      </c>
    </row>
    <row r="27" spans="5:5" x14ac:dyDescent="0.25">
      <c r="E27" s="15"/>
    </row>
  </sheetData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S27"/>
  <sheetViews>
    <sheetView workbookViewId="0">
      <pane xSplit="1" ySplit="2" topLeftCell="B3" activePane="bottomRight" state="frozen"/>
      <selection activeCell="AO3" sqref="AO3"/>
      <selection pane="topRight" activeCell="AO3" sqref="AO3"/>
      <selection pane="bottomLeft" activeCell="AO3" sqref="AO3"/>
      <selection pane="bottomRight" activeCell="AO3" sqref="AO3"/>
    </sheetView>
  </sheetViews>
  <sheetFormatPr baseColWidth="10" defaultRowHeight="15" x14ac:dyDescent="0.25"/>
  <cols>
    <col min="1" max="1" width="59.85546875" bestFit="1" customWidth="1"/>
    <col min="11" max="11" width="14.28515625" style="2" bestFit="1" customWidth="1"/>
    <col min="38" max="39" width="6.7109375" customWidth="1"/>
    <col min="40" max="45" width="15.7109375" customWidth="1"/>
  </cols>
  <sheetData>
    <row r="1" spans="1:45" x14ac:dyDescent="0.25">
      <c r="B1" s="24">
        <v>2018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5">
        <v>2017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6" t="s">
        <v>9</v>
      </c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N1" s="27" t="s">
        <v>39</v>
      </c>
      <c r="AO1" s="28"/>
      <c r="AP1" s="28"/>
      <c r="AQ1" s="28"/>
      <c r="AR1" s="28"/>
      <c r="AS1" s="28"/>
    </row>
    <row r="2" spans="1:45" x14ac:dyDescent="0.25">
      <c r="A2" s="5" t="s">
        <v>10</v>
      </c>
      <c r="B2" s="10" t="s">
        <v>11</v>
      </c>
      <c r="C2" s="10" t="s">
        <v>12</v>
      </c>
      <c r="D2" s="10" t="s">
        <v>13</v>
      </c>
      <c r="E2" s="10" t="s">
        <v>14</v>
      </c>
      <c r="F2" s="10" t="s">
        <v>15</v>
      </c>
      <c r="G2" s="10" t="s">
        <v>16</v>
      </c>
      <c r="H2" s="10" t="s">
        <v>17</v>
      </c>
      <c r="I2" s="10" t="s">
        <v>18</v>
      </c>
      <c r="J2" s="10" t="s">
        <v>19</v>
      </c>
      <c r="K2" s="9" t="s">
        <v>20</v>
      </c>
      <c r="L2" s="10" t="s">
        <v>21</v>
      </c>
      <c r="M2" s="10" t="s">
        <v>22</v>
      </c>
      <c r="N2" s="11" t="s">
        <v>11</v>
      </c>
      <c r="O2" s="11" t="s">
        <v>12</v>
      </c>
      <c r="P2" s="11" t="s">
        <v>13</v>
      </c>
      <c r="Q2" s="11" t="s">
        <v>14</v>
      </c>
      <c r="R2" s="11" t="s">
        <v>15</v>
      </c>
      <c r="S2" s="11" t="s">
        <v>16</v>
      </c>
      <c r="T2" s="11" t="s">
        <v>17</v>
      </c>
      <c r="U2" s="11" t="s">
        <v>18</v>
      </c>
      <c r="V2" s="11" t="s">
        <v>19</v>
      </c>
      <c r="W2" s="11" t="s">
        <v>20</v>
      </c>
      <c r="X2" s="11" t="s">
        <v>21</v>
      </c>
      <c r="Y2" s="11" t="s">
        <v>22</v>
      </c>
      <c r="Z2" s="12" t="s">
        <v>11</v>
      </c>
      <c r="AA2" s="12" t="s">
        <v>12</v>
      </c>
      <c r="AB2" s="12" t="s">
        <v>13</v>
      </c>
      <c r="AC2" s="12" t="s">
        <v>14</v>
      </c>
      <c r="AD2" s="12" t="s">
        <v>15</v>
      </c>
      <c r="AE2" s="12" t="s">
        <v>16</v>
      </c>
      <c r="AF2" s="12" t="s">
        <v>17</v>
      </c>
      <c r="AG2" s="12" t="s">
        <v>18</v>
      </c>
      <c r="AH2" s="12" t="s">
        <v>19</v>
      </c>
      <c r="AI2" s="12" t="s">
        <v>20</v>
      </c>
      <c r="AJ2" s="12" t="s">
        <v>21</v>
      </c>
      <c r="AK2" s="12" t="s">
        <v>22</v>
      </c>
      <c r="AN2" s="14" t="str">
        <f>"Budget "&amp;B1</f>
        <v>Budget 2018</v>
      </c>
      <c r="AO2" s="18">
        <v>43252</v>
      </c>
      <c r="AP2" s="18">
        <v>42887</v>
      </c>
      <c r="AQ2" s="14" t="s">
        <v>40</v>
      </c>
      <c r="AR2" s="14" t="s">
        <v>44</v>
      </c>
      <c r="AS2" s="14" t="s">
        <v>45</v>
      </c>
    </row>
    <row r="3" spans="1:45" x14ac:dyDescent="0.25">
      <c r="A3" s="3" t="s">
        <v>32</v>
      </c>
      <c r="B3" s="3"/>
      <c r="C3" s="3"/>
      <c r="D3" s="3"/>
      <c r="E3" s="3"/>
      <c r="F3" s="3"/>
      <c r="G3" s="3">
        <v>-785</v>
      </c>
      <c r="H3" s="3"/>
      <c r="I3" s="3"/>
      <c r="J3" s="3"/>
      <c r="K3" s="4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N3" s="3">
        <f>AK3</f>
        <v>0</v>
      </c>
      <c r="AO3" s="3">
        <f>G3</f>
        <v>-785</v>
      </c>
      <c r="AP3" s="3">
        <f>S3</f>
        <v>0</v>
      </c>
      <c r="AQ3" s="3">
        <f>AN3-AO3</f>
        <v>785</v>
      </c>
      <c r="AR3" s="16" t="str">
        <f>IFERROR((AO3/AP3)-1,"")</f>
        <v/>
      </c>
      <c r="AS3" s="16" t="str">
        <f>IFERROR(AO3/AN3,"")</f>
        <v/>
      </c>
    </row>
    <row r="4" spans="1:45" x14ac:dyDescent="0.25">
      <c r="A4" s="3" t="s">
        <v>27</v>
      </c>
      <c r="B4" s="3"/>
      <c r="C4" s="3"/>
      <c r="D4" s="3"/>
      <c r="E4" s="3"/>
      <c r="F4" s="3"/>
      <c r="G4" s="3">
        <v>12556</v>
      </c>
      <c r="H4" s="3"/>
      <c r="I4" s="3"/>
      <c r="J4" s="3"/>
      <c r="K4" s="4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N4" s="3">
        <f t="shared" ref="AN4:AN13" si="0">AK4</f>
        <v>0</v>
      </c>
      <c r="AO4" s="3">
        <f t="shared" ref="AO4:AO13" si="1">G4</f>
        <v>12556</v>
      </c>
      <c r="AP4" s="3">
        <f t="shared" ref="AP4:AP13" si="2">S4</f>
        <v>0</v>
      </c>
      <c r="AQ4" s="3">
        <f t="shared" ref="AQ4:AQ7" si="3">AN4-AO4</f>
        <v>-12556</v>
      </c>
      <c r="AR4" s="16" t="str">
        <f t="shared" ref="AR4:AR13" si="4">IFERROR((AO4/AP4)-1,"")</f>
        <v/>
      </c>
      <c r="AS4" s="16" t="str">
        <f t="shared" ref="AS4:AS13" si="5">IFERROR(AO4/AN4,"")</f>
        <v/>
      </c>
    </row>
    <row r="5" spans="1:45" x14ac:dyDescent="0.25">
      <c r="A5" s="3" t="s">
        <v>33</v>
      </c>
      <c r="B5" s="3"/>
      <c r="C5" s="3"/>
      <c r="D5" s="3"/>
      <c r="E5" s="3"/>
      <c r="F5" s="3"/>
      <c r="G5" s="3">
        <v>1525</v>
      </c>
      <c r="H5" s="3"/>
      <c r="I5" s="3"/>
      <c r="J5" s="3"/>
      <c r="K5" s="4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N5" s="3">
        <f t="shared" si="0"/>
        <v>0</v>
      </c>
      <c r="AO5" s="3">
        <f t="shared" si="1"/>
        <v>1525</v>
      </c>
      <c r="AP5" s="3">
        <f t="shared" si="2"/>
        <v>0</v>
      </c>
      <c r="AQ5" s="3">
        <f t="shared" si="3"/>
        <v>-1525</v>
      </c>
      <c r="AR5" s="16" t="str">
        <f t="shared" si="4"/>
        <v/>
      </c>
      <c r="AS5" s="16" t="str">
        <f t="shared" si="5"/>
        <v/>
      </c>
    </row>
    <row r="6" spans="1:45" x14ac:dyDescent="0.25">
      <c r="A6" s="3" t="s">
        <v>34</v>
      </c>
      <c r="B6" s="3"/>
      <c r="C6" s="3"/>
      <c r="D6" s="3"/>
      <c r="E6" s="3"/>
      <c r="F6" s="3"/>
      <c r="G6" s="3">
        <v>1259</v>
      </c>
      <c r="H6" s="3"/>
      <c r="I6" s="3"/>
      <c r="J6" s="3"/>
      <c r="K6" s="4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N6" s="3">
        <f t="shared" si="0"/>
        <v>0</v>
      </c>
      <c r="AO6" s="3">
        <f t="shared" si="1"/>
        <v>1259</v>
      </c>
      <c r="AP6" s="3">
        <f t="shared" si="2"/>
        <v>0</v>
      </c>
      <c r="AQ6" s="3">
        <f t="shared" si="3"/>
        <v>-1259</v>
      </c>
      <c r="AR6" s="16" t="str">
        <f t="shared" si="4"/>
        <v/>
      </c>
      <c r="AS6" s="16" t="str">
        <f t="shared" si="5"/>
        <v/>
      </c>
    </row>
    <row r="7" spans="1:45" x14ac:dyDescent="0.25">
      <c r="A7" s="3" t="s">
        <v>35</v>
      </c>
      <c r="B7" s="3"/>
      <c r="C7" s="3"/>
      <c r="D7" s="3"/>
      <c r="E7" s="3"/>
      <c r="F7" s="3"/>
      <c r="G7" s="3">
        <v>64784</v>
      </c>
      <c r="H7" s="3"/>
      <c r="I7" s="3"/>
      <c r="J7" s="3"/>
      <c r="K7" s="4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N7" s="3">
        <f t="shared" si="0"/>
        <v>0</v>
      </c>
      <c r="AO7" s="3">
        <f t="shared" si="1"/>
        <v>64784</v>
      </c>
      <c r="AP7" s="3">
        <f t="shared" si="2"/>
        <v>0</v>
      </c>
      <c r="AQ7" s="3">
        <f t="shared" si="3"/>
        <v>-64784</v>
      </c>
      <c r="AR7" s="16" t="str">
        <f t="shared" si="4"/>
        <v/>
      </c>
      <c r="AS7" s="16" t="str">
        <f t="shared" si="5"/>
        <v/>
      </c>
    </row>
    <row r="8" spans="1:45" x14ac:dyDescent="0.25">
      <c r="A8" s="3" t="s">
        <v>36</v>
      </c>
      <c r="B8" s="3"/>
      <c r="C8" s="3"/>
      <c r="D8" s="3"/>
      <c r="E8" s="3"/>
      <c r="F8" s="3"/>
      <c r="G8" s="3">
        <v>5659</v>
      </c>
      <c r="H8" s="3"/>
      <c r="I8" s="3"/>
      <c r="J8" s="3"/>
      <c r="K8" s="4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N8" s="3">
        <f t="shared" si="0"/>
        <v>0</v>
      </c>
      <c r="AO8" s="3">
        <f t="shared" si="1"/>
        <v>5659</v>
      </c>
      <c r="AP8" s="3">
        <f t="shared" si="2"/>
        <v>0</v>
      </c>
      <c r="AQ8" s="3"/>
      <c r="AR8" s="16" t="str">
        <f t="shared" si="4"/>
        <v/>
      </c>
      <c r="AS8" s="16" t="str">
        <f t="shared" si="5"/>
        <v/>
      </c>
    </row>
    <row r="9" spans="1:45" x14ac:dyDescent="0.25">
      <c r="AN9" s="3">
        <f t="shared" si="0"/>
        <v>0</v>
      </c>
      <c r="AO9" s="3">
        <f t="shared" si="1"/>
        <v>0</v>
      </c>
      <c r="AP9" s="3">
        <f t="shared" si="2"/>
        <v>0</v>
      </c>
      <c r="AR9" s="16" t="str">
        <f t="shared" si="4"/>
        <v/>
      </c>
      <c r="AS9" s="16" t="str">
        <f t="shared" si="5"/>
        <v/>
      </c>
    </row>
    <row r="10" spans="1:45" x14ac:dyDescent="0.25">
      <c r="AN10" s="3">
        <f t="shared" si="0"/>
        <v>0</v>
      </c>
      <c r="AO10" s="3">
        <f t="shared" si="1"/>
        <v>0</v>
      </c>
      <c r="AP10" s="3">
        <f t="shared" si="2"/>
        <v>0</v>
      </c>
      <c r="AR10" s="16" t="str">
        <f t="shared" si="4"/>
        <v/>
      </c>
      <c r="AS10" s="16" t="str">
        <f t="shared" si="5"/>
        <v/>
      </c>
    </row>
    <row r="11" spans="1:45" x14ac:dyDescent="0.25">
      <c r="AN11" s="3">
        <f t="shared" si="0"/>
        <v>0</v>
      </c>
      <c r="AO11" s="3">
        <f t="shared" si="1"/>
        <v>0</v>
      </c>
      <c r="AP11" s="3">
        <f t="shared" si="2"/>
        <v>0</v>
      </c>
      <c r="AR11" s="16" t="str">
        <f t="shared" si="4"/>
        <v/>
      </c>
      <c r="AS11" s="16" t="str">
        <f t="shared" si="5"/>
        <v/>
      </c>
    </row>
    <row r="12" spans="1:45" x14ac:dyDescent="0.25">
      <c r="AN12" s="3">
        <f t="shared" si="0"/>
        <v>0</v>
      </c>
      <c r="AO12" s="3">
        <f t="shared" si="1"/>
        <v>0</v>
      </c>
      <c r="AP12" s="3">
        <f t="shared" si="2"/>
        <v>0</v>
      </c>
      <c r="AR12" s="16" t="str">
        <f t="shared" si="4"/>
        <v/>
      </c>
      <c r="AS12" s="16" t="str">
        <f t="shared" si="5"/>
        <v/>
      </c>
    </row>
    <row r="13" spans="1:45" x14ac:dyDescent="0.25">
      <c r="AN13" s="3">
        <f t="shared" si="0"/>
        <v>0</v>
      </c>
      <c r="AO13" s="3">
        <f t="shared" si="1"/>
        <v>0</v>
      </c>
      <c r="AP13" s="3">
        <f t="shared" si="2"/>
        <v>0</v>
      </c>
      <c r="AR13" s="16" t="str">
        <f t="shared" si="4"/>
        <v/>
      </c>
      <c r="AS13" s="16" t="str">
        <f t="shared" si="5"/>
        <v/>
      </c>
    </row>
    <row r="27" spans="5:5" x14ac:dyDescent="0.25">
      <c r="E27" s="15"/>
    </row>
  </sheetData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S27"/>
  <sheetViews>
    <sheetView workbookViewId="0">
      <pane xSplit="1" ySplit="2" topLeftCell="B3" activePane="bottomRight" state="frozen"/>
      <selection activeCell="AO3" sqref="AO3"/>
      <selection pane="topRight" activeCell="AO3" sqref="AO3"/>
      <selection pane="bottomLeft" activeCell="AO3" sqref="AO3"/>
      <selection pane="bottomRight" activeCell="AO3" sqref="AO3"/>
    </sheetView>
  </sheetViews>
  <sheetFormatPr baseColWidth="10" defaultRowHeight="15" x14ac:dyDescent="0.25"/>
  <cols>
    <col min="1" max="1" width="59.85546875" bestFit="1" customWidth="1"/>
    <col min="11" max="11" width="14.28515625" style="2" bestFit="1" customWidth="1"/>
    <col min="38" max="39" width="6.7109375" customWidth="1"/>
    <col min="40" max="45" width="15.7109375" customWidth="1"/>
  </cols>
  <sheetData>
    <row r="1" spans="1:45" x14ac:dyDescent="0.25">
      <c r="B1" s="24">
        <v>2018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5">
        <v>2017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6" t="s">
        <v>9</v>
      </c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N1" s="27" t="s">
        <v>39</v>
      </c>
      <c r="AO1" s="28"/>
      <c r="AP1" s="28"/>
      <c r="AQ1" s="28"/>
      <c r="AR1" s="28"/>
      <c r="AS1" s="28"/>
    </row>
    <row r="2" spans="1:45" x14ac:dyDescent="0.25">
      <c r="A2" s="5" t="s">
        <v>10</v>
      </c>
      <c r="B2" s="10" t="s">
        <v>11</v>
      </c>
      <c r="C2" s="10" t="s">
        <v>12</v>
      </c>
      <c r="D2" s="10" t="s">
        <v>13</v>
      </c>
      <c r="E2" s="10" t="s">
        <v>14</v>
      </c>
      <c r="F2" s="10" t="s">
        <v>15</v>
      </c>
      <c r="G2" s="10" t="s">
        <v>16</v>
      </c>
      <c r="H2" s="10" t="s">
        <v>17</v>
      </c>
      <c r="I2" s="10" t="s">
        <v>18</v>
      </c>
      <c r="J2" s="10" t="s">
        <v>19</v>
      </c>
      <c r="K2" s="9" t="s">
        <v>20</v>
      </c>
      <c r="L2" s="10" t="s">
        <v>21</v>
      </c>
      <c r="M2" s="10" t="s">
        <v>22</v>
      </c>
      <c r="N2" s="11" t="s">
        <v>11</v>
      </c>
      <c r="O2" s="11" t="s">
        <v>12</v>
      </c>
      <c r="P2" s="11" t="s">
        <v>13</v>
      </c>
      <c r="Q2" s="11" t="s">
        <v>14</v>
      </c>
      <c r="R2" s="11" t="s">
        <v>15</v>
      </c>
      <c r="S2" s="11" t="s">
        <v>16</v>
      </c>
      <c r="T2" s="11" t="s">
        <v>17</v>
      </c>
      <c r="U2" s="11" t="s">
        <v>18</v>
      </c>
      <c r="V2" s="11" t="s">
        <v>19</v>
      </c>
      <c r="W2" s="11" t="s">
        <v>20</v>
      </c>
      <c r="X2" s="11" t="s">
        <v>21</v>
      </c>
      <c r="Y2" s="11" t="s">
        <v>22</v>
      </c>
      <c r="Z2" s="12" t="s">
        <v>11</v>
      </c>
      <c r="AA2" s="12" t="s">
        <v>12</v>
      </c>
      <c r="AB2" s="12" t="s">
        <v>13</v>
      </c>
      <c r="AC2" s="12" t="s">
        <v>14</v>
      </c>
      <c r="AD2" s="12" t="s">
        <v>15</v>
      </c>
      <c r="AE2" s="12" t="s">
        <v>16</v>
      </c>
      <c r="AF2" s="12" t="s">
        <v>17</v>
      </c>
      <c r="AG2" s="12" t="s">
        <v>18</v>
      </c>
      <c r="AH2" s="12" t="s">
        <v>19</v>
      </c>
      <c r="AI2" s="12" t="s">
        <v>20</v>
      </c>
      <c r="AJ2" s="12" t="s">
        <v>21</v>
      </c>
      <c r="AK2" s="12" t="s">
        <v>22</v>
      </c>
      <c r="AN2" s="13" t="str">
        <f>"Budget "&amp;B1</f>
        <v>Budget 2018</v>
      </c>
      <c r="AO2" s="19">
        <v>43252</v>
      </c>
      <c r="AP2" s="19">
        <v>42887</v>
      </c>
      <c r="AQ2" s="13" t="s">
        <v>40</v>
      </c>
      <c r="AR2" s="13" t="s">
        <v>44</v>
      </c>
      <c r="AS2" s="13" t="s">
        <v>45</v>
      </c>
    </row>
    <row r="3" spans="1:45" x14ac:dyDescent="0.25">
      <c r="A3" s="3" t="s">
        <v>4</v>
      </c>
      <c r="B3" s="3"/>
      <c r="C3" s="3"/>
      <c r="D3" s="3"/>
      <c r="E3" s="3"/>
      <c r="F3" s="3"/>
      <c r="G3" s="3">
        <v>5589</v>
      </c>
      <c r="H3" s="3"/>
      <c r="I3" s="3"/>
      <c r="J3" s="3"/>
      <c r="K3" s="4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N3" s="3">
        <f>AK3</f>
        <v>0</v>
      </c>
      <c r="AO3" s="3">
        <f>G3</f>
        <v>5589</v>
      </c>
      <c r="AP3" s="3">
        <f>S3</f>
        <v>0</v>
      </c>
      <c r="AQ3" s="3">
        <f>AN3-AO3</f>
        <v>-5589</v>
      </c>
      <c r="AR3" s="16" t="str">
        <f>IFERROR((AO3/AP3)-1,"")</f>
        <v/>
      </c>
      <c r="AS3" s="16" t="str">
        <f>IFERROR(AO3/AN3,"")</f>
        <v/>
      </c>
    </row>
    <row r="4" spans="1:45" x14ac:dyDescent="0.25">
      <c r="A4" s="3" t="s">
        <v>7</v>
      </c>
      <c r="B4" s="3"/>
      <c r="C4" s="3"/>
      <c r="D4" s="3"/>
      <c r="E4" s="3"/>
      <c r="F4" s="3"/>
      <c r="G4" s="3">
        <v>548</v>
      </c>
      <c r="H4" s="3"/>
      <c r="I4" s="3"/>
      <c r="J4" s="3"/>
      <c r="K4" s="4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N4" s="3">
        <f t="shared" ref="AN4:AN13" si="0">AK4</f>
        <v>0</v>
      </c>
      <c r="AO4" s="3">
        <f t="shared" ref="AO4:AO13" si="1">G4</f>
        <v>548</v>
      </c>
      <c r="AP4" s="3">
        <f t="shared" ref="AP4:AP13" si="2">S4</f>
        <v>0</v>
      </c>
      <c r="AQ4" s="3">
        <f t="shared" ref="AQ4:AQ5" si="3">AN4-AO4</f>
        <v>-548</v>
      </c>
      <c r="AR4" s="16" t="str">
        <f t="shared" ref="AR4:AR13" si="4">IFERROR((AO4/AP4)-1,"")</f>
        <v/>
      </c>
      <c r="AS4" s="16" t="str">
        <f t="shared" ref="AS4:AS13" si="5">IFERROR(AO4/AN4,"")</f>
        <v/>
      </c>
    </row>
    <row r="5" spans="1:45" x14ac:dyDescent="0.25">
      <c r="A5" s="3" t="s">
        <v>28</v>
      </c>
      <c r="B5" s="3"/>
      <c r="C5" s="3"/>
      <c r="D5" s="3"/>
      <c r="E5" s="3"/>
      <c r="F5" s="3"/>
      <c r="G5" s="3">
        <v>14588</v>
      </c>
      <c r="H5" s="3"/>
      <c r="I5" s="3"/>
      <c r="J5" s="3"/>
      <c r="K5" s="4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N5" s="3">
        <f t="shared" si="0"/>
        <v>0</v>
      </c>
      <c r="AO5" s="3">
        <f t="shared" si="1"/>
        <v>14588</v>
      </c>
      <c r="AP5" s="3">
        <f t="shared" si="2"/>
        <v>0</v>
      </c>
      <c r="AQ5" s="3">
        <f t="shared" si="3"/>
        <v>-14588</v>
      </c>
      <c r="AR5" s="16" t="str">
        <f t="shared" si="4"/>
        <v/>
      </c>
      <c r="AS5" s="16" t="str">
        <f t="shared" si="5"/>
        <v/>
      </c>
    </row>
    <row r="6" spans="1:45" x14ac:dyDescent="0.25">
      <c r="AN6" s="3">
        <f t="shared" si="0"/>
        <v>0</v>
      </c>
      <c r="AO6" s="3">
        <f t="shared" si="1"/>
        <v>0</v>
      </c>
      <c r="AP6" s="3">
        <f t="shared" si="2"/>
        <v>0</v>
      </c>
      <c r="AR6" s="16" t="str">
        <f t="shared" si="4"/>
        <v/>
      </c>
      <c r="AS6" s="16" t="str">
        <f t="shared" si="5"/>
        <v/>
      </c>
    </row>
    <row r="7" spans="1:45" x14ac:dyDescent="0.25">
      <c r="AN7" s="3">
        <f t="shared" si="0"/>
        <v>0</v>
      </c>
      <c r="AO7" s="3">
        <f t="shared" si="1"/>
        <v>0</v>
      </c>
      <c r="AP7" s="3">
        <f t="shared" si="2"/>
        <v>0</v>
      </c>
      <c r="AR7" s="16" t="str">
        <f t="shared" si="4"/>
        <v/>
      </c>
      <c r="AS7" s="16" t="str">
        <f t="shared" si="5"/>
        <v/>
      </c>
    </row>
    <row r="8" spans="1:45" x14ac:dyDescent="0.25">
      <c r="AN8" s="3">
        <f t="shared" si="0"/>
        <v>0</v>
      </c>
      <c r="AO8" s="3">
        <f t="shared" si="1"/>
        <v>0</v>
      </c>
      <c r="AP8" s="3">
        <f t="shared" si="2"/>
        <v>0</v>
      </c>
      <c r="AR8" s="16" t="str">
        <f t="shared" si="4"/>
        <v/>
      </c>
      <c r="AS8" s="16" t="str">
        <f t="shared" si="5"/>
        <v/>
      </c>
    </row>
    <row r="9" spans="1:45" x14ac:dyDescent="0.25">
      <c r="AN9" s="3">
        <f t="shared" si="0"/>
        <v>0</v>
      </c>
      <c r="AO9" s="3">
        <f t="shared" si="1"/>
        <v>0</v>
      </c>
      <c r="AP9" s="3">
        <f t="shared" si="2"/>
        <v>0</v>
      </c>
      <c r="AR9" s="16" t="str">
        <f t="shared" si="4"/>
        <v/>
      </c>
      <c r="AS9" s="16" t="str">
        <f t="shared" si="5"/>
        <v/>
      </c>
    </row>
    <row r="10" spans="1:45" x14ac:dyDescent="0.25">
      <c r="AN10" s="3">
        <f t="shared" si="0"/>
        <v>0</v>
      </c>
      <c r="AO10" s="3">
        <f t="shared" si="1"/>
        <v>0</v>
      </c>
      <c r="AP10" s="3">
        <f t="shared" si="2"/>
        <v>0</v>
      </c>
      <c r="AR10" s="16" t="str">
        <f t="shared" si="4"/>
        <v/>
      </c>
      <c r="AS10" s="16" t="str">
        <f t="shared" si="5"/>
        <v/>
      </c>
    </row>
    <row r="11" spans="1:45" x14ac:dyDescent="0.25">
      <c r="AN11" s="3">
        <f t="shared" si="0"/>
        <v>0</v>
      </c>
      <c r="AO11" s="3">
        <f t="shared" si="1"/>
        <v>0</v>
      </c>
      <c r="AP11" s="3">
        <f t="shared" si="2"/>
        <v>0</v>
      </c>
      <c r="AR11" s="16" t="str">
        <f t="shared" si="4"/>
        <v/>
      </c>
      <c r="AS11" s="16" t="str">
        <f t="shared" si="5"/>
        <v/>
      </c>
    </row>
    <row r="12" spans="1:45" x14ac:dyDescent="0.25">
      <c r="AN12" s="3">
        <f t="shared" si="0"/>
        <v>0</v>
      </c>
      <c r="AO12" s="3">
        <f t="shared" si="1"/>
        <v>0</v>
      </c>
      <c r="AP12" s="3">
        <f t="shared" si="2"/>
        <v>0</v>
      </c>
      <c r="AR12" s="16" t="str">
        <f t="shared" si="4"/>
        <v/>
      </c>
      <c r="AS12" s="16" t="str">
        <f t="shared" si="5"/>
        <v/>
      </c>
    </row>
    <row r="13" spans="1:45" x14ac:dyDescent="0.25">
      <c r="AN13" s="3">
        <f t="shared" si="0"/>
        <v>0</v>
      </c>
      <c r="AO13" s="3">
        <f t="shared" si="1"/>
        <v>0</v>
      </c>
      <c r="AP13" s="3">
        <f t="shared" si="2"/>
        <v>0</v>
      </c>
      <c r="AR13" s="16" t="str">
        <f t="shared" si="4"/>
        <v/>
      </c>
      <c r="AS13" s="16" t="str">
        <f t="shared" si="5"/>
        <v/>
      </c>
    </row>
    <row r="27" spans="5:5" x14ac:dyDescent="0.25">
      <c r="E27" s="15"/>
    </row>
  </sheetData>
  <mergeCells count="4">
    <mergeCell ref="B1:M1"/>
    <mergeCell ref="N1:Y1"/>
    <mergeCell ref="Z1:AK1"/>
    <mergeCell ref="AN1:AS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RECAP</vt:lpstr>
      <vt:lpstr>Consolidation</vt:lpstr>
      <vt:lpstr>TCD maître</vt:lpstr>
      <vt:lpstr>DP</vt:lpstr>
      <vt:lpstr>DT</vt:lpstr>
      <vt:lpstr>RVM</vt:lpstr>
      <vt:lpstr>SAV</vt:lpstr>
      <vt:lpstr>SVTP</vt:lpstr>
      <vt:lpstr>VP</vt:lpstr>
      <vt:lpstr>DTx</vt:lpstr>
      <vt:lpstr>DPx</vt:lpstr>
      <vt:lpstr>SAVx</vt:lpstr>
      <vt:lpstr>VPx</vt:lpstr>
      <vt:lpstr>RVMx</vt:lpstr>
      <vt:lpstr>SVTPx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An@s</dc:creator>
  <cp:lastModifiedBy>Jean-Eric</cp:lastModifiedBy>
  <cp:lastPrinted>2018-01-30T14:42:15Z</cp:lastPrinted>
  <dcterms:created xsi:type="dcterms:W3CDTF">2017-10-26T08:39:32Z</dcterms:created>
  <dcterms:modified xsi:type="dcterms:W3CDTF">2019-01-28T14:24:43Z</dcterms:modified>
</cp:coreProperties>
</file>