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Calendrier annuel" sheetId="2" r:id="rId1"/>
    <sheet name="Calendrier hebdomadaire" sheetId="5" r:id="rId2"/>
    <sheet name="Listes" sheetId="4" r:id="rId3"/>
  </sheets>
  <definedNames>
    <definedName name="Année">'Calendrier annuel'!$B$3</definedName>
    <definedName name="d.années">T_Années[Année]</definedName>
    <definedName name="Mois">MONTH(1&amp;'Calendrier hebdomadaire'!$B$3)</definedName>
    <definedName name="s.fériés">T_Fériés[Date]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5" l="1"/>
  <c r="C6" i="5" l="1"/>
  <c r="B6" i="5"/>
  <c r="B7" i="5" l="1"/>
  <c r="D6" i="5"/>
  <c r="C7" i="5" s="1"/>
  <c r="C6" i="2"/>
  <c r="D6" i="2" s="1"/>
  <c r="E6" i="2" s="1"/>
  <c r="F6" i="2" s="1"/>
  <c r="G6" i="2" s="1"/>
  <c r="H6" i="2" s="1"/>
  <c r="I6" i="2" s="1"/>
  <c r="C7" i="2"/>
  <c r="D7" i="2" s="1"/>
  <c r="E7" i="2" s="1"/>
  <c r="F7" i="2" s="1"/>
  <c r="G7" i="2" s="1"/>
  <c r="H7" i="2" s="1"/>
  <c r="I7" i="2" s="1"/>
  <c r="C8" i="2"/>
  <c r="D8" i="2" s="1"/>
  <c r="E8" i="2" s="1"/>
  <c r="F8" i="2" s="1"/>
  <c r="G8" i="2" s="1"/>
  <c r="H8" i="2" s="1"/>
  <c r="I8" i="2" s="1"/>
  <c r="C9" i="2"/>
  <c r="D9" i="2" s="1"/>
  <c r="E9" i="2" s="1"/>
  <c r="F9" i="2" s="1"/>
  <c r="G9" i="2" s="1"/>
  <c r="H9" i="2" s="1"/>
  <c r="I9" i="2" s="1"/>
  <c r="C10" i="2"/>
  <c r="D10" i="2" s="1"/>
  <c r="E10" i="2" s="1"/>
  <c r="F10" i="2" s="1"/>
  <c r="G10" i="2" s="1"/>
  <c r="H10" i="2" s="1"/>
  <c r="I10" i="2" s="1"/>
  <c r="C11" i="2"/>
  <c r="D11" i="2" s="1"/>
  <c r="E11" i="2" s="1"/>
  <c r="F11" i="2" s="1"/>
  <c r="G11" i="2" s="1"/>
  <c r="H11" i="2" s="1"/>
  <c r="I11" i="2" s="1"/>
  <c r="C12" i="2"/>
  <c r="D12" i="2" s="1"/>
  <c r="E12" i="2" s="1"/>
  <c r="F12" i="2" s="1"/>
  <c r="G12" i="2" s="1"/>
  <c r="H12" i="2" s="1"/>
  <c r="I12" i="2" s="1"/>
  <c r="C13" i="2"/>
  <c r="D13" i="2" s="1"/>
  <c r="E13" i="2" s="1"/>
  <c r="F13" i="2" s="1"/>
  <c r="G13" i="2" s="1"/>
  <c r="H13" i="2" s="1"/>
  <c r="I13" i="2" s="1"/>
  <c r="C14" i="2"/>
  <c r="D14" i="2" s="1"/>
  <c r="E14" i="2" s="1"/>
  <c r="F14" i="2" s="1"/>
  <c r="G14" i="2" s="1"/>
  <c r="H14" i="2" s="1"/>
  <c r="I14" i="2" s="1"/>
  <c r="C15" i="2"/>
  <c r="D15" i="2" s="1"/>
  <c r="E15" i="2" s="1"/>
  <c r="F15" i="2" s="1"/>
  <c r="G15" i="2" s="1"/>
  <c r="H15" i="2" s="1"/>
  <c r="I15" i="2" s="1"/>
  <c r="C16" i="2"/>
  <c r="D16" i="2" s="1"/>
  <c r="E16" i="2" s="1"/>
  <c r="F16" i="2" s="1"/>
  <c r="G16" i="2" s="1"/>
  <c r="H16" i="2" s="1"/>
  <c r="I16" i="2" s="1"/>
  <c r="C17" i="2"/>
  <c r="D17" i="2" s="1"/>
  <c r="E17" i="2" s="1"/>
  <c r="F17" i="2" s="1"/>
  <c r="G17" i="2" s="1"/>
  <c r="H17" i="2" s="1"/>
  <c r="I17" i="2" s="1"/>
  <c r="B8" i="5" l="1"/>
  <c r="D7" i="5"/>
  <c r="C8" i="5" s="1"/>
  <c r="E15" i="4"/>
  <c r="E14" i="4"/>
  <c r="E13" i="4"/>
  <c r="E12" i="4"/>
  <c r="E11" i="4"/>
  <c r="E8" i="4"/>
  <c r="E7" i="4"/>
  <c r="E5" i="4"/>
  <c r="E2" i="4"/>
  <c r="B9" i="5" l="1"/>
  <c r="D8" i="5"/>
  <c r="E6" i="4"/>
  <c r="C9" i="5" l="1"/>
  <c r="B10" i="5"/>
  <c r="D9" i="5"/>
  <c r="C10" i="5" s="1"/>
  <c r="E10" i="5" s="1"/>
  <c r="E9" i="4"/>
  <c r="E7" i="5" s="1"/>
  <c r="E10" i="4"/>
  <c r="E8" i="5" l="1"/>
  <c r="E6" i="5"/>
  <c r="E9" i="5"/>
  <c r="B3" i="4"/>
  <c r="B4" i="4" s="1"/>
  <c r="B5" i="4" s="1"/>
  <c r="B6" i="4" s="1"/>
  <c r="B7" i="4" s="1"/>
  <c r="B8" i="4" s="1"/>
  <c r="B9" i="4" s="1"/>
  <c r="B10" i="4" s="1"/>
  <c r="B11" i="4" s="1"/>
  <c r="E11" i="5" l="1"/>
  <c r="J6" i="2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J12" i="2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J13" i="2" l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AA13" i="2" s="1"/>
  <c r="AB13" i="2" s="1"/>
  <c r="AC13" i="2" s="1"/>
  <c r="AD13" i="2" s="1"/>
  <c r="AE13" i="2" s="1"/>
  <c r="AF13" i="2" s="1"/>
  <c r="AG13" i="2" s="1"/>
  <c r="AH13" i="2" s="1"/>
  <c r="AI13" i="2" s="1"/>
  <c r="AJ13" i="2" s="1"/>
  <c r="AK13" i="2" s="1"/>
  <c r="AL13" i="2" s="1"/>
  <c r="AM13" i="2" s="1"/>
  <c r="J16" i="2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J8" i="2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J11" i="2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H11" i="2" s="1"/>
  <c r="AI11" i="2" s="1"/>
  <c r="AJ11" i="2" s="1"/>
  <c r="AK11" i="2" s="1"/>
  <c r="AL11" i="2" s="1"/>
  <c r="AM11" i="2" s="1"/>
  <c r="J7" i="2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J17" i="2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X17" i="2" s="1"/>
  <c r="Y17" i="2" s="1"/>
  <c r="Z17" i="2" s="1"/>
  <c r="AA17" i="2" s="1"/>
  <c r="AB17" i="2" s="1"/>
  <c r="AC17" i="2" s="1"/>
  <c r="AD17" i="2" s="1"/>
  <c r="AE17" i="2" s="1"/>
  <c r="AF17" i="2" s="1"/>
  <c r="AG17" i="2" s="1"/>
  <c r="AH17" i="2" s="1"/>
  <c r="AI17" i="2" s="1"/>
  <c r="AJ17" i="2" s="1"/>
  <c r="AK17" i="2" s="1"/>
  <c r="AL17" i="2" s="1"/>
  <c r="AM17" i="2" s="1"/>
  <c r="J9" i="2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J15" i="2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X15" i="2" s="1"/>
  <c r="Y15" i="2" s="1"/>
  <c r="Z15" i="2" s="1"/>
  <c r="AA15" i="2" s="1"/>
  <c r="AB15" i="2" s="1"/>
  <c r="AC15" i="2" s="1"/>
  <c r="AD15" i="2" s="1"/>
  <c r="AE15" i="2" s="1"/>
  <c r="AF15" i="2" s="1"/>
  <c r="AG15" i="2" s="1"/>
  <c r="AH15" i="2" s="1"/>
  <c r="AI15" i="2" s="1"/>
  <c r="AJ15" i="2" s="1"/>
  <c r="AK15" i="2" s="1"/>
  <c r="AL15" i="2" s="1"/>
  <c r="AM15" i="2" s="1"/>
  <c r="J14" i="2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V14" i="2" s="1"/>
  <c r="W14" i="2" s="1"/>
  <c r="X14" i="2" s="1"/>
  <c r="Y14" i="2" s="1"/>
  <c r="Z14" i="2" s="1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J10" i="2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</calcChain>
</file>

<file path=xl/sharedStrings.xml><?xml version="1.0" encoding="utf-8"?>
<sst xmlns="http://schemas.openxmlformats.org/spreadsheetml/2006/main" count="75" uniqueCount="72">
  <si>
    <t>Année</t>
  </si>
  <si>
    <t>Dim</t>
  </si>
  <si>
    <t>Lun</t>
  </si>
  <si>
    <t>Mar</t>
  </si>
  <si>
    <t>Mer</t>
  </si>
  <si>
    <t>Jeu</t>
  </si>
  <si>
    <t>Ven</t>
  </si>
  <si>
    <t>Sam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</si>
  <si>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</si>
  <si>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</si>
  <si>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</si>
  <si>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</si>
  <si>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</si>
  <si>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</si>
  <si>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</si>
  <si>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</si>
  <si>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</si>
  <si>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</si>
  <si>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</si>
  <si>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</si>
  <si>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- Jour</t>
  </si>
  <si>
    <t xml:space="preserve">Dim </t>
  </si>
  <si>
    <t xml:space="preserve">Lun </t>
  </si>
  <si>
    <t xml:space="preserve">Mar </t>
  </si>
  <si>
    <t xml:space="preserve">Mer </t>
  </si>
  <si>
    <t xml:space="preserve">Jeu </t>
  </si>
  <si>
    <t xml:space="preserve">Ven </t>
  </si>
  <si>
    <t xml:space="preserve">Sam </t>
  </si>
  <si>
    <t xml:space="preserve">Dim  </t>
  </si>
  <si>
    <t xml:space="preserve">Lun  </t>
  </si>
  <si>
    <t xml:space="preserve">Mar  </t>
  </si>
  <si>
    <t xml:space="preserve">Mer  </t>
  </si>
  <si>
    <t xml:space="preserve">Jeu  </t>
  </si>
  <si>
    <t xml:space="preserve">Ven  </t>
  </si>
  <si>
    <t xml:space="preserve">Sam  </t>
  </si>
  <si>
    <t xml:space="preserve">Dim   </t>
  </si>
  <si>
    <t xml:space="preserve">Lun   </t>
  </si>
  <si>
    <t xml:space="preserve">Mar   </t>
  </si>
  <si>
    <t xml:space="preserve">Mer   </t>
  </si>
  <si>
    <t xml:space="preserve">Jeu   </t>
  </si>
  <si>
    <t xml:space="preserve">Ven   </t>
  </si>
  <si>
    <t xml:space="preserve">Sam   </t>
  </si>
  <si>
    <t xml:space="preserve">Dim    </t>
  </si>
  <si>
    <t xml:space="preserve">Lun    </t>
  </si>
  <si>
    <t xml:space="preserve">Mar    </t>
  </si>
  <si>
    <t xml:space="preserve">Mer    </t>
  </si>
  <si>
    <t xml:space="preserve">Jeu    </t>
  </si>
  <si>
    <t xml:space="preserve">Ven    </t>
  </si>
  <si>
    <t xml:space="preserve">Sam    </t>
  </si>
  <si>
    <t xml:space="preserve">Dim     </t>
  </si>
  <si>
    <t xml:space="preserve">Lun     </t>
  </si>
  <si>
    <t>liste déroulante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</si>
  <si>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</si>
  <si>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</si>
  <si>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</si>
  <si>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</si>
  <si>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</si>
  <si>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</si>
  <si>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Fête nationale</t>
  </si>
  <si>
    <t>Assomption</t>
  </si>
  <si>
    <t>Toussaint</t>
  </si>
  <si>
    <t>Fête de l'Armistice</t>
  </si>
  <si>
    <t>Noël</t>
  </si>
  <si>
    <t>Date</t>
  </si>
  <si>
    <t>Dimanche de Pâques</t>
  </si>
  <si>
    <t>Semaine</t>
  </si>
  <si>
    <t>Début</t>
  </si>
  <si>
    <t>Fin</t>
  </si>
  <si>
    <t>Jours ouvrés</t>
  </si>
  <si>
    <t>Lundi de Pentecôte</t>
  </si>
  <si>
    <t>Total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</si>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</sst>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"/>
    <numFmt numFmtId="165" formatCode="00"/>
  </numFmts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rgb="FF46464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464646"/>
        <bgColor indexed="64"/>
      </patternFill>
    </fill>
  </fills>
  <borders count="2">
    <border>
      <left/>
      <right/>
      <top/>
      <bottom/>
      <diagonal/>
    </border>
    <border>
      <left style="thin">
        <color rgb="FF464646"/>
      </left>
      <right style="thin">
        <color rgb="FF464646"/>
      </right>
      <top style="thin">
        <color rgb="FF464646"/>
      </top>
      <bottom style="thin">
        <color rgb="FF464646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/>
    <xf numFmtId="164" fontId="0" fillId="0" borderId="0" xfId="0" applyNumberFormat="1" applyFill="1"/>
    <xf numFmtId="164" fontId="0" fillId="2" borderId="0" xfId="0" applyNumberFormat="1" applyFill="1"/>
    <xf numFmtId="0" fontId="1" fillId="3" borderId="1" xfId="0" applyFont="1" applyFill="1" applyBorder="1"/>
    <xf numFmtId="0" fontId="3" fillId="2" borderId="1" xfId="0" applyNumberFormat="1" applyFont="1" applyFill="1" applyBorder="1"/>
    <xf numFmtId="0" fontId="2" fillId="0" borderId="0" xfId="1" applyAlignment="1">
      <alignment horizontal="left" indent="2"/>
    </xf>
    <xf numFmtId="14" fontId="0" fillId="0" borderId="0" xfId="0" applyNumberFormat="1"/>
    <xf numFmtId="165" fontId="0" fillId="0" borderId="0" xfId="0" applyNumberFormat="1"/>
    <xf numFmtId="164" fontId="0" fillId="0" borderId="0" xfId="0" applyNumberFormat="1"/>
  </cellXfs>
  <cellStyles count="2">
    <cellStyle name="Normal" xfId="0" builtinId="0"/>
    <cellStyle name="Texte explicatif" xfId="1" builtinId="53"/>
  </cellStyles>
  <dxfs count="46">
    <dxf>
      <numFmt numFmtId="19" formatCode="dd/mm/yyyy"/>
    </dxf>
    <dxf>
      <numFmt numFmtId="164" formatCode="dd"/>
    </dxf>
    <dxf>
      <numFmt numFmtId="164" formatCode="dd"/>
    </dxf>
    <dxf>
      <numFmt numFmtId="165" formatCode="00"/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fill>
        <patternFill patternType="none">
          <fgColor indexed="64"/>
          <bgColor indexed="65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45"/>
      <tableStyleElement type="headerRow" dxfId="44"/>
      <tableStyleElement type="totalRow" dxfId="43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Calendrier" displayName="T_Calendrier" ref="B5:AM17" totalsRowShown="0" dataDxfId="41">
  <autoFilter ref="B5:AM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</autoFilter>
  <tableColumns count="38">
    <tableColumn id="1" name="Mois - Jour"/>
    <tableColumn id="2" name="Dim" dataDxfId="40">
      <calculatedColumnFormula>IFERROR(IF(TEXT(DATE(Année,ROW($A1),1),"jjj")=LEFT(C$5,3),DATE(Année,ROW($A1),1),""),"")</calculatedColumnFormula>
    </tableColumn>
    <tableColumn id="3" name="Lun" dataDxfId="39">
      <calculatedColumnFormula>IFERROR(IF(TEXT(DATE(Année,ROW($A1),1),"jjj")=LEFT(D$5,3),DATE(Année,ROW($A1),1),IF(C6&gt;=1,C6+1,"")),"")</calculatedColumnFormula>
    </tableColumn>
    <tableColumn id="4" name="Mar" dataDxfId="38">
      <calculatedColumnFormula>IFERROR(IF(TEXT(DATE(Année,ROW($A1),1),"jjj")=LEFT(E$5,3),DATE(Année,ROW($A1),1),IF(D6&gt;=1,D6+1,"")),"")</calculatedColumnFormula>
    </tableColumn>
    <tableColumn id="5" name="Mer" dataDxfId="37">
      <calculatedColumnFormula>IFERROR(IF(TEXT(DATE(Année,ROW($A1),1),"jjj")=LEFT(F$5,3),DATE(Année,ROW($A1),1),IF(E6&gt;=1,E6+1,"")),"")</calculatedColumnFormula>
    </tableColumn>
    <tableColumn id="6" name="Jeu" dataDxfId="36">
      <calculatedColumnFormula>IFERROR(IF(TEXT(DATE(Année,ROW($A1),1),"jjj")=LEFT(G$5,3),DATE(Année,ROW($A1),1),IF(F6&gt;=1,F6+1,"")),"")</calculatedColumnFormula>
    </tableColumn>
    <tableColumn id="7" name="Ven" dataDxfId="35">
      <calculatedColumnFormula>IFERROR(IF(TEXT(DATE(Année,ROW($A1),1),"jjj")=LEFT(H$5,3),DATE(Année,ROW($A1),1),IF(G6&gt;=1,G6+1,"")),"")</calculatedColumnFormula>
    </tableColumn>
    <tableColumn id="8" name="Sam" dataDxfId="34">
      <calculatedColumnFormula>IFERROR(IF(TEXT(DATE(Année,ROW($A1),1),"jjj")=LEFT(I$5,3),DATE(Année,ROW($A1),1),IF(H6&gt;=1,H6+1,"")),"")</calculatedColumnFormula>
    </tableColumn>
    <tableColumn id="9" name="Dim " dataDxfId="33">
      <calculatedColumnFormula>IFERROR(IF(I6&gt;=1,I6+1,""),"")</calculatedColumnFormula>
    </tableColumn>
    <tableColumn id="10" name="Lun " dataDxfId="32">
      <calculatedColumnFormula>IFERROR(IF(J6&gt;=1,J6+1,""),"")</calculatedColumnFormula>
    </tableColumn>
    <tableColumn id="11" name="Mar " dataDxfId="31">
      <calculatedColumnFormula>IFERROR(IF(K6&gt;=1,K6+1,""),"")</calculatedColumnFormula>
    </tableColumn>
    <tableColumn id="12" name="Mer " dataDxfId="30">
      <calculatedColumnFormula>IFERROR(IF(L6&gt;=1,L6+1,""),"")</calculatedColumnFormula>
    </tableColumn>
    <tableColumn id="13" name="Jeu " dataDxfId="29">
      <calculatedColumnFormula>IFERROR(IF(M6&gt;=1,M6+1,""),"")</calculatedColumnFormula>
    </tableColumn>
    <tableColumn id="14" name="Ven " dataDxfId="28">
      <calculatedColumnFormula>IFERROR(IF(N6&gt;=1,N6+1,""),"")</calculatedColumnFormula>
    </tableColumn>
    <tableColumn id="15" name="Sam " dataDxfId="27">
      <calculatedColumnFormula>IFERROR(IF(O6&gt;=1,O6+1,""),"")</calculatedColumnFormula>
    </tableColumn>
    <tableColumn id="16" name="Dim  " dataDxfId="26">
      <calculatedColumnFormula>IFERROR(IF(P6&gt;=1,P6+1,""),"")</calculatedColumnFormula>
    </tableColumn>
    <tableColumn id="17" name="Lun  " dataDxfId="25">
      <calculatedColumnFormula>IFERROR(IF(Q6&gt;=1,Q6+1,""),"")</calculatedColumnFormula>
    </tableColumn>
    <tableColumn id="18" name="Mar  " dataDxfId="24">
      <calculatedColumnFormula>IFERROR(IF(R6&gt;=1,R6+1,""),"")</calculatedColumnFormula>
    </tableColumn>
    <tableColumn id="19" name="Mer  " dataDxfId="23">
      <calculatedColumnFormula>IFERROR(IF(S6&gt;=1,S6+1,""),"")</calculatedColumnFormula>
    </tableColumn>
    <tableColumn id="20" name="Jeu  " dataDxfId="22">
      <calculatedColumnFormula>IFERROR(IF(T6&gt;=1,T6+1,""),"")</calculatedColumnFormula>
    </tableColumn>
    <tableColumn id="21" name="Ven  " dataDxfId="21">
      <calculatedColumnFormula>IFERROR(IF(U6&gt;=1,U6+1,""),"")</calculatedColumnFormula>
    </tableColumn>
    <tableColumn id="22" name="Sam  " dataDxfId="20">
      <calculatedColumnFormula>IFERROR(IF(V6&gt;=1,V6+1,""),"")</calculatedColumnFormula>
    </tableColumn>
    <tableColumn id="23" name="Dim   " dataDxfId="19">
      <calculatedColumnFormula>IFERROR(IF(W6&gt;=1,W6+1,""),"")</calculatedColumnFormula>
    </tableColumn>
    <tableColumn id="24" name="Lun   " dataDxfId="18">
      <calculatedColumnFormula>IFERROR(IF(X6&gt;=1,X6+1,""),"")</calculatedColumnFormula>
    </tableColumn>
    <tableColumn id="25" name="Mar   " dataDxfId="17">
      <calculatedColumnFormula>IFERROR(IF(Y6&gt;=1,Y6+1,""),"")</calculatedColumnFormula>
    </tableColumn>
    <tableColumn id="26" name="Mer   " dataDxfId="16">
      <calculatedColumnFormula>IFERROR(IF(Z6&gt;=1,Z6+1,""),"")</calculatedColumnFormula>
    </tableColumn>
    <tableColumn id="27" name="Jeu   " dataDxfId="15">
      <calculatedColumnFormula>IFERROR(IF(AA6&gt;=1,AA6+1,""),"")</calculatedColumnFormula>
    </tableColumn>
    <tableColumn id="28" name="Ven   " dataDxfId="14">
      <calculatedColumnFormula>IFERROR(IF(AB6&gt;=1,AB6+1,""),"")</calculatedColumnFormula>
    </tableColumn>
    <tableColumn id="29" name="Sam   " dataDxfId="13">
      <calculatedColumnFormula>IFERROR(IF(AC6&gt;=1,AC6+1,""),"")</calculatedColumnFormula>
    </tableColumn>
    <tableColumn id="30" name="Dim    " dataDxfId="12">
      <calculatedColumnFormula>IF(DAY(AD6+1)&lt;DAY(AD6),"",AD6+1)</calculatedColumnFormula>
    </tableColumn>
    <tableColumn id="31" name="Lun    " dataDxfId="11">
      <calculatedColumnFormula>IF(AE6="","",IF(DAY(AE6+1)&lt;DAY(AE6),"",AE6+1))</calculatedColumnFormula>
    </tableColumn>
    <tableColumn id="32" name="Mar    " dataDxfId="10">
      <calculatedColumnFormula>IF(AF6="","",IF(DAY(AF6+1)&lt;DAY(AF6),"",AF6+1))</calculatedColumnFormula>
    </tableColumn>
    <tableColumn id="33" name="Mer    " dataDxfId="9">
      <calculatedColumnFormula>IF(AG6="","",IF(DAY(AG6+1)&lt;DAY(AG6),"",AG6+1))</calculatedColumnFormula>
    </tableColumn>
    <tableColumn id="34" name="Jeu    " dataDxfId="8">
      <calculatedColumnFormula>IF(AH6="","",IF(DAY(AH6+1)&lt;DAY(AH6),"",AH6+1))</calculatedColumnFormula>
    </tableColumn>
    <tableColumn id="35" name="Ven    " dataDxfId="7">
      <calculatedColumnFormula>IF(AI6="","",IF(DAY(AI6+1)&lt;DAY(AI6),"",AI6+1))</calculatedColumnFormula>
    </tableColumn>
    <tableColumn id="36" name="Sam    " dataDxfId="6">
      <calculatedColumnFormula>IF(AJ6="","",IF(DAY(AJ6+1)&lt;DAY(AJ6),"",AJ6+1))</calculatedColumnFormula>
    </tableColumn>
    <tableColumn id="37" name="Dim     " dataDxfId="5">
      <calculatedColumnFormula>IF(AK6="","",IF(DAY(AK6+1)&lt;DAY(AK6),"",AK6+1))</calculatedColumnFormula>
    </tableColumn>
    <tableColumn id="38" name="Lun     " dataDxfId="4">
      <calculatedColumnFormula>IF(AL6="","",IF(DAY(AL6+1)&lt;DAY(AL6),"",AL6+1))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E11" totalsRowCount="1">
  <autoFilter ref="B5:E10">
    <filterColumn colId="0" hiddenButton="1"/>
    <filterColumn colId="1" hiddenButton="1"/>
    <filterColumn colId="2" hiddenButton="1"/>
    <filterColumn colId="3" hiddenButton="1"/>
  </autoFilter>
  <tableColumns count="4">
    <tableColumn id="1" name="Semaine" totalsRowLabel="Total" dataDxfId="3">
      <calculatedColumnFormula>B5+1</calculatedColumnFormula>
    </tableColumn>
    <tableColumn id="2" name="Début" dataDxfId="2">
      <calculatedColumnFormula>D5+1</calculatedColumnFormula>
    </tableColumn>
    <tableColumn id="3" name="Fin" dataDxfId="1"/>
    <tableColumn id="4" name="Jours ouvrés" totalsRowFunction="sum">
      <calculatedColumnFormula>NETWORKDAYS.INTL(C6,D6,1,s.fériés)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" name="T_Années" displayName="T_Années" ref="B2:B11" totalsRowShown="0">
  <autoFilter ref="B2:B11">
    <filterColumn colId="0" hiddenButton="1"/>
  </autoFilter>
  <tableColumns count="1">
    <tableColumn id="1" name="Année">
      <calculatedColumnFormula>IF(ISTEXT(B2),YEAR(TODAY())-1,B2+1)</calculatedColumnFormula>
    </tableColumn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3" name="T_Fériés" displayName="T_Fériés" ref="D4:E15" totalsRowShown="0">
  <autoFilter ref="D4:E15">
    <filterColumn colId="0" hiddenButton="1"/>
    <filterColumn colId="1" hiddenButton="1"/>
  </autoFilter>
  <tableColumns count="2">
    <tableColumn id="1" name="Jours fériés"/>
    <tableColumn id="2" name="Dat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M17"/>
  <sheetViews>
    <sheetView showGridLines="0" tabSelected="1" workbookViewId="0">
      <selection activeCell="F25" sqref="F25"/>
    </sheetView>
  </sheetViews>
  <sheetFormatPr baseColWidth="10" defaultRowHeight="12.75" x14ac:dyDescent="0.2"/>
  <cols>
    <col min="1" max="1" width="1.7109375" customWidth="1"/>
    <col min="2" max="2" width="11.85546875" customWidth="1"/>
    <col min="3" max="39" width="4.7109375" customWidth="1"/>
    <col min="40" max="40" width="1.7109375" customWidth="1"/>
  </cols>
  <sheetData>
    <row r="1" spans="2:39" s="1" customFormat="1" x14ac:dyDescent="0.2"/>
    <row r="2" spans="2:39" x14ac:dyDescent="0.2">
      <c r="B2" s="4" t="s">
        <v>0</v>
      </c>
    </row>
    <row r="3" spans="2:39" x14ac:dyDescent="0.2">
      <c r="B3" s="5">
        <v>2019</v>
      </c>
      <c r="C3" s="6" t="s">
        <v>51</v>
      </c>
    </row>
    <row r="5" spans="2:39" x14ac:dyDescent="0.2">
      <c r="B5" s="1" t="s">
        <v>20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21</v>
      </c>
      <c r="K5" s="1" t="s">
        <v>22</v>
      </c>
      <c r="L5" s="1" t="s">
        <v>23</v>
      </c>
      <c r="M5" s="1" t="s">
        <v>24</v>
      </c>
      <c r="N5" s="1" t="s">
        <v>25</v>
      </c>
      <c r="O5" s="1" t="s">
        <v>26</v>
      </c>
      <c r="P5" s="1" t="s">
        <v>27</v>
      </c>
      <c r="Q5" s="1" t="s">
        <v>28</v>
      </c>
      <c r="R5" s="1" t="s">
        <v>29</v>
      </c>
      <c r="S5" s="1" t="s">
        <v>30</v>
      </c>
      <c r="T5" s="1" t="s">
        <v>31</v>
      </c>
      <c r="U5" s="1" t="s">
        <v>32</v>
      </c>
      <c r="V5" s="1" t="s">
        <v>33</v>
      </c>
      <c r="W5" s="1" t="s">
        <v>34</v>
      </c>
      <c r="X5" s="1" t="s">
        <v>35</v>
      </c>
      <c r="Y5" s="1" t="s">
        <v>36</v>
      </c>
      <c r="Z5" s="1" t="s">
        <v>37</v>
      </c>
      <c r="AA5" s="1" t="s">
        <v>38</v>
      </c>
      <c r="AB5" s="1" t="s">
        <v>39</v>
      </c>
      <c r="AC5" s="1" t="s">
        <v>40</v>
      </c>
      <c r="AD5" s="1" t="s">
        <v>41</v>
      </c>
      <c r="AE5" s="1" t="s">
        <v>42</v>
      </c>
      <c r="AF5" s="1" t="s">
        <v>43</v>
      </c>
      <c r="AG5" s="1" t="s">
        <v>44</v>
      </c>
      <c r="AH5" s="1" t="s">
        <v>45</v>
      </c>
      <c r="AI5" s="1" t="s">
        <v>46</v>
      </c>
      <c r="AJ5" s="1" t="s">
        <v>47</v>
      </c>
      <c r="AK5" s="1" t="s">
        <v>48</v>
      </c>
      <c r="AL5" s="1" t="s">
        <v>49</v>
      </c>
      <c r="AM5" s="1" t="s">
        <v>50</v>
      </c>
    </row>
    <row r="6" spans="2:39" x14ac:dyDescent="0.2">
      <c r="B6" s="1" t="s">
        <v>8</v>
      </c>
      <c r="C6" s="3" t="str">
        <f t="shared" ref="C6:C17" si="0">IFERROR(IF(TEXT(DATE(Année,ROW($A1),1),"jjj")=LEFT(C$5,3),DATE(Année,ROW($A1),1),""),"")</f>
        <v/>
      </c>
      <c r="D6" s="2" t="str">
        <f t="shared" ref="D6:I17" si="1">IFERROR(IF(TEXT(DATE(Année,ROW($A1),1),"jjj")=LEFT(D$5,3),DATE(Année,ROW($A1),1),IF(C6&gt;=1,C6+1,"")),"")</f>
        <v/>
      </c>
      <c r="E6" s="2">
        <f t="shared" si="1"/>
        <v>43466</v>
      </c>
      <c r="F6" s="2">
        <f t="shared" si="1"/>
        <v>43467</v>
      </c>
      <c r="G6" s="2">
        <f t="shared" si="1"/>
        <v>43468</v>
      </c>
      <c r="H6" s="2">
        <f t="shared" si="1"/>
        <v>43469</v>
      </c>
      <c r="I6" s="3">
        <f t="shared" si="1"/>
        <v>43470</v>
      </c>
      <c r="J6" s="3">
        <f t="shared" ref="J6:J17" si="2">IFERROR(IF(I6&gt;=1,I6+1,""),"")</f>
        <v>43471</v>
      </c>
      <c r="K6" s="2">
        <f t="shared" ref="K6:AD17" si="3">IFERROR(IF(J6&gt;=1,J6+1,""),"")</f>
        <v>43472</v>
      </c>
      <c r="L6" s="2">
        <f t="shared" si="3"/>
        <v>43473</v>
      </c>
      <c r="M6" s="2">
        <f t="shared" si="3"/>
        <v>43474</v>
      </c>
      <c r="N6" s="2">
        <f t="shared" si="3"/>
        <v>43475</v>
      </c>
      <c r="O6" s="2">
        <f t="shared" si="3"/>
        <v>43476</v>
      </c>
      <c r="P6" s="3">
        <f t="shared" si="3"/>
        <v>43477</v>
      </c>
      <c r="Q6" s="3">
        <f t="shared" si="3"/>
        <v>43478</v>
      </c>
      <c r="R6" s="2">
        <f t="shared" si="3"/>
        <v>43479</v>
      </c>
      <c r="S6" s="2">
        <f t="shared" si="3"/>
        <v>43480</v>
      </c>
      <c r="T6" s="2">
        <f t="shared" si="3"/>
        <v>43481</v>
      </c>
      <c r="U6" s="2">
        <f t="shared" si="3"/>
        <v>43482</v>
      </c>
      <c r="V6" s="2">
        <f t="shared" si="3"/>
        <v>43483</v>
      </c>
      <c r="W6" s="3">
        <f t="shared" si="3"/>
        <v>43484</v>
      </c>
      <c r="X6" s="3">
        <f t="shared" si="3"/>
        <v>43485</v>
      </c>
      <c r="Y6" s="2">
        <f t="shared" si="3"/>
        <v>43486</v>
      </c>
      <c r="Z6" s="2">
        <f t="shared" si="3"/>
        <v>43487</v>
      </c>
      <c r="AA6" s="2">
        <f t="shared" si="3"/>
        <v>43488</v>
      </c>
      <c r="AB6" s="2">
        <f t="shared" si="3"/>
        <v>43489</v>
      </c>
      <c r="AC6" s="2">
        <f t="shared" si="3"/>
        <v>43490</v>
      </c>
      <c r="AD6" s="3">
        <f t="shared" si="3"/>
        <v>43491</v>
      </c>
      <c r="AE6" s="3">
        <f>IF(DAY(AD6+1)&lt;DAY(AD6),"",AD6+1)</f>
        <v>43492</v>
      </c>
      <c r="AF6" s="2">
        <f>IF(AE6="","",IF(DAY(AE6+1)&lt;DAY(AE6),"",AE6+1))</f>
        <v>43493</v>
      </c>
      <c r="AG6" s="2">
        <f t="shared" ref="AG6:AL6" si="4">IF(AF6="","",IF(DAY(AF6+1)&lt;DAY(AF6),"",AF6+1))</f>
        <v>43494</v>
      </c>
      <c r="AH6" s="2">
        <f t="shared" si="4"/>
        <v>43495</v>
      </c>
      <c r="AI6" s="2">
        <f t="shared" si="4"/>
        <v>43496</v>
      </c>
      <c r="AJ6" s="2" t="str">
        <f t="shared" si="4"/>
        <v/>
      </c>
      <c r="AK6" s="3" t="str">
        <f t="shared" si="4"/>
        <v/>
      </c>
      <c r="AL6" s="3" t="str">
        <f t="shared" si="4"/>
        <v/>
      </c>
      <c r="AM6" s="2" t="str">
        <f t="shared" ref="AM6:AM17" si="5">IF(AL6="","",IF(DAY(AL6+1)&lt;DAY(AL6),"",AL6+1))</f>
        <v/>
      </c>
    </row>
    <row r="7" spans="2:39" x14ac:dyDescent="0.2">
      <c r="B7" s="1" t="s">
        <v>9</v>
      </c>
      <c r="C7" s="3" t="str">
        <f t="shared" si="0"/>
        <v/>
      </c>
      <c r="D7" s="2" t="str">
        <f t="shared" si="1"/>
        <v/>
      </c>
      <c r="E7" s="2" t="str">
        <f t="shared" si="1"/>
        <v/>
      </c>
      <c r="F7" s="2" t="str">
        <f t="shared" si="1"/>
        <v/>
      </c>
      <c r="G7" s="2" t="str">
        <f t="shared" si="1"/>
        <v/>
      </c>
      <c r="H7" s="2">
        <f t="shared" si="1"/>
        <v>43497</v>
      </c>
      <c r="I7" s="3">
        <f t="shared" si="1"/>
        <v>43498</v>
      </c>
      <c r="J7" s="3">
        <f t="shared" si="2"/>
        <v>43499</v>
      </c>
      <c r="K7" s="2">
        <f t="shared" ref="K7:Y7" si="6">IFERROR(IF(J7&gt;=1,J7+1,""),"")</f>
        <v>43500</v>
      </c>
      <c r="L7" s="2">
        <f t="shared" si="6"/>
        <v>43501</v>
      </c>
      <c r="M7" s="2">
        <f t="shared" si="6"/>
        <v>43502</v>
      </c>
      <c r="N7" s="2">
        <f t="shared" si="6"/>
        <v>43503</v>
      </c>
      <c r="O7" s="2">
        <f t="shared" si="6"/>
        <v>43504</v>
      </c>
      <c r="P7" s="3">
        <f t="shared" si="6"/>
        <v>43505</v>
      </c>
      <c r="Q7" s="3">
        <f t="shared" si="6"/>
        <v>43506</v>
      </c>
      <c r="R7" s="2">
        <f t="shared" si="6"/>
        <v>43507</v>
      </c>
      <c r="S7" s="2">
        <f t="shared" si="6"/>
        <v>43508</v>
      </c>
      <c r="T7" s="2">
        <f t="shared" si="6"/>
        <v>43509</v>
      </c>
      <c r="U7" s="2">
        <f t="shared" si="6"/>
        <v>43510</v>
      </c>
      <c r="V7" s="2">
        <f t="shared" si="6"/>
        <v>43511</v>
      </c>
      <c r="W7" s="3">
        <f t="shared" si="6"/>
        <v>43512</v>
      </c>
      <c r="X7" s="3">
        <f t="shared" si="6"/>
        <v>43513</v>
      </c>
      <c r="Y7" s="2">
        <f t="shared" si="6"/>
        <v>43514</v>
      </c>
      <c r="Z7" s="2">
        <f t="shared" si="3"/>
        <v>43515</v>
      </c>
      <c r="AA7" s="2">
        <f t="shared" si="3"/>
        <v>43516</v>
      </c>
      <c r="AB7" s="2">
        <f t="shared" si="3"/>
        <v>43517</v>
      </c>
      <c r="AC7" s="2">
        <f t="shared" si="3"/>
        <v>43518</v>
      </c>
      <c r="AD7" s="3">
        <f t="shared" si="3"/>
        <v>43519</v>
      </c>
      <c r="AE7" s="3">
        <f>IF(DAY(AD7+1)&lt;DAY(AD7),"",AD7+1)</f>
        <v>43520</v>
      </c>
      <c r="AF7" s="2">
        <f>IF(AE7="","",IF(DAY(AE7+1)&lt;DAY(AE7),"",AE7+1))</f>
        <v>43521</v>
      </c>
      <c r="AG7" s="2">
        <f t="shared" ref="AG7:AL7" si="7">IF(AF7="","",IF(DAY(AF7+1)&lt;DAY(AF7),"",AF7+1))</f>
        <v>43522</v>
      </c>
      <c r="AH7" s="2">
        <f t="shared" si="7"/>
        <v>43523</v>
      </c>
      <c r="AI7" s="2">
        <f t="shared" si="7"/>
        <v>43524</v>
      </c>
      <c r="AJ7" s="2" t="str">
        <f t="shared" si="7"/>
        <v/>
      </c>
      <c r="AK7" s="3" t="str">
        <f t="shared" si="7"/>
        <v/>
      </c>
      <c r="AL7" s="3" t="str">
        <f t="shared" si="7"/>
        <v/>
      </c>
      <c r="AM7" s="2" t="str">
        <f t="shared" si="5"/>
        <v/>
      </c>
    </row>
    <row r="8" spans="2:39" x14ac:dyDescent="0.2">
      <c r="B8" s="1" t="s">
        <v>10</v>
      </c>
      <c r="C8" s="3" t="str">
        <f t="shared" si="0"/>
        <v/>
      </c>
      <c r="D8" s="2" t="str">
        <f t="shared" si="1"/>
        <v/>
      </c>
      <c r="E8" s="2" t="str">
        <f t="shared" si="1"/>
        <v/>
      </c>
      <c r="F8" s="2" t="str">
        <f t="shared" si="1"/>
        <v/>
      </c>
      <c r="G8" s="2" t="str">
        <f t="shared" si="1"/>
        <v/>
      </c>
      <c r="H8" s="2">
        <f t="shared" si="1"/>
        <v>43525</v>
      </c>
      <c r="I8" s="3">
        <f t="shared" si="1"/>
        <v>43526</v>
      </c>
      <c r="J8" s="3">
        <f t="shared" si="2"/>
        <v>43527</v>
      </c>
      <c r="K8" s="2">
        <f t="shared" si="3"/>
        <v>43528</v>
      </c>
      <c r="L8" s="2">
        <f t="shared" si="3"/>
        <v>43529</v>
      </c>
      <c r="M8" s="2">
        <f t="shared" si="3"/>
        <v>43530</v>
      </c>
      <c r="N8" s="2">
        <f t="shared" si="3"/>
        <v>43531</v>
      </c>
      <c r="O8" s="2">
        <f t="shared" si="3"/>
        <v>43532</v>
      </c>
      <c r="P8" s="3">
        <f t="shared" si="3"/>
        <v>43533</v>
      </c>
      <c r="Q8" s="3">
        <f t="shared" si="3"/>
        <v>43534</v>
      </c>
      <c r="R8" s="2">
        <f t="shared" si="3"/>
        <v>43535</v>
      </c>
      <c r="S8" s="2">
        <f t="shared" si="3"/>
        <v>43536</v>
      </c>
      <c r="T8" s="2">
        <f t="shared" si="3"/>
        <v>43537</v>
      </c>
      <c r="U8" s="2">
        <f t="shared" si="3"/>
        <v>43538</v>
      </c>
      <c r="V8" s="2">
        <f t="shared" si="3"/>
        <v>43539</v>
      </c>
      <c r="W8" s="3">
        <f t="shared" si="3"/>
        <v>43540</v>
      </c>
      <c r="X8" s="3">
        <f t="shared" si="3"/>
        <v>43541</v>
      </c>
      <c r="Y8" s="2">
        <f t="shared" si="3"/>
        <v>43542</v>
      </c>
      <c r="Z8" s="2">
        <f t="shared" si="3"/>
        <v>43543</v>
      </c>
      <c r="AA8" s="2">
        <f t="shared" si="3"/>
        <v>43544</v>
      </c>
      <c r="AB8" s="2">
        <f t="shared" si="3"/>
        <v>43545</v>
      </c>
      <c r="AC8" s="2">
        <f t="shared" si="3"/>
        <v>43546</v>
      </c>
      <c r="AD8" s="3">
        <f t="shared" si="3"/>
        <v>43547</v>
      </c>
      <c r="AE8" s="3">
        <f t="shared" ref="AE8:AE17" si="8">IF(DAY(AD8+1)&lt;DAY(AD8),"",AD8+1)</f>
        <v>43548</v>
      </c>
      <c r="AF8" s="2">
        <f t="shared" ref="AF8:AL17" si="9">IF(AE8="","",IF(DAY(AE8+1)&lt;DAY(AE8),"",AE8+1))</f>
        <v>43549</v>
      </c>
      <c r="AG8" s="2">
        <f t="shared" si="9"/>
        <v>43550</v>
      </c>
      <c r="AH8" s="2">
        <f t="shared" si="9"/>
        <v>43551</v>
      </c>
      <c r="AI8" s="2">
        <f t="shared" si="9"/>
        <v>43552</v>
      </c>
      <c r="AJ8" s="2">
        <f t="shared" si="9"/>
        <v>43553</v>
      </c>
      <c r="AK8" s="3">
        <f t="shared" si="9"/>
        <v>43554</v>
      </c>
      <c r="AL8" s="3">
        <f t="shared" si="9"/>
        <v>43555</v>
      </c>
      <c r="AM8" s="2" t="str">
        <f t="shared" si="5"/>
        <v/>
      </c>
    </row>
    <row r="9" spans="2:39" x14ac:dyDescent="0.2">
      <c r="B9" s="1" t="s">
        <v>11</v>
      </c>
      <c r="C9" s="3" t="str">
        <f t="shared" si="0"/>
        <v/>
      </c>
      <c r="D9" s="2">
        <f t="shared" si="1"/>
        <v>43556</v>
      </c>
      <c r="E9" s="2">
        <f t="shared" si="1"/>
        <v>43557</v>
      </c>
      <c r="F9" s="2">
        <f t="shared" si="1"/>
        <v>43558</v>
      </c>
      <c r="G9" s="2">
        <f t="shared" si="1"/>
        <v>43559</v>
      </c>
      <c r="H9" s="2">
        <f t="shared" si="1"/>
        <v>43560</v>
      </c>
      <c r="I9" s="3">
        <f t="shared" si="1"/>
        <v>43561</v>
      </c>
      <c r="J9" s="3">
        <f t="shared" si="2"/>
        <v>43562</v>
      </c>
      <c r="K9" s="2">
        <f t="shared" si="3"/>
        <v>43563</v>
      </c>
      <c r="L9" s="2">
        <f t="shared" si="3"/>
        <v>43564</v>
      </c>
      <c r="M9" s="2">
        <f t="shared" si="3"/>
        <v>43565</v>
      </c>
      <c r="N9" s="2">
        <f t="shared" si="3"/>
        <v>43566</v>
      </c>
      <c r="O9" s="2">
        <f t="shared" si="3"/>
        <v>43567</v>
      </c>
      <c r="P9" s="3">
        <f t="shared" si="3"/>
        <v>43568</v>
      </c>
      <c r="Q9" s="3">
        <f t="shared" si="3"/>
        <v>43569</v>
      </c>
      <c r="R9" s="2">
        <f t="shared" si="3"/>
        <v>43570</v>
      </c>
      <c r="S9" s="2">
        <f t="shared" si="3"/>
        <v>43571</v>
      </c>
      <c r="T9" s="2">
        <f t="shared" si="3"/>
        <v>43572</v>
      </c>
      <c r="U9" s="2">
        <f t="shared" si="3"/>
        <v>43573</v>
      </c>
      <c r="V9" s="2">
        <f t="shared" si="3"/>
        <v>43574</v>
      </c>
      <c r="W9" s="3">
        <f t="shared" si="3"/>
        <v>43575</v>
      </c>
      <c r="X9" s="3">
        <f t="shared" si="3"/>
        <v>43576</v>
      </c>
      <c r="Y9" s="2">
        <f t="shared" si="3"/>
        <v>43577</v>
      </c>
      <c r="Z9" s="2">
        <f t="shared" si="3"/>
        <v>43578</v>
      </c>
      <c r="AA9" s="2">
        <f t="shared" si="3"/>
        <v>43579</v>
      </c>
      <c r="AB9" s="2">
        <f t="shared" si="3"/>
        <v>43580</v>
      </c>
      <c r="AC9" s="2">
        <f t="shared" si="3"/>
        <v>43581</v>
      </c>
      <c r="AD9" s="3">
        <f t="shared" si="3"/>
        <v>43582</v>
      </c>
      <c r="AE9" s="3">
        <f t="shared" si="8"/>
        <v>43583</v>
      </c>
      <c r="AF9" s="2">
        <f t="shared" si="9"/>
        <v>43584</v>
      </c>
      <c r="AG9" s="2">
        <f t="shared" si="9"/>
        <v>43585</v>
      </c>
      <c r="AH9" s="2" t="str">
        <f t="shared" si="9"/>
        <v/>
      </c>
      <c r="AI9" s="2" t="str">
        <f t="shared" si="9"/>
        <v/>
      </c>
      <c r="AJ9" s="2" t="str">
        <f t="shared" si="9"/>
        <v/>
      </c>
      <c r="AK9" s="3" t="str">
        <f t="shared" si="9"/>
        <v/>
      </c>
      <c r="AL9" s="3" t="str">
        <f t="shared" si="9"/>
        <v/>
      </c>
      <c r="AM9" s="2" t="str">
        <f t="shared" si="5"/>
        <v/>
      </c>
    </row>
    <row r="10" spans="2:39" x14ac:dyDescent="0.2">
      <c r="B10" s="1" t="s">
        <v>12</v>
      </c>
      <c r="C10" s="3" t="str">
        <f t="shared" si="0"/>
        <v/>
      </c>
      <c r="D10" s="2" t="str">
        <f t="shared" si="1"/>
        <v/>
      </c>
      <c r="E10" s="2" t="str">
        <f t="shared" si="1"/>
        <v/>
      </c>
      <c r="F10" s="2">
        <f t="shared" si="1"/>
        <v>43586</v>
      </c>
      <c r="G10" s="2">
        <f t="shared" si="1"/>
        <v>43587</v>
      </c>
      <c r="H10" s="2">
        <f t="shared" si="1"/>
        <v>43588</v>
      </c>
      <c r="I10" s="3">
        <f t="shared" si="1"/>
        <v>43589</v>
      </c>
      <c r="J10" s="3">
        <f t="shared" si="2"/>
        <v>43590</v>
      </c>
      <c r="K10" s="2">
        <f t="shared" si="3"/>
        <v>43591</v>
      </c>
      <c r="L10" s="2">
        <f t="shared" si="3"/>
        <v>43592</v>
      </c>
      <c r="M10" s="2">
        <f t="shared" si="3"/>
        <v>43593</v>
      </c>
      <c r="N10" s="2">
        <f t="shared" si="3"/>
        <v>43594</v>
      </c>
      <c r="O10" s="2">
        <f t="shared" si="3"/>
        <v>43595</v>
      </c>
      <c r="P10" s="3">
        <f t="shared" si="3"/>
        <v>43596</v>
      </c>
      <c r="Q10" s="3">
        <f t="shared" si="3"/>
        <v>43597</v>
      </c>
      <c r="R10" s="2">
        <f t="shared" si="3"/>
        <v>43598</v>
      </c>
      <c r="S10" s="2">
        <f t="shared" si="3"/>
        <v>43599</v>
      </c>
      <c r="T10" s="2">
        <f t="shared" si="3"/>
        <v>43600</v>
      </c>
      <c r="U10" s="2">
        <f t="shared" si="3"/>
        <v>43601</v>
      </c>
      <c r="V10" s="2">
        <f t="shared" si="3"/>
        <v>43602</v>
      </c>
      <c r="W10" s="3">
        <f t="shared" si="3"/>
        <v>43603</v>
      </c>
      <c r="X10" s="3">
        <f t="shared" si="3"/>
        <v>43604</v>
      </c>
      <c r="Y10" s="2">
        <f t="shared" si="3"/>
        <v>43605</v>
      </c>
      <c r="Z10" s="2">
        <f t="shared" si="3"/>
        <v>43606</v>
      </c>
      <c r="AA10" s="2">
        <f t="shared" si="3"/>
        <v>43607</v>
      </c>
      <c r="AB10" s="2">
        <f t="shared" si="3"/>
        <v>43608</v>
      </c>
      <c r="AC10" s="2">
        <f t="shared" si="3"/>
        <v>43609</v>
      </c>
      <c r="AD10" s="3">
        <f t="shared" si="3"/>
        <v>43610</v>
      </c>
      <c r="AE10" s="3">
        <f t="shared" si="8"/>
        <v>43611</v>
      </c>
      <c r="AF10" s="2">
        <f t="shared" si="9"/>
        <v>43612</v>
      </c>
      <c r="AG10" s="2">
        <f t="shared" si="9"/>
        <v>43613</v>
      </c>
      <c r="AH10" s="2">
        <f t="shared" si="9"/>
        <v>43614</v>
      </c>
      <c r="AI10" s="2">
        <f t="shared" si="9"/>
        <v>43615</v>
      </c>
      <c r="AJ10" s="2">
        <f t="shared" si="9"/>
        <v>43616</v>
      </c>
      <c r="AK10" s="3" t="str">
        <f t="shared" si="9"/>
        <v/>
      </c>
      <c r="AL10" s="3" t="str">
        <f t="shared" si="9"/>
        <v/>
      </c>
      <c r="AM10" s="2" t="str">
        <f t="shared" si="5"/>
        <v/>
      </c>
    </row>
    <row r="11" spans="2:39" x14ac:dyDescent="0.2">
      <c r="B11" s="1" t="s">
        <v>13</v>
      </c>
      <c r="C11" s="3" t="str">
        <f t="shared" si="0"/>
        <v/>
      </c>
      <c r="D11" s="2" t="str">
        <f t="shared" si="1"/>
        <v/>
      </c>
      <c r="E11" s="2" t="str">
        <f t="shared" si="1"/>
        <v/>
      </c>
      <c r="F11" s="2" t="str">
        <f t="shared" si="1"/>
        <v/>
      </c>
      <c r="G11" s="2" t="str">
        <f t="shared" si="1"/>
        <v/>
      </c>
      <c r="H11" s="2" t="str">
        <f t="shared" si="1"/>
        <v/>
      </c>
      <c r="I11" s="3">
        <f t="shared" si="1"/>
        <v>43617</v>
      </c>
      <c r="J11" s="3">
        <f t="shared" si="2"/>
        <v>43618</v>
      </c>
      <c r="K11" s="2">
        <f t="shared" si="3"/>
        <v>43619</v>
      </c>
      <c r="L11" s="2">
        <f t="shared" si="3"/>
        <v>43620</v>
      </c>
      <c r="M11" s="2">
        <f t="shared" si="3"/>
        <v>43621</v>
      </c>
      <c r="N11" s="2">
        <f t="shared" si="3"/>
        <v>43622</v>
      </c>
      <c r="O11" s="2">
        <f t="shared" si="3"/>
        <v>43623</v>
      </c>
      <c r="P11" s="3">
        <f t="shared" si="3"/>
        <v>43624</v>
      </c>
      <c r="Q11" s="3">
        <f t="shared" si="3"/>
        <v>43625</v>
      </c>
      <c r="R11" s="2">
        <f t="shared" si="3"/>
        <v>43626</v>
      </c>
      <c r="S11" s="2">
        <f t="shared" si="3"/>
        <v>43627</v>
      </c>
      <c r="T11" s="2">
        <f t="shared" si="3"/>
        <v>43628</v>
      </c>
      <c r="U11" s="2">
        <f t="shared" si="3"/>
        <v>43629</v>
      </c>
      <c r="V11" s="2">
        <f t="shared" si="3"/>
        <v>43630</v>
      </c>
      <c r="W11" s="3">
        <f t="shared" si="3"/>
        <v>43631</v>
      </c>
      <c r="X11" s="3">
        <f t="shared" si="3"/>
        <v>43632</v>
      </c>
      <c r="Y11" s="2">
        <f t="shared" si="3"/>
        <v>43633</v>
      </c>
      <c r="Z11" s="2">
        <f t="shared" si="3"/>
        <v>43634</v>
      </c>
      <c r="AA11" s="2">
        <f t="shared" si="3"/>
        <v>43635</v>
      </c>
      <c r="AB11" s="2">
        <f t="shared" si="3"/>
        <v>43636</v>
      </c>
      <c r="AC11" s="2">
        <f t="shared" si="3"/>
        <v>43637</v>
      </c>
      <c r="AD11" s="3">
        <f t="shared" si="3"/>
        <v>43638</v>
      </c>
      <c r="AE11" s="3">
        <f t="shared" si="8"/>
        <v>43639</v>
      </c>
      <c r="AF11" s="2">
        <f t="shared" si="9"/>
        <v>43640</v>
      </c>
      <c r="AG11" s="2">
        <f t="shared" si="9"/>
        <v>43641</v>
      </c>
      <c r="AH11" s="2">
        <f t="shared" si="9"/>
        <v>43642</v>
      </c>
      <c r="AI11" s="2">
        <f t="shared" si="9"/>
        <v>43643</v>
      </c>
      <c r="AJ11" s="2">
        <f t="shared" si="9"/>
        <v>43644</v>
      </c>
      <c r="AK11" s="3">
        <f t="shared" si="9"/>
        <v>43645</v>
      </c>
      <c r="AL11" s="3">
        <f t="shared" si="9"/>
        <v>43646</v>
      </c>
      <c r="AM11" s="2" t="str">
        <f t="shared" si="5"/>
        <v/>
      </c>
    </row>
    <row r="12" spans="2:39" x14ac:dyDescent="0.2">
      <c r="B12" s="1" t="s">
        <v>14</v>
      </c>
      <c r="C12" s="3" t="str">
        <f t="shared" si="0"/>
        <v/>
      </c>
      <c r="D12" s="2">
        <f t="shared" si="1"/>
        <v>43647</v>
      </c>
      <c r="E12" s="2">
        <f t="shared" si="1"/>
        <v>43648</v>
      </c>
      <c r="F12" s="2">
        <f t="shared" si="1"/>
        <v>43649</v>
      </c>
      <c r="G12" s="2">
        <f t="shared" si="1"/>
        <v>43650</v>
      </c>
      <c r="H12" s="2">
        <f t="shared" si="1"/>
        <v>43651</v>
      </c>
      <c r="I12" s="3">
        <f t="shared" si="1"/>
        <v>43652</v>
      </c>
      <c r="J12" s="3">
        <f t="shared" si="2"/>
        <v>43653</v>
      </c>
      <c r="K12" s="2">
        <f t="shared" si="3"/>
        <v>43654</v>
      </c>
      <c r="L12" s="2">
        <f t="shared" si="3"/>
        <v>43655</v>
      </c>
      <c r="M12" s="2">
        <f t="shared" si="3"/>
        <v>43656</v>
      </c>
      <c r="N12" s="2">
        <f t="shared" si="3"/>
        <v>43657</v>
      </c>
      <c r="O12" s="2">
        <f t="shared" si="3"/>
        <v>43658</v>
      </c>
      <c r="P12" s="3">
        <f t="shared" si="3"/>
        <v>43659</v>
      </c>
      <c r="Q12" s="3">
        <f t="shared" si="3"/>
        <v>43660</v>
      </c>
      <c r="R12" s="2">
        <f t="shared" si="3"/>
        <v>43661</v>
      </c>
      <c r="S12" s="2">
        <f t="shared" si="3"/>
        <v>43662</v>
      </c>
      <c r="T12" s="2">
        <f t="shared" si="3"/>
        <v>43663</v>
      </c>
      <c r="U12" s="2">
        <f t="shared" si="3"/>
        <v>43664</v>
      </c>
      <c r="V12" s="2">
        <f t="shared" si="3"/>
        <v>43665</v>
      </c>
      <c r="W12" s="3">
        <f t="shared" si="3"/>
        <v>43666</v>
      </c>
      <c r="X12" s="3">
        <f t="shared" si="3"/>
        <v>43667</v>
      </c>
      <c r="Y12" s="2">
        <f t="shared" si="3"/>
        <v>43668</v>
      </c>
      <c r="Z12" s="2">
        <f t="shared" si="3"/>
        <v>43669</v>
      </c>
      <c r="AA12" s="2">
        <f t="shared" si="3"/>
        <v>43670</v>
      </c>
      <c r="AB12" s="2">
        <f t="shared" si="3"/>
        <v>43671</v>
      </c>
      <c r="AC12" s="2">
        <f t="shared" si="3"/>
        <v>43672</v>
      </c>
      <c r="AD12" s="3">
        <f t="shared" si="3"/>
        <v>43673</v>
      </c>
      <c r="AE12" s="3">
        <f t="shared" si="8"/>
        <v>43674</v>
      </c>
      <c r="AF12" s="2">
        <f t="shared" si="9"/>
        <v>43675</v>
      </c>
      <c r="AG12" s="2">
        <f t="shared" si="9"/>
        <v>43676</v>
      </c>
      <c r="AH12" s="2">
        <f t="shared" si="9"/>
        <v>43677</v>
      </c>
      <c r="AI12" s="2" t="str">
        <f t="shared" si="9"/>
        <v/>
      </c>
      <c r="AJ12" s="2" t="str">
        <f t="shared" si="9"/>
        <v/>
      </c>
      <c r="AK12" s="3" t="str">
        <f t="shared" si="9"/>
        <v/>
      </c>
      <c r="AL12" s="3" t="str">
        <f t="shared" si="9"/>
        <v/>
      </c>
      <c r="AM12" s="2" t="str">
        <f t="shared" si="5"/>
        <v/>
      </c>
    </row>
    <row r="13" spans="2:39" x14ac:dyDescent="0.2">
      <c r="B13" s="1" t="s">
        <v>15</v>
      </c>
      <c r="C13" s="3" t="str">
        <f t="shared" si="0"/>
        <v/>
      </c>
      <c r="D13" s="2" t="str">
        <f t="shared" si="1"/>
        <v/>
      </c>
      <c r="E13" s="2" t="str">
        <f t="shared" si="1"/>
        <v/>
      </c>
      <c r="F13" s="2" t="str">
        <f t="shared" si="1"/>
        <v/>
      </c>
      <c r="G13" s="2">
        <f t="shared" si="1"/>
        <v>43678</v>
      </c>
      <c r="H13" s="2">
        <f t="shared" si="1"/>
        <v>43679</v>
      </c>
      <c r="I13" s="3">
        <f t="shared" si="1"/>
        <v>43680</v>
      </c>
      <c r="J13" s="3">
        <f t="shared" si="2"/>
        <v>43681</v>
      </c>
      <c r="K13" s="2">
        <f t="shared" si="3"/>
        <v>43682</v>
      </c>
      <c r="L13" s="2">
        <f t="shared" si="3"/>
        <v>43683</v>
      </c>
      <c r="M13" s="2">
        <f t="shared" si="3"/>
        <v>43684</v>
      </c>
      <c r="N13" s="2">
        <f t="shared" si="3"/>
        <v>43685</v>
      </c>
      <c r="O13" s="2">
        <f t="shared" si="3"/>
        <v>43686</v>
      </c>
      <c r="P13" s="3">
        <f t="shared" si="3"/>
        <v>43687</v>
      </c>
      <c r="Q13" s="3">
        <f t="shared" si="3"/>
        <v>43688</v>
      </c>
      <c r="R13" s="2">
        <f t="shared" si="3"/>
        <v>43689</v>
      </c>
      <c r="S13" s="2">
        <f t="shared" si="3"/>
        <v>43690</v>
      </c>
      <c r="T13" s="2">
        <f t="shared" si="3"/>
        <v>43691</v>
      </c>
      <c r="U13" s="2">
        <f t="shared" si="3"/>
        <v>43692</v>
      </c>
      <c r="V13" s="2">
        <f t="shared" si="3"/>
        <v>43693</v>
      </c>
      <c r="W13" s="3">
        <f t="shared" si="3"/>
        <v>43694</v>
      </c>
      <c r="X13" s="3">
        <f t="shared" si="3"/>
        <v>43695</v>
      </c>
      <c r="Y13" s="2">
        <f t="shared" si="3"/>
        <v>43696</v>
      </c>
      <c r="Z13" s="2">
        <f t="shared" si="3"/>
        <v>43697</v>
      </c>
      <c r="AA13" s="2">
        <f t="shared" si="3"/>
        <v>43698</v>
      </c>
      <c r="AB13" s="2">
        <f t="shared" si="3"/>
        <v>43699</v>
      </c>
      <c r="AC13" s="2">
        <f t="shared" si="3"/>
        <v>43700</v>
      </c>
      <c r="AD13" s="3">
        <f t="shared" si="3"/>
        <v>43701</v>
      </c>
      <c r="AE13" s="3">
        <f t="shared" si="8"/>
        <v>43702</v>
      </c>
      <c r="AF13" s="2">
        <f t="shared" si="9"/>
        <v>43703</v>
      </c>
      <c r="AG13" s="2">
        <f t="shared" si="9"/>
        <v>43704</v>
      </c>
      <c r="AH13" s="2">
        <f t="shared" si="9"/>
        <v>43705</v>
      </c>
      <c r="AI13" s="2">
        <f t="shared" si="9"/>
        <v>43706</v>
      </c>
      <c r="AJ13" s="2">
        <f t="shared" si="9"/>
        <v>43707</v>
      </c>
      <c r="AK13" s="3">
        <f t="shared" si="9"/>
        <v>43708</v>
      </c>
      <c r="AL13" s="3" t="str">
        <f t="shared" si="9"/>
        <v/>
      </c>
      <c r="AM13" s="2" t="str">
        <f t="shared" si="5"/>
        <v/>
      </c>
    </row>
    <row r="14" spans="2:39" x14ac:dyDescent="0.2">
      <c r="B14" s="1" t="s">
        <v>16</v>
      </c>
      <c r="C14" s="3">
        <f t="shared" si="0"/>
        <v>43709</v>
      </c>
      <c r="D14" s="2">
        <f t="shared" si="1"/>
        <v>43710</v>
      </c>
      <c r="E14" s="2">
        <f t="shared" si="1"/>
        <v>43711</v>
      </c>
      <c r="F14" s="2">
        <f t="shared" si="1"/>
        <v>43712</v>
      </c>
      <c r="G14" s="2">
        <f t="shared" si="1"/>
        <v>43713</v>
      </c>
      <c r="H14" s="2">
        <f t="shared" si="1"/>
        <v>43714</v>
      </c>
      <c r="I14" s="3">
        <f t="shared" si="1"/>
        <v>43715</v>
      </c>
      <c r="J14" s="3">
        <f t="shared" si="2"/>
        <v>43716</v>
      </c>
      <c r="K14" s="2">
        <f t="shared" si="3"/>
        <v>43717</v>
      </c>
      <c r="L14" s="2">
        <f t="shared" si="3"/>
        <v>43718</v>
      </c>
      <c r="M14" s="2">
        <f t="shared" si="3"/>
        <v>43719</v>
      </c>
      <c r="N14" s="2">
        <f t="shared" si="3"/>
        <v>43720</v>
      </c>
      <c r="O14" s="2">
        <f t="shared" si="3"/>
        <v>43721</v>
      </c>
      <c r="P14" s="3">
        <f t="shared" si="3"/>
        <v>43722</v>
      </c>
      <c r="Q14" s="3">
        <f t="shared" si="3"/>
        <v>43723</v>
      </c>
      <c r="R14" s="2">
        <f t="shared" si="3"/>
        <v>43724</v>
      </c>
      <c r="S14" s="2">
        <f t="shared" si="3"/>
        <v>43725</v>
      </c>
      <c r="T14" s="2">
        <f t="shared" si="3"/>
        <v>43726</v>
      </c>
      <c r="U14" s="2">
        <f t="shared" si="3"/>
        <v>43727</v>
      </c>
      <c r="V14" s="2">
        <f t="shared" si="3"/>
        <v>43728</v>
      </c>
      <c r="W14" s="3">
        <f t="shared" si="3"/>
        <v>43729</v>
      </c>
      <c r="X14" s="3">
        <f t="shared" si="3"/>
        <v>43730</v>
      </c>
      <c r="Y14" s="2">
        <f t="shared" si="3"/>
        <v>43731</v>
      </c>
      <c r="Z14" s="2">
        <f t="shared" si="3"/>
        <v>43732</v>
      </c>
      <c r="AA14" s="2">
        <f t="shared" si="3"/>
        <v>43733</v>
      </c>
      <c r="AB14" s="2">
        <f t="shared" si="3"/>
        <v>43734</v>
      </c>
      <c r="AC14" s="2">
        <f t="shared" si="3"/>
        <v>43735</v>
      </c>
      <c r="AD14" s="3">
        <f t="shared" si="3"/>
        <v>43736</v>
      </c>
      <c r="AE14" s="3">
        <f t="shared" si="8"/>
        <v>43737</v>
      </c>
      <c r="AF14" s="2">
        <f t="shared" si="9"/>
        <v>43738</v>
      </c>
      <c r="AG14" s="2" t="str">
        <f t="shared" si="9"/>
        <v/>
      </c>
      <c r="AH14" s="2" t="str">
        <f t="shared" si="9"/>
        <v/>
      </c>
      <c r="AI14" s="2" t="str">
        <f t="shared" si="9"/>
        <v/>
      </c>
      <c r="AJ14" s="2" t="str">
        <f t="shared" si="9"/>
        <v/>
      </c>
      <c r="AK14" s="3" t="str">
        <f t="shared" si="9"/>
        <v/>
      </c>
      <c r="AL14" s="3" t="str">
        <f t="shared" si="9"/>
        <v/>
      </c>
      <c r="AM14" s="2" t="str">
        <f t="shared" si="5"/>
        <v/>
      </c>
    </row>
    <row r="15" spans="2:39" x14ac:dyDescent="0.2">
      <c r="B15" s="1" t="s">
        <v>17</v>
      </c>
      <c r="C15" s="3" t="str">
        <f t="shared" si="0"/>
        <v/>
      </c>
      <c r="D15" s="2" t="str">
        <f t="shared" si="1"/>
        <v/>
      </c>
      <c r="E15" s="2">
        <f t="shared" si="1"/>
        <v>43739</v>
      </c>
      <c r="F15" s="2">
        <f t="shared" si="1"/>
        <v>43740</v>
      </c>
      <c r="G15" s="2">
        <f t="shared" si="1"/>
        <v>43741</v>
      </c>
      <c r="H15" s="2">
        <f t="shared" si="1"/>
        <v>43742</v>
      </c>
      <c r="I15" s="3">
        <f t="shared" si="1"/>
        <v>43743</v>
      </c>
      <c r="J15" s="3">
        <f t="shared" si="2"/>
        <v>43744</v>
      </c>
      <c r="K15" s="2">
        <f t="shared" si="3"/>
        <v>43745</v>
      </c>
      <c r="L15" s="2">
        <f t="shared" si="3"/>
        <v>43746</v>
      </c>
      <c r="M15" s="2">
        <f t="shared" si="3"/>
        <v>43747</v>
      </c>
      <c r="N15" s="2">
        <f t="shared" si="3"/>
        <v>43748</v>
      </c>
      <c r="O15" s="2">
        <f t="shared" si="3"/>
        <v>43749</v>
      </c>
      <c r="P15" s="3">
        <f t="shared" si="3"/>
        <v>43750</v>
      </c>
      <c r="Q15" s="3">
        <f t="shared" si="3"/>
        <v>43751</v>
      </c>
      <c r="R15" s="2">
        <f t="shared" si="3"/>
        <v>43752</v>
      </c>
      <c r="S15" s="2">
        <f t="shared" si="3"/>
        <v>43753</v>
      </c>
      <c r="T15" s="2">
        <f t="shared" si="3"/>
        <v>43754</v>
      </c>
      <c r="U15" s="2">
        <f t="shared" si="3"/>
        <v>43755</v>
      </c>
      <c r="V15" s="2">
        <f t="shared" si="3"/>
        <v>43756</v>
      </c>
      <c r="W15" s="3">
        <f t="shared" si="3"/>
        <v>43757</v>
      </c>
      <c r="X15" s="3">
        <f t="shared" si="3"/>
        <v>43758</v>
      </c>
      <c r="Y15" s="2">
        <f t="shared" si="3"/>
        <v>43759</v>
      </c>
      <c r="Z15" s="2">
        <f t="shared" si="3"/>
        <v>43760</v>
      </c>
      <c r="AA15" s="2">
        <f t="shared" si="3"/>
        <v>43761</v>
      </c>
      <c r="AB15" s="2">
        <f t="shared" si="3"/>
        <v>43762</v>
      </c>
      <c r="AC15" s="2">
        <f t="shared" si="3"/>
        <v>43763</v>
      </c>
      <c r="AD15" s="3">
        <f t="shared" si="3"/>
        <v>43764</v>
      </c>
      <c r="AE15" s="3">
        <f t="shared" si="8"/>
        <v>43765</v>
      </c>
      <c r="AF15" s="2">
        <f t="shared" si="9"/>
        <v>43766</v>
      </c>
      <c r="AG15" s="2">
        <f t="shared" si="9"/>
        <v>43767</v>
      </c>
      <c r="AH15" s="2">
        <f t="shared" si="9"/>
        <v>43768</v>
      </c>
      <c r="AI15" s="2">
        <f t="shared" si="9"/>
        <v>43769</v>
      </c>
      <c r="AJ15" s="2" t="str">
        <f t="shared" si="9"/>
        <v/>
      </c>
      <c r="AK15" s="3" t="str">
        <f t="shared" si="9"/>
        <v/>
      </c>
      <c r="AL15" s="3" t="str">
        <f t="shared" si="9"/>
        <v/>
      </c>
      <c r="AM15" s="2" t="str">
        <f t="shared" si="5"/>
        <v/>
      </c>
    </row>
    <row r="16" spans="2:39" x14ac:dyDescent="0.2">
      <c r="B16" s="1" t="s">
        <v>18</v>
      </c>
      <c r="C16" s="3" t="str">
        <f t="shared" si="0"/>
        <v/>
      </c>
      <c r="D16" s="2" t="str">
        <f t="shared" si="1"/>
        <v/>
      </c>
      <c r="E16" s="2" t="str">
        <f t="shared" si="1"/>
        <v/>
      </c>
      <c r="F16" s="2" t="str">
        <f t="shared" si="1"/>
        <v/>
      </c>
      <c r="G16" s="2" t="str">
        <f t="shared" si="1"/>
        <v/>
      </c>
      <c r="H16" s="2">
        <f t="shared" si="1"/>
        <v>43770</v>
      </c>
      <c r="I16" s="3">
        <f t="shared" si="1"/>
        <v>43771</v>
      </c>
      <c r="J16" s="3">
        <f t="shared" si="2"/>
        <v>43772</v>
      </c>
      <c r="K16" s="2">
        <f t="shared" si="3"/>
        <v>43773</v>
      </c>
      <c r="L16" s="2">
        <f t="shared" si="3"/>
        <v>43774</v>
      </c>
      <c r="M16" s="2">
        <f t="shared" si="3"/>
        <v>43775</v>
      </c>
      <c r="N16" s="2">
        <f t="shared" si="3"/>
        <v>43776</v>
      </c>
      <c r="O16" s="2">
        <f t="shared" si="3"/>
        <v>43777</v>
      </c>
      <c r="P16" s="3">
        <f t="shared" si="3"/>
        <v>43778</v>
      </c>
      <c r="Q16" s="3">
        <f t="shared" si="3"/>
        <v>43779</v>
      </c>
      <c r="R16" s="2">
        <f t="shared" si="3"/>
        <v>43780</v>
      </c>
      <c r="S16" s="2">
        <f t="shared" si="3"/>
        <v>43781</v>
      </c>
      <c r="T16" s="2">
        <f t="shared" si="3"/>
        <v>43782</v>
      </c>
      <c r="U16" s="2">
        <f t="shared" si="3"/>
        <v>43783</v>
      </c>
      <c r="V16" s="2">
        <f t="shared" si="3"/>
        <v>43784</v>
      </c>
      <c r="W16" s="3">
        <f t="shared" si="3"/>
        <v>43785</v>
      </c>
      <c r="X16" s="3">
        <f t="shared" si="3"/>
        <v>43786</v>
      </c>
      <c r="Y16" s="2">
        <f t="shared" si="3"/>
        <v>43787</v>
      </c>
      <c r="Z16" s="2">
        <f t="shared" si="3"/>
        <v>43788</v>
      </c>
      <c r="AA16" s="2">
        <f t="shared" si="3"/>
        <v>43789</v>
      </c>
      <c r="AB16" s="2">
        <f t="shared" si="3"/>
        <v>43790</v>
      </c>
      <c r="AC16" s="2">
        <f t="shared" si="3"/>
        <v>43791</v>
      </c>
      <c r="AD16" s="3">
        <f t="shared" si="3"/>
        <v>43792</v>
      </c>
      <c r="AE16" s="3">
        <f t="shared" si="8"/>
        <v>43793</v>
      </c>
      <c r="AF16" s="2">
        <f t="shared" si="9"/>
        <v>43794</v>
      </c>
      <c r="AG16" s="2">
        <f t="shared" si="9"/>
        <v>43795</v>
      </c>
      <c r="AH16" s="2">
        <f t="shared" si="9"/>
        <v>43796</v>
      </c>
      <c r="AI16" s="2">
        <f t="shared" si="9"/>
        <v>43797</v>
      </c>
      <c r="AJ16" s="2">
        <f t="shared" si="9"/>
        <v>43798</v>
      </c>
      <c r="AK16" s="3">
        <f t="shared" si="9"/>
        <v>43799</v>
      </c>
      <c r="AL16" s="3" t="str">
        <f t="shared" si="9"/>
        <v/>
      </c>
      <c r="AM16" s="2" t="str">
        <f t="shared" si="5"/>
        <v/>
      </c>
    </row>
    <row r="17" spans="2:39" x14ac:dyDescent="0.2">
      <c r="B17" s="1" t="s">
        <v>19</v>
      </c>
      <c r="C17" s="3">
        <f t="shared" si="0"/>
        <v>43800</v>
      </c>
      <c r="D17" s="2">
        <f t="shared" si="1"/>
        <v>43801</v>
      </c>
      <c r="E17" s="2">
        <f t="shared" si="1"/>
        <v>43802</v>
      </c>
      <c r="F17" s="2">
        <f t="shared" si="1"/>
        <v>43803</v>
      </c>
      <c r="G17" s="2">
        <f t="shared" si="1"/>
        <v>43804</v>
      </c>
      <c r="H17" s="2">
        <f t="shared" si="1"/>
        <v>43805</v>
      </c>
      <c r="I17" s="3">
        <f t="shared" si="1"/>
        <v>43806</v>
      </c>
      <c r="J17" s="3">
        <f t="shared" si="2"/>
        <v>43807</v>
      </c>
      <c r="K17" s="2">
        <f t="shared" si="3"/>
        <v>43808</v>
      </c>
      <c r="L17" s="2">
        <f t="shared" si="3"/>
        <v>43809</v>
      </c>
      <c r="M17" s="2">
        <f t="shared" si="3"/>
        <v>43810</v>
      </c>
      <c r="N17" s="2">
        <f t="shared" si="3"/>
        <v>43811</v>
      </c>
      <c r="O17" s="2">
        <f t="shared" si="3"/>
        <v>43812</v>
      </c>
      <c r="P17" s="3">
        <f t="shared" si="3"/>
        <v>43813</v>
      </c>
      <c r="Q17" s="3">
        <f t="shared" si="3"/>
        <v>43814</v>
      </c>
      <c r="R17" s="2">
        <f t="shared" si="3"/>
        <v>43815</v>
      </c>
      <c r="S17" s="2">
        <f t="shared" si="3"/>
        <v>43816</v>
      </c>
      <c r="T17" s="2">
        <f t="shared" si="3"/>
        <v>43817</v>
      </c>
      <c r="U17" s="2">
        <f t="shared" si="3"/>
        <v>43818</v>
      </c>
      <c r="V17" s="2">
        <f t="shared" si="3"/>
        <v>43819</v>
      </c>
      <c r="W17" s="3">
        <f t="shared" si="3"/>
        <v>43820</v>
      </c>
      <c r="X17" s="3">
        <f t="shared" si="3"/>
        <v>43821</v>
      </c>
      <c r="Y17" s="2">
        <f t="shared" si="3"/>
        <v>43822</v>
      </c>
      <c r="Z17" s="2">
        <f t="shared" si="3"/>
        <v>43823</v>
      </c>
      <c r="AA17" s="2">
        <f t="shared" si="3"/>
        <v>43824</v>
      </c>
      <c r="AB17" s="2">
        <f>IFERROR(IF(AA17&gt;=1,AA17+1,""),"")</f>
        <v>43825</v>
      </c>
      <c r="AC17" s="2">
        <f>IFERROR(IF(AB17&gt;=1,AB17+1,""),"")</f>
        <v>43826</v>
      </c>
      <c r="AD17" s="3">
        <f>IFERROR(IF(AC17&gt;=1,AC17+1,""),"")</f>
        <v>43827</v>
      </c>
      <c r="AE17" s="3">
        <f t="shared" si="8"/>
        <v>43828</v>
      </c>
      <c r="AF17" s="2">
        <f t="shared" si="9"/>
        <v>43829</v>
      </c>
      <c r="AG17" s="2">
        <f t="shared" si="9"/>
        <v>43830</v>
      </c>
      <c r="AH17" s="2" t="str">
        <f t="shared" si="9"/>
        <v/>
      </c>
      <c r="AI17" s="2" t="str">
        <f t="shared" si="9"/>
        <v/>
      </c>
      <c r="AJ17" s="2" t="str">
        <f t="shared" si="9"/>
        <v/>
      </c>
      <c r="AK17" s="3" t="str">
        <f t="shared" si="9"/>
        <v/>
      </c>
      <c r="AL17" s="3" t="str">
        <f t="shared" si="9"/>
        <v/>
      </c>
      <c r="AM17" s="2" t="str">
        <f t="shared" si="5"/>
        <v/>
      </c>
    </row>
  </sheetData>
  <conditionalFormatting sqref="C6:AM17">
    <cfRule type="expression" dxfId="42" priority="1">
      <formula>AND(WEEKDAY(C6,2)&lt;6,COUNTIF(s.fériés,C6)&gt;0)</formula>
    </cfRule>
  </conditionalFormatting>
  <dataValidations count="1">
    <dataValidation type="list" allowBlank="1" showInputMessage="1" showErrorMessage="1" sqref="B3">
      <formula1>d.années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12"/>
  <sheetViews>
    <sheetView showGridLines="0" workbookViewId="0">
      <selection activeCell="B3" sqref="B3"/>
    </sheetView>
  </sheetViews>
  <sheetFormatPr baseColWidth="10" defaultRowHeight="12.75" x14ac:dyDescent="0.2"/>
  <cols>
    <col min="1" max="1" width="1.7109375" customWidth="1"/>
    <col min="3" max="3" width="8.140625" bestFit="1" customWidth="1"/>
    <col min="4" max="4" width="5.5703125" bestFit="1" customWidth="1"/>
    <col min="5" max="5" width="10.7109375" bestFit="1" customWidth="1"/>
  </cols>
  <sheetData>
    <row r="2" spans="2:5" x14ac:dyDescent="0.2">
      <c r="B2" s="4" t="s">
        <v>71</v>
      </c>
    </row>
    <row r="3" spans="2:5" x14ac:dyDescent="0.2">
      <c r="B3" s="5" t="s">
        <v>12</v>
      </c>
      <c r="C3" s="6" t="s">
        <v>51</v>
      </c>
    </row>
    <row r="5" spans="2:5" x14ac:dyDescent="0.2">
      <c r="B5" t="s">
        <v>65</v>
      </c>
      <c r="C5" t="s">
        <v>66</v>
      </c>
      <c r="D5" t="s">
        <v>67</v>
      </c>
      <c r="E5" t="s">
        <v>68</v>
      </c>
    </row>
    <row r="6" spans="2:5" x14ac:dyDescent="0.2">
      <c r="B6" s="8">
        <f>_xlfn.ISOWEEKNUM(DATE(Année,Mois,1))</f>
        <v>18</v>
      </c>
      <c r="C6" s="9">
        <f>DATE(Année,Mois,1)</f>
        <v>43586</v>
      </c>
      <c r="D6" s="9">
        <f>7*B6+DATE(Année,1,3)-WEEKDAY(DATE(Année,1,3),2)</f>
        <v>43590</v>
      </c>
      <c r="E6">
        <f>NETWORKDAYS.INTL(C6,D6,1,s.fériés)</f>
        <v>2</v>
      </c>
    </row>
    <row r="7" spans="2:5" x14ac:dyDescent="0.2">
      <c r="B7" s="8">
        <f>B6+1</f>
        <v>19</v>
      </c>
      <c r="C7" s="9">
        <f>D6+1</f>
        <v>43591</v>
      </c>
      <c r="D7" s="9">
        <f>7*B7+DATE(Année,1,3)-WEEKDAY(DATE(Année,1,3),2)</f>
        <v>43597</v>
      </c>
      <c r="E7" s="1">
        <f>NETWORKDAYS.INTL(C7,D7,1,s.fériés)</f>
        <v>4</v>
      </c>
    </row>
    <row r="8" spans="2:5" x14ac:dyDescent="0.2">
      <c r="B8" s="8">
        <f>B7+1</f>
        <v>20</v>
      </c>
      <c r="C8" s="9">
        <f t="shared" ref="C8:C9" si="0">D7+1</f>
        <v>43598</v>
      </c>
      <c r="D8" s="9">
        <f>7*B8+DATE(Année,1,3)-WEEKDAY(DATE(Année,1,3),2)</f>
        <v>43604</v>
      </c>
      <c r="E8" s="1">
        <f>NETWORKDAYS.INTL(C8,D8,1,s.fériés)</f>
        <v>5</v>
      </c>
    </row>
    <row r="9" spans="2:5" x14ac:dyDescent="0.2">
      <c r="B9" s="8">
        <f>B8+1</f>
        <v>21</v>
      </c>
      <c r="C9" s="9">
        <f t="shared" si="0"/>
        <v>43605</v>
      </c>
      <c r="D9" s="9">
        <f>7*B9+DATE(Année,1,3)-WEEKDAY(DATE(Année,1,3),2)</f>
        <v>43611</v>
      </c>
      <c r="E9" s="1">
        <f>NETWORKDAYS.INTL(C9,D9,1,s.fériés)</f>
        <v>5</v>
      </c>
    </row>
    <row r="10" spans="2:5" x14ac:dyDescent="0.2">
      <c r="B10" s="8">
        <f>B9+1</f>
        <v>22</v>
      </c>
      <c r="C10" s="9">
        <f>D9+1</f>
        <v>43612</v>
      </c>
      <c r="D10" s="9">
        <f>EOMONTH(DATE(Année,Mois,1),0)</f>
        <v>43616</v>
      </c>
      <c r="E10" s="1">
        <f>NETWORKDAYS.INTL(C10,D10,1,s.fériés)</f>
        <v>4</v>
      </c>
    </row>
    <row r="11" spans="2:5" x14ac:dyDescent="0.2">
      <c r="B11" t="s">
        <v>70</v>
      </c>
      <c r="E11" s="1">
        <f>SUBTOTAL(109,Tableau4[Jours ouvrés])</f>
        <v>20</v>
      </c>
    </row>
    <row r="12" spans="2:5" x14ac:dyDescent="0.2">
      <c r="B12" s="8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'Calendrier annuel'!$B$6:$B$17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7"/>
  <sheetViews>
    <sheetView showGridLines="0" workbookViewId="0">
      <selection activeCell="E9" sqref="E9"/>
    </sheetView>
  </sheetViews>
  <sheetFormatPr baseColWidth="10" defaultRowHeight="12.75" x14ac:dyDescent="0.2"/>
  <cols>
    <col min="1" max="1" width="1.7109375" customWidth="1"/>
    <col min="4" max="4" width="19.42578125" bestFit="1" customWidth="1"/>
  </cols>
  <sheetData>
    <row r="2" spans="2:5" x14ac:dyDescent="0.2">
      <c r="B2" t="s">
        <v>0</v>
      </c>
      <c r="D2" t="s">
        <v>64</v>
      </c>
      <c r="E2" s="7">
        <f>ROUND(DATE(Année,4,MOD(234-11*MOD(Année,19),30))/7,0)*7-6</f>
        <v>43576</v>
      </c>
    </row>
    <row r="3" spans="2:5" x14ac:dyDescent="0.2">
      <c r="B3">
        <f ca="1">IF(ISTEXT(B2),YEAR(TODAY())-1,B2+1)</f>
        <v>2018</v>
      </c>
    </row>
    <row r="4" spans="2:5" x14ac:dyDescent="0.2">
      <c r="B4" s="1">
        <f t="shared" ref="B4:B11" ca="1" si="0">IF(ISTEXT(B3),YEAR(TODAY())-1,B3+1)</f>
        <v>2019</v>
      </c>
      <c r="D4" t="s">
        <v>52</v>
      </c>
      <c r="E4" t="s">
        <v>63</v>
      </c>
    </row>
    <row r="5" spans="2:5" x14ac:dyDescent="0.2">
      <c r="B5" s="1">
        <f t="shared" ca="1" si="0"/>
        <v>2020</v>
      </c>
      <c r="D5" t="s">
        <v>53</v>
      </c>
      <c r="E5" s="7">
        <f>DATE(Année,1,1)</f>
        <v>43466</v>
      </c>
    </row>
    <row r="6" spans="2:5" x14ac:dyDescent="0.2">
      <c r="B6" s="1">
        <f t="shared" ca="1" si="0"/>
        <v>2021</v>
      </c>
      <c r="D6" t="s">
        <v>54</v>
      </c>
      <c r="E6" s="7">
        <f>E2+1</f>
        <v>43577</v>
      </c>
    </row>
    <row r="7" spans="2:5" x14ac:dyDescent="0.2">
      <c r="B7" s="1">
        <f t="shared" ca="1" si="0"/>
        <v>2022</v>
      </c>
      <c r="D7" t="s">
        <v>55</v>
      </c>
      <c r="E7" s="7">
        <f>DATE(Année,5,1)</f>
        <v>43586</v>
      </c>
    </row>
    <row r="8" spans="2:5" x14ac:dyDescent="0.2">
      <c r="B8" s="1">
        <f t="shared" ca="1" si="0"/>
        <v>2023</v>
      </c>
      <c r="D8" t="s">
        <v>56</v>
      </c>
      <c r="E8" s="7">
        <f>DATE(Année,5,8)</f>
        <v>43593</v>
      </c>
    </row>
    <row r="9" spans="2:5" x14ac:dyDescent="0.2">
      <c r="B9" s="1">
        <f t="shared" ca="1" si="0"/>
        <v>2024</v>
      </c>
      <c r="D9" t="s">
        <v>57</v>
      </c>
      <c r="E9" s="7">
        <f>E6+38</f>
        <v>43615</v>
      </c>
    </row>
    <row r="10" spans="2:5" x14ac:dyDescent="0.2">
      <c r="B10" s="1">
        <f ca="1">IF(ISTEXT(B9),YEAR(TODAY())-1,B9+1)</f>
        <v>2025</v>
      </c>
      <c r="D10" t="s">
        <v>69</v>
      </c>
      <c r="E10" s="7">
        <f>E6+49</f>
        <v>43626</v>
      </c>
    </row>
    <row r="11" spans="2:5" x14ac:dyDescent="0.2">
      <c r="B11" s="1">
        <f t="shared" ca="1" si="0"/>
        <v>2026</v>
      </c>
      <c r="D11" t="s">
        <v>58</v>
      </c>
      <c r="E11" s="7">
        <f>DATE(Année,7,14)</f>
        <v>43660</v>
      </c>
    </row>
    <row r="12" spans="2:5" x14ac:dyDescent="0.2">
      <c r="D12" t="s">
        <v>59</v>
      </c>
      <c r="E12" s="7">
        <f>DATE(Année,8,15)</f>
        <v>43692</v>
      </c>
    </row>
    <row r="13" spans="2:5" x14ac:dyDescent="0.2">
      <c r="D13" t="s">
        <v>60</v>
      </c>
      <c r="E13" s="7">
        <f>DATE(Année,11,1)</f>
        <v>43770</v>
      </c>
    </row>
    <row r="14" spans="2:5" x14ac:dyDescent="0.2">
      <c r="D14" t="s">
        <v>61</v>
      </c>
      <c r="E14" s="7">
        <f>DATE(Année,11,11)</f>
        <v>43780</v>
      </c>
    </row>
    <row r="15" spans="2:5" x14ac:dyDescent="0.2">
      <c r="D15" t="s">
        <v>62</v>
      </c>
      <c r="E15" s="7">
        <f>DATE(Année,12,25)</f>
        <v>43824</v>
      </c>
    </row>
    <row r="16" spans="2:5" x14ac:dyDescent="0.2">
      <c r="E16" s="7"/>
    </row>
    <row r="17" spans="5:5" x14ac:dyDescent="0.2">
      <c r="E17" s="7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Calendrier annuel</vt:lpstr>
      <vt:lpstr>Calendrier hebdomadaire</vt:lpstr>
      <vt:lpstr>Listes</vt:lpstr>
      <vt:lpstr>Année</vt:lpstr>
      <vt:lpstr>d.années</vt:lpstr>
      <vt:lpstr>s.fériés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2019-01-14T18:21:03Z</dcterms:modified>
</cp:coreProperties>
</file>