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88D57C2-D76A-4134-AA18-F0F1234610BE}" xr6:coauthVersionLast="45" xr6:coauthVersionMax="45" xr10:uidLastSave="{00000000-0000-0000-0000-000000000000}"/>
  <bookViews>
    <workbookView xWindow="-120" yWindow="-120" windowWidth="24240" windowHeight="13740" activeTab="2" xr2:uid="{84E2873F-4B86-46AB-8015-925554528AD5}"/>
  </bookViews>
  <sheets>
    <sheet name="bdd_VILLES" sheetId="10" r:id="rId1"/>
    <sheet name="Stage" sheetId="2" r:id="rId2"/>
    <sheet name="BDD" sheetId="1" r:id="rId3"/>
    <sheet name="Feuil3" sheetId="3" r:id="rId4"/>
    <sheet name="Feuil4" sheetId="4" r:id="rId5"/>
    <sheet name="Feuil6" sheetId="6" r:id="rId6"/>
  </sheets>
  <definedNames>
    <definedName name="CP_uniques">OFFSET(bdd_VILLES!$E$2,0,0,COUNTA(bdd_VILLES!$E:$E)-1,1)</definedName>
    <definedName name="Liste_villes">OFFSET(bdd_VILLES!$G$2,0,0,COUNTA(bdd_VILLES!$G:$G)-1,1)</definedName>
  </definedNames>
  <calcPr calcId="191029"/>
  <pivotCaches>
    <pivotCache cacheId="0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" i="10" l="1" a="1"/>
  <c r="E2" i="10" s="1"/>
  <c r="G2" i="10" a="1"/>
  <c r="G2" i="10" s="1"/>
  <c r="J3" i="10"/>
  <c r="J2" i="10"/>
  <c r="K7" i="1" l="1"/>
  <c r="K8" i="1"/>
  <c r="K9" i="1"/>
  <c r="K10" i="1"/>
  <c r="K11" i="1"/>
  <c r="K12" i="1"/>
  <c r="K13" i="1"/>
  <c r="K14" i="1"/>
  <c r="K15" i="1"/>
  <c r="K16" i="1"/>
  <c r="K17" i="1"/>
  <c r="K18" i="1"/>
  <c r="J7" i="1"/>
  <c r="J8" i="1"/>
  <c r="J9" i="1"/>
  <c r="J10" i="1"/>
  <c r="J11" i="1"/>
  <c r="J12" i="1"/>
  <c r="J13" i="1"/>
  <c r="J14" i="1"/>
  <c r="J15" i="1"/>
  <c r="J16" i="1"/>
  <c r="J17" i="1"/>
  <c r="J18" i="1"/>
  <c r="J6" i="1"/>
  <c r="K6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<sst xmlns="http://schemas.openxmlformats.org/spreadsheetml/2006/main" count="86" uniqueCount="71">
  <si>
    <t>NOM</t>
  </si>
  <si>
    <t>Prénom</t>
  </si>
  <si>
    <t>Date de naissance</t>
  </si>
  <si>
    <t>Adresse</t>
  </si>
  <si>
    <t>Prix</t>
  </si>
  <si>
    <t>Date</t>
  </si>
  <si>
    <t>Intitulé</t>
  </si>
  <si>
    <t>Téléphone1</t>
  </si>
  <si>
    <t>Téléphone2</t>
  </si>
  <si>
    <t>N° de stage</t>
  </si>
  <si>
    <t>Adresse Mail</t>
  </si>
  <si>
    <t>n° stage</t>
  </si>
  <si>
    <t>intitulé</t>
  </si>
  <si>
    <t>prix</t>
  </si>
  <si>
    <t>Étiquettes de lignes</t>
  </si>
  <si>
    <t>Total général</t>
  </si>
  <si>
    <t>Nombre de Intitulé</t>
  </si>
  <si>
    <t>Somme de Prix</t>
  </si>
  <si>
    <t>nb jours</t>
  </si>
  <si>
    <t>Somme de nb jours</t>
  </si>
  <si>
    <t>Les animaux de la jungle aux couleurs du carnaval</t>
  </si>
  <si>
    <t>Jeux de société, masques et déco de carnaval</t>
  </si>
  <si>
    <t>Psychomotricité</t>
  </si>
  <si>
    <t>Multisports</t>
  </si>
  <si>
    <t>Initiation à la natation</t>
  </si>
  <si>
    <t>Danse kids</t>
  </si>
  <si>
    <t>Escalade, badminton, squash, jorkyball</t>
  </si>
  <si>
    <t>Découverte et perfectionnement, badminton, squash, tennis de table+ sortie patinoire</t>
  </si>
  <si>
    <t>Pâtinage</t>
  </si>
  <si>
    <t>CP</t>
  </si>
  <si>
    <t>VILLES</t>
  </si>
  <si>
    <t>RUMES</t>
  </si>
  <si>
    <t>SAINT-MAUR</t>
  </si>
  <si>
    <t>TOURNAI</t>
  </si>
  <si>
    <t>ERE</t>
  </si>
  <si>
    <t>ORCQ</t>
  </si>
  <si>
    <t>ESPLECHIN</t>
  </si>
  <si>
    <t>FROYENNES</t>
  </si>
  <si>
    <t>FROIDMONT</t>
  </si>
  <si>
    <t>WILLEMEAU</t>
  </si>
  <si>
    <t>TEMPLEUVE</t>
  </si>
  <si>
    <t>RAMEGNIES-CHIN</t>
  </si>
  <si>
    <t>CHERCQ</t>
  </si>
  <si>
    <t>BLANDAIN</t>
  </si>
  <si>
    <t>MARQUAIN</t>
  </si>
  <si>
    <t>LAMAIN</t>
  </si>
  <si>
    <t>HERTAIN</t>
  </si>
  <si>
    <t>GAURAIN-RAMECROIX</t>
  </si>
  <si>
    <t>HAVINNES</t>
  </si>
  <si>
    <t>BECLERS</t>
  </si>
  <si>
    <t>THIMOUGIES</t>
  </si>
  <si>
    <t>MAULDE</t>
  </si>
  <si>
    <t>BARRY</t>
  </si>
  <si>
    <t>VAULX</t>
  </si>
  <si>
    <t>VEZON</t>
  </si>
  <si>
    <t>KAIN</t>
  </si>
  <si>
    <t>MELLES</t>
  </si>
  <si>
    <t>QUARTES</t>
  </si>
  <si>
    <t>RUMILLIES</t>
  </si>
  <si>
    <t>MONT-SAINT-AUBERT</t>
  </si>
  <si>
    <t>MOURCOURT</t>
  </si>
  <si>
    <t>WARCHIN</t>
  </si>
  <si>
    <t>(vide)</t>
  </si>
  <si>
    <t>SCHERPEREEL</t>
  </si>
  <si>
    <t>Frédéric</t>
  </si>
  <si>
    <t>Froid</t>
  </si>
  <si>
    <t>CP_Uniques</t>
  </si>
  <si>
    <t>liste déroulante</t>
  </si>
  <si>
    <t xml:space="preserve">E2 : </t>
  </si>
  <si>
    <t xml:space="preserve">G2 : </t>
  </si>
  <si>
    <t>Column1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</si>
</sst>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0"/>
      <color rgb="FF7F7F7F"/>
      <name val="Police corps"/>
      <family val="2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</fills>
  <borders count="2">
    <border>
      <left/>
      <right/>
      <top/>
      <bottom/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 indent="1"/>
    </xf>
    <xf numFmtId="0" fontId="0" fillId="2" borderId="1" xfId="0" applyFont="1" applyFill="1" applyBorder="1"/>
    <xf numFmtId="0" fontId="2" fillId="0" borderId="0" xfId="1"/>
    <xf numFmtId="0" fontId="3" fillId="0" borderId="0" xfId="0" applyFont="1" applyAlignment="1">
      <alignment horizontal="right"/>
    </xf>
    <xf numFmtId="0" fontId="3" fillId="0" borderId="0" xfId="0" applyFont="1"/>
  </cellXfs>
  <cellStyles count="2">
    <cellStyle name="Explanatory Text" xfId="1" builtinId="53"/>
    <cellStyle name="Normal" xfId="0" builtinId="0"/>
  </cellStyles>
  <dxfs count="8">
    <dxf>
      <numFmt numFmtId="164" formatCode="#,##0.00\ &quot;€&quot;"/>
    </dxf>
    <dxf>
      <numFmt numFmtId="164" formatCode="#,##0.00\ &quot;€&quot;"/>
    </dxf>
    <dxf>
      <numFmt numFmtId="0" formatCode="General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165" formatCode="dd/mm/yy"/>
    </dxf>
    <dxf>
      <alignment horizontal="center" vertical="bottom" textRotation="0" wrapText="0" indent="0" justifyLastLine="0" shrinkToFit="0" readingOrder="0"/>
    </dxf>
    <dxf>
      <numFmt numFmtId="164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381000</xdr:colOff>
      <xdr:row>5</xdr:row>
      <xdr:rowOff>28575</xdr:rowOff>
    </xdr:from>
    <xdr:to>
      <xdr:col>14</xdr:col>
      <xdr:colOff>447087</xdr:colOff>
      <xdr:row>24</xdr:row>
      <xdr:rowOff>104313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71C9997-E2CD-4649-B090-FCCBD773B8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81875" y="962025"/>
          <a:ext cx="4704762" cy="3695238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ed" refreshedDate="43939.795566319444" createdVersion="6" refreshedVersion="6" minRefreshableVersion="3" recordCount="25" xr:uid="{EC3276C0-CCC4-41E6-B665-4695BA8766E5}">
  <cacheSource type="worksheet">
    <worksheetSource name="Données"/>
  </cacheSource>
  <cacheFields count="14">
    <cacheField name="NOM" numFmtId="0">
      <sharedItems containsNonDate="0" containsBlank="1" count="4">
        <m/>
        <s v="zorro" u="1"/>
        <s v="grand" u="1"/>
        <s v="ABRAHAM" u="1"/>
      </sharedItems>
    </cacheField>
    <cacheField name="Prénom" numFmtId="0">
      <sharedItems containsNonDate="0" containsBlank="1" count="6">
        <m/>
        <s v="Noa" u="1"/>
        <s v="pierre" u="1"/>
        <s v="Adam" u="1"/>
        <s v="bernardo" u="1"/>
        <s v="Eve" u="1"/>
      </sharedItems>
    </cacheField>
    <cacheField name="Date de naissance" numFmtId="14">
      <sharedItems containsNonDate="0" containsString="0" containsBlank="1"/>
    </cacheField>
    <cacheField name="Adresse" numFmtId="0">
      <sharedItems containsNonDate="0" containsString="0" containsBlank="1"/>
    </cacheField>
    <cacheField name="CP" numFmtId="0">
      <sharedItems containsString="0" containsBlank="1" containsNumber="1" containsInteger="1" minValue="7500" maxValue="7610"/>
    </cacheField>
    <cacheField name="Villes" numFmtId="0">
      <sharedItems/>
    </cacheField>
    <cacheField name="Téléphone1" numFmtId="0">
      <sharedItems containsNonDate="0" containsString="0" containsBlank="1"/>
    </cacheField>
    <cacheField name="Téléphone2" numFmtId="0">
      <sharedItems containsNonDate="0" containsString="0" containsBlank="1"/>
    </cacheField>
    <cacheField name="N° de stage" numFmtId="0">
      <sharedItems containsSemiMixedTypes="0" containsString="0" containsNumber="1" containsInteger="1" minValue="1" maxValue="5"/>
    </cacheField>
    <cacheField name="Intitulé" numFmtId="0">
      <sharedItems count="7">
        <s v="Initiation à la natation"/>
        <s v="Les animaux de la jungle aux couleurs du carnaval"/>
        <s v="tennis" u="1"/>
        <s v="multi sport (piscine, tennis ..)" u="1"/>
        <s v="pingpong" u="1"/>
        <s v="piscine" u="1"/>
        <s v=" escalade, badminton, squash, jorkyball" u="1"/>
      </sharedItems>
    </cacheField>
    <cacheField name="Prix" numFmtId="164">
      <sharedItems containsSemiMixedTypes="0" containsString="0" containsNumber="1" minValue="15.5" maxValue="15.5"/>
    </cacheField>
    <cacheField name="nb jours" numFmtId="0">
      <sharedItems containsString="0" containsBlank="1" containsNumber="1" containsInteger="1" minValue="0" maxValue="0"/>
    </cacheField>
    <cacheField name="Date" numFmtId="0">
      <sharedItems containsNonDate="0" containsString="0" containsBlank="1"/>
    </cacheField>
    <cacheField name="Adresse Mail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x v="0"/>
    <x v="0"/>
    <m/>
    <m/>
    <n v="7500"/>
    <s v="SAINT-MAUR"/>
    <m/>
    <m/>
    <n v="5"/>
    <x v="0"/>
    <n v="15.5"/>
    <n v="0"/>
    <m/>
    <m/>
  </r>
  <r>
    <x v="0"/>
    <x v="0"/>
    <m/>
    <m/>
    <n v="7522"/>
    <s v="BLANDAIN"/>
    <m/>
    <m/>
    <n v="1"/>
    <x v="1"/>
    <n v="15.5"/>
    <n v="0"/>
    <m/>
    <m/>
  </r>
  <r>
    <x v="0"/>
    <x v="0"/>
    <m/>
    <m/>
    <n v="7540"/>
    <s v="KAIN"/>
    <m/>
    <m/>
    <n v="1"/>
    <x v="1"/>
    <n v="15.5"/>
    <n v="0"/>
    <m/>
    <m/>
  </r>
  <r>
    <x v="0"/>
    <x v="0"/>
    <m/>
    <m/>
    <n v="7500"/>
    <s v="ERE"/>
    <m/>
    <m/>
    <n v="1"/>
    <x v="1"/>
    <n v="15.5"/>
    <m/>
    <m/>
    <m/>
  </r>
  <r>
    <x v="0"/>
    <x v="0"/>
    <m/>
    <m/>
    <n v="7540"/>
    <s v="KAIN"/>
    <m/>
    <m/>
    <n v="1"/>
    <x v="1"/>
    <n v="15.5"/>
    <m/>
    <m/>
    <m/>
  </r>
  <r>
    <x v="0"/>
    <x v="0"/>
    <m/>
    <m/>
    <n v="7500"/>
    <e v="#N/A"/>
    <m/>
    <m/>
    <n v="1"/>
    <x v="1"/>
    <n v="15.5"/>
    <m/>
    <m/>
    <m/>
  </r>
  <r>
    <x v="0"/>
    <x v="0"/>
    <m/>
    <m/>
    <n v="7500"/>
    <e v="#N/A"/>
    <m/>
    <m/>
    <n v="1"/>
    <x v="1"/>
    <n v="15.5"/>
    <m/>
    <m/>
    <m/>
  </r>
  <r>
    <x v="0"/>
    <x v="0"/>
    <m/>
    <m/>
    <n v="7522"/>
    <s v="BLANDAIN"/>
    <m/>
    <m/>
    <n v="1"/>
    <x v="1"/>
    <n v="15.5"/>
    <m/>
    <m/>
    <m/>
  </r>
  <r>
    <x v="0"/>
    <x v="0"/>
    <m/>
    <m/>
    <n v="7522"/>
    <s v="BLANDAIN"/>
    <m/>
    <m/>
    <n v="1"/>
    <x v="1"/>
    <n v="15.5"/>
    <m/>
    <m/>
    <m/>
  </r>
  <r>
    <x v="0"/>
    <x v="0"/>
    <m/>
    <m/>
    <n v="7500"/>
    <e v="#N/A"/>
    <m/>
    <m/>
    <n v="1"/>
    <x v="1"/>
    <n v="15.5"/>
    <m/>
    <m/>
    <m/>
  </r>
  <r>
    <x v="0"/>
    <x v="0"/>
    <m/>
    <m/>
    <n v="7500"/>
    <e v="#N/A"/>
    <m/>
    <m/>
    <n v="1"/>
    <x v="1"/>
    <n v="15.5"/>
    <m/>
    <m/>
    <m/>
  </r>
  <r>
    <x v="0"/>
    <x v="0"/>
    <m/>
    <m/>
    <n v="7522"/>
    <s v="BLANDAIN"/>
    <m/>
    <m/>
    <n v="1"/>
    <x v="1"/>
    <n v="15.5"/>
    <m/>
    <m/>
    <m/>
  </r>
  <r>
    <x v="0"/>
    <x v="0"/>
    <m/>
    <m/>
    <n v="7540"/>
    <s v="KAIN"/>
    <m/>
    <m/>
    <n v="1"/>
    <x v="1"/>
    <n v="15.5"/>
    <m/>
    <m/>
    <m/>
  </r>
  <r>
    <x v="0"/>
    <x v="0"/>
    <m/>
    <m/>
    <n v="7522"/>
    <s v="MARQUAIN"/>
    <m/>
    <m/>
    <n v="1"/>
    <x v="1"/>
    <n v="15.5"/>
    <m/>
    <m/>
    <m/>
  </r>
  <r>
    <x v="0"/>
    <x v="0"/>
    <m/>
    <m/>
    <n v="7522"/>
    <s v="LAMAIN"/>
    <m/>
    <m/>
    <n v="1"/>
    <x v="1"/>
    <n v="15.5"/>
    <m/>
    <m/>
    <m/>
  </r>
  <r>
    <x v="0"/>
    <x v="0"/>
    <m/>
    <m/>
    <n v="7610"/>
    <s v="RUMES"/>
    <m/>
    <m/>
    <n v="1"/>
    <x v="1"/>
    <n v="15.5"/>
    <m/>
    <m/>
    <m/>
  </r>
  <r>
    <x v="0"/>
    <x v="0"/>
    <m/>
    <m/>
    <n v="7536"/>
    <s v="VAULX"/>
    <m/>
    <m/>
    <n v="1"/>
    <x v="1"/>
    <n v="15.5"/>
    <m/>
    <m/>
    <m/>
  </r>
  <r>
    <x v="0"/>
    <x v="0"/>
    <m/>
    <m/>
    <n v="7500"/>
    <e v="#N/A"/>
    <m/>
    <m/>
    <n v="1"/>
    <x v="1"/>
    <n v="15.5"/>
    <m/>
    <m/>
    <m/>
  </r>
  <r>
    <x v="0"/>
    <x v="0"/>
    <m/>
    <m/>
    <n v="7501"/>
    <e v="#N/A"/>
    <m/>
    <m/>
    <n v="1"/>
    <x v="1"/>
    <n v="15.5"/>
    <m/>
    <m/>
    <m/>
  </r>
  <r>
    <x v="0"/>
    <x v="0"/>
    <m/>
    <m/>
    <m/>
    <e v="#N/A"/>
    <m/>
    <m/>
    <n v="1"/>
    <x v="1"/>
    <n v="15.5"/>
    <m/>
    <m/>
    <m/>
  </r>
  <r>
    <x v="0"/>
    <x v="0"/>
    <m/>
    <m/>
    <m/>
    <e v="#N/A"/>
    <m/>
    <m/>
    <n v="1"/>
    <x v="1"/>
    <n v="15.5"/>
    <m/>
    <m/>
    <m/>
  </r>
  <r>
    <x v="0"/>
    <x v="0"/>
    <m/>
    <m/>
    <m/>
    <e v="#N/A"/>
    <m/>
    <m/>
    <n v="1"/>
    <x v="1"/>
    <n v="15.5"/>
    <m/>
    <m/>
    <m/>
  </r>
  <r>
    <x v="0"/>
    <x v="0"/>
    <m/>
    <m/>
    <m/>
    <e v="#N/A"/>
    <m/>
    <m/>
    <n v="1"/>
    <x v="1"/>
    <n v="15.5"/>
    <m/>
    <m/>
    <m/>
  </r>
  <r>
    <x v="0"/>
    <x v="0"/>
    <m/>
    <m/>
    <m/>
    <e v="#N/A"/>
    <m/>
    <m/>
    <n v="1"/>
    <x v="1"/>
    <n v="15.5"/>
    <m/>
    <m/>
    <m/>
  </r>
  <r>
    <x v="0"/>
    <x v="0"/>
    <m/>
    <m/>
    <m/>
    <e v="#N/A"/>
    <m/>
    <m/>
    <n v="1"/>
    <x v="1"/>
    <n v="15.5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75B9554-9782-4D29-A53C-13F5710258E2}" name="Tableau croisé dynamique7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6" firstHeaderRow="1" firstDataRow="1" firstDataCol="1"/>
  <pivotFields count="14">
    <pivotField showAll="0"/>
    <pivotField showAll="0"/>
    <pivotField numFmtId="14" showAll="0"/>
    <pivotField showAll="0"/>
    <pivotField showAll="0"/>
    <pivotField showAll="0"/>
    <pivotField showAll="0"/>
    <pivotField showAll="0"/>
    <pivotField showAll="0"/>
    <pivotField axis="axisRow" dataField="1" showAll="0">
      <items count="8">
        <item m="1" x="4"/>
        <item m="1" x="5"/>
        <item m="1" x="2"/>
        <item m="1" x="3"/>
        <item m="1" x="6"/>
        <item x="0"/>
        <item x="1"/>
        <item t="default"/>
      </items>
    </pivotField>
    <pivotField numFmtId="164" showAll="0"/>
    <pivotField showAll="0"/>
    <pivotField showAll="0"/>
    <pivotField showAll="0"/>
  </pivotFields>
  <rowFields count="1">
    <field x="9"/>
  </rowFields>
  <rowItems count="3">
    <i>
      <x v="5"/>
    </i>
    <i>
      <x v="6"/>
    </i>
    <i t="grand">
      <x/>
    </i>
  </rowItems>
  <colItems count="1">
    <i/>
  </colItems>
  <dataFields count="1">
    <dataField name="Nombre de Intitulé" fld="9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5DD423F-9C30-439E-957D-308ED74C26CF}" name="Tableau croisé dynamique8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6" firstHeaderRow="1" firstDataRow="1" firstDataCol="1"/>
  <pivotFields count="14">
    <pivotField axis="axisRow" showAll="0">
      <items count="5">
        <item m="1" x="3"/>
        <item m="1" x="2"/>
        <item m="1" x="1"/>
        <item x="0"/>
        <item t="default"/>
      </items>
    </pivotField>
    <pivotField axis="axisRow" showAll="0">
      <items count="7">
        <item m="1" x="1"/>
        <item m="1" x="2"/>
        <item m="1" x="3"/>
        <item m="1" x="5"/>
        <item m="1" x="4"/>
        <item x="0"/>
        <item t="default"/>
      </items>
    </pivotField>
    <pivotField numFmtId="14" showAll="0"/>
    <pivotField showAll="0"/>
    <pivotField showAll="0"/>
    <pivotField showAll="0"/>
    <pivotField showAll="0"/>
    <pivotField showAll="0"/>
    <pivotField showAll="0"/>
    <pivotField showAll="0"/>
    <pivotField dataField="1" numFmtId="164" showAll="0"/>
    <pivotField showAll="0"/>
    <pivotField showAll="0"/>
    <pivotField showAll="0"/>
  </pivotFields>
  <rowFields count="2">
    <field x="0"/>
    <field x="1"/>
  </rowFields>
  <rowItems count="3">
    <i>
      <x v="3"/>
    </i>
    <i r="1">
      <x v="5"/>
    </i>
    <i t="grand">
      <x/>
    </i>
  </rowItems>
  <colItems count="1">
    <i/>
  </colItems>
  <dataFields count="1">
    <dataField name="Somme de Prix" fld="1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0FB9998-E89F-4A20-B412-6D9FEC52AE80}" name="Tableau croisé dynamique10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D5" firstHeaderRow="0" firstDataRow="1" firstDataCol="2"/>
  <pivotFields count="14">
    <pivotField axis="axisRow" compact="0" outline="0" showAll="0" defaultSubtotal="0">
      <items count="4">
        <item m="1" x="3"/>
        <item m="1" x="2"/>
        <item m="1"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m="1" x="3"/>
        <item m="1" x="5"/>
        <item m="1" x="1"/>
        <item m="1" x="2"/>
        <item m="1" x="4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6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1"/>
  </rowFields>
  <rowItems count="2">
    <i>
      <x v="3"/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nb jours" fld="11" baseField="0" baseItem="0"/>
    <dataField name="Somme de Prix" fld="1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D40A2B9-277E-4161-8B7F-C3A739AD5131}" name="Villes" displayName="Villes" ref="A1:B32" totalsRowShown="0">
  <autoFilter ref="A1:B32" xr:uid="{7041D473-5972-45FA-AA5C-540AE1FE3774}"/>
  <tableColumns count="2">
    <tableColumn id="1" xr3:uid="{B6279FF8-4E32-4662-A439-B8FDFA9F4F65}" name="CP"/>
    <tableColumn id="2" xr3:uid="{BFA348CC-552A-4323-8861-E39DB1E32FAD}" name="VILLES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CDF9B6A-864A-4FA6-8D74-0F7A576C264D}" name="Stages" displayName="Stages" ref="A1:D10" totalsRowShown="0">
  <autoFilter ref="A1:D10" xr:uid="{BDC12B0D-9C48-4F36-BAED-1FB457FF80FC}"/>
  <tableColumns count="4">
    <tableColumn id="1" xr3:uid="{3816B64C-4440-481C-AF9E-2608AE214199}" name="n° stage"/>
    <tableColumn id="2" xr3:uid="{539AB051-A806-4B11-A924-373F4F1C4D21}" name="intitulé"/>
    <tableColumn id="3" xr3:uid="{EC659502-CA6E-444C-87FF-64B24ABFC628}" name="prix" dataDxfId="7"/>
    <tableColumn id="4" xr3:uid="{C41413EB-66EA-4729-9F37-73508E2D233F}" name="nb jours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C1F67C-9A99-46CD-9EAA-A2ADA7116ACA}" name="Données" displayName="Données" ref="A5:N18" totalsRowShown="0" headerRowDxfId="6">
  <autoFilter ref="A5:N18" xr:uid="{C182404E-40AA-4B89-BC0D-2C5563257B69}"/>
  <tableColumns count="14">
    <tableColumn id="2" xr3:uid="{A49CE431-B526-469A-B200-C67C1646FD75}" name="NOM"/>
    <tableColumn id="3" xr3:uid="{41DCFCF6-7952-48B0-8784-E1D8954A1640}" name="Prénom"/>
    <tableColumn id="4" xr3:uid="{09066D2B-FEFF-48DE-99E4-54B087523D08}" name="Date de naissance" dataDxfId="5"/>
    <tableColumn id="5" xr3:uid="{E4E1744F-E33C-4928-A834-8EEE415A859D}" name="Adresse"/>
    <tableColumn id="6" xr3:uid="{DBD5B5D9-A858-470F-ADC0-AEEB8317094C}" name="CP"/>
    <tableColumn id="7" xr3:uid="{AB90A5D2-65DD-44FD-A2A7-54B06A7AB258}" name="Column1" dataDxfId="4"/>
    <tableColumn id="8" xr3:uid="{623BD1E1-CCCB-4517-9FCF-157FD4BB7CF6}" name="Téléphone1"/>
    <tableColumn id="9" xr3:uid="{8866764E-3710-4632-8914-18436B7B7D77}" name="Téléphone2"/>
    <tableColumn id="10" xr3:uid="{8EE9522E-73FA-47E7-9677-2905F71D5E58}" name="N° de stage" dataDxfId="3"/>
    <tableColumn id="11" xr3:uid="{85BE2E0F-4979-444F-9E27-E98DF47BD9BD}" name="Intitulé" dataDxfId="2">
      <calculatedColumnFormula>VLOOKUP(Données[[#This Row],[N° de stage]],Stages[],2,0)</calculatedColumnFormula>
    </tableColumn>
    <tableColumn id="12" xr3:uid="{7E28CCA9-4F13-4462-A759-87E031087C82}" name="Prix" dataDxfId="1">
      <calculatedColumnFormula>VLOOKUP(Données[[#This Row],[N° de stage]],Stages[],3,0)</calculatedColumnFormula>
    </tableColumn>
    <tableColumn id="16" xr3:uid="{7E34E9CE-8245-4B49-B41E-670329E192C5}" name="nb jours" dataDxfId="0">
      <calculatedColumnFormula>VLOOKUP(Données[[#This Row],[N° de stage]],Stages[],4,0)</calculatedColumnFormula>
    </tableColumn>
    <tableColumn id="13" xr3:uid="{B02F0806-D196-4937-AABB-09A500F5B92C}" name="Date"/>
    <tableColumn id="14" xr3:uid="{8C5C8689-A24B-4EBD-A4F7-A75B4213213B}" name="Adresse Mail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CD637-9DD6-4061-9C5B-0E6462264A08}">
  <sheetPr codeName="Sheet1">
    <tabColor theme="5" tint="-0.249977111117893"/>
  </sheetPr>
  <dimension ref="A1:J32"/>
  <sheetViews>
    <sheetView showGridLines="0" workbookViewId="0">
      <selection activeCell="H10" sqref="H10"/>
    </sheetView>
  </sheetViews>
  <sheetFormatPr defaultColWidth="11.42578125" defaultRowHeight="15"/>
  <cols>
    <col min="2" max="2" width="23" customWidth="1"/>
    <col min="7" max="8" width="12.42578125" bestFit="1" customWidth="1"/>
    <col min="9" max="9" width="12.42578125" customWidth="1"/>
  </cols>
  <sheetData>
    <row r="1" spans="1:10">
      <c r="A1" t="s">
        <v>29</v>
      </c>
      <c r="B1" t="s">
        <v>30</v>
      </c>
      <c r="E1" t="s">
        <v>66</v>
      </c>
      <c r="G1" s="8">
        <v>7500</v>
      </c>
    </row>
    <row r="2" spans="1:10">
      <c r="A2">
        <v>7500</v>
      </c>
      <c r="B2" t="s">
        <v>32</v>
      </c>
      <c r="E2" cm="1">
        <f t="array" ref="E2:E22">_xlfn._xlws.SORT(_xlfn.UNIQUE(Villes[CP]))</f>
        <v>7500</v>
      </c>
      <c r="G2" t="str" cm="1">
        <f t="array" ref="G2:G4">_xlfn._xlws.SORT(_xlfn._xlws.FILTER(Villes[VILLES],Villes[CP]=G1))</f>
        <v>ERE</v>
      </c>
      <c r="I2" s="10" t="s">
        <v>68</v>
      </c>
      <c r="J2" s="11" t="str">
        <f ca="1">_xlfn.FORMULATEXT(E2)</f>
        <v>=SORT(UNIQUE(Villes[CP]))</v>
      </c>
    </row>
    <row r="3" spans="1:10" ht="13.9" customHeight="1">
      <c r="A3">
        <v>7500</v>
      </c>
      <c r="B3" t="s">
        <v>33</v>
      </c>
      <c r="E3">
        <v>7501</v>
      </c>
      <c r="G3" t="str">
        <v>SAINT-MAUR</v>
      </c>
      <c r="I3" s="10" t="s">
        <v>69</v>
      </c>
      <c r="J3" s="11" t="str">
        <f ca="1">_xlfn.FORMULATEXT(G2)</f>
        <v>=SORT(FILTER(Villes[VILLES];Villes[CP]=G1))</v>
      </c>
    </row>
    <row r="4" spans="1:10">
      <c r="A4">
        <v>7500</v>
      </c>
      <c r="B4" t="s">
        <v>34</v>
      </c>
      <c r="E4">
        <v>7502</v>
      </c>
      <c r="G4" t="str">
        <v>TOURNAI</v>
      </c>
    </row>
    <row r="5" spans="1:10">
      <c r="A5">
        <v>7501</v>
      </c>
      <c r="B5" t="s">
        <v>35</v>
      </c>
      <c r="E5">
        <v>7503</v>
      </c>
    </row>
    <row r="6" spans="1:10">
      <c r="A6">
        <v>7502</v>
      </c>
      <c r="B6" t="s">
        <v>36</v>
      </c>
      <c r="E6">
        <v>7504</v>
      </c>
    </row>
    <row r="7" spans="1:10">
      <c r="A7">
        <v>7503</v>
      </c>
      <c r="B7" t="s">
        <v>37</v>
      </c>
      <c r="E7">
        <v>7506</v>
      </c>
    </row>
    <row r="8" spans="1:10">
      <c r="A8">
        <v>7504</v>
      </c>
      <c r="B8" t="s">
        <v>38</v>
      </c>
      <c r="E8">
        <v>7520</v>
      </c>
    </row>
    <row r="9" spans="1:10">
      <c r="A9">
        <v>7506</v>
      </c>
      <c r="B9" t="s">
        <v>39</v>
      </c>
      <c r="E9">
        <v>7521</v>
      </c>
    </row>
    <row r="10" spans="1:10">
      <c r="A10">
        <v>7520</v>
      </c>
      <c r="B10" t="s">
        <v>40</v>
      </c>
      <c r="E10">
        <v>7522</v>
      </c>
    </row>
    <row r="11" spans="1:10">
      <c r="A11">
        <v>7520</v>
      </c>
      <c r="B11" t="s">
        <v>41</v>
      </c>
      <c r="E11">
        <v>7530</v>
      </c>
    </row>
    <row r="12" spans="1:10">
      <c r="A12">
        <v>7521</v>
      </c>
      <c r="B12" t="s">
        <v>42</v>
      </c>
      <c r="E12">
        <v>7531</v>
      </c>
    </row>
    <row r="13" spans="1:10">
      <c r="A13">
        <v>7522</v>
      </c>
      <c r="B13" t="s">
        <v>43</v>
      </c>
      <c r="E13">
        <v>7532</v>
      </c>
    </row>
    <row r="14" spans="1:10">
      <c r="A14">
        <v>7522</v>
      </c>
      <c r="B14" t="s">
        <v>44</v>
      </c>
      <c r="E14">
        <v>7533</v>
      </c>
    </row>
    <row r="15" spans="1:10">
      <c r="A15">
        <v>7522</v>
      </c>
      <c r="B15" t="s">
        <v>45</v>
      </c>
      <c r="E15">
        <v>7534</v>
      </c>
    </row>
    <row r="16" spans="1:10">
      <c r="A16">
        <v>7522</v>
      </c>
      <c r="B16" t="s">
        <v>46</v>
      </c>
      <c r="E16">
        <v>7536</v>
      </c>
    </row>
    <row r="17" spans="1:5">
      <c r="A17">
        <v>7530</v>
      </c>
      <c r="B17" t="s">
        <v>47</v>
      </c>
      <c r="E17">
        <v>7538</v>
      </c>
    </row>
    <row r="18" spans="1:5">
      <c r="A18">
        <v>7531</v>
      </c>
      <c r="B18" t="s">
        <v>48</v>
      </c>
      <c r="E18">
        <v>7540</v>
      </c>
    </row>
    <row r="19" spans="1:5">
      <c r="A19">
        <v>7532</v>
      </c>
      <c r="B19" t="s">
        <v>49</v>
      </c>
      <c r="E19">
        <v>7542</v>
      </c>
    </row>
    <row r="20" spans="1:5">
      <c r="A20">
        <v>7533</v>
      </c>
      <c r="B20" t="s">
        <v>50</v>
      </c>
      <c r="E20">
        <v>7543</v>
      </c>
    </row>
    <row r="21" spans="1:5">
      <c r="A21">
        <v>7534</v>
      </c>
      <c r="B21" t="s">
        <v>51</v>
      </c>
      <c r="E21">
        <v>7548</v>
      </c>
    </row>
    <row r="22" spans="1:5">
      <c r="A22">
        <v>7534</v>
      </c>
      <c r="B22" t="s">
        <v>52</v>
      </c>
      <c r="E22">
        <v>7610</v>
      </c>
    </row>
    <row r="23" spans="1:5">
      <c r="A23">
        <v>7536</v>
      </c>
      <c r="B23" t="s">
        <v>53</v>
      </c>
    </row>
    <row r="24" spans="1:5">
      <c r="A24">
        <v>7538</v>
      </c>
      <c r="B24" t="s">
        <v>54</v>
      </c>
    </row>
    <row r="25" spans="1:5">
      <c r="A25">
        <v>7540</v>
      </c>
      <c r="B25" t="s">
        <v>55</v>
      </c>
    </row>
    <row r="26" spans="1:5">
      <c r="A26">
        <v>7540</v>
      </c>
      <c r="B26" t="s">
        <v>56</v>
      </c>
    </row>
    <row r="27" spans="1:5">
      <c r="A27">
        <v>7540</v>
      </c>
      <c r="B27" t="s">
        <v>57</v>
      </c>
    </row>
    <row r="28" spans="1:5">
      <c r="A28">
        <v>7540</v>
      </c>
      <c r="B28" t="s">
        <v>58</v>
      </c>
    </row>
    <row r="29" spans="1:5">
      <c r="A29">
        <v>7542</v>
      </c>
      <c r="B29" t="s">
        <v>59</v>
      </c>
    </row>
    <row r="30" spans="1:5">
      <c r="A30">
        <v>7543</v>
      </c>
      <c r="B30" t="s">
        <v>60</v>
      </c>
    </row>
    <row r="31" spans="1:5">
      <c r="A31">
        <v>7548</v>
      </c>
      <c r="B31" t="s">
        <v>61</v>
      </c>
    </row>
    <row r="32" spans="1:5">
      <c r="A32">
        <v>7610</v>
      </c>
      <c r="B32" t="s">
        <v>31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E807C-A991-4C51-92FA-3DCEF38C4969}">
  <sheetPr codeName="Feuil1"/>
  <dimension ref="A1:D10"/>
  <sheetViews>
    <sheetView zoomScaleNormal="100" workbookViewId="0">
      <selection activeCell="B3" sqref="B3"/>
    </sheetView>
  </sheetViews>
  <sheetFormatPr defaultColWidth="11.42578125" defaultRowHeight="15"/>
  <cols>
    <col min="1" max="1" width="5.7109375" customWidth="1"/>
    <col min="2" max="2" width="75" customWidth="1"/>
  </cols>
  <sheetData>
    <row r="1" spans="1:4">
      <c r="A1" t="s">
        <v>11</v>
      </c>
      <c r="B1" t="s">
        <v>12</v>
      </c>
      <c r="C1" t="s">
        <v>13</v>
      </c>
      <c r="D1" t="s">
        <v>18</v>
      </c>
    </row>
    <row r="2" spans="1:4">
      <c r="A2">
        <v>1</v>
      </c>
      <c r="B2" t="s">
        <v>20</v>
      </c>
      <c r="C2" s="2">
        <v>15.5</v>
      </c>
    </row>
    <row r="3" spans="1:4">
      <c r="A3">
        <v>2</v>
      </c>
      <c r="B3" t="s">
        <v>21</v>
      </c>
      <c r="C3" s="2">
        <v>15.5</v>
      </c>
    </row>
    <row r="4" spans="1:4">
      <c r="A4">
        <v>3</v>
      </c>
      <c r="B4" t="s">
        <v>22</v>
      </c>
      <c r="C4" s="2">
        <v>15.5</v>
      </c>
    </row>
    <row r="5" spans="1:4">
      <c r="A5">
        <v>4</v>
      </c>
      <c r="B5" t="s">
        <v>23</v>
      </c>
      <c r="C5" s="2">
        <v>15.5</v>
      </c>
    </row>
    <row r="6" spans="1:4">
      <c r="A6">
        <v>5</v>
      </c>
      <c r="B6" t="s">
        <v>24</v>
      </c>
      <c r="C6" s="2">
        <v>15.5</v>
      </c>
    </row>
    <row r="7" spans="1:4">
      <c r="A7">
        <v>6</v>
      </c>
      <c r="B7" t="s">
        <v>25</v>
      </c>
      <c r="C7" s="2">
        <v>15.5</v>
      </c>
    </row>
    <row r="8" spans="1:4">
      <c r="A8">
        <v>7</v>
      </c>
      <c r="B8" t="s">
        <v>26</v>
      </c>
      <c r="C8" s="2">
        <v>45</v>
      </c>
    </row>
    <row r="9" spans="1:4">
      <c r="A9">
        <v>8</v>
      </c>
      <c r="B9" t="s">
        <v>27</v>
      </c>
      <c r="C9" s="2">
        <v>45</v>
      </c>
    </row>
    <row r="10" spans="1:4">
      <c r="A10">
        <v>9</v>
      </c>
      <c r="B10" t="s">
        <v>28</v>
      </c>
      <c r="C10" s="2">
        <v>50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67219-F62C-45A6-862E-60B7DCBBD802}">
  <sheetPr codeName="Feuil3"/>
  <dimension ref="A1:N18"/>
  <sheetViews>
    <sheetView tabSelected="1" zoomScaleNormal="100" workbookViewId="0">
      <selection activeCell="F8" sqref="F8"/>
    </sheetView>
  </sheetViews>
  <sheetFormatPr defaultColWidth="11.42578125" defaultRowHeight="15"/>
  <cols>
    <col min="1" max="1" width="12.7109375" bestFit="1" customWidth="1"/>
    <col min="2" max="2" width="12.5703125" bestFit="1" customWidth="1"/>
    <col min="3" max="3" width="21.5703125" bestFit="1" customWidth="1"/>
    <col min="4" max="4" width="12.7109375" bestFit="1" customWidth="1"/>
    <col min="5" max="6" width="15.28515625" bestFit="1" customWidth="1"/>
    <col min="7" max="8" width="16.140625" bestFit="1" customWidth="1"/>
    <col min="9" max="9" width="15.5703125" bestFit="1" customWidth="1"/>
    <col min="10" max="10" width="45.7109375" bestFit="1" customWidth="1"/>
    <col min="11" max="11" width="9" bestFit="1" customWidth="1"/>
    <col min="12" max="12" width="12.7109375" bestFit="1" customWidth="1"/>
    <col min="13" max="13" width="9.7109375" bestFit="1" customWidth="1"/>
    <col min="14" max="14" width="17.140625" bestFit="1" customWidth="1"/>
    <col min="15" max="15" width="17.28515625" customWidth="1"/>
  </cols>
  <sheetData>
    <row r="1" spans="1:14" ht="36" customHeight="1"/>
    <row r="4" spans="1:14">
      <c r="E4" s="9" t="s">
        <v>67</v>
      </c>
      <c r="F4" s="9" t="s">
        <v>67</v>
      </c>
    </row>
    <row r="5" spans="1:14">
      <c r="A5" s="3" t="s">
        <v>0</v>
      </c>
      <c r="B5" s="3" t="s">
        <v>1</v>
      </c>
      <c r="C5" s="3" t="s">
        <v>2</v>
      </c>
      <c r="D5" s="3" t="s">
        <v>3</v>
      </c>
      <c r="E5" s="3" t="s">
        <v>29</v>
      </c>
      <c r="F5" s="3" t="s">
        <v>70</v>
      </c>
      <c r="G5" s="3" t="s">
        <v>7</v>
      </c>
      <c r="H5" s="3" t="s">
        <v>8</v>
      </c>
      <c r="I5" s="3" t="s">
        <v>9</v>
      </c>
      <c r="J5" s="3" t="s">
        <v>6</v>
      </c>
      <c r="K5" s="3" t="s">
        <v>4</v>
      </c>
      <c r="L5" s="3" t="s">
        <v>18</v>
      </c>
      <c r="M5" s="3" t="s">
        <v>5</v>
      </c>
      <c r="N5" s="3" t="s">
        <v>10</v>
      </c>
    </row>
    <row r="6" spans="1:14">
      <c r="A6" t="s">
        <v>63</v>
      </c>
      <c r="B6" t="s">
        <v>64</v>
      </c>
      <c r="C6" s="1">
        <v>27131</v>
      </c>
      <c r="I6" s="3">
        <v>4</v>
      </c>
      <c r="J6" t="str">
        <f>VLOOKUP(Données[[#This Row],[N° de stage]],Stages[],2,0)</f>
        <v>Multisports</v>
      </c>
      <c r="K6" s="2">
        <f>VLOOKUP(Données[[#This Row],[N° de stage]],Stages[],3,0)</f>
        <v>15.5</v>
      </c>
      <c r="L6" s="5"/>
    </row>
    <row r="7" spans="1:14">
      <c r="A7" t="s">
        <v>63</v>
      </c>
      <c r="B7" t="s">
        <v>65</v>
      </c>
      <c r="C7" s="1">
        <v>42108</v>
      </c>
      <c r="I7" s="3">
        <v>1</v>
      </c>
      <c r="J7" t="str">
        <f>VLOOKUP(Données[[#This Row],[N° de stage]],Stages[],2,0)</f>
        <v>Les animaux de la jungle aux couleurs du carnaval</v>
      </c>
      <c r="K7" s="2">
        <f>VLOOKUP(Données[[#This Row],[N° de stage]],Stages[],3,0)</f>
        <v>15.5</v>
      </c>
      <c r="L7" s="5"/>
    </row>
    <row r="8" spans="1:14">
      <c r="C8" s="1"/>
      <c r="I8" s="3">
        <v>1</v>
      </c>
      <c r="J8" t="str">
        <f>VLOOKUP(Données[[#This Row],[N° de stage]],Stages[],2,0)</f>
        <v>Les animaux de la jungle aux couleurs du carnaval</v>
      </c>
      <c r="K8" s="2">
        <f>VLOOKUP(Données[[#This Row],[N° de stage]],Stages[],3,0)</f>
        <v>15.5</v>
      </c>
      <c r="L8" s="5"/>
    </row>
    <row r="9" spans="1:14">
      <c r="C9" s="1"/>
      <c r="I9" s="3">
        <v>2</v>
      </c>
      <c r="J9" t="str">
        <f>VLOOKUP(Données[[#This Row],[N° de stage]],Stages[],2,0)</f>
        <v>Jeux de société, masques et déco de carnaval</v>
      </c>
      <c r="K9" s="2">
        <f>VLOOKUP(Données[[#This Row],[N° de stage]],Stages[],3,0)</f>
        <v>15.5</v>
      </c>
      <c r="L9" s="5"/>
    </row>
    <row r="10" spans="1:14">
      <c r="C10" s="1"/>
      <c r="I10" s="3">
        <v>7</v>
      </c>
      <c r="J10" t="str">
        <f>VLOOKUP(Données[[#This Row],[N° de stage]],Stages[],2,0)</f>
        <v>Escalade, badminton, squash, jorkyball</v>
      </c>
      <c r="K10" s="2">
        <f>VLOOKUP(Données[[#This Row],[N° de stage]],Stages[],3,0)</f>
        <v>45</v>
      </c>
      <c r="L10" s="5"/>
    </row>
    <row r="11" spans="1:14">
      <c r="C11" s="1"/>
      <c r="I11" s="3">
        <v>7</v>
      </c>
      <c r="J11" t="str">
        <f>VLOOKUP(Données[[#This Row],[N° de stage]],Stages[],2,0)</f>
        <v>Escalade, badminton, squash, jorkyball</v>
      </c>
      <c r="K11" s="2">
        <f>VLOOKUP(Données[[#This Row],[N° de stage]],Stages[],3,0)</f>
        <v>45</v>
      </c>
      <c r="L11" s="5"/>
    </row>
    <row r="12" spans="1:14">
      <c r="C12" s="1"/>
      <c r="I12" s="3">
        <v>1</v>
      </c>
      <c r="J12" t="str">
        <f>VLOOKUP(Données[[#This Row],[N° de stage]],Stages[],2,0)</f>
        <v>Les animaux de la jungle aux couleurs du carnaval</v>
      </c>
      <c r="K12" s="2">
        <f>VLOOKUP(Données[[#This Row],[N° de stage]],Stages[],3,0)</f>
        <v>15.5</v>
      </c>
      <c r="L12" s="5"/>
    </row>
    <row r="13" spans="1:14">
      <c r="C13" s="1"/>
      <c r="I13" s="3">
        <v>1</v>
      </c>
      <c r="J13" t="str">
        <f>VLOOKUP(Données[[#This Row],[N° de stage]],Stages[],2,0)</f>
        <v>Les animaux de la jungle aux couleurs du carnaval</v>
      </c>
      <c r="K13" s="2">
        <f>VLOOKUP(Données[[#This Row],[N° de stage]],Stages[],3,0)</f>
        <v>15.5</v>
      </c>
      <c r="L13" s="5"/>
    </row>
    <row r="14" spans="1:14">
      <c r="C14" s="1"/>
      <c r="I14" s="3">
        <v>1</v>
      </c>
      <c r="J14" t="str">
        <f>VLOOKUP(Données[[#This Row],[N° de stage]],Stages[],2,0)</f>
        <v>Les animaux de la jungle aux couleurs du carnaval</v>
      </c>
      <c r="K14" s="2">
        <f>VLOOKUP(Données[[#This Row],[N° de stage]],Stages[],3,0)</f>
        <v>15.5</v>
      </c>
      <c r="L14" s="2"/>
    </row>
    <row r="15" spans="1:14">
      <c r="C15" s="1"/>
      <c r="I15" s="3">
        <v>1</v>
      </c>
      <c r="J15" t="str">
        <f>VLOOKUP(Données[[#This Row],[N° de stage]],Stages[],2,0)</f>
        <v>Les animaux de la jungle aux couleurs du carnaval</v>
      </c>
      <c r="K15" s="2">
        <f>VLOOKUP(Données[[#This Row],[N° de stage]],Stages[],3,0)</f>
        <v>15.5</v>
      </c>
      <c r="L15" s="2"/>
    </row>
    <row r="16" spans="1:14">
      <c r="C16" s="1"/>
      <c r="I16" s="3">
        <v>1</v>
      </c>
      <c r="J16" t="str">
        <f>VLOOKUP(Données[[#This Row],[N° de stage]],Stages[],2,0)</f>
        <v>Les animaux de la jungle aux couleurs du carnaval</v>
      </c>
      <c r="K16" s="2">
        <f>VLOOKUP(Données[[#This Row],[N° de stage]],Stages[],3,0)</f>
        <v>15.5</v>
      </c>
      <c r="L16" s="2"/>
    </row>
    <row r="17" spans="3:12">
      <c r="C17" s="1"/>
      <c r="I17" s="3">
        <v>1</v>
      </c>
      <c r="J17" t="str">
        <f>VLOOKUP(Données[[#This Row],[N° de stage]],Stages[],2,0)</f>
        <v>Les animaux de la jungle aux couleurs du carnaval</v>
      </c>
      <c r="K17" s="2">
        <f>VLOOKUP(Données[[#This Row],[N° de stage]],Stages[],3,0)</f>
        <v>15.5</v>
      </c>
      <c r="L17" s="2"/>
    </row>
    <row r="18" spans="3:12">
      <c r="C18" s="1"/>
      <c r="I18" s="3">
        <v>1</v>
      </c>
      <c r="J18" t="str">
        <f>VLOOKUP(Données[[#This Row],[N° de stage]],Stages[],2,0)</f>
        <v>Les animaux de la jungle aux couleurs du carnaval</v>
      </c>
      <c r="K18" s="2">
        <f>VLOOKUP(Données[[#This Row],[N° de stage]],Stages[],3,0)</f>
        <v>15.5</v>
      </c>
      <c r="L18" s="2"/>
    </row>
  </sheetData>
  <phoneticPr fontId="1" type="noConversion"/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F7A9D35-8A4F-4631-8C9A-9857CD69CFFB}">
          <x14:formula1>
            <xm:f>_xlfn.ANCHORARRAY(bdd_VILLES!$E$2)</xm:f>
          </x14:formula1>
          <xm:sqref>E6:E18</xm:sqref>
        </x14:dataValidation>
        <x14:dataValidation type="list" allowBlank="1" showInputMessage="1" showErrorMessage="1" xr:uid="{9F128035-29FE-405B-9A6F-95CAEDBAF4FB}">
          <x14:formula1>
            <xm:f>_xlfn.ANCHORARRAY(bdd_VILLES!$G$2)</xm:f>
          </x14:formula1>
          <xm:sqref>G10 G7:G9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2E996-3BAE-4941-8230-8A36DB0528C6}">
  <sheetPr codeName="Feuil5"/>
  <dimension ref="A3:B6"/>
  <sheetViews>
    <sheetView zoomScale="145" zoomScaleNormal="145" workbookViewId="0">
      <selection activeCell="A6" sqref="A6"/>
    </sheetView>
  </sheetViews>
  <sheetFormatPr defaultColWidth="11.42578125" defaultRowHeight="15"/>
  <cols>
    <col min="1" max="1" width="42.5703125" bestFit="1" customWidth="1"/>
    <col min="2" max="2" width="17.28515625" bestFit="1" customWidth="1"/>
    <col min="3" max="3" width="17.7109375" bestFit="1" customWidth="1"/>
  </cols>
  <sheetData>
    <row r="3" spans="1:2">
      <c r="A3" s="6" t="s">
        <v>14</v>
      </c>
      <c r="B3" t="s">
        <v>16</v>
      </c>
    </row>
    <row r="4" spans="1:2">
      <c r="A4" s="4" t="s">
        <v>24</v>
      </c>
      <c r="B4" s="5">
        <v>1</v>
      </c>
    </row>
    <row r="5" spans="1:2">
      <c r="A5" s="4" t="s">
        <v>20</v>
      </c>
      <c r="B5" s="5">
        <v>24</v>
      </c>
    </row>
    <row r="6" spans="1:2">
      <c r="A6" s="4" t="s">
        <v>15</v>
      </c>
      <c r="B6" s="5">
        <v>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BB863-11B7-4156-B456-870E9827E0F6}">
  <sheetPr codeName="Feuil6"/>
  <dimension ref="A3:B6"/>
  <sheetViews>
    <sheetView zoomScale="145" zoomScaleNormal="145" workbookViewId="0">
      <selection activeCell="B7" sqref="B7"/>
    </sheetView>
  </sheetViews>
  <sheetFormatPr defaultColWidth="11.42578125" defaultRowHeight="15"/>
  <cols>
    <col min="1" max="1" width="19.5703125" bestFit="1" customWidth="1"/>
    <col min="2" max="2" width="13.7109375" bestFit="1" customWidth="1"/>
  </cols>
  <sheetData>
    <row r="3" spans="1:2">
      <c r="A3" s="6" t="s">
        <v>14</v>
      </c>
      <c r="B3" t="s">
        <v>17</v>
      </c>
    </row>
    <row r="4" spans="1:2">
      <c r="A4" s="4" t="s">
        <v>62</v>
      </c>
      <c r="B4" s="5">
        <v>387.5</v>
      </c>
    </row>
    <row r="5" spans="1:2">
      <c r="A5" s="7" t="s">
        <v>62</v>
      </c>
      <c r="B5" s="5">
        <v>387.5</v>
      </c>
    </row>
    <row r="6" spans="1:2">
      <c r="A6" s="4" t="s">
        <v>15</v>
      </c>
      <c r="B6" s="5">
        <v>387.5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B7C14-6547-4C6B-B924-1D331D1FAFA3}">
  <sheetPr codeName="Feuil7"/>
  <dimension ref="A1:D5"/>
  <sheetViews>
    <sheetView zoomScale="120" zoomScaleNormal="120" workbookViewId="0">
      <selection activeCell="D15" sqref="D15"/>
    </sheetView>
  </sheetViews>
  <sheetFormatPr defaultColWidth="11.42578125" defaultRowHeight="15"/>
  <cols>
    <col min="1" max="1" width="19.5703125" bestFit="1" customWidth="1"/>
    <col min="2" max="2" width="9.85546875" bestFit="1" customWidth="1"/>
    <col min="3" max="3" width="17.42578125" bestFit="1" customWidth="1"/>
    <col min="4" max="4" width="13.5703125" bestFit="1" customWidth="1"/>
  </cols>
  <sheetData>
    <row r="1" spans="1:4" ht="108" customHeight="1"/>
    <row r="3" spans="1:4">
      <c r="A3" s="6" t="s">
        <v>0</v>
      </c>
      <c r="B3" s="6" t="s">
        <v>1</v>
      </c>
      <c r="C3" t="s">
        <v>19</v>
      </c>
      <c r="D3" t="s">
        <v>17</v>
      </c>
    </row>
    <row r="4" spans="1:4">
      <c r="A4" t="s">
        <v>62</v>
      </c>
      <c r="B4" t="s">
        <v>62</v>
      </c>
      <c r="C4" s="5">
        <v>0</v>
      </c>
      <c r="D4" s="5">
        <v>387.5</v>
      </c>
    </row>
    <row r="5" spans="1:4">
      <c r="A5" t="s">
        <v>15</v>
      </c>
      <c r="C5" s="5">
        <v>0</v>
      </c>
      <c r="D5" s="5">
        <v>387.5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bdd_VILLES</vt:lpstr>
      <vt:lpstr>Stage</vt:lpstr>
      <vt:lpstr>BDD</vt:lpstr>
      <vt:lpstr>Feuil3</vt:lpstr>
      <vt:lpstr>Feuil4</vt:lpstr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Jean-Eric</cp:lastModifiedBy>
  <dcterms:created xsi:type="dcterms:W3CDTF">2020-04-07T09:53:01Z</dcterms:created>
  <dcterms:modified xsi:type="dcterms:W3CDTF">2020-04-19T19:40:02Z</dcterms:modified>
</cp:coreProperties>
</file>