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23715" windowHeight="10560"/>
  </bookViews>
  <sheets>
    <sheet name="Données graphiques" sheetId="2" r:id="rId1"/>
    <sheet name="Informations" sheetId="4" r:id="rId2"/>
  </sheets>
  <definedNames>
    <definedName name="d.axeX">OFFSET('Données graphiques'!$A$2,,,v.x,3)</definedName>
    <definedName name="d.axeX1">OFFSET('Données graphiques'!$A$2,,,v.xt,3)</definedName>
    <definedName name="d.dates">OFFSET('Données graphiques'!$C$2,,,v.x)</definedName>
    <definedName name="d.prévision">OFFSET('Données graphiques'!$H$2,,,v.xt)</definedName>
    <definedName name="d.tendance">OFFSET('Données graphiques'!$G$2,,,v.x)</definedName>
    <definedName name="d.tendance1">OFFSET('Données graphiques'!$G$2,,,v.xt)</definedName>
    <definedName name="d.ventes">OFFSET('Données graphiques'!$D$2,,,v.x)</definedName>
    <definedName name="d.ventes1">OFFSET('Données graphiques'!$D$2,,,v.xt)</definedName>
    <definedName name="v.x">COUNTIF('Données graphiques'!$D:$D,"&gt;=0")</definedName>
    <definedName name="v.xt">COUNTIF('Données graphiques'!$C:$C,"&gt;=0")</definedName>
    <definedName name="val.e">STEYX(d.ventes,d.dates)</definedName>
    <definedName name="val.o">INTERCEPT(d.ventes,d.dates)</definedName>
    <definedName name="val.p">SLOPE(d.ventes,d.dates)</definedName>
    <definedName name="x1_">OFFSET('Données graphiques'!$I$2,,,v.x)</definedName>
    <definedName name="x2_">OFFSET('Données graphiques'!$J$2,,,v.x)</definedName>
  </definedNames>
  <calcPr calcId="145621" concurrentCalc="0"/>
</workbook>
</file>

<file path=xl/calcChain.xml><?xml version="1.0" encoding="utf-8"?>
<calcChain xmlns="http://schemas.openxmlformats.org/spreadsheetml/2006/main">
  <c r="G4" i="4" l="1"/>
  <c r="G3" i="4"/>
  <c r="I2" i="4" a="1"/>
  <c r="I4" i="4"/>
  <c r="G9" i="4"/>
  <c r="G3" i="2"/>
  <c r="G4" i="2"/>
  <c r="H3" i="2"/>
  <c r="G5" i="2"/>
  <c r="H4" i="2"/>
  <c r="G6" i="2"/>
  <c r="H5" i="2"/>
  <c r="G7" i="2"/>
  <c r="H6" i="2"/>
  <c r="G8" i="2"/>
  <c r="H7" i="2"/>
  <c r="G9" i="2"/>
  <c r="H8" i="2"/>
  <c r="G10" i="2"/>
  <c r="H9" i="2"/>
  <c r="G11" i="2"/>
  <c r="H10" i="2"/>
  <c r="G12" i="2"/>
  <c r="H11" i="2"/>
  <c r="G13" i="2"/>
  <c r="H12" i="2"/>
  <c r="G14" i="2"/>
  <c r="H13" i="2"/>
  <c r="G15" i="2"/>
  <c r="H14" i="2"/>
  <c r="G16" i="2"/>
  <c r="H15" i="2"/>
  <c r="G17" i="2"/>
  <c r="H16" i="2"/>
  <c r="G18" i="2"/>
  <c r="H17" i="2"/>
  <c r="G19" i="2"/>
  <c r="H18" i="2"/>
  <c r="G20" i="2"/>
  <c r="H19" i="2"/>
  <c r="G21" i="2"/>
  <c r="H20" i="2"/>
  <c r="G22" i="2"/>
  <c r="H21" i="2"/>
  <c r="G23" i="2"/>
  <c r="H22" i="2"/>
  <c r="G24" i="2"/>
  <c r="H23" i="2"/>
  <c r="G25" i="2"/>
  <c r="H24" i="2"/>
  <c r="G26" i="2"/>
  <c r="H25" i="2"/>
  <c r="G27" i="2"/>
  <c r="H26" i="2"/>
  <c r="G28" i="2"/>
  <c r="H27" i="2"/>
  <c r="G29" i="2"/>
  <c r="H28" i="2"/>
  <c r="G30" i="2"/>
  <c r="H29" i="2"/>
  <c r="G31" i="2"/>
  <c r="H30" i="2"/>
  <c r="G32" i="2"/>
  <c r="H31" i="2"/>
  <c r="G33" i="2"/>
  <c r="H32" i="2"/>
  <c r="G34" i="2"/>
  <c r="H33" i="2"/>
  <c r="G35" i="2"/>
  <c r="H34" i="2"/>
  <c r="G36" i="2"/>
  <c r="H35" i="2"/>
  <c r="G37" i="2"/>
  <c r="H36" i="2"/>
  <c r="G38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I38" i="2"/>
  <c r="J38" i="2"/>
  <c r="I39" i="2"/>
  <c r="J39" i="2"/>
  <c r="I40" i="2"/>
  <c r="J40" i="2"/>
  <c r="I41" i="2"/>
  <c r="J41" i="2"/>
  <c r="I42" i="2"/>
  <c r="J42" i="2"/>
  <c r="I43" i="2"/>
  <c r="J43" i="2"/>
  <c r="I44" i="2"/>
  <c r="J44" i="2"/>
  <c r="I45" i="2"/>
  <c r="J45" i="2"/>
  <c r="I46" i="2"/>
  <c r="J46" i="2"/>
  <c r="I47" i="2"/>
  <c r="J47" i="2"/>
  <c r="I48" i="2"/>
  <c r="J48" i="2"/>
  <c r="I49" i="2"/>
  <c r="J49" i="2"/>
  <c r="I50" i="2"/>
  <c r="J50" i="2"/>
  <c r="I51" i="2"/>
  <c r="J51" i="2"/>
  <c r="I52" i="2"/>
  <c r="J52" i="2"/>
  <c r="I53" i="2"/>
  <c r="J53" i="2"/>
  <c r="I54" i="2"/>
  <c r="J54" i="2"/>
  <c r="I55" i="2"/>
  <c r="J55" i="2"/>
  <c r="G2" i="2"/>
  <c r="I2" i="2"/>
  <c r="J2" i="2"/>
  <c r="I3" i="2"/>
  <c r="J3" i="2"/>
  <c r="I4" i="2"/>
  <c r="J4" i="2"/>
  <c r="I5" i="2"/>
  <c r="J5" i="2"/>
  <c r="I6" i="2"/>
  <c r="J6" i="2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I14" i="2"/>
  <c r="J14" i="2"/>
  <c r="I15" i="2"/>
  <c r="J15" i="2"/>
  <c r="I16" i="2"/>
  <c r="J16" i="2"/>
  <c r="I17" i="2"/>
  <c r="J17" i="2"/>
  <c r="I18" i="2"/>
  <c r="J18" i="2"/>
  <c r="I19" i="2"/>
  <c r="J19" i="2"/>
  <c r="I20" i="2"/>
  <c r="J20" i="2"/>
  <c r="I21" i="2"/>
  <c r="J21" i="2"/>
  <c r="I22" i="2"/>
  <c r="J22" i="2"/>
  <c r="I23" i="2"/>
  <c r="J23" i="2"/>
  <c r="I24" i="2"/>
  <c r="J24" i="2"/>
  <c r="I25" i="2"/>
  <c r="J25" i="2"/>
  <c r="I26" i="2"/>
  <c r="J26" i="2"/>
  <c r="I27" i="2"/>
  <c r="J27" i="2"/>
  <c r="I28" i="2"/>
  <c r="J28" i="2"/>
  <c r="I29" i="2"/>
  <c r="J29" i="2"/>
  <c r="I30" i="2"/>
  <c r="J30" i="2"/>
  <c r="I31" i="2"/>
  <c r="J31" i="2"/>
  <c r="I32" i="2"/>
  <c r="J32" i="2"/>
  <c r="I33" i="2"/>
  <c r="J33" i="2"/>
  <c r="I34" i="2"/>
  <c r="J34" i="2"/>
  <c r="I35" i="2"/>
  <c r="J35" i="2"/>
  <c r="I36" i="2"/>
  <c r="J36" i="2"/>
  <c r="I37" i="2"/>
  <c r="J37" i="2"/>
  <c r="J2" i="4"/>
  <c r="G8" i="4"/>
  <c r="I2" i="4"/>
  <c r="G7" i="4"/>
  <c r="I3" i="4"/>
  <c r="J3" i="4"/>
  <c r="J4" i="4"/>
  <c r="I5" i="4"/>
  <c r="J5" i="4"/>
  <c r="I6" i="4"/>
  <c r="J6" i="4"/>
  <c r="G2" i="4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F55" i="2"/>
  <c r="F54" i="2"/>
  <c r="F53" i="2"/>
  <c r="F52" i="2"/>
  <c r="F51" i="2"/>
  <c r="F50" i="2"/>
  <c r="A50" i="2"/>
  <c r="F49" i="2"/>
  <c r="F48" i="2"/>
  <c r="F47" i="2"/>
  <c r="F46" i="2"/>
  <c r="F45" i="2"/>
  <c r="F44" i="2"/>
  <c r="F43" i="2"/>
  <c r="F42" i="2"/>
  <c r="F41" i="2"/>
  <c r="F40" i="2"/>
  <c r="F39" i="2"/>
  <c r="F38" i="2"/>
  <c r="A38" i="2"/>
  <c r="F37" i="2"/>
  <c r="F36" i="2"/>
  <c r="F35" i="2"/>
  <c r="F34" i="2"/>
  <c r="F33" i="2"/>
  <c r="F32" i="2"/>
  <c r="F31" i="2"/>
  <c r="F30" i="2"/>
  <c r="F29" i="2"/>
  <c r="F28" i="2"/>
  <c r="F27" i="2"/>
  <c r="F26" i="2"/>
  <c r="A26" i="2"/>
  <c r="F25" i="2"/>
  <c r="F24" i="2"/>
  <c r="F23" i="2"/>
  <c r="F22" i="2"/>
  <c r="F21" i="2"/>
  <c r="F20" i="2"/>
  <c r="F19" i="2"/>
  <c r="F18" i="2"/>
  <c r="F17" i="2"/>
  <c r="F16" i="2"/>
  <c r="F15" i="2"/>
  <c r="F14" i="2"/>
  <c r="A14" i="2"/>
  <c r="F13" i="2"/>
  <c r="F12" i="2"/>
  <c r="F11" i="2"/>
  <c r="F10" i="2"/>
  <c r="F9" i="2"/>
  <c r="F8" i="2"/>
  <c r="F7" i="2"/>
  <c r="F6" i="2"/>
  <c r="F5" i="2"/>
  <c r="F4" i="2"/>
  <c r="F3" i="2"/>
  <c r="H2" i="2"/>
  <c r="F2" i="2"/>
  <c r="A2" i="2"/>
</calcChain>
</file>

<file path=xl/sharedStrings.xml><?xml version="1.0" encoding="utf-8"?>
<sst xmlns="http://schemas.openxmlformats.org/spreadsheetml/2006/main" count="100" uniqueCount="72">
  <si>
    <t>année</t>
  </si>
  <si>
    <t>trimestre</t>
  </si>
  <si>
    <t>mois</t>
  </si>
  <si>
    <t>ventes</t>
  </si>
  <si>
    <t>événement</t>
  </si>
  <si>
    <t>ventes révisées</t>
  </si>
  <si>
    <t>tendance</t>
  </si>
  <si>
    <t>prévision</t>
  </si>
  <si>
    <t>x1_</t>
  </si>
  <si>
    <t>x2_</t>
  </si>
  <si>
    <t>Ventes 2011-2013 (M EUR)</t>
  </si>
  <si>
    <t>Ventes 2011-2013 / Prévisions 2014-2015(M EUR)</t>
  </si>
  <si>
    <t>Q1</t>
  </si>
  <si>
    <t>Q2</t>
  </si>
  <si>
    <t>Q3</t>
  </si>
  <si>
    <t>Q4</t>
  </si>
  <si>
    <t>d.axeX</t>
  </si>
  <si>
    <t>=DECALER(Feuil1!$A$2;;;v.x;3)</t>
  </si>
  <si>
    <t>d.axeX1</t>
  </si>
  <si>
    <t>=DECALER(Feuil1!$A$2;;;v.xt;3)</t>
  </si>
  <si>
    <t>d.dates</t>
  </si>
  <si>
    <t>=DECALER(Feuil1!$C$2;;;v.x)</t>
  </si>
  <si>
    <t>d.prévision</t>
  </si>
  <si>
    <t>=DECALER(Feuil1!$H$2;;;v.xt)</t>
  </si>
  <si>
    <t>d.tendance</t>
  </si>
  <si>
    <t>=DECALER(Feuil1!$G$2;;;v.x)</t>
  </si>
  <si>
    <t>d.tendance1</t>
  </si>
  <si>
    <t>=DECALER(Feuil1!$G$2;;;v.xt)</t>
  </si>
  <si>
    <t>d.ventes</t>
  </si>
  <si>
    <t>=DECALER(Feuil1!$D$2;;;v.x)</t>
  </si>
  <si>
    <t>d.ventes1</t>
  </si>
  <si>
    <t>=DECALER(Feuil1!$D$2;;;v.xt)</t>
  </si>
  <si>
    <t>v.x</t>
  </si>
  <si>
    <t>=NB.SI(Feuil1!$D:$D;"&gt;=0")</t>
  </si>
  <si>
    <t>v.xt</t>
  </si>
  <si>
    <t>=NB.SI(Feuil1!$C:$C;"&gt;=0")</t>
  </si>
  <si>
    <t>val.e</t>
  </si>
  <si>
    <t>=ERREUR.TYPE.XY(d.ventes;d.dates)</t>
  </si>
  <si>
    <t>val.o</t>
  </si>
  <si>
    <t>=ORDONNEE.ORIGINE(d.ventes;d.dates)</t>
  </si>
  <si>
    <t>val.p</t>
  </si>
  <si>
    <t>=PENTE(d.ventes;d.dates)</t>
  </si>
  <si>
    <t>=DECALER(Feuil1!$I$2;;;v.x)</t>
  </si>
  <si>
    <t>=DECALER(Feuil1!$J$2;;;v.x)</t>
  </si>
  <si>
    <t>Nom</t>
  </si>
  <si>
    <t>Formule</t>
  </si>
  <si>
    <t>Commentaire</t>
  </si>
  <si>
    <t>Graphique</t>
  </si>
  <si>
    <t xml:space="preserve">nb lignes </t>
  </si>
  <si>
    <t>1</t>
  </si>
  <si>
    <t>2</t>
  </si>
  <si>
    <t>1, 2</t>
  </si>
  <si>
    <t>http://forum.excel-pratique.com</t>
  </si>
  <si>
    <t>erreur type * 2</t>
  </si>
  <si>
    <t>voir aide Excel sur la fonction</t>
  </si>
  <si>
    <t>nb lignes</t>
  </si>
  <si>
    <t>nb valeurs</t>
  </si>
  <si>
    <t>moyenne</t>
  </si>
  <si>
    <t>erreur type XY</t>
  </si>
  <si>
    <t>Données connues</t>
  </si>
  <si>
    <t>b</t>
  </si>
  <si>
    <t>r</t>
  </si>
  <si>
    <t>y = mx + b</t>
  </si>
  <si>
    <t>m</t>
  </si>
  <si>
    <t>Régression linéaire (DroiteReg)</t>
  </si>
  <si>
    <r>
      <rPr>
        <b/>
        <u/>
        <sz val="10"/>
        <rFont val="Arial"/>
        <family val="2"/>
      </rPr>
      <t>Graphique 1 :</t>
    </r>
    <r>
      <rPr>
        <sz val="10"/>
        <rFont val="Arial"/>
        <family val="2"/>
      </rPr>
      <t xml:space="preserve"> courbes + aires empilées (pour la mise en évidence des événements particuliers)</t>
    </r>
  </si>
  <si>
    <r>
      <rPr>
        <b/>
        <u/>
        <sz val="10"/>
        <rFont val="Arial"/>
        <family val="2"/>
      </rPr>
      <t>Graphique 1 :</t>
    </r>
    <r>
      <rPr>
        <sz val="10"/>
        <rFont val="Arial"/>
        <family val="2"/>
      </rPr>
      <t xml:space="preserve"> courbes</t>
    </r>
  </si>
  <si>
    <t>y connus</t>
  </si>
  <si>
    <t>x connus</t>
  </si>
  <si>
    <t>erreur type</t>
  </si>
  <si>
    <r>
      <t>y = mx +</t>
    </r>
    <r>
      <rPr>
        <sz val="10"/>
        <color rgb="FFFF0000"/>
        <rFont val="Calibri"/>
        <family val="2"/>
      </rPr>
      <t xml:space="preserve"> b</t>
    </r>
  </si>
  <si>
    <r>
      <t xml:space="preserve">y = </t>
    </r>
    <r>
      <rPr>
        <sz val="10"/>
        <color rgb="FFFF0000"/>
        <rFont val="Calibri"/>
        <family val="2"/>
      </rPr>
      <t>m</t>
    </r>
    <r>
      <rPr>
        <sz val="10"/>
        <color theme="1"/>
        <rFont val="Calibri"/>
        <family val="2"/>
      </rPr>
      <t>x + 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</si>
</sst>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"/>
    <numFmt numFmtId="165" formatCode="#,##0.00,,"/>
    <numFmt numFmtId="166" formatCode="#,##0.00,,&quot; M EUR&quot;"/>
  </numFmts>
  <fonts count="7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name val="Arial"/>
    </font>
    <font>
      <sz val="10"/>
      <name val="Arial"/>
      <family val="2"/>
    </font>
    <font>
      <sz val="10"/>
      <color rgb="FFFF0000"/>
      <name val="Calibri"/>
      <family val="2"/>
    </font>
    <font>
      <u/>
      <sz val="10"/>
      <color theme="10"/>
      <name val="Calibri"/>
      <family val="2"/>
    </font>
    <font>
      <b/>
      <u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3" fillId="0" borderId="0" xfId="1" applyFont="1"/>
    <xf numFmtId="0" fontId="2" fillId="0" borderId="0" xfId="1"/>
    <xf numFmtId="164" fontId="2" fillId="0" borderId="0" xfId="1" applyNumberFormat="1"/>
    <xf numFmtId="165" fontId="2" fillId="0" borderId="0" xfId="1" applyNumberFormat="1"/>
    <xf numFmtId="49" fontId="0" fillId="0" borderId="0" xfId="0" applyNumberFormat="1"/>
    <xf numFmtId="0" fontId="1" fillId="0" borderId="0" xfId="0" applyFont="1"/>
    <xf numFmtId="0" fontId="5" fillId="0" borderId="0" xfId="2"/>
    <xf numFmtId="49" fontId="0" fillId="3" borderId="0" xfId="0" applyNumberFormat="1" applyFill="1"/>
    <xf numFmtId="166" fontId="0" fillId="0" borderId="0" xfId="0" applyNumberFormat="1"/>
    <xf numFmtId="0" fontId="0" fillId="0" borderId="0" xfId="0" applyAlignment="1">
      <alignment horizontal="left" indent="1"/>
    </xf>
    <xf numFmtId="2" fontId="0" fillId="0" borderId="0" xfId="0" applyNumberFormat="1"/>
    <xf numFmtId="166" fontId="0" fillId="4" borderId="0" xfId="0" applyNumberFormat="1" applyFill="1"/>
    <xf numFmtId="0" fontId="0" fillId="5" borderId="0" xfId="0" applyFill="1"/>
    <xf numFmtId="0" fontId="0" fillId="6" borderId="0" xfId="0" applyFill="1"/>
    <xf numFmtId="0" fontId="0" fillId="5" borderId="0" xfId="0" applyNumberFormat="1" applyFill="1"/>
    <xf numFmtId="0" fontId="0" fillId="6" borderId="0" xfId="0" applyNumberFormat="1" applyFill="1"/>
    <xf numFmtId="0" fontId="0" fillId="0" borderId="0" xfId="0" applyNumberFormat="1"/>
    <xf numFmtId="0" fontId="0" fillId="4" borderId="0" xfId="0" applyNumberFormat="1" applyFill="1"/>
    <xf numFmtId="165" fontId="2" fillId="2" borderId="0" xfId="1" applyNumberFormat="1" applyFill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'Données graphiques'!$L$1</c:f>
          <c:strCache>
            <c:ptCount val="1"/>
            <c:pt idx="0">
              <c:v>Ventes 2011-2013 (M EUR)</c:v>
            </c:pt>
          </c:strCache>
        </c:strRef>
      </c:tx>
      <c:layout/>
      <c:overlay val="0"/>
    </c:title>
    <c:autoTitleDeleted val="0"/>
    <c:plotArea>
      <c:layout/>
      <c:areaChart>
        <c:grouping val="stacked"/>
        <c:varyColors val="0"/>
        <c:ser>
          <c:idx val="2"/>
          <c:order val="0"/>
          <c:tx>
            <c:strRef>
              <c:f>'Données graphiques'!$I$1</c:f>
              <c:strCache>
                <c:ptCount val="1"/>
                <c:pt idx="0">
                  <c:v>x1_</c:v>
                </c:pt>
              </c:strCache>
            </c:strRef>
          </c:tx>
          <c:spPr>
            <a:noFill/>
          </c:spPr>
          <c:cat>
            <c:multiLvlStrRef>
              <c:f>'Données graphiques'!$A$2:$C$37</c:f>
              <c:multiLvlStrCache>
                <c:ptCount val="36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5</c:v>
                  </c:pt>
                  <c:pt idx="17">
                    <c:v>6</c:v>
                  </c:pt>
                  <c:pt idx="18">
                    <c:v>7</c:v>
                  </c:pt>
                  <c:pt idx="19">
                    <c:v>8</c:v>
                  </c:pt>
                  <c:pt idx="20">
                    <c:v>9</c:v>
                  </c:pt>
                  <c:pt idx="21">
                    <c:v>10</c:v>
                  </c:pt>
                  <c:pt idx="22">
                    <c:v>11</c:v>
                  </c:pt>
                  <c:pt idx="23">
                    <c:v>12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5</c:v>
                  </c:pt>
                  <c:pt idx="29">
                    <c:v>6</c:v>
                  </c:pt>
                  <c:pt idx="30">
                    <c:v>7</c:v>
                  </c:pt>
                  <c:pt idx="31">
                    <c:v>8</c:v>
                  </c:pt>
                  <c:pt idx="32">
                    <c:v>9</c:v>
                  </c:pt>
                  <c:pt idx="33">
                    <c:v>10</c:v>
                  </c:pt>
                  <c:pt idx="34">
                    <c:v>11</c:v>
                  </c:pt>
                  <c:pt idx="35">
                    <c:v>12</c:v>
                  </c:pt>
                </c:lvl>
                <c:lvl>
                  <c:pt idx="0">
                    <c:v>Q1</c:v>
                  </c:pt>
                  <c:pt idx="3">
                    <c:v>Q2</c:v>
                  </c:pt>
                  <c:pt idx="6">
                    <c:v>Q3</c:v>
                  </c:pt>
                  <c:pt idx="9">
                    <c:v>Q4</c:v>
                  </c:pt>
                  <c:pt idx="12">
                    <c:v>Q1</c:v>
                  </c:pt>
                  <c:pt idx="15">
                    <c:v>Q2</c:v>
                  </c:pt>
                  <c:pt idx="18">
                    <c:v>Q3</c:v>
                  </c:pt>
                  <c:pt idx="21">
                    <c:v>Q4</c:v>
                  </c:pt>
                  <c:pt idx="24">
                    <c:v>Q1</c:v>
                  </c:pt>
                  <c:pt idx="27">
                    <c:v>Q2</c:v>
                  </c:pt>
                  <c:pt idx="30">
                    <c:v>Q3</c:v>
                  </c:pt>
                  <c:pt idx="33">
                    <c:v>Q4</c:v>
                  </c:pt>
                </c:lvl>
                <c:lvl>
                  <c:pt idx="0">
                    <c:v>2011</c:v>
                  </c:pt>
                  <c:pt idx="12">
                    <c:v>2012</c:v>
                  </c:pt>
                  <c:pt idx="24">
                    <c:v>2013</c:v>
                  </c:pt>
                </c:lvl>
              </c:multiLvlStrCache>
            </c:multiLvlStrRef>
          </c:cat>
          <c:val>
            <c:numRef>
              <c:f>'Données graphiques'!$I$2:$I$37</c:f>
              <c:numCache>
                <c:formatCode>#,##0.00,,</c:formatCode>
                <c:ptCount val="36"/>
                <c:pt idx="0">
                  <c:v>2428272.7459331257</c:v>
                </c:pt>
                <c:pt idx="1">
                  <c:v>2410192.1826896099</c:v>
                </c:pt>
                <c:pt idx="2">
                  <c:v>2393861.3513728855</c:v>
                </c:pt>
                <c:pt idx="3">
                  <c:v>2375780.7881293735</c:v>
                </c:pt>
                <c:pt idx="4">
                  <c:v>2358283.468861456</c:v>
                </c:pt>
                <c:pt idx="5">
                  <c:v>2340202.9056179402</c:v>
                </c:pt>
                <c:pt idx="6">
                  <c:v>2322705.5863500228</c:v>
                </c:pt>
                <c:pt idx="7">
                  <c:v>2304625.023106507</c:v>
                </c:pt>
                <c:pt idx="8">
                  <c:v>2286544.4598629912</c:v>
                </c:pt>
                <c:pt idx="9">
                  <c:v>2269047.1405950738</c:v>
                </c:pt>
                <c:pt idx="10">
                  <c:v>2250966.5773515617</c:v>
                </c:pt>
                <c:pt idx="11">
                  <c:v>2233469.2580836443</c:v>
                </c:pt>
                <c:pt idx="12">
                  <c:v>2215388.6948401285</c:v>
                </c:pt>
                <c:pt idx="13">
                  <c:v>2197308.1315966127</c:v>
                </c:pt>
                <c:pt idx="14">
                  <c:v>2180394.0563042937</c:v>
                </c:pt>
                <c:pt idx="15">
                  <c:v>2162313.4930607779</c:v>
                </c:pt>
                <c:pt idx="16">
                  <c:v>2144816.1737928605</c:v>
                </c:pt>
                <c:pt idx="17">
                  <c:v>2126735.6105493447</c:v>
                </c:pt>
                <c:pt idx="18">
                  <c:v>2109238.2912814273</c:v>
                </c:pt>
                <c:pt idx="19">
                  <c:v>2091157.7280379112</c:v>
                </c:pt>
                <c:pt idx="20">
                  <c:v>2073077.1647943992</c:v>
                </c:pt>
                <c:pt idx="21">
                  <c:v>2055579.8455264817</c:v>
                </c:pt>
                <c:pt idx="22">
                  <c:v>2037499.282282966</c:v>
                </c:pt>
                <c:pt idx="23">
                  <c:v>2020001.9630150485</c:v>
                </c:pt>
                <c:pt idx="24">
                  <c:v>2001921.3997715327</c:v>
                </c:pt>
                <c:pt idx="25">
                  <c:v>1983840.836528017</c:v>
                </c:pt>
                <c:pt idx="26">
                  <c:v>1967510.0052112963</c:v>
                </c:pt>
                <c:pt idx="27">
                  <c:v>1949429.4419677805</c:v>
                </c:pt>
                <c:pt idx="28">
                  <c:v>1931932.122699863</c:v>
                </c:pt>
                <c:pt idx="29">
                  <c:v>1913851.5594563473</c:v>
                </c:pt>
                <c:pt idx="30">
                  <c:v>1896354.2401884298</c:v>
                </c:pt>
                <c:pt idx="31">
                  <c:v>1878273.676944914</c:v>
                </c:pt>
                <c:pt idx="32">
                  <c:v>1860193.113701402</c:v>
                </c:pt>
                <c:pt idx="33">
                  <c:v>1842695.7944334808</c:v>
                </c:pt>
                <c:pt idx="34">
                  <c:v>1824615.2311899688</c:v>
                </c:pt>
                <c:pt idx="35">
                  <c:v>1807117.9119220513</c:v>
                </c:pt>
              </c:numCache>
            </c:numRef>
          </c:val>
        </c:ser>
        <c:ser>
          <c:idx val="3"/>
          <c:order val="1"/>
          <c:tx>
            <c:strRef>
              <c:f>'Données graphiques'!$J$1</c:f>
              <c:strCache>
                <c:ptCount val="1"/>
                <c:pt idx="0">
                  <c:v>x2_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  <a:ln>
              <a:noFill/>
            </a:ln>
          </c:spPr>
          <c:cat>
            <c:multiLvlStrRef>
              <c:f>'Données graphiques'!$A$2:$C$37</c:f>
              <c:multiLvlStrCache>
                <c:ptCount val="36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5</c:v>
                  </c:pt>
                  <c:pt idx="17">
                    <c:v>6</c:v>
                  </c:pt>
                  <c:pt idx="18">
                    <c:v>7</c:v>
                  </c:pt>
                  <c:pt idx="19">
                    <c:v>8</c:v>
                  </c:pt>
                  <c:pt idx="20">
                    <c:v>9</c:v>
                  </c:pt>
                  <c:pt idx="21">
                    <c:v>10</c:v>
                  </c:pt>
                  <c:pt idx="22">
                    <c:v>11</c:v>
                  </c:pt>
                  <c:pt idx="23">
                    <c:v>12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5</c:v>
                  </c:pt>
                  <c:pt idx="29">
                    <c:v>6</c:v>
                  </c:pt>
                  <c:pt idx="30">
                    <c:v>7</c:v>
                  </c:pt>
                  <c:pt idx="31">
                    <c:v>8</c:v>
                  </c:pt>
                  <c:pt idx="32">
                    <c:v>9</c:v>
                  </c:pt>
                  <c:pt idx="33">
                    <c:v>10</c:v>
                  </c:pt>
                  <c:pt idx="34">
                    <c:v>11</c:v>
                  </c:pt>
                  <c:pt idx="35">
                    <c:v>12</c:v>
                  </c:pt>
                </c:lvl>
                <c:lvl>
                  <c:pt idx="0">
                    <c:v>Q1</c:v>
                  </c:pt>
                  <c:pt idx="3">
                    <c:v>Q2</c:v>
                  </c:pt>
                  <c:pt idx="6">
                    <c:v>Q3</c:v>
                  </c:pt>
                  <c:pt idx="9">
                    <c:v>Q4</c:v>
                  </c:pt>
                  <c:pt idx="12">
                    <c:v>Q1</c:v>
                  </c:pt>
                  <c:pt idx="15">
                    <c:v>Q2</c:v>
                  </c:pt>
                  <c:pt idx="18">
                    <c:v>Q3</c:v>
                  </c:pt>
                  <c:pt idx="21">
                    <c:v>Q4</c:v>
                  </c:pt>
                  <c:pt idx="24">
                    <c:v>Q1</c:v>
                  </c:pt>
                  <c:pt idx="27">
                    <c:v>Q2</c:v>
                  </c:pt>
                  <c:pt idx="30">
                    <c:v>Q3</c:v>
                  </c:pt>
                  <c:pt idx="33">
                    <c:v>Q4</c:v>
                  </c:pt>
                </c:lvl>
                <c:lvl>
                  <c:pt idx="0">
                    <c:v>2011</c:v>
                  </c:pt>
                  <c:pt idx="12">
                    <c:v>2012</c:v>
                  </c:pt>
                  <c:pt idx="24">
                    <c:v>2013</c:v>
                  </c:pt>
                </c:lvl>
              </c:multiLvlStrCache>
            </c:multiLvlStrRef>
          </c:cat>
          <c:val>
            <c:numRef>
              <c:f>'Données graphiques'!$J$2:$J$37</c:f>
              <c:numCache>
                <c:formatCode>#,##0.00,,</c:formatCode>
                <c:ptCount val="36"/>
                <c:pt idx="0">
                  <c:v>1458900.6972749108</c:v>
                </c:pt>
                <c:pt idx="1">
                  <c:v>1458900.6972749108</c:v>
                </c:pt>
                <c:pt idx="2">
                  <c:v>1458900.6972749108</c:v>
                </c:pt>
                <c:pt idx="3">
                  <c:v>1458900.6972749108</c:v>
                </c:pt>
                <c:pt idx="4">
                  <c:v>1458900.6972749108</c:v>
                </c:pt>
                <c:pt idx="5">
                  <c:v>1458900.6972749108</c:v>
                </c:pt>
                <c:pt idx="6">
                  <c:v>1458900.6972749108</c:v>
                </c:pt>
                <c:pt idx="7">
                  <c:v>1458900.6972749108</c:v>
                </c:pt>
                <c:pt idx="8">
                  <c:v>1458900.6972749108</c:v>
                </c:pt>
                <c:pt idx="9">
                  <c:v>1458900.6972749108</c:v>
                </c:pt>
                <c:pt idx="10">
                  <c:v>1458900.6972749108</c:v>
                </c:pt>
                <c:pt idx="11">
                  <c:v>1458900.6972749108</c:v>
                </c:pt>
                <c:pt idx="12">
                  <c:v>1458900.6972749108</c:v>
                </c:pt>
                <c:pt idx="13">
                  <c:v>1458900.6972749108</c:v>
                </c:pt>
                <c:pt idx="14">
                  <c:v>1458900.6972749108</c:v>
                </c:pt>
                <c:pt idx="15">
                  <c:v>1458900.6972749108</c:v>
                </c:pt>
                <c:pt idx="16">
                  <c:v>1458900.6972749108</c:v>
                </c:pt>
                <c:pt idx="17">
                  <c:v>1458900.6972749108</c:v>
                </c:pt>
                <c:pt idx="18">
                  <c:v>1458900.6972749108</c:v>
                </c:pt>
                <c:pt idx="19">
                  <c:v>1458900.6972749108</c:v>
                </c:pt>
                <c:pt idx="20">
                  <c:v>1458900.6972749108</c:v>
                </c:pt>
                <c:pt idx="21">
                  <c:v>1458900.6972749108</c:v>
                </c:pt>
                <c:pt idx="22">
                  <c:v>1458900.6972749108</c:v>
                </c:pt>
                <c:pt idx="23">
                  <c:v>1458900.6972749108</c:v>
                </c:pt>
                <c:pt idx="24">
                  <c:v>1458900.6972749108</c:v>
                </c:pt>
                <c:pt idx="25">
                  <c:v>1458900.6972749108</c:v>
                </c:pt>
                <c:pt idx="26">
                  <c:v>1458900.6972749108</c:v>
                </c:pt>
                <c:pt idx="27">
                  <c:v>1458900.6972749108</c:v>
                </c:pt>
                <c:pt idx="28">
                  <c:v>1458900.6972749108</c:v>
                </c:pt>
                <c:pt idx="29">
                  <c:v>1458900.6972749108</c:v>
                </c:pt>
                <c:pt idx="30">
                  <c:v>1458900.6972749108</c:v>
                </c:pt>
                <c:pt idx="31">
                  <c:v>1458900.6972749108</c:v>
                </c:pt>
                <c:pt idx="32">
                  <c:v>1458900.6972749108</c:v>
                </c:pt>
                <c:pt idx="33">
                  <c:v>1458900.6972749108</c:v>
                </c:pt>
                <c:pt idx="34">
                  <c:v>1458900.6972749108</c:v>
                </c:pt>
                <c:pt idx="35">
                  <c:v>1458900.6972749108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849728"/>
        <c:axId val="35851264"/>
      </c:areaChart>
      <c:lineChart>
        <c:grouping val="standard"/>
        <c:varyColors val="0"/>
        <c:ser>
          <c:idx val="0"/>
          <c:order val="2"/>
          <c:tx>
            <c:strRef>
              <c:f>'Données graphiques'!$F$1</c:f>
              <c:strCache>
                <c:ptCount val="1"/>
                <c:pt idx="0">
                  <c:v>ventes révisées</c:v>
                </c:pt>
              </c:strCache>
            </c:strRef>
          </c:tx>
          <c:marker>
            <c:symbol val="none"/>
          </c:marker>
          <c:cat>
            <c:multiLvlStrRef>
              <c:f>'Données graphiques'!$A$2:$C$37</c:f>
              <c:multiLvlStrCache>
                <c:ptCount val="36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5</c:v>
                  </c:pt>
                  <c:pt idx="17">
                    <c:v>6</c:v>
                  </c:pt>
                  <c:pt idx="18">
                    <c:v>7</c:v>
                  </c:pt>
                  <c:pt idx="19">
                    <c:v>8</c:v>
                  </c:pt>
                  <c:pt idx="20">
                    <c:v>9</c:v>
                  </c:pt>
                  <c:pt idx="21">
                    <c:v>10</c:v>
                  </c:pt>
                  <c:pt idx="22">
                    <c:v>11</c:v>
                  </c:pt>
                  <c:pt idx="23">
                    <c:v>12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5</c:v>
                  </c:pt>
                  <c:pt idx="29">
                    <c:v>6</c:v>
                  </c:pt>
                  <c:pt idx="30">
                    <c:v>7</c:v>
                  </c:pt>
                  <c:pt idx="31">
                    <c:v>8</c:v>
                  </c:pt>
                  <c:pt idx="32">
                    <c:v>9</c:v>
                  </c:pt>
                  <c:pt idx="33">
                    <c:v>10</c:v>
                  </c:pt>
                  <c:pt idx="34">
                    <c:v>11</c:v>
                  </c:pt>
                  <c:pt idx="35">
                    <c:v>12</c:v>
                  </c:pt>
                </c:lvl>
                <c:lvl>
                  <c:pt idx="0">
                    <c:v>Q1</c:v>
                  </c:pt>
                  <c:pt idx="3">
                    <c:v>Q2</c:v>
                  </c:pt>
                  <c:pt idx="6">
                    <c:v>Q3</c:v>
                  </c:pt>
                  <c:pt idx="9">
                    <c:v>Q4</c:v>
                  </c:pt>
                  <c:pt idx="12">
                    <c:v>Q1</c:v>
                  </c:pt>
                  <c:pt idx="15">
                    <c:v>Q2</c:v>
                  </c:pt>
                  <c:pt idx="18">
                    <c:v>Q3</c:v>
                  </c:pt>
                  <c:pt idx="21">
                    <c:v>Q4</c:v>
                  </c:pt>
                  <c:pt idx="24">
                    <c:v>Q1</c:v>
                  </c:pt>
                  <c:pt idx="27">
                    <c:v>Q2</c:v>
                  </c:pt>
                  <c:pt idx="30">
                    <c:v>Q3</c:v>
                  </c:pt>
                  <c:pt idx="33">
                    <c:v>Q4</c:v>
                  </c:pt>
                </c:lvl>
                <c:lvl>
                  <c:pt idx="0">
                    <c:v>2011</c:v>
                  </c:pt>
                  <c:pt idx="12">
                    <c:v>2012</c:v>
                  </c:pt>
                  <c:pt idx="24">
                    <c:v>2013</c:v>
                  </c:pt>
                </c:lvl>
              </c:multiLvlStrCache>
            </c:multiLvlStrRef>
          </c:cat>
          <c:val>
            <c:numRef>
              <c:f>'Données graphiques'!$D$2:$D$37</c:f>
              <c:numCache>
                <c:formatCode>#,##0.00,,</c:formatCode>
                <c:ptCount val="36"/>
                <c:pt idx="0">
                  <c:v>2881242.2330000005</c:v>
                </c:pt>
                <c:pt idx="1">
                  <c:v>2765125.2569999998</c:v>
                </c:pt>
                <c:pt idx="2">
                  <c:v>3318541.3249999997</c:v>
                </c:pt>
                <c:pt idx="3">
                  <c:v>2751990.733</c:v>
                </c:pt>
                <c:pt idx="4">
                  <c:v>3064793</c:v>
                </c:pt>
                <c:pt idx="5">
                  <c:v>2792616</c:v>
                </c:pt>
                <c:pt idx="6">
                  <c:v>2421124</c:v>
                </c:pt>
                <c:pt idx="7">
                  <c:v>1399883</c:v>
                </c:pt>
                <c:pt idx="8">
                  <c:v>3468789</c:v>
                </c:pt>
                <c:pt idx="9">
                  <c:v>3425265</c:v>
                </c:pt>
                <c:pt idx="10">
                  <c:v>3696946.5</c:v>
                </c:pt>
                <c:pt idx="11">
                  <c:v>2676702.5</c:v>
                </c:pt>
                <c:pt idx="12">
                  <c:v>3817144.5</c:v>
                </c:pt>
                <c:pt idx="13">
                  <c:v>4208477</c:v>
                </c:pt>
                <c:pt idx="14">
                  <c:v>4141399</c:v>
                </c:pt>
                <c:pt idx="15">
                  <c:v>3314058</c:v>
                </c:pt>
                <c:pt idx="16">
                  <c:v>3116032</c:v>
                </c:pt>
                <c:pt idx="17">
                  <c:v>3734181</c:v>
                </c:pt>
                <c:pt idx="18">
                  <c:v>3202605.5</c:v>
                </c:pt>
                <c:pt idx="19">
                  <c:v>956644</c:v>
                </c:pt>
                <c:pt idx="20">
                  <c:v>3095783.5</c:v>
                </c:pt>
                <c:pt idx="21">
                  <c:v>2934897.94</c:v>
                </c:pt>
                <c:pt idx="22">
                  <c:v>2251832.94</c:v>
                </c:pt>
                <c:pt idx="23">
                  <c:v>1503713.88</c:v>
                </c:pt>
                <c:pt idx="24">
                  <c:v>2103277.8599999994</c:v>
                </c:pt>
                <c:pt idx="25">
                  <c:v>2814278.54</c:v>
                </c:pt>
                <c:pt idx="26">
                  <c:v>2995941.9800000004</c:v>
                </c:pt>
                <c:pt idx="27">
                  <c:v>3073932.2600000002</c:v>
                </c:pt>
                <c:pt idx="28">
                  <c:v>3054029.8600000003</c:v>
                </c:pt>
                <c:pt idx="29">
                  <c:v>3058573.3800000004</c:v>
                </c:pt>
                <c:pt idx="30">
                  <c:v>2484007.66</c:v>
                </c:pt>
                <c:pt idx="31">
                  <c:v>1422274.5</c:v>
                </c:pt>
                <c:pt idx="32">
                  <c:v>2902087.9800000004</c:v>
                </c:pt>
                <c:pt idx="33">
                  <c:v>3143228.64</c:v>
                </c:pt>
                <c:pt idx="34">
                  <c:v>2521100.4800000004</c:v>
                </c:pt>
                <c:pt idx="35">
                  <c:v>1992888.8599999996</c:v>
                </c:pt>
              </c:numCache>
            </c:numRef>
          </c:val>
          <c:smooth val="0"/>
        </c:ser>
        <c:ser>
          <c:idx val="1"/>
          <c:order val="3"/>
          <c:tx>
            <c:strRef>
              <c:f>'Données graphiques'!$G$1</c:f>
              <c:strCache>
                <c:ptCount val="1"/>
                <c:pt idx="0">
                  <c:v>tendance</c:v>
                </c:pt>
              </c:strCache>
            </c:strRef>
          </c:tx>
          <c:spPr>
            <a:ln w="19050">
              <a:solidFill>
                <a:srgbClr val="C00000"/>
              </a:solidFill>
            </a:ln>
          </c:spPr>
          <c:marker>
            <c:symbol val="none"/>
          </c:marker>
          <c:cat>
            <c:multiLvlStrRef>
              <c:f>'Données graphiques'!$A$2:$C$37</c:f>
              <c:multiLvlStrCache>
                <c:ptCount val="36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5</c:v>
                  </c:pt>
                  <c:pt idx="17">
                    <c:v>6</c:v>
                  </c:pt>
                  <c:pt idx="18">
                    <c:v>7</c:v>
                  </c:pt>
                  <c:pt idx="19">
                    <c:v>8</c:v>
                  </c:pt>
                  <c:pt idx="20">
                    <c:v>9</c:v>
                  </c:pt>
                  <c:pt idx="21">
                    <c:v>10</c:v>
                  </c:pt>
                  <c:pt idx="22">
                    <c:v>11</c:v>
                  </c:pt>
                  <c:pt idx="23">
                    <c:v>12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5</c:v>
                  </c:pt>
                  <c:pt idx="29">
                    <c:v>6</c:v>
                  </c:pt>
                  <c:pt idx="30">
                    <c:v>7</c:v>
                  </c:pt>
                  <c:pt idx="31">
                    <c:v>8</c:v>
                  </c:pt>
                  <c:pt idx="32">
                    <c:v>9</c:v>
                  </c:pt>
                  <c:pt idx="33">
                    <c:v>10</c:v>
                  </c:pt>
                  <c:pt idx="34">
                    <c:v>11</c:v>
                  </c:pt>
                  <c:pt idx="35">
                    <c:v>12</c:v>
                  </c:pt>
                </c:lvl>
                <c:lvl>
                  <c:pt idx="0">
                    <c:v>Q1</c:v>
                  </c:pt>
                  <c:pt idx="3">
                    <c:v>Q2</c:v>
                  </c:pt>
                  <c:pt idx="6">
                    <c:v>Q3</c:v>
                  </c:pt>
                  <c:pt idx="9">
                    <c:v>Q4</c:v>
                  </c:pt>
                  <c:pt idx="12">
                    <c:v>Q1</c:v>
                  </c:pt>
                  <c:pt idx="15">
                    <c:v>Q2</c:v>
                  </c:pt>
                  <c:pt idx="18">
                    <c:v>Q3</c:v>
                  </c:pt>
                  <c:pt idx="21">
                    <c:v>Q4</c:v>
                  </c:pt>
                  <c:pt idx="24">
                    <c:v>Q1</c:v>
                  </c:pt>
                  <c:pt idx="27">
                    <c:v>Q2</c:v>
                  </c:pt>
                  <c:pt idx="30">
                    <c:v>Q3</c:v>
                  </c:pt>
                  <c:pt idx="33">
                    <c:v>Q4</c:v>
                  </c:pt>
                </c:lvl>
                <c:lvl>
                  <c:pt idx="0">
                    <c:v>2011</c:v>
                  </c:pt>
                  <c:pt idx="12">
                    <c:v>2012</c:v>
                  </c:pt>
                  <c:pt idx="24">
                    <c:v>2013</c:v>
                  </c:pt>
                </c:lvl>
              </c:multiLvlStrCache>
            </c:multiLvlStrRef>
          </c:cat>
          <c:val>
            <c:numRef>
              <c:f>'Données graphiques'!$G$2:$G$37</c:f>
              <c:numCache>
                <c:formatCode>#,##0.00,,</c:formatCode>
                <c:ptCount val="36"/>
                <c:pt idx="0">
                  <c:v>3157723.0945705809</c:v>
                </c:pt>
                <c:pt idx="1">
                  <c:v>3139642.5313270651</c:v>
                </c:pt>
                <c:pt idx="2">
                  <c:v>3123311.7000103407</c:v>
                </c:pt>
                <c:pt idx="3">
                  <c:v>3105231.1367668286</c:v>
                </c:pt>
                <c:pt idx="4">
                  <c:v>3087733.8174989112</c:v>
                </c:pt>
                <c:pt idx="5">
                  <c:v>3069653.2542553954</c:v>
                </c:pt>
                <c:pt idx="6">
                  <c:v>3052155.934987478</c:v>
                </c:pt>
                <c:pt idx="7">
                  <c:v>3034075.3717439622</c:v>
                </c:pt>
                <c:pt idx="8">
                  <c:v>3015994.8085004464</c:v>
                </c:pt>
                <c:pt idx="9">
                  <c:v>2998497.489232529</c:v>
                </c:pt>
                <c:pt idx="10">
                  <c:v>2980416.9259890169</c:v>
                </c:pt>
                <c:pt idx="11">
                  <c:v>2962919.6067210995</c:v>
                </c:pt>
                <c:pt idx="12">
                  <c:v>2944839.0434775837</c:v>
                </c:pt>
                <c:pt idx="13">
                  <c:v>2926758.4802340679</c:v>
                </c:pt>
                <c:pt idx="14">
                  <c:v>2909844.4049417488</c:v>
                </c:pt>
                <c:pt idx="15">
                  <c:v>2891763.841698233</c:v>
                </c:pt>
                <c:pt idx="16">
                  <c:v>2874266.5224303156</c:v>
                </c:pt>
                <c:pt idx="17">
                  <c:v>2856185.9591867998</c:v>
                </c:pt>
                <c:pt idx="18">
                  <c:v>2838688.6399188824</c:v>
                </c:pt>
                <c:pt idx="19">
                  <c:v>2820608.0766753666</c:v>
                </c:pt>
                <c:pt idx="20">
                  <c:v>2802527.5134318545</c:v>
                </c:pt>
                <c:pt idx="21">
                  <c:v>2785030.1941639371</c:v>
                </c:pt>
                <c:pt idx="22">
                  <c:v>2766949.6309204213</c:v>
                </c:pt>
                <c:pt idx="23">
                  <c:v>2749452.3116525039</c:v>
                </c:pt>
                <c:pt idx="24">
                  <c:v>2731371.7484089881</c:v>
                </c:pt>
                <c:pt idx="25">
                  <c:v>2713291.1851654723</c:v>
                </c:pt>
                <c:pt idx="26">
                  <c:v>2696960.3538487516</c:v>
                </c:pt>
                <c:pt idx="27">
                  <c:v>2678879.7906052358</c:v>
                </c:pt>
                <c:pt idx="28">
                  <c:v>2661382.4713373184</c:v>
                </c:pt>
                <c:pt idx="29">
                  <c:v>2643301.9080938026</c:v>
                </c:pt>
                <c:pt idx="30">
                  <c:v>2625804.5888258852</c:v>
                </c:pt>
                <c:pt idx="31">
                  <c:v>2607724.0255823694</c:v>
                </c:pt>
                <c:pt idx="32">
                  <c:v>2589643.4623388574</c:v>
                </c:pt>
                <c:pt idx="33">
                  <c:v>2572146.1430709362</c:v>
                </c:pt>
                <c:pt idx="34">
                  <c:v>2554065.5798274241</c:v>
                </c:pt>
                <c:pt idx="35">
                  <c:v>2536568.2605595067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849728"/>
        <c:axId val="35851264"/>
      </c:lineChart>
      <c:catAx>
        <c:axId val="35849728"/>
        <c:scaling>
          <c:orientation val="minMax"/>
        </c:scaling>
        <c:delete val="0"/>
        <c:axPos val="b"/>
        <c:numFmt formatCode="mm" sourceLinked="1"/>
        <c:majorTickMark val="out"/>
        <c:minorTickMark val="none"/>
        <c:tickLblPos val="nextTo"/>
        <c:crossAx val="35851264"/>
        <c:crosses val="autoZero"/>
        <c:auto val="1"/>
        <c:lblAlgn val="ctr"/>
        <c:lblOffset val="100"/>
        <c:noMultiLvlLbl val="0"/>
      </c:catAx>
      <c:valAx>
        <c:axId val="35851264"/>
        <c:scaling>
          <c:orientation val="minMax"/>
        </c:scaling>
        <c:delete val="0"/>
        <c:axPos val="l"/>
        <c:majorGridlines/>
        <c:numFmt formatCode="#,##0.00,," sourceLinked="1"/>
        <c:majorTickMark val="out"/>
        <c:minorTickMark val="none"/>
        <c:tickLblPos val="nextTo"/>
        <c:crossAx val="3584972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900">
          <a:latin typeface="Arial" panose="020B0604020202020204" pitchFamily="34" charset="0"/>
          <a:cs typeface="Arial" panose="020B060402020202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'Données graphiques'!$O$1</c:f>
          <c:strCache>
            <c:ptCount val="1"/>
            <c:pt idx="0">
              <c:v>Ventes 2011-2013 / Prévisions 2014-2015(M EUR)</c:v>
            </c:pt>
          </c:strCache>
        </c:strRef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'Données graphiques'!$F$1</c:f>
              <c:strCache>
                <c:ptCount val="1"/>
                <c:pt idx="0">
                  <c:v>ventes révisées</c:v>
                </c:pt>
              </c:strCache>
            </c:strRef>
          </c:tx>
          <c:marker>
            <c:symbol val="none"/>
          </c:marker>
          <c:cat>
            <c:multiLvlStrRef>
              <c:f>'Données graphiques'!$A$2:$C$55</c:f>
              <c:multiLvlStrCache>
                <c:ptCount val="54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5</c:v>
                  </c:pt>
                  <c:pt idx="17">
                    <c:v>6</c:v>
                  </c:pt>
                  <c:pt idx="18">
                    <c:v>7</c:v>
                  </c:pt>
                  <c:pt idx="19">
                    <c:v>8</c:v>
                  </c:pt>
                  <c:pt idx="20">
                    <c:v>9</c:v>
                  </c:pt>
                  <c:pt idx="21">
                    <c:v>10</c:v>
                  </c:pt>
                  <c:pt idx="22">
                    <c:v>11</c:v>
                  </c:pt>
                  <c:pt idx="23">
                    <c:v>12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5</c:v>
                  </c:pt>
                  <c:pt idx="29">
                    <c:v>6</c:v>
                  </c:pt>
                  <c:pt idx="30">
                    <c:v>7</c:v>
                  </c:pt>
                  <c:pt idx="31">
                    <c:v>8</c:v>
                  </c:pt>
                  <c:pt idx="32">
                    <c:v>9</c:v>
                  </c:pt>
                  <c:pt idx="33">
                    <c:v>10</c:v>
                  </c:pt>
                  <c:pt idx="34">
                    <c:v>11</c:v>
                  </c:pt>
                  <c:pt idx="35">
                    <c:v>12</c:v>
                  </c:pt>
                  <c:pt idx="36">
                    <c:v>1</c:v>
                  </c:pt>
                  <c:pt idx="37">
                    <c:v>2</c:v>
                  </c:pt>
                  <c:pt idx="38">
                    <c:v>3</c:v>
                  </c:pt>
                  <c:pt idx="39">
                    <c:v>4</c:v>
                  </c:pt>
                  <c:pt idx="40">
                    <c:v>5</c:v>
                  </c:pt>
                  <c:pt idx="41">
                    <c:v>6</c:v>
                  </c:pt>
                  <c:pt idx="42">
                    <c:v>7</c:v>
                  </c:pt>
                  <c:pt idx="43">
                    <c:v>8</c:v>
                  </c:pt>
                  <c:pt idx="44">
                    <c:v>9</c:v>
                  </c:pt>
                  <c:pt idx="45">
                    <c:v>10</c:v>
                  </c:pt>
                  <c:pt idx="46">
                    <c:v>11</c:v>
                  </c:pt>
                  <c:pt idx="47">
                    <c:v>12</c:v>
                  </c:pt>
                  <c:pt idx="48">
                    <c:v>1</c:v>
                  </c:pt>
                  <c:pt idx="49">
                    <c:v>2</c:v>
                  </c:pt>
                  <c:pt idx="50">
                    <c:v>3</c:v>
                  </c:pt>
                  <c:pt idx="51">
                    <c:v>4</c:v>
                  </c:pt>
                  <c:pt idx="52">
                    <c:v>5</c:v>
                  </c:pt>
                  <c:pt idx="53">
                    <c:v>6</c:v>
                  </c:pt>
                </c:lvl>
                <c:lvl>
                  <c:pt idx="0">
                    <c:v>Q1</c:v>
                  </c:pt>
                  <c:pt idx="3">
                    <c:v>Q2</c:v>
                  </c:pt>
                  <c:pt idx="6">
                    <c:v>Q3</c:v>
                  </c:pt>
                  <c:pt idx="9">
                    <c:v>Q4</c:v>
                  </c:pt>
                  <c:pt idx="12">
                    <c:v>Q1</c:v>
                  </c:pt>
                  <c:pt idx="15">
                    <c:v>Q2</c:v>
                  </c:pt>
                  <c:pt idx="18">
                    <c:v>Q3</c:v>
                  </c:pt>
                  <c:pt idx="21">
                    <c:v>Q4</c:v>
                  </c:pt>
                  <c:pt idx="24">
                    <c:v>Q1</c:v>
                  </c:pt>
                  <c:pt idx="27">
                    <c:v>Q2</c:v>
                  </c:pt>
                  <c:pt idx="30">
                    <c:v>Q3</c:v>
                  </c:pt>
                  <c:pt idx="33">
                    <c:v>Q4</c:v>
                  </c:pt>
                  <c:pt idx="36">
                    <c:v>Q1</c:v>
                  </c:pt>
                  <c:pt idx="39">
                    <c:v>Q2</c:v>
                  </c:pt>
                  <c:pt idx="42">
                    <c:v>Q3</c:v>
                  </c:pt>
                  <c:pt idx="45">
                    <c:v>Q4</c:v>
                  </c:pt>
                  <c:pt idx="48">
                    <c:v>Q1</c:v>
                  </c:pt>
                  <c:pt idx="51">
                    <c:v>Q2</c:v>
                  </c:pt>
                </c:lvl>
                <c:lvl>
                  <c:pt idx="0">
                    <c:v>2011</c:v>
                  </c:pt>
                  <c:pt idx="12">
                    <c:v>2012</c:v>
                  </c:pt>
                  <c:pt idx="24">
                    <c:v>2013</c:v>
                  </c:pt>
                  <c:pt idx="36">
                    <c:v>2014</c:v>
                  </c:pt>
                  <c:pt idx="48">
                    <c:v>2015</c:v>
                  </c:pt>
                </c:lvl>
              </c:multiLvlStrCache>
            </c:multiLvlStrRef>
          </c:cat>
          <c:val>
            <c:numRef>
              <c:f>'Données graphiques'!$D$2:$D$55</c:f>
              <c:numCache>
                <c:formatCode>#,##0.00,,</c:formatCode>
                <c:ptCount val="54"/>
                <c:pt idx="0">
                  <c:v>2881242.2330000005</c:v>
                </c:pt>
                <c:pt idx="1">
                  <c:v>2765125.2569999998</c:v>
                </c:pt>
                <c:pt idx="2">
                  <c:v>3318541.3249999997</c:v>
                </c:pt>
                <c:pt idx="3">
                  <c:v>2751990.733</c:v>
                </c:pt>
                <c:pt idx="4">
                  <c:v>3064793</c:v>
                </c:pt>
                <c:pt idx="5">
                  <c:v>2792616</c:v>
                </c:pt>
                <c:pt idx="6">
                  <c:v>2421124</c:v>
                </c:pt>
                <c:pt idx="7">
                  <c:v>1399883</c:v>
                </c:pt>
                <c:pt idx="8">
                  <c:v>3468789</c:v>
                </c:pt>
                <c:pt idx="9">
                  <c:v>3425265</c:v>
                </c:pt>
                <c:pt idx="10">
                  <c:v>3696946.5</c:v>
                </c:pt>
                <c:pt idx="11">
                  <c:v>2676702.5</c:v>
                </c:pt>
                <c:pt idx="12">
                  <c:v>3817144.5</c:v>
                </c:pt>
                <c:pt idx="13">
                  <c:v>4208477</c:v>
                </c:pt>
                <c:pt idx="14">
                  <c:v>4141399</c:v>
                </c:pt>
                <c:pt idx="15">
                  <c:v>3314058</c:v>
                </c:pt>
                <c:pt idx="16">
                  <c:v>3116032</c:v>
                </c:pt>
                <c:pt idx="17">
                  <c:v>3734181</c:v>
                </c:pt>
                <c:pt idx="18">
                  <c:v>3202605.5</c:v>
                </c:pt>
                <c:pt idx="19">
                  <c:v>956644</c:v>
                </c:pt>
                <c:pt idx="20">
                  <c:v>3095783.5</c:v>
                </c:pt>
                <c:pt idx="21">
                  <c:v>2934897.94</c:v>
                </c:pt>
                <c:pt idx="22">
                  <c:v>2251832.94</c:v>
                </c:pt>
                <c:pt idx="23">
                  <c:v>1503713.88</c:v>
                </c:pt>
                <c:pt idx="24">
                  <c:v>2103277.8599999994</c:v>
                </c:pt>
                <c:pt idx="25">
                  <c:v>2814278.54</c:v>
                </c:pt>
                <c:pt idx="26">
                  <c:v>2995941.9800000004</c:v>
                </c:pt>
                <c:pt idx="27">
                  <c:v>3073932.2600000002</c:v>
                </c:pt>
                <c:pt idx="28">
                  <c:v>3054029.8600000003</c:v>
                </c:pt>
                <c:pt idx="29">
                  <c:v>3058573.3800000004</c:v>
                </c:pt>
                <c:pt idx="30">
                  <c:v>2484007.66</c:v>
                </c:pt>
                <c:pt idx="31">
                  <c:v>1422274.5</c:v>
                </c:pt>
                <c:pt idx="32">
                  <c:v>2902087.9800000004</c:v>
                </c:pt>
                <c:pt idx="33">
                  <c:v>3143228.64</c:v>
                </c:pt>
                <c:pt idx="34">
                  <c:v>2521100.4800000004</c:v>
                </c:pt>
                <c:pt idx="35">
                  <c:v>1992888.8599999996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'Données graphiques'!$G$1</c:f>
              <c:strCache>
                <c:ptCount val="1"/>
                <c:pt idx="0">
                  <c:v>tendance</c:v>
                </c:pt>
              </c:strCache>
            </c:strRef>
          </c:tx>
          <c:spPr>
            <a:ln w="19050">
              <a:solidFill>
                <a:srgbClr val="C00000"/>
              </a:solidFill>
            </a:ln>
          </c:spPr>
          <c:marker>
            <c:symbol val="none"/>
          </c:marker>
          <c:cat>
            <c:multiLvlStrRef>
              <c:f>'Données graphiques'!$A$2:$C$55</c:f>
              <c:multiLvlStrCache>
                <c:ptCount val="54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5</c:v>
                  </c:pt>
                  <c:pt idx="17">
                    <c:v>6</c:v>
                  </c:pt>
                  <c:pt idx="18">
                    <c:v>7</c:v>
                  </c:pt>
                  <c:pt idx="19">
                    <c:v>8</c:v>
                  </c:pt>
                  <c:pt idx="20">
                    <c:v>9</c:v>
                  </c:pt>
                  <c:pt idx="21">
                    <c:v>10</c:v>
                  </c:pt>
                  <c:pt idx="22">
                    <c:v>11</c:v>
                  </c:pt>
                  <c:pt idx="23">
                    <c:v>12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5</c:v>
                  </c:pt>
                  <c:pt idx="29">
                    <c:v>6</c:v>
                  </c:pt>
                  <c:pt idx="30">
                    <c:v>7</c:v>
                  </c:pt>
                  <c:pt idx="31">
                    <c:v>8</c:v>
                  </c:pt>
                  <c:pt idx="32">
                    <c:v>9</c:v>
                  </c:pt>
                  <c:pt idx="33">
                    <c:v>10</c:v>
                  </c:pt>
                  <c:pt idx="34">
                    <c:v>11</c:v>
                  </c:pt>
                  <c:pt idx="35">
                    <c:v>12</c:v>
                  </c:pt>
                  <c:pt idx="36">
                    <c:v>1</c:v>
                  </c:pt>
                  <c:pt idx="37">
                    <c:v>2</c:v>
                  </c:pt>
                  <c:pt idx="38">
                    <c:v>3</c:v>
                  </c:pt>
                  <c:pt idx="39">
                    <c:v>4</c:v>
                  </c:pt>
                  <c:pt idx="40">
                    <c:v>5</c:v>
                  </c:pt>
                  <c:pt idx="41">
                    <c:v>6</c:v>
                  </c:pt>
                  <c:pt idx="42">
                    <c:v>7</c:v>
                  </c:pt>
                  <c:pt idx="43">
                    <c:v>8</c:v>
                  </c:pt>
                  <c:pt idx="44">
                    <c:v>9</c:v>
                  </c:pt>
                  <c:pt idx="45">
                    <c:v>10</c:v>
                  </c:pt>
                  <c:pt idx="46">
                    <c:v>11</c:v>
                  </c:pt>
                  <c:pt idx="47">
                    <c:v>12</c:v>
                  </c:pt>
                  <c:pt idx="48">
                    <c:v>1</c:v>
                  </c:pt>
                  <c:pt idx="49">
                    <c:v>2</c:v>
                  </c:pt>
                  <c:pt idx="50">
                    <c:v>3</c:v>
                  </c:pt>
                  <c:pt idx="51">
                    <c:v>4</c:v>
                  </c:pt>
                  <c:pt idx="52">
                    <c:v>5</c:v>
                  </c:pt>
                  <c:pt idx="53">
                    <c:v>6</c:v>
                  </c:pt>
                </c:lvl>
                <c:lvl>
                  <c:pt idx="0">
                    <c:v>Q1</c:v>
                  </c:pt>
                  <c:pt idx="3">
                    <c:v>Q2</c:v>
                  </c:pt>
                  <c:pt idx="6">
                    <c:v>Q3</c:v>
                  </c:pt>
                  <c:pt idx="9">
                    <c:v>Q4</c:v>
                  </c:pt>
                  <c:pt idx="12">
                    <c:v>Q1</c:v>
                  </c:pt>
                  <c:pt idx="15">
                    <c:v>Q2</c:v>
                  </c:pt>
                  <c:pt idx="18">
                    <c:v>Q3</c:v>
                  </c:pt>
                  <c:pt idx="21">
                    <c:v>Q4</c:v>
                  </c:pt>
                  <c:pt idx="24">
                    <c:v>Q1</c:v>
                  </c:pt>
                  <c:pt idx="27">
                    <c:v>Q2</c:v>
                  </c:pt>
                  <c:pt idx="30">
                    <c:v>Q3</c:v>
                  </c:pt>
                  <c:pt idx="33">
                    <c:v>Q4</c:v>
                  </c:pt>
                  <c:pt idx="36">
                    <c:v>Q1</c:v>
                  </c:pt>
                  <c:pt idx="39">
                    <c:v>Q2</c:v>
                  </c:pt>
                  <c:pt idx="42">
                    <c:v>Q3</c:v>
                  </c:pt>
                  <c:pt idx="45">
                    <c:v>Q4</c:v>
                  </c:pt>
                  <c:pt idx="48">
                    <c:v>Q1</c:v>
                  </c:pt>
                  <c:pt idx="51">
                    <c:v>Q2</c:v>
                  </c:pt>
                </c:lvl>
                <c:lvl>
                  <c:pt idx="0">
                    <c:v>2011</c:v>
                  </c:pt>
                  <c:pt idx="12">
                    <c:v>2012</c:v>
                  </c:pt>
                  <c:pt idx="24">
                    <c:v>2013</c:v>
                  </c:pt>
                  <c:pt idx="36">
                    <c:v>2014</c:v>
                  </c:pt>
                  <c:pt idx="48">
                    <c:v>2015</c:v>
                  </c:pt>
                </c:lvl>
              </c:multiLvlStrCache>
            </c:multiLvlStrRef>
          </c:cat>
          <c:val>
            <c:numRef>
              <c:f>'Données graphiques'!$G$2:$G$55</c:f>
              <c:numCache>
                <c:formatCode>#,##0.00,,</c:formatCode>
                <c:ptCount val="54"/>
                <c:pt idx="0">
                  <c:v>3157723.0945705809</c:v>
                </c:pt>
                <c:pt idx="1">
                  <c:v>3139642.5313270651</c:v>
                </c:pt>
                <c:pt idx="2">
                  <c:v>3123311.7000103407</c:v>
                </c:pt>
                <c:pt idx="3">
                  <c:v>3105231.1367668286</c:v>
                </c:pt>
                <c:pt idx="4">
                  <c:v>3087733.8174989112</c:v>
                </c:pt>
                <c:pt idx="5">
                  <c:v>3069653.2542553954</c:v>
                </c:pt>
                <c:pt idx="6">
                  <c:v>3052155.934987478</c:v>
                </c:pt>
                <c:pt idx="7">
                  <c:v>3034075.3717439622</c:v>
                </c:pt>
                <c:pt idx="8">
                  <c:v>3015994.8085004464</c:v>
                </c:pt>
                <c:pt idx="9">
                  <c:v>2998497.489232529</c:v>
                </c:pt>
                <c:pt idx="10">
                  <c:v>2980416.9259890169</c:v>
                </c:pt>
                <c:pt idx="11">
                  <c:v>2962919.6067210995</c:v>
                </c:pt>
                <c:pt idx="12">
                  <c:v>2944839.0434775837</c:v>
                </c:pt>
                <c:pt idx="13">
                  <c:v>2926758.4802340679</c:v>
                </c:pt>
                <c:pt idx="14">
                  <c:v>2909844.4049417488</c:v>
                </c:pt>
                <c:pt idx="15">
                  <c:v>2891763.841698233</c:v>
                </c:pt>
                <c:pt idx="16">
                  <c:v>2874266.5224303156</c:v>
                </c:pt>
                <c:pt idx="17">
                  <c:v>2856185.9591867998</c:v>
                </c:pt>
                <c:pt idx="18">
                  <c:v>2838688.6399188824</c:v>
                </c:pt>
                <c:pt idx="19">
                  <c:v>2820608.0766753666</c:v>
                </c:pt>
                <c:pt idx="20">
                  <c:v>2802527.5134318545</c:v>
                </c:pt>
                <c:pt idx="21">
                  <c:v>2785030.1941639371</c:v>
                </c:pt>
                <c:pt idx="22">
                  <c:v>2766949.6309204213</c:v>
                </c:pt>
                <c:pt idx="23">
                  <c:v>2749452.3116525039</c:v>
                </c:pt>
                <c:pt idx="24">
                  <c:v>2731371.7484089881</c:v>
                </c:pt>
                <c:pt idx="25">
                  <c:v>2713291.1851654723</c:v>
                </c:pt>
                <c:pt idx="26">
                  <c:v>2696960.3538487516</c:v>
                </c:pt>
                <c:pt idx="27">
                  <c:v>2678879.7906052358</c:v>
                </c:pt>
                <c:pt idx="28">
                  <c:v>2661382.4713373184</c:v>
                </c:pt>
                <c:pt idx="29">
                  <c:v>2643301.9080938026</c:v>
                </c:pt>
                <c:pt idx="30">
                  <c:v>2625804.5888258852</c:v>
                </c:pt>
                <c:pt idx="31">
                  <c:v>2607724.0255823694</c:v>
                </c:pt>
                <c:pt idx="32">
                  <c:v>2589643.4623388574</c:v>
                </c:pt>
                <c:pt idx="33">
                  <c:v>2572146.1430709362</c:v>
                </c:pt>
                <c:pt idx="34">
                  <c:v>2554065.5798274241</c:v>
                </c:pt>
                <c:pt idx="35">
                  <c:v>2536568.2605595067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'Données graphiques'!$H$1</c:f>
              <c:strCache>
                <c:ptCount val="1"/>
                <c:pt idx="0">
                  <c:v>prévision</c:v>
                </c:pt>
              </c:strCache>
            </c:strRef>
          </c:tx>
          <c:spPr>
            <a:ln w="19050">
              <a:solidFill>
                <a:srgbClr val="C00000"/>
              </a:solidFill>
              <a:prstDash val="dash"/>
            </a:ln>
          </c:spPr>
          <c:marker>
            <c:symbol val="none"/>
          </c:marker>
          <c:cat>
            <c:multiLvlStrRef>
              <c:f>'Données graphiques'!$A$2:$C$55</c:f>
              <c:multiLvlStrCache>
                <c:ptCount val="54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5</c:v>
                  </c:pt>
                  <c:pt idx="17">
                    <c:v>6</c:v>
                  </c:pt>
                  <c:pt idx="18">
                    <c:v>7</c:v>
                  </c:pt>
                  <c:pt idx="19">
                    <c:v>8</c:v>
                  </c:pt>
                  <c:pt idx="20">
                    <c:v>9</c:v>
                  </c:pt>
                  <c:pt idx="21">
                    <c:v>10</c:v>
                  </c:pt>
                  <c:pt idx="22">
                    <c:v>11</c:v>
                  </c:pt>
                  <c:pt idx="23">
                    <c:v>12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5</c:v>
                  </c:pt>
                  <c:pt idx="29">
                    <c:v>6</c:v>
                  </c:pt>
                  <c:pt idx="30">
                    <c:v>7</c:v>
                  </c:pt>
                  <c:pt idx="31">
                    <c:v>8</c:v>
                  </c:pt>
                  <c:pt idx="32">
                    <c:v>9</c:v>
                  </c:pt>
                  <c:pt idx="33">
                    <c:v>10</c:v>
                  </c:pt>
                  <c:pt idx="34">
                    <c:v>11</c:v>
                  </c:pt>
                  <c:pt idx="35">
                    <c:v>12</c:v>
                  </c:pt>
                  <c:pt idx="36">
                    <c:v>1</c:v>
                  </c:pt>
                  <c:pt idx="37">
                    <c:v>2</c:v>
                  </c:pt>
                  <c:pt idx="38">
                    <c:v>3</c:v>
                  </c:pt>
                  <c:pt idx="39">
                    <c:v>4</c:v>
                  </c:pt>
                  <c:pt idx="40">
                    <c:v>5</c:v>
                  </c:pt>
                  <c:pt idx="41">
                    <c:v>6</c:v>
                  </c:pt>
                  <c:pt idx="42">
                    <c:v>7</c:v>
                  </c:pt>
                  <c:pt idx="43">
                    <c:v>8</c:v>
                  </c:pt>
                  <c:pt idx="44">
                    <c:v>9</c:v>
                  </c:pt>
                  <c:pt idx="45">
                    <c:v>10</c:v>
                  </c:pt>
                  <c:pt idx="46">
                    <c:v>11</c:v>
                  </c:pt>
                  <c:pt idx="47">
                    <c:v>12</c:v>
                  </c:pt>
                  <c:pt idx="48">
                    <c:v>1</c:v>
                  </c:pt>
                  <c:pt idx="49">
                    <c:v>2</c:v>
                  </c:pt>
                  <c:pt idx="50">
                    <c:v>3</c:v>
                  </c:pt>
                  <c:pt idx="51">
                    <c:v>4</c:v>
                  </c:pt>
                  <c:pt idx="52">
                    <c:v>5</c:v>
                  </c:pt>
                  <c:pt idx="53">
                    <c:v>6</c:v>
                  </c:pt>
                </c:lvl>
                <c:lvl>
                  <c:pt idx="0">
                    <c:v>Q1</c:v>
                  </c:pt>
                  <c:pt idx="3">
                    <c:v>Q2</c:v>
                  </c:pt>
                  <c:pt idx="6">
                    <c:v>Q3</c:v>
                  </c:pt>
                  <c:pt idx="9">
                    <c:v>Q4</c:v>
                  </c:pt>
                  <c:pt idx="12">
                    <c:v>Q1</c:v>
                  </c:pt>
                  <c:pt idx="15">
                    <c:v>Q2</c:v>
                  </c:pt>
                  <c:pt idx="18">
                    <c:v>Q3</c:v>
                  </c:pt>
                  <c:pt idx="21">
                    <c:v>Q4</c:v>
                  </c:pt>
                  <c:pt idx="24">
                    <c:v>Q1</c:v>
                  </c:pt>
                  <c:pt idx="27">
                    <c:v>Q2</c:v>
                  </c:pt>
                  <c:pt idx="30">
                    <c:v>Q3</c:v>
                  </c:pt>
                  <c:pt idx="33">
                    <c:v>Q4</c:v>
                  </c:pt>
                  <c:pt idx="36">
                    <c:v>Q1</c:v>
                  </c:pt>
                  <c:pt idx="39">
                    <c:v>Q2</c:v>
                  </c:pt>
                  <c:pt idx="42">
                    <c:v>Q3</c:v>
                  </c:pt>
                  <c:pt idx="45">
                    <c:v>Q4</c:v>
                  </c:pt>
                  <c:pt idx="48">
                    <c:v>Q1</c:v>
                  </c:pt>
                  <c:pt idx="51">
                    <c:v>Q2</c:v>
                  </c:pt>
                </c:lvl>
                <c:lvl>
                  <c:pt idx="0">
                    <c:v>2011</c:v>
                  </c:pt>
                  <c:pt idx="12">
                    <c:v>2012</c:v>
                  </c:pt>
                  <c:pt idx="24">
                    <c:v>2013</c:v>
                  </c:pt>
                  <c:pt idx="36">
                    <c:v>2014</c:v>
                  </c:pt>
                  <c:pt idx="48">
                    <c:v>2015</c:v>
                  </c:pt>
                </c:lvl>
              </c:multiLvlStrCache>
            </c:multiLvlStrRef>
          </c:cat>
          <c:val>
            <c:numRef>
              <c:f>'Données graphiques'!$H$2:$H$55</c:f>
              <c:numCache>
                <c:formatCode>#,##0.00,,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2536568.2605595067</c:v>
                </c:pt>
                <c:pt idx="36">
                  <c:v>2518487.6973159909</c:v>
                </c:pt>
                <c:pt idx="37">
                  <c:v>2500407.1340724751</c:v>
                </c:pt>
                <c:pt idx="38">
                  <c:v>2484076.3027557544</c:v>
                </c:pt>
                <c:pt idx="39">
                  <c:v>2465995.7395122387</c:v>
                </c:pt>
                <c:pt idx="40">
                  <c:v>2448498.4202443212</c:v>
                </c:pt>
                <c:pt idx="41">
                  <c:v>2430417.8570008054</c:v>
                </c:pt>
                <c:pt idx="42">
                  <c:v>2412920.537732888</c:v>
                </c:pt>
                <c:pt idx="43">
                  <c:v>2394839.9744893759</c:v>
                </c:pt>
                <c:pt idx="44">
                  <c:v>2376759.4112458602</c:v>
                </c:pt>
                <c:pt idx="45">
                  <c:v>2359262.0919779427</c:v>
                </c:pt>
                <c:pt idx="46">
                  <c:v>2341181.5287344269</c:v>
                </c:pt>
                <c:pt idx="47">
                  <c:v>2323684.2094665095</c:v>
                </c:pt>
                <c:pt idx="48">
                  <c:v>2305603.6462229937</c:v>
                </c:pt>
                <c:pt idx="49">
                  <c:v>2287523.0829794779</c:v>
                </c:pt>
                <c:pt idx="50">
                  <c:v>2271192.2516627572</c:v>
                </c:pt>
                <c:pt idx="51">
                  <c:v>2253111.6884192415</c:v>
                </c:pt>
                <c:pt idx="52">
                  <c:v>2235614.369151324</c:v>
                </c:pt>
                <c:pt idx="53">
                  <c:v>2217533.8059078082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901824"/>
        <c:axId val="35903360"/>
      </c:lineChart>
      <c:catAx>
        <c:axId val="35901824"/>
        <c:scaling>
          <c:orientation val="minMax"/>
        </c:scaling>
        <c:delete val="0"/>
        <c:axPos val="b"/>
        <c:numFmt formatCode="mm" sourceLinked="1"/>
        <c:majorTickMark val="out"/>
        <c:minorTickMark val="none"/>
        <c:tickLblPos val="nextTo"/>
        <c:crossAx val="35903360"/>
        <c:crosses val="autoZero"/>
        <c:auto val="1"/>
        <c:lblAlgn val="ctr"/>
        <c:lblOffset val="100"/>
        <c:noMultiLvlLbl val="0"/>
      </c:catAx>
      <c:valAx>
        <c:axId val="35903360"/>
        <c:scaling>
          <c:orientation val="minMax"/>
        </c:scaling>
        <c:delete val="0"/>
        <c:axPos val="l"/>
        <c:majorGridlines/>
        <c:numFmt formatCode="#,##0.00,," sourceLinked="1"/>
        <c:majorTickMark val="out"/>
        <c:minorTickMark val="none"/>
        <c:tickLblPos val="nextTo"/>
        <c:crossAx val="35901824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900">
          <a:latin typeface="Arial" panose="020B0604020202020204" pitchFamily="34" charset="0"/>
          <a:cs typeface="Arial" panose="020B060402020202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19049</xdr:colOff>
      <xdr:row>6</xdr:row>
      <xdr:rowOff>0</xdr:rowOff>
    </xdr:from>
    <xdr:to>
      <xdr:col>21</xdr:col>
      <xdr:colOff>66675</xdr:colOff>
      <xdr:row>28</xdr:row>
      <xdr:rowOff>114300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9524</xdr:colOff>
      <xdr:row>32</xdr:row>
      <xdr:rowOff>152400</xdr:rowOff>
    </xdr:from>
    <xdr:to>
      <xdr:col>22</xdr:col>
      <xdr:colOff>114299</xdr:colOff>
      <xdr:row>55</xdr:row>
      <xdr:rowOff>104775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292777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59"/>
  <sheetViews>
    <sheetView tabSelected="1" topLeftCell="A16" workbookViewId="0">
      <selection activeCell="F9" sqref="F9"/>
    </sheetView>
  </sheetViews>
  <sheetFormatPr baseColWidth="10" defaultRowHeight="12.75" x14ac:dyDescent="0.2"/>
  <cols>
    <col min="1" max="1" width="6" style="2" bestFit="1" customWidth="1"/>
    <col min="2" max="2" width="8.28515625" style="2" bestFit="1" customWidth="1"/>
    <col min="3" max="3" width="5" style="2" bestFit="1" customWidth="1"/>
    <col min="4" max="4" width="6.28515625" style="2" bestFit="1" customWidth="1"/>
    <col min="5" max="5" width="9.85546875" style="2" bestFit="1" customWidth="1"/>
    <col min="6" max="6" width="13.5703125" style="2" bestFit="1" customWidth="1"/>
    <col min="7" max="7" width="8.5703125" style="2" bestFit="1" customWidth="1"/>
    <col min="8" max="8" width="8.140625" style="2" bestFit="1" customWidth="1"/>
    <col min="9" max="10" width="5.140625" style="2" bestFit="1" customWidth="1"/>
    <col min="11" max="16384" width="11.42578125" style="2"/>
  </cols>
  <sheetData>
    <row r="1" spans="1: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L1" s="1" t="s">
        <v>10</v>
      </c>
      <c r="O1" s="1" t="s">
        <v>11</v>
      </c>
      <c r="T1" s="7" t="s">
        <v>52</v>
      </c>
    </row>
    <row r="2" spans="1:20" x14ac:dyDescent="0.2">
      <c r="A2" s="2">
        <f>YEAR(C2)</f>
        <v>2011</v>
      </c>
      <c r="B2" s="1" t="s">
        <v>12</v>
      </c>
      <c r="C2" s="3">
        <v>40544</v>
      </c>
      <c r="D2" s="4">
        <v>2881242.2330000005</v>
      </c>
      <c r="E2" s="4"/>
      <c r="F2" s="4">
        <f t="shared" ref="F2:F36" si="0">IF(D2&gt;0,D2-E2,NA())</f>
        <v>2881242.2330000005</v>
      </c>
      <c r="G2" s="4">
        <f ca="1">IF(ISNUMBER(D2),TREND(d.ventes,d.dates,C2),NA())</f>
        <v>3157723.0945705809</v>
      </c>
      <c r="H2" s="4" t="e">
        <f t="shared" ref="H2:H55" ca="1" si="1">IF(AND(ISNUMBER(G2),ISNA(G3)),G2,IF(ISNUMBER(G2),NA(),val.p*C2+val.o))</f>
        <v>#N/A</v>
      </c>
      <c r="I2" s="19">
        <f ca="1">IF(ISNA(G2),NA(),G2-val.e)</f>
        <v>2428272.7459331257</v>
      </c>
      <c r="J2" s="19">
        <f ca="1">IF(ISNA(I2),NA(),val.e*2)</f>
        <v>1458900.6972749108</v>
      </c>
    </row>
    <row r="3" spans="1:20" x14ac:dyDescent="0.2">
      <c r="C3" s="3">
        <v>40575</v>
      </c>
      <c r="D3" s="4">
        <v>2765125.2569999998</v>
      </c>
      <c r="E3" s="4"/>
      <c r="F3" s="4">
        <f t="shared" si="0"/>
        <v>2765125.2569999998</v>
      </c>
      <c r="G3" s="4">
        <f ca="1">IF(ISNUMBER(D3),TREND(d.ventes,d.dates,C3),NA())</f>
        <v>3139642.5313270651</v>
      </c>
      <c r="H3" s="4" t="e">
        <f t="shared" ca="1" si="1"/>
        <v>#N/A</v>
      </c>
      <c r="I3" s="19">
        <f ca="1">IF(ISNA(G3),NA(),G3-val.e)</f>
        <v>2410192.1826896099</v>
      </c>
      <c r="J3" s="19">
        <f ca="1">IF(ISNA(I3),NA(),val.e*2)</f>
        <v>1458900.6972749108</v>
      </c>
    </row>
    <row r="4" spans="1:20" x14ac:dyDescent="0.2">
      <c r="C4" s="3">
        <v>40603</v>
      </c>
      <c r="D4" s="4">
        <v>3318541.3249999997</v>
      </c>
      <c r="E4" s="4"/>
      <c r="F4" s="4">
        <f t="shared" si="0"/>
        <v>3318541.3249999997</v>
      </c>
      <c r="G4" s="4">
        <f ca="1">IF(ISNUMBER(D4),TREND(d.ventes,d.dates,C4),NA())</f>
        <v>3123311.7000103407</v>
      </c>
      <c r="H4" s="4" t="e">
        <f t="shared" ca="1" si="1"/>
        <v>#N/A</v>
      </c>
      <c r="I4" s="19">
        <f ca="1">IF(ISNA(G4),NA(),G4-val.e)</f>
        <v>2393861.3513728855</v>
      </c>
      <c r="J4" s="19">
        <f ca="1">IF(ISNA(I4),NA(),val.e*2)</f>
        <v>1458900.6972749108</v>
      </c>
    </row>
    <row r="5" spans="1:20" x14ac:dyDescent="0.2">
      <c r="B5" s="1" t="s">
        <v>13</v>
      </c>
      <c r="C5" s="3">
        <v>40634</v>
      </c>
      <c r="D5" s="4">
        <v>2751990.733</v>
      </c>
      <c r="E5" s="4"/>
      <c r="F5" s="4">
        <f t="shared" si="0"/>
        <v>2751990.733</v>
      </c>
      <c r="G5" s="4">
        <f ca="1">IF(ISNUMBER(D5),TREND(d.ventes,d.dates,C5),NA())</f>
        <v>3105231.1367668286</v>
      </c>
      <c r="H5" s="4" t="e">
        <f t="shared" ca="1" si="1"/>
        <v>#N/A</v>
      </c>
      <c r="I5" s="19">
        <f ca="1">IF(ISNA(G5),NA(),G5-val.e)</f>
        <v>2375780.7881293735</v>
      </c>
      <c r="J5" s="19">
        <f ca="1">IF(ISNA(I5),NA(),val.e*2)</f>
        <v>1458900.6972749108</v>
      </c>
      <c r="L5" s="1" t="s">
        <v>65</v>
      </c>
    </row>
    <row r="6" spans="1:20" x14ac:dyDescent="0.2">
      <c r="C6" s="3">
        <v>40664</v>
      </c>
      <c r="D6" s="4">
        <v>3064793</v>
      </c>
      <c r="E6" s="4"/>
      <c r="F6" s="4">
        <f t="shared" si="0"/>
        <v>3064793</v>
      </c>
      <c r="G6" s="4">
        <f ca="1">IF(ISNUMBER(D6),TREND(d.ventes,d.dates,C6),NA())</f>
        <v>3087733.8174989112</v>
      </c>
      <c r="H6" s="4" t="e">
        <f t="shared" ca="1" si="1"/>
        <v>#N/A</v>
      </c>
      <c r="I6" s="19">
        <f ca="1">IF(ISNA(G6),NA(),G6-val.e)</f>
        <v>2358283.468861456</v>
      </c>
      <c r="J6" s="19">
        <f ca="1">IF(ISNA(I6),NA(),val.e*2)</f>
        <v>1458900.6972749108</v>
      </c>
    </row>
    <row r="7" spans="1:20" x14ac:dyDescent="0.2">
      <c r="C7" s="3">
        <v>40695</v>
      </c>
      <c r="D7" s="4">
        <v>2792616</v>
      </c>
      <c r="E7" s="4"/>
      <c r="F7" s="4">
        <f t="shared" si="0"/>
        <v>2792616</v>
      </c>
      <c r="G7" s="4">
        <f ca="1">IF(ISNUMBER(D7),TREND(d.ventes,d.dates,C7),NA())</f>
        <v>3069653.2542553954</v>
      </c>
      <c r="H7" s="4" t="e">
        <f t="shared" ca="1" si="1"/>
        <v>#N/A</v>
      </c>
      <c r="I7" s="19">
        <f ca="1">IF(ISNA(G7),NA(),G7-val.e)</f>
        <v>2340202.9056179402</v>
      </c>
      <c r="J7" s="19">
        <f ca="1">IF(ISNA(I7),NA(),val.e*2)</f>
        <v>1458900.6972749108</v>
      </c>
    </row>
    <row r="8" spans="1:20" x14ac:dyDescent="0.2">
      <c r="B8" s="1" t="s">
        <v>14</v>
      </c>
      <c r="C8" s="3">
        <v>40725</v>
      </c>
      <c r="D8" s="4">
        <v>2421124</v>
      </c>
      <c r="E8" s="4"/>
      <c r="F8" s="4">
        <f t="shared" si="0"/>
        <v>2421124</v>
      </c>
      <c r="G8" s="4">
        <f ca="1">IF(ISNUMBER(D8),TREND(d.ventes,d.dates,C8),NA())</f>
        <v>3052155.934987478</v>
      </c>
      <c r="H8" s="4" t="e">
        <f t="shared" ca="1" si="1"/>
        <v>#N/A</v>
      </c>
      <c r="I8" s="19">
        <f ca="1">IF(ISNA(G8),NA(),G8-val.e)</f>
        <v>2322705.5863500228</v>
      </c>
      <c r="J8" s="19">
        <f ca="1">IF(ISNA(I8),NA(),val.e*2)</f>
        <v>1458900.6972749108</v>
      </c>
    </row>
    <row r="9" spans="1:20" x14ac:dyDescent="0.2">
      <c r="C9" s="3">
        <v>40756</v>
      </c>
      <c r="D9" s="4">
        <v>1399883</v>
      </c>
      <c r="E9" s="4"/>
      <c r="F9" s="4">
        <f t="shared" si="0"/>
        <v>1399883</v>
      </c>
      <c r="G9" s="4">
        <f ca="1">IF(ISNUMBER(D9),TREND(d.ventes,d.dates,C9),NA())</f>
        <v>3034075.3717439622</v>
      </c>
      <c r="H9" s="4" t="e">
        <f t="shared" ca="1" si="1"/>
        <v>#N/A</v>
      </c>
      <c r="I9" s="19">
        <f ca="1">IF(ISNA(G9),NA(),G9-val.e)</f>
        <v>2304625.023106507</v>
      </c>
      <c r="J9" s="19">
        <f ca="1">IF(ISNA(I9),NA(),val.e*2)</f>
        <v>1458900.6972749108</v>
      </c>
    </row>
    <row r="10" spans="1:20" x14ac:dyDescent="0.2">
      <c r="C10" s="3">
        <v>40787</v>
      </c>
      <c r="D10" s="4">
        <v>3468789</v>
      </c>
      <c r="E10" s="4"/>
      <c r="F10" s="4">
        <f t="shared" si="0"/>
        <v>3468789</v>
      </c>
      <c r="G10" s="4">
        <f ca="1">IF(ISNUMBER(D10),TREND(d.ventes,d.dates,C10),NA())</f>
        <v>3015994.8085004464</v>
      </c>
      <c r="H10" s="4" t="e">
        <f t="shared" ca="1" si="1"/>
        <v>#N/A</v>
      </c>
      <c r="I10" s="19">
        <f ca="1">IF(ISNA(G10),NA(),G10-val.e)</f>
        <v>2286544.4598629912</v>
      </c>
      <c r="J10" s="19">
        <f ca="1">IF(ISNA(I10),NA(),val.e*2)</f>
        <v>1458900.6972749108</v>
      </c>
    </row>
    <row r="11" spans="1:20" x14ac:dyDescent="0.2">
      <c r="B11" s="1" t="s">
        <v>15</v>
      </c>
      <c r="C11" s="3">
        <v>40817</v>
      </c>
      <c r="D11" s="4">
        <v>3425265</v>
      </c>
      <c r="E11" s="4"/>
      <c r="F11" s="4">
        <f t="shared" si="0"/>
        <v>3425265</v>
      </c>
      <c r="G11" s="4">
        <f ca="1">IF(ISNUMBER(D11),TREND(d.ventes,d.dates,C11),NA())</f>
        <v>2998497.489232529</v>
      </c>
      <c r="H11" s="4" t="e">
        <f t="shared" ca="1" si="1"/>
        <v>#N/A</v>
      </c>
      <c r="I11" s="19">
        <f ca="1">IF(ISNA(G11),NA(),G11-val.e)</f>
        <v>2269047.1405950738</v>
      </c>
      <c r="J11" s="19">
        <f ca="1">IF(ISNA(I11),NA(),val.e*2)</f>
        <v>1458900.6972749108</v>
      </c>
    </row>
    <row r="12" spans="1:20" x14ac:dyDescent="0.2">
      <c r="C12" s="3">
        <v>40848</v>
      </c>
      <c r="D12" s="4">
        <v>3696946.5</v>
      </c>
      <c r="E12" s="4"/>
      <c r="F12" s="4">
        <f t="shared" si="0"/>
        <v>3696946.5</v>
      </c>
      <c r="G12" s="4">
        <f ca="1">IF(ISNUMBER(D12),TREND(d.ventes,d.dates,C12),NA())</f>
        <v>2980416.9259890169</v>
      </c>
      <c r="H12" s="4" t="e">
        <f t="shared" ca="1" si="1"/>
        <v>#N/A</v>
      </c>
      <c r="I12" s="19">
        <f ca="1">IF(ISNA(G12),NA(),G12-val.e)</f>
        <v>2250966.5773515617</v>
      </c>
      <c r="J12" s="19">
        <f ca="1">IF(ISNA(I12),NA(),val.e*2)</f>
        <v>1458900.6972749108</v>
      </c>
    </row>
    <row r="13" spans="1:20" x14ac:dyDescent="0.2">
      <c r="C13" s="3">
        <v>40878</v>
      </c>
      <c r="D13" s="4">
        <v>2676702.5</v>
      </c>
      <c r="E13" s="4"/>
      <c r="F13" s="4">
        <f t="shared" si="0"/>
        <v>2676702.5</v>
      </c>
      <c r="G13" s="4">
        <f ca="1">IF(ISNUMBER(D13),TREND(d.ventes,d.dates,C13),NA())</f>
        <v>2962919.6067210995</v>
      </c>
      <c r="H13" s="4" t="e">
        <f t="shared" ca="1" si="1"/>
        <v>#N/A</v>
      </c>
      <c r="I13" s="19">
        <f ca="1">IF(ISNA(G13),NA(),G13-val.e)</f>
        <v>2233469.2580836443</v>
      </c>
      <c r="J13" s="19">
        <f ca="1">IF(ISNA(I13),NA(),val.e*2)</f>
        <v>1458900.6972749108</v>
      </c>
    </row>
    <row r="14" spans="1:20" x14ac:dyDescent="0.2">
      <c r="A14" s="2">
        <f>YEAR(C14)</f>
        <v>2012</v>
      </c>
      <c r="B14" s="1" t="s">
        <v>12</v>
      </c>
      <c r="C14" s="3">
        <v>40909</v>
      </c>
      <c r="D14" s="4">
        <v>3817144.5</v>
      </c>
      <c r="E14" s="4"/>
      <c r="F14" s="4">
        <f t="shared" si="0"/>
        <v>3817144.5</v>
      </c>
      <c r="G14" s="4">
        <f ca="1">IF(ISNUMBER(D14),TREND(d.ventes,d.dates,C14),NA())</f>
        <v>2944839.0434775837</v>
      </c>
      <c r="H14" s="4" t="e">
        <f t="shared" ca="1" si="1"/>
        <v>#N/A</v>
      </c>
      <c r="I14" s="19">
        <f ca="1">IF(ISNA(G14),NA(),G14-val.e)</f>
        <v>2215388.6948401285</v>
      </c>
      <c r="J14" s="19">
        <f ca="1">IF(ISNA(I14),NA(),val.e*2)</f>
        <v>1458900.6972749108</v>
      </c>
    </row>
    <row r="15" spans="1:20" x14ac:dyDescent="0.2">
      <c r="C15" s="3">
        <v>40940</v>
      </c>
      <c r="D15" s="4">
        <v>4208477</v>
      </c>
      <c r="E15" s="4"/>
      <c r="F15" s="4">
        <f t="shared" si="0"/>
        <v>4208477</v>
      </c>
      <c r="G15" s="4">
        <f ca="1">IF(ISNUMBER(D15),TREND(d.ventes,d.dates,C15),NA())</f>
        <v>2926758.4802340679</v>
      </c>
      <c r="H15" s="4" t="e">
        <f t="shared" ca="1" si="1"/>
        <v>#N/A</v>
      </c>
      <c r="I15" s="19">
        <f ca="1">IF(ISNA(G15),NA(),G15-val.e)</f>
        <v>2197308.1315966127</v>
      </c>
      <c r="J15" s="19">
        <f ca="1">IF(ISNA(I15),NA(),val.e*2)</f>
        <v>1458900.6972749108</v>
      </c>
    </row>
    <row r="16" spans="1:20" x14ac:dyDescent="0.2">
      <c r="C16" s="3">
        <v>40969</v>
      </c>
      <c r="D16" s="4">
        <v>4141399</v>
      </c>
      <c r="E16" s="4"/>
      <c r="F16" s="4">
        <f t="shared" si="0"/>
        <v>4141399</v>
      </c>
      <c r="G16" s="4">
        <f ca="1">IF(ISNUMBER(D16),TREND(d.ventes,d.dates,C16),NA())</f>
        <v>2909844.4049417488</v>
      </c>
      <c r="H16" s="4" t="e">
        <f t="shared" ca="1" si="1"/>
        <v>#N/A</v>
      </c>
      <c r="I16" s="19">
        <f ca="1">IF(ISNA(G16),NA(),G16-val.e)</f>
        <v>2180394.0563042937</v>
      </c>
      <c r="J16" s="19">
        <f ca="1">IF(ISNA(I16),NA(),val.e*2)</f>
        <v>1458900.6972749108</v>
      </c>
    </row>
    <row r="17" spans="1:12" x14ac:dyDescent="0.2">
      <c r="B17" s="1" t="s">
        <v>13</v>
      </c>
      <c r="C17" s="3">
        <v>41000</v>
      </c>
      <c r="D17" s="4">
        <v>3314058</v>
      </c>
      <c r="E17" s="4"/>
      <c r="F17" s="4">
        <f t="shared" si="0"/>
        <v>3314058</v>
      </c>
      <c r="G17" s="4">
        <f ca="1">IF(ISNUMBER(D17),TREND(d.ventes,d.dates,C17),NA())</f>
        <v>2891763.841698233</v>
      </c>
      <c r="H17" s="4" t="e">
        <f t="shared" ca="1" si="1"/>
        <v>#N/A</v>
      </c>
      <c r="I17" s="19">
        <f ca="1">IF(ISNA(G17),NA(),G17-val.e)</f>
        <v>2162313.4930607779</v>
      </c>
      <c r="J17" s="19">
        <f ca="1">IF(ISNA(I17),NA(),val.e*2)</f>
        <v>1458900.6972749108</v>
      </c>
    </row>
    <row r="18" spans="1:12" x14ac:dyDescent="0.2">
      <c r="C18" s="3">
        <v>41030</v>
      </c>
      <c r="D18" s="4">
        <v>3116032</v>
      </c>
      <c r="E18" s="4"/>
      <c r="F18" s="4">
        <f t="shared" si="0"/>
        <v>3116032</v>
      </c>
      <c r="G18" s="4">
        <f ca="1">IF(ISNUMBER(D18),TREND(d.ventes,d.dates,C18),NA())</f>
        <v>2874266.5224303156</v>
      </c>
      <c r="H18" s="4" t="e">
        <f t="shared" ca="1" si="1"/>
        <v>#N/A</v>
      </c>
      <c r="I18" s="19">
        <f ca="1">IF(ISNA(G18),NA(),G18-val.e)</f>
        <v>2144816.1737928605</v>
      </c>
      <c r="J18" s="19">
        <f ca="1">IF(ISNA(I18),NA(),val.e*2)</f>
        <v>1458900.6972749108</v>
      </c>
    </row>
    <row r="19" spans="1:12" x14ac:dyDescent="0.2">
      <c r="C19" s="3">
        <v>41061</v>
      </c>
      <c r="D19" s="4">
        <v>3734181</v>
      </c>
      <c r="E19" s="4"/>
      <c r="F19" s="4">
        <f t="shared" si="0"/>
        <v>3734181</v>
      </c>
      <c r="G19" s="4">
        <f ca="1">IF(ISNUMBER(D19),TREND(d.ventes,d.dates,C19),NA())</f>
        <v>2856185.9591867998</v>
      </c>
      <c r="H19" s="4" t="e">
        <f t="shared" ca="1" si="1"/>
        <v>#N/A</v>
      </c>
      <c r="I19" s="19">
        <f ca="1">IF(ISNA(G19),NA(),G19-val.e)</f>
        <v>2126735.6105493447</v>
      </c>
      <c r="J19" s="19">
        <f ca="1">IF(ISNA(I19),NA(),val.e*2)</f>
        <v>1458900.6972749108</v>
      </c>
    </row>
    <row r="20" spans="1:12" x14ac:dyDescent="0.2">
      <c r="B20" s="1" t="s">
        <v>14</v>
      </c>
      <c r="C20" s="3">
        <v>41091</v>
      </c>
      <c r="D20" s="4">
        <v>3202605.5</v>
      </c>
      <c r="E20" s="4"/>
      <c r="F20" s="4">
        <f t="shared" si="0"/>
        <v>3202605.5</v>
      </c>
      <c r="G20" s="4">
        <f ca="1">IF(ISNUMBER(D20),TREND(d.ventes,d.dates,C20),NA())</f>
        <v>2838688.6399188824</v>
      </c>
      <c r="H20" s="4" t="e">
        <f t="shared" ca="1" si="1"/>
        <v>#N/A</v>
      </c>
      <c r="I20" s="19">
        <f ca="1">IF(ISNA(G20),NA(),G20-val.e)</f>
        <v>2109238.2912814273</v>
      </c>
      <c r="J20" s="19">
        <f ca="1">IF(ISNA(I20),NA(),val.e*2)</f>
        <v>1458900.6972749108</v>
      </c>
    </row>
    <row r="21" spans="1:12" x14ac:dyDescent="0.2">
      <c r="C21" s="3">
        <v>41122</v>
      </c>
      <c r="D21" s="4">
        <v>956644</v>
      </c>
      <c r="E21" s="4"/>
      <c r="F21" s="4">
        <f t="shared" si="0"/>
        <v>956644</v>
      </c>
      <c r="G21" s="4">
        <f ca="1">IF(ISNUMBER(D21),TREND(d.ventes,d.dates,C21),NA())</f>
        <v>2820608.0766753666</v>
      </c>
      <c r="H21" s="4" t="e">
        <f t="shared" ca="1" si="1"/>
        <v>#N/A</v>
      </c>
      <c r="I21" s="19">
        <f ca="1">IF(ISNA(G21),NA(),G21-val.e)</f>
        <v>2091157.7280379112</v>
      </c>
      <c r="J21" s="19">
        <f ca="1">IF(ISNA(I21),NA(),val.e*2)</f>
        <v>1458900.6972749108</v>
      </c>
    </row>
    <row r="22" spans="1:12" x14ac:dyDescent="0.2">
      <c r="C22" s="3">
        <v>41153</v>
      </c>
      <c r="D22" s="4">
        <v>3095783.5</v>
      </c>
      <c r="E22" s="4"/>
      <c r="F22" s="4">
        <f t="shared" si="0"/>
        <v>3095783.5</v>
      </c>
      <c r="G22" s="4">
        <f ca="1">IF(ISNUMBER(D22),TREND(d.ventes,d.dates,C22),NA())</f>
        <v>2802527.5134318545</v>
      </c>
      <c r="H22" s="4" t="e">
        <f t="shared" ca="1" si="1"/>
        <v>#N/A</v>
      </c>
      <c r="I22" s="19">
        <f ca="1">IF(ISNA(G22),NA(),G22-val.e)</f>
        <v>2073077.1647943992</v>
      </c>
      <c r="J22" s="19">
        <f ca="1">IF(ISNA(I22),NA(),val.e*2)</f>
        <v>1458900.6972749108</v>
      </c>
    </row>
    <row r="23" spans="1:12" x14ac:dyDescent="0.2">
      <c r="B23" s="1" t="s">
        <v>15</v>
      </c>
      <c r="C23" s="3">
        <v>41183</v>
      </c>
      <c r="D23" s="4">
        <v>2934897.94</v>
      </c>
      <c r="E23" s="4"/>
      <c r="F23" s="4">
        <f t="shared" si="0"/>
        <v>2934897.94</v>
      </c>
      <c r="G23" s="4">
        <f ca="1">IF(ISNUMBER(D23),TREND(d.ventes,d.dates,C23),NA())</f>
        <v>2785030.1941639371</v>
      </c>
      <c r="H23" s="4" t="e">
        <f t="shared" ca="1" si="1"/>
        <v>#N/A</v>
      </c>
      <c r="I23" s="19">
        <f ca="1">IF(ISNA(G23),NA(),G23-val.e)</f>
        <v>2055579.8455264817</v>
      </c>
      <c r="J23" s="19">
        <f ca="1">IF(ISNA(I23),NA(),val.e*2)</f>
        <v>1458900.6972749108</v>
      </c>
    </row>
    <row r="24" spans="1:12" x14ac:dyDescent="0.2">
      <c r="C24" s="3">
        <v>41214</v>
      </c>
      <c r="D24" s="4">
        <v>2251832.94</v>
      </c>
      <c r="E24" s="4"/>
      <c r="F24" s="4">
        <f t="shared" si="0"/>
        <v>2251832.94</v>
      </c>
      <c r="G24" s="4">
        <f ca="1">IF(ISNUMBER(D24),TREND(d.ventes,d.dates,C24),NA())</f>
        <v>2766949.6309204213</v>
      </c>
      <c r="H24" s="4" t="e">
        <f t="shared" ca="1" si="1"/>
        <v>#N/A</v>
      </c>
      <c r="I24" s="19">
        <f ca="1">IF(ISNA(G24),NA(),G24-val.e)</f>
        <v>2037499.282282966</v>
      </c>
      <c r="J24" s="19">
        <f ca="1">IF(ISNA(I24),NA(),val.e*2)</f>
        <v>1458900.6972749108</v>
      </c>
    </row>
    <row r="25" spans="1:12" x14ac:dyDescent="0.2">
      <c r="C25" s="3">
        <v>41244</v>
      </c>
      <c r="D25" s="4">
        <v>1503713.88</v>
      </c>
      <c r="E25" s="4"/>
      <c r="F25" s="4">
        <f t="shared" si="0"/>
        <v>1503713.88</v>
      </c>
      <c r="G25" s="4">
        <f ca="1">IF(ISNUMBER(D25),TREND(d.ventes,d.dates,C25),NA())</f>
        <v>2749452.3116525039</v>
      </c>
      <c r="H25" s="4" t="e">
        <f t="shared" ca="1" si="1"/>
        <v>#N/A</v>
      </c>
      <c r="I25" s="19">
        <f ca="1">IF(ISNA(G25),NA(),G25-val.e)</f>
        <v>2020001.9630150485</v>
      </c>
      <c r="J25" s="19">
        <f ca="1">IF(ISNA(I25),NA(),val.e*2)</f>
        <v>1458900.6972749108</v>
      </c>
    </row>
    <row r="26" spans="1:12" x14ac:dyDescent="0.2">
      <c r="A26" s="2">
        <f>YEAR(C26)</f>
        <v>2013</v>
      </c>
      <c r="B26" s="1" t="s">
        <v>12</v>
      </c>
      <c r="C26" s="3">
        <v>41275</v>
      </c>
      <c r="D26" s="4">
        <v>2103277.8599999994</v>
      </c>
      <c r="E26" s="4"/>
      <c r="F26" s="4">
        <f t="shared" si="0"/>
        <v>2103277.8599999994</v>
      </c>
      <c r="G26" s="4">
        <f ca="1">IF(ISNUMBER(D26),TREND(d.ventes,d.dates,C26),NA())</f>
        <v>2731371.7484089881</v>
      </c>
      <c r="H26" s="4" t="e">
        <f t="shared" ca="1" si="1"/>
        <v>#N/A</v>
      </c>
      <c r="I26" s="19">
        <f ca="1">IF(ISNA(G26),NA(),G26-val.e)</f>
        <v>2001921.3997715327</v>
      </c>
      <c r="J26" s="19">
        <f ca="1">IF(ISNA(I26),NA(),val.e*2)</f>
        <v>1458900.6972749108</v>
      </c>
    </row>
    <row r="27" spans="1:12" x14ac:dyDescent="0.2">
      <c r="C27" s="3">
        <v>41306</v>
      </c>
      <c r="D27" s="4">
        <v>2814278.54</v>
      </c>
      <c r="E27" s="4"/>
      <c r="F27" s="4">
        <f t="shared" si="0"/>
        <v>2814278.54</v>
      </c>
      <c r="G27" s="4">
        <f ca="1">IF(ISNUMBER(D27),TREND(d.ventes,d.dates,C27),NA())</f>
        <v>2713291.1851654723</v>
      </c>
      <c r="H27" s="4" t="e">
        <f t="shared" ca="1" si="1"/>
        <v>#N/A</v>
      </c>
      <c r="I27" s="19">
        <f ca="1">IF(ISNA(G27),NA(),G27-val.e)</f>
        <v>1983840.836528017</v>
      </c>
      <c r="J27" s="19">
        <f ca="1">IF(ISNA(I27),NA(),val.e*2)</f>
        <v>1458900.6972749108</v>
      </c>
    </row>
    <row r="28" spans="1:12" x14ac:dyDescent="0.2">
      <c r="C28" s="3">
        <v>41334</v>
      </c>
      <c r="D28" s="4">
        <v>2995941.9800000004</v>
      </c>
      <c r="E28" s="4"/>
      <c r="F28" s="4">
        <f t="shared" si="0"/>
        <v>2995941.9800000004</v>
      </c>
      <c r="G28" s="4">
        <f ca="1">IF(ISNUMBER(D28),TREND(d.ventes,d.dates,C28),NA())</f>
        <v>2696960.3538487516</v>
      </c>
      <c r="H28" s="4" t="e">
        <f t="shared" ca="1" si="1"/>
        <v>#N/A</v>
      </c>
      <c r="I28" s="19">
        <f ca="1">IF(ISNA(G28),NA(),G28-val.e)</f>
        <v>1967510.0052112963</v>
      </c>
      <c r="J28" s="19">
        <f ca="1">IF(ISNA(I28),NA(),val.e*2)</f>
        <v>1458900.6972749108</v>
      </c>
    </row>
    <row r="29" spans="1:12" x14ac:dyDescent="0.2">
      <c r="B29" s="1" t="s">
        <v>13</v>
      </c>
      <c r="C29" s="3">
        <v>41365</v>
      </c>
      <c r="D29" s="4">
        <v>3073932.2600000002</v>
      </c>
      <c r="E29" s="4"/>
      <c r="F29" s="4">
        <f t="shared" si="0"/>
        <v>3073932.2600000002</v>
      </c>
      <c r="G29" s="4">
        <f ca="1">IF(ISNUMBER(D29),TREND(d.ventes,d.dates,C29),NA())</f>
        <v>2678879.7906052358</v>
      </c>
      <c r="H29" s="4" t="e">
        <f t="shared" ca="1" si="1"/>
        <v>#N/A</v>
      </c>
      <c r="I29" s="19">
        <f ca="1">IF(ISNA(G29),NA(),G29-val.e)</f>
        <v>1949429.4419677805</v>
      </c>
      <c r="J29" s="19">
        <f ca="1">IF(ISNA(I29),NA(),val.e*2)</f>
        <v>1458900.6972749108</v>
      </c>
    </row>
    <row r="30" spans="1:12" x14ac:dyDescent="0.2">
      <c r="C30" s="3">
        <v>41395</v>
      </c>
      <c r="D30" s="4">
        <v>3054029.8600000003</v>
      </c>
      <c r="E30" s="4"/>
      <c r="F30" s="4">
        <f t="shared" si="0"/>
        <v>3054029.8600000003</v>
      </c>
      <c r="G30" s="4">
        <f ca="1">IF(ISNUMBER(D30),TREND(d.ventes,d.dates,C30),NA())</f>
        <v>2661382.4713373184</v>
      </c>
      <c r="H30" s="4" t="e">
        <f t="shared" ca="1" si="1"/>
        <v>#N/A</v>
      </c>
      <c r="I30" s="19">
        <f ca="1">IF(ISNA(G30),NA(),G30-val.e)</f>
        <v>1931932.122699863</v>
      </c>
      <c r="J30" s="19">
        <f ca="1">IF(ISNA(I30),NA(),val.e*2)</f>
        <v>1458900.6972749108</v>
      </c>
    </row>
    <row r="31" spans="1:12" x14ac:dyDescent="0.2">
      <c r="C31" s="3">
        <v>41426</v>
      </c>
      <c r="D31" s="4">
        <v>3058573.3800000004</v>
      </c>
      <c r="E31" s="4"/>
      <c r="F31" s="4">
        <f t="shared" si="0"/>
        <v>3058573.3800000004</v>
      </c>
      <c r="G31" s="4">
        <f ca="1">IF(ISNUMBER(D31),TREND(d.ventes,d.dates,C31),NA())</f>
        <v>2643301.9080938026</v>
      </c>
      <c r="H31" s="4" t="e">
        <f t="shared" ca="1" si="1"/>
        <v>#N/A</v>
      </c>
      <c r="I31" s="19">
        <f ca="1">IF(ISNA(G31),NA(),G31-val.e)</f>
        <v>1913851.5594563473</v>
      </c>
      <c r="J31" s="19">
        <f ca="1">IF(ISNA(I31),NA(),val.e*2)</f>
        <v>1458900.6972749108</v>
      </c>
    </row>
    <row r="32" spans="1:12" x14ac:dyDescent="0.2">
      <c r="B32" s="1" t="s">
        <v>14</v>
      </c>
      <c r="C32" s="3">
        <v>41456</v>
      </c>
      <c r="D32" s="4">
        <v>2484007.66</v>
      </c>
      <c r="E32" s="4"/>
      <c r="F32" s="4">
        <f t="shared" si="0"/>
        <v>2484007.66</v>
      </c>
      <c r="G32" s="4">
        <f ca="1">IF(ISNUMBER(D32),TREND(d.ventes,d.dates,C32),NA())</f>
        <v>2625804.5888258852</v>
      </c>
      <c r="H32" s="4" t="e">
        <f t="shared" ca="1" si="1"/>
        <v>#N/A</v>
      </c>
      <c r="I32" s="19">
        <f ca="1">IF(ISNA(G32),NA(),G32-val.e)</f>
        <v>1896354.2401884298</v>
      </c>
      <c r="J32" s="19">
        <f ca="1">IF(ISNA(I32),NA(),val.e*2)</f>
        <v>1458900.6972749108</v>
      </c>
      <c r="L32" s="1" t="s">
        <v>66</v>
      </c>
    </row>
    <row r="33" spans="1:10" x14ac:dyDescent="0.2">
      <c r="C33" s="3">
        <v>41487</v>
      </c>
      <c r="D33" s="4">
        <v>1422274.5</v>
      </c>
      <c r="E33" s="4"/>
      <c r="F33" s="4">
        <f t="shared" si="0"/>
        <v>1422274.5</v>
      </c>
      <c r="G33" s="4">
        <f ca="1">IF(ISNUMBER(D33),TREND(d.ventes,d.dates,C33),NA())</f>
        <v>2607724.0255823694</v>
      </c>
      <c r="H33" s="4" t="e">
        <f t="shared" ca="1" si="1"/>
        <v>#N/A</v>
      </c>
      <c r="I33" s="19">
        <f ca="1">IF(ISNA(G33),NA(),G33-val.e)</f>
        <v>1878273.676944914</v>
      </c>
      <c r="J33" s="19">
        <f ca="1">IF(ISNA(I33),NA(),val.e*2)</f>
        <v>1458900.6972749108</v>
      </c>
    </row>
    <row r="34" spans="1:10" x14ac:dyDescent="0.2">
      <c r="C34" s="3">
        <v>41518</v>
      </c>
      <c r="D34" s="4">
        <v>2902087.9800000004</v>
      </c>
      <c r="E34" s="4"/>
      <c r="F34" s="4">
        <f t="shared" si="0"/>
        <v>2902087.9800000004</v>
      </c>
      <c r="G34" s="4">
        <f ca="1">IF(ISNUMBER(D34),TREND(d.ventes,d.dates,C34),NA())</f>
        <v>2589643.4623388574</v>
      </c>
      <c r="H34" s="4" t="e">
        <f t="shared" ca="1" si="1"/>
        <v>#N/A</v>
      </c>
      <c r="I34" s="19">
        <f ca="1">IF(ISNA(G34),NA(),G34-val.e)</f>
        <v>1860193.113701402</v>
      </c>
      <c r="J34" s="19">
        <f ca="1">IF(ISNA(I34),NA(),val.e*2)</f>
        <v>1458900.6972749108</v>
      </c>
    </row>
    <row r="35" spans="1:10" x14ac:dyDescent="0.2">
      <c r="B35" s="1" t="s">
        <v>15</v>
      </c>
      <c r="C35" s="3">
        <v>41548</v>
      </c>
      <c r="D35" s="4">
        <v>3143228.64</v>
      </c>
      <c r="E35" s="4"/>
      <c r="F35" s="4">
        <f t="shared" si="0"/>
        <v>3143228.64</v>
      </c>
      <c r="G35" s="4">
        <f ca="1">IF(ISNUMBER(D35),TREND(d.ventes,d.dates,C35),NA())</f>
        <v>2572146.1430709362</v>
      </c>
      <c r="H35" s="4" t="e">
        <f t="shared" ca="1" si="1"/>
        <v>#N/A</v>
      </c>
      <c r="I35" s="19">
        <f ca="1">IF(ISNA(G35),NA(),G35-val.e)</f>
        <v>1842695.7944334808</v>
      </c>
      <c r="J35" s="19">
        <f ca="1">IF(ISNA(I35),NA(),val.e*2)</f>
        <v>1458900.6972749108</v>
      </c>
    </row>
    <row r="36" spans="1:10" x14ac:dyDescent="0.2">
      <c r="C36" s="3">
        <v>41579</v>
      </c>
      <c r="D36" s="4">
        <v>2521100.4800000004</v>
      </c>
      <c r="E36" s="4"/>
      <c r="F36" s="4">
        <f t="shared" si="0"/>
        <v>2521100.4800000004</v>
      </c>
      <c r="G36" s="4">
        <f ca="1">IF(ISNUMBER(D36),TREND(d.ventes,d.dates,C36),NA())</f>
        <v>2554065.5798274241</v>
      </c>
      <c r="H36" s="4" t="e">
        <f t="shared" ca="1" si="1"/>
        <v>#N/A</v>
      </c>
      <c r="I36" s="19">
        <f ca="1">IF(ISNA(G36),NA(),G36-val.e)</f>
        <v>1824615.2311899688</v>
      </c>
      <c r="J36" s="19">
        <f ca="1">IF(ISNA(I36),NA(),val.e*2)</f>
        <v>1458900.6972749108</v>
      </c>
    </row>
    <row r="37" spans="1:10" x14ac:dyDescent="0.2">
      <c r="C37" s="3">
        <v>41609</v>
      </c>
      <c r="D37" s="4">
        <v>1992888.8599999996</v>
      </c>
      <c r="E37" s="4"/>
      <c r="F37" s="4">
        <f>IF(D37&gt;0,D37-E37,NA())</f>
        <v>1992888.8599999996</v>
      </c>
      <c r="G37" s="4">
        <f ca="1">IF(ISNUMBER(D37),TREND(d.ventes,d.dates,C37),NA())</f>
        <v>2536568.2605595067</v>
      </c>
      <c r="H37" s="4">
        <f t="shared" ca="1" si="1"/>
        <v>2536568.2605595067</v>
      </c>
      <c r="I37" s="19">
        <f ca="1">IF(ISNA(G37),NA(),G37-val.e)</f>
        <v>1807117.9119220513</v>
      </c>
      <c r="J37" s="19">
        <f ca="1">IF(ISNA(I37),NA(),val.e*2)</f>
        <v>1458900.6972749108</v>
      </c>
    </row>
    <row r="38" spans="1:10" x14ac:dyDescent="0.2">
      <c r="A38" s="2">
        <f>YEAR(C38)</f>
        <v>2014</v>
      </c>
      <c r="B38" s="1" t="s">
        <v>12</v>
      </c>
      <c r="C38" s="3">
        <v>41640</v>
      </c>
      <c r="D38" s="4"/>
      <c r="E38" s="4"/>
      <c r="F38" s="4" t="e">
        <f t="shared" ref="F38:F55" si="2">IF(D38&gt;0,D38-E38,NA())</f>
        <v>#N/A</v>
      </c>
      <c r="G38" s="4" t="e">
        <f>IF(ISNUMBER(D38),TREND(d.ventes,d.dates,C38),NA())</f>
        <v>#N/A</v>
      </c>
      <c r="H38" s="4">
        <f t="shared" ca="1" si="1"/>
        <v>2518487.6973159909</v>
      </c>
      <c r="I38" s="19" t="e">
        <f>IF(ISNA(G38),NA(),G38-val.e)</f>
        <v>#N/A</v>
      </c>
      <c r="J38" s="19" t="e">
        <f>IF(ISNA(I38),NA(),val.e*2)</f>
        <v>#N/A</v>
      </c>
    </row>
    <row r="39" spans="1:10" x14ac:dyDescent="0.2">
      <c r="C39" s="3">
        <v>41671</v>
      </c>
      <c r="D39" s="4"/>
      <c r="E39" s="4"/>
      <c r="F39" s="4" t="e">
        <f t="shared" si="2"/>
        <v>#N/A</v>
      </c>
      <c r="G39" s="4" t="e">
        <f>IF(ISNUMBER(D39),TREND(d.ventes,d.dates,C39),NA())</f>
        <v>#N/A</v>
      </c>
      <c r="H39" s="4">
        <f t="shared" ca="1" si="1"/>
        <v>2500407.1340724751</v>
      </c>
      <c r="I39" s="19" t="e">
        <f>IF(ISNA(G39),NA(),G39-val.e)</f>
        <v>#N/A</v>
      </c>
      <c r="J39" s="19" t="e">
        <f>IF(ISNA(I39),NA(),val.e*2)</f>
        <v>#N/A</v>
      </c>
    </row>
    <row r="40" spans="1:10" x14ac:dyDescent="0.2">
      <c r="C40" s="3">
        <v>41699</v>
      </c>
      <c r="D40" s="4"/>
      <c r="E40" s="4"/>
      <c r="F40" s="4" t="e">
        <f t="shared" si="2"/>
        <v>#N/A</v>
      </c>
      <c r="G40" s="4" t="e">
        <f>IF(ISNUMBER(D40),TREND(d.ventes,d.dates,C40),NA())</f>
        <v>#N/A</v>
      </c>
      <c r="H40" s="4">
        <f t="shared" ca="1" si="1"/>
        <v>2484076.3027557544</v>
      </c>
      <c r="I40" s="19" t="e">
        <f>IF(ISNA(G40),NA(),G40-val.e)</f>
        <v>#N/A</v>
      </c>
      <c r="J40" s="19" t="e">
        <f>IF(ISNA(I40),NA(),val.e*2)</f>
        <v>#N/A</v>
      </c>
    </row>
    <row r="41" spans="1:10" x14ac:dyDescent="0.2">
      <c r="B41" s="1" t="s">
        <v>13</v>
      </c>
      <c r="C41" s="3">
        <v>41730</v>
      </c>
      <c r="D41" s="4"/>
      <c r="E41" s="4"/>
      <c r="F41" s="4" t="e">
        <f t="shared" si="2"/>
        <v>#N/A</v>
      </c>
      <c r="G41" s="4" t="e">
        <f>IF(ISNUMBER(D41),TREND(d.ventes,d.dates,C41),NA())</f>
        <v>#N/A</v>
      </c>
      <c r="H41" s="4">
        <f t="shared" ca="1" si="1"/>
        <v>2465995.7395122387</v>
      </c>
      <c r="I41" s="19" t="e">
        <f>IF(ISNA(G41),NA(),G41-val.e)</f>
        <v>#N/A</v>
      </c>
      <c r="J41" s="19" t="e">
        <f>IF(ISNA(I41),NA(),val.e*2)</f>
        <v>#N/A</v>
      </c>
    </row>
    <row r="42" spans="1:10" x14ac:dyDescent="0.2">
      <c r="C42" s="3">
        <v>41760</v>
      </c>
      <c r="D42" s="4"/>
      <c r="E42" s="4"/>
      <c r="F42" s="4" t="e">
        <f t="shared" si="2"/>
        <v>#N/A</v>
      </c>
      <c r="G42" s="4" t="e">
        <f>IF(ISNUMBER(D42),TREND(d.ventes,d.dates,C42),NA())</f>
        <v>#N/A</v>
      </c>
      <c r="H42" s="4">
        <f t="shared" ca="1" si="1"/>
        <v>2448498.4202443212</v>
      </c>
      <c r="I42" s="19" t="e">
        <f>IF(ISNA(G42),NA(),G42-val.e)</f>
        <v>#N/A</v>
      </c>
      <c r="J42" s="19" t="e">
        <f>IF(ISNA(I42),NA(),val.e*2)</f>
        <v>#N/A</v>
      </c>
    </row>
    <row r="43" spans="1:10" x14ac:dyDescent="0.2">
      <c r="C43" s="3">
        <v>41791</v>
      </c>
      <c r="D43" s="4"/>
      <c r="E43" s="4"/>
      <c r="F43" s="4" t="e">
        <f t="shared" si="2"/>
        <v>#N/A</v>
      </c>
      <c r="G43" s="4" t="e">
        <f>IF(ISNUMBER(D43),TREND(d.ventes,d.dates,C43),NA())</f>
        <v>#N/A</v>
      </c>
      <c r="H43" s="4">
        <f t="shared" ca="1" si="1"/>
        <v>2430417.8570008054</v>
      </c>
      <c r="I43" s="19" t="e">
        <f>IF(ISNA(G43),NA(),G43-val.e)</f>
        <v>#N/A</v>
      </c>
      <c r="J43" s="19" t="e">
        <f>IF(ISNA(I43),NA(),val.e*2)</f>
        <v>#N/A</v>
      </c>
    </row>
    <row r="44" spans="1:10" x14ac:dyDescent="0.2">
      <c r="B44" s="1" t="s">
        <v>14</v>
      </c>
      <c r="C44" s="3">
        <v>41821</v>
      </c>
      <c r="D44" s="4"/>
      <c r="E44" s="4"/>
      <c r="F44" s="4" t="e">
        <f t="shared" si="2"/>
        <v>#N/A</v>
      </c>
      <c r="G44" s="4" t="e">
        <f>IF(ISNUMBER(D44),TREND(d.ventes,d.dates,C44),NA())</f>
        <v>#N/A</v>
      </c>
      <c r="H44" s="4">
        <f t="shared" ca="1" si="1"/>
        <v>2412920.537732888</v>
      </c>
      <c r="I44" s="19" t="e">
        <f>IF(ISNA(G44),NA(),G44-val.e)</f>
        <v>#N/A</v>
      </c>
      <c r="J44" s="19" t="e">
        <f>IF(ISNA(I44),NA(),val.e*2)</f>
        <v>#N/A</v>
      </c>
    </row>
    <row r="45" spans="1:10" x14ac:dyDescent="0.2">
      <c r="C45" s="3">
        <v>41852</v>
      </c>
      <c r="D45" s="4"/>
      <c r="E45" s="4"/>
      <c r="F45" s="4" t="e">
        <f t="shared" si="2"/>
        <v>#N/A</v>
      </c>
      <c r="G45" s="4" t="e">
        <f>IF(ISNUMBER(D45),TREND(d.ventes,d.dates,C45),NA())</f>
        <v>#N/A</v>
      </c>
      <c r="H45" s="4">
        <f t="shared" ca="1" si="1"/>
        <v>2394839.9744893759</v>
      </c>
      <c r="I45" s="19" t="e">
        <f>IF(ISNA(G45),NA(),G45-val.e)</f>
        <v>#N/A</v>
      </c>
      <c r="J45" s="19" t="e">
        <f>IF(ISNA(I45),NA(),val.e*2)</f>
        <v>#N/A</v>
      </c>
    </row>
    <row r="46" spans="1:10" x14ac:dyDescent="0.2">
      <c r="C46" s="3">
        <v>41883</v>
      </c>
      <c r="D46" s="4"/>
      <c r="E46" s="4"/>
      <c r="F46" s="4" t="e">
        <f t="shared" si="2"/>
        <v>#N/A</v>
      </c>
      <c r="G46" s="4" t="e">
        <f>IF(ISNUMBER(D46),TREND(d.ventes,d.dates,C46),NA())</f>
        <v>#N/A</v>
      </c>
      <c r="H46" s="4">
        <f t="shared" ca="1" si="1"/>
        <v>2376759.4112458602</v>
      </c>
      <c r="I46" s="19" t="e">
        <f>IF(ISNA(G46),NA(),G46-val.e)</f>
        <v>#N/A</v>
      </c>
      <c r="J46" s="19" t="e">
        <f>IF(ISNA(I46),NA(),val.e*2)</f>
        <v>#N/A</v>
      </c>
    </row>
    <row r="47" spans="1:10" x14ac:dyDescent="0.2">
      <c r="B47" s="1" t="s">
        <v>15</v>
      </c>
      <c r="C47" s="3">
        <v>41913</v>
      </c>
      <c r="D47" s="4"/>
      <c r="E47" s="4"/>
      <c r="F47" s="4" t="e">
        <f t="shared" si="2"/>
        <v>#N/A</v>
      </c>
      <c r="G47" s="4" t="e">
        <f>IF(ISNUMBER(D47),TREND(d.ventes,d.dates,C47),NA())</f>
        <v>#N/A</v>
      </c>
      <c r="H47" s="4">
        <f t="shared" ca="1" si="1"/>
        <v>2359262.0919779427</v>
      </c>
      <c r="I47" s="19" t="e">
        <f>IF(ISNA(G47),NA(),G47-val.e)</f>
        <v>#N/A</v>
      </c>
      <c r="J47" s="19" t="e">
        <f>IF(ISNA(I47),NA(),val.e*2)</f>
        <v>#N/A</v>
      </c>
    </row>
    <row r="48" spans="1:10" x14ac:dyDescent="0.2">
      <c r="C48" s="3">
        <v>41944</v>
      </c>
      <c r="D48" s="4"/>
      <c r="E48" s="4"/>
      <c r="F48" s="4" t="e">
        <f t="shared" si="2"/>
        <v>#N/A</v>
      </c>
      <c r="G48" s="4" t="e">
        <f>IF(ISNUMBER(D48),TREND(d.ventes,d.dates,C48),NA())</f>
        <v>#N/A</v>
      </c>
      <c r="H48" s="4">
        <f t="shared" ca="1" si="1"/>
        <v>2341181.5287344269</v>
      </c>
      <c r="I48" s="19" t="e">
        <f>IF(ISNA(G48),NA(),G48-val.e)</f>
        <v>#N/A</v>
      </c>
      <c r="J48" s="19" t="e">
        <f>IF(ISNA(I48),NA(),val.e*2)</f>
        <v>#N/A</v>
      </c>
    </row>
    <row r="49" spans="1:10" x14ac:dyDescent="0.2">
      <c r="C49" s="3">
        <v>41974</v>
      </c>
      <c r="D49" s="4"/>
      <c r="E49" s="4"/>
      <c r="F49" s="4" t="e">
        <f t="shared" si="2"/>
        <v>#N/A</v>
      </c>
      <c r="G49" s="4" t="e">
        <f>IF(ISNUMBER(D49),TREND(d.ventes,d.dates,C49),NA())</f>
        <v>#N/A</v>
      </c>
      <c r="H49" s="4">
        <f t="shared" ca="1" si="1"/>
        <v>2323684.2094665095</v>
      </c>
      <c r="I49" s="19" t="e">
        <f>IF(ISNA(G49),NA(),G49-val.e)</f>
        <v>#N/A</v>
      </c>
      <c r="J49" s="19" t="e">
        <f>IF(ISNA(I49),NA(),val.e*2)</f>
        <v>#N/A</v>
      </c>
    </row>
    <row r="50" spans="1:10" x14ac:dyDescent="0.2">
      <c r="A50" s="2">
        <f>YEAR(C50)</f>
        <v>2015</v>
      </c>
      <c r="B50" s="1" t="s">
        <v>12</v>
      </c>
      <c r="C50" s="3">
        <v>42005</v>
      </c>
      <c r="D50" s="4"/>
      <c r="E50" s="4"/>
      <c r="F50" s="4" t="e">
        <f t="shared" si="2"/>
        <v>#N/A</v>
      </c>
      <c r="G50" s="4" t="e">
        <f>IF(ISNUMBER(D50),TREND(d.ventes,d.dates,C50),NA())</f>
        <v>#N/A</v>
      </c>
      <c r="H50" s="4">
        <f t="shared" ca="1" si="1"/>
        <v>2305603.6462229937</v>
      </c>
      <c r="I50" s="19" t="e">
        <f>IF(ISNA(G50),NA(),G50-val.e)</f>
        <v>#N/A</v>
      </c>
      <c r="J50" s="19" t="e">
        <f>IF(ISNA(I50),NA(),val.e*2)</f>
        <v>#N/A</v>
      </c>
    </row>
    <row r="51" spans="1:10" x14ac:dyDescent="0.2">
      <c r="C51" s="3">
        <v>42036</v>
      </c>
      <c r="D51" s="4"/>
      <c r="E51" s="4"/>
      <c r="F51" s="4" t="e">
        <f t="shared" si="2"/>
        <v>#N/A</v>
      </c>
      <c r="G51" s="4" t="e">
        <f>IF(ISNUMBER(D51),TREND(d.ventes,d.dates,C51),NA())</f>
        <v>#N/A</v>
      </c>
      <c r="H51" s="4">
        <f t="shared" ca="1" si="1"/>
        <v>2287523.0829794779</v>
      </c>
      <c r="I51" s="19" t="e">
        <f>IF(ISNA(G51),NA(),G51-val.e)</f>
        <v>#N/A</v>
      </c>
      <c r="J51" s="19" t="e">
        <f>IF(ISNA(I51),NA(),val.e*2)</f>
        <v>#N/A</v>
      </c>
    </row>
    <row r="52" spans="1:10" x14ac:dyDescent="0.2">
      <c r="C52" s="3">
        <v>42064</v>
      </c>
      <c r="D52" s="4"/>
      <c r="E52" s="4"/>
      <c r="F52" s="4" t="e">
        <f t="shared" si="2"/>
        <v>#N/A</v>
      </c>
      <c r="G52" s="4" t="e">
        <f>IF(ISNUMBER(D52),TREND(d.ventes,d.dates,C52),NA())</f>
        <v>#N/A</v>
      </c>
      <c r="H52" s="4">
        <f t="shared" ca="1" si="1"/>
        <v>2271192.2516627572</v>
      </c>
      <c r="I52" s="19" t="e">
        <f>IF(ISNA(G52),NA(),G52-val.e)</f>
        <v>#N/A</v>
      </c>
      <c r="J52" s="19" t="e">
        <f>IF(ISNA(I52),NA(),val.e*2)</f>
        <v>#N/A</v>
      </c>
    </row>
    <row r="53" spans="1:10" x14ac:dyDescent="0.2">
      <c r="B53" s="1" t="s">
        <v>13</v>
      </c>
      <c r="C53" s="3">
        <v>42095</v>
      </c>
      <c r="D53" s="4"/>
      <c r="E53" s="4"/>
      <c r="F53" s="4" t="e">
        <f t="shared" si="2"/>
        <v>#N/A</v>
      </c>
      <c r="G53" s="4" t="e">
        <f>IF(ISNUMBER(D53),TREND(d.ventes,d.dates,C53),NA())</f>
        <v>#N/A</v>
      </c>
      <c r="H53" s="4">
        <f t="shared" ca="1" si="1"/>
        <v>2253111.6884192415</v>
      </c>
      <c r="I53" s="19" t="e">
        <f>IF(ISNA(G53),NA(),G53-val.e)</f>
        <v>#N/A</v>
      </c>
      <c r="J53" s="19" t="e">
        <f>IF(ISNA(I53),NA(),val.e*2)</f>
        <v>#N/A</v>
      </c>
    </row>
    <row r="54" spans="1:10" x14ac:dyDescent="0.2">
      <c r="C54" s="3">
        <v>42125</v>
      </c>
      <c r="D54" s="4"/>
      <c r="E54" s="4"/>
      <c r="F54" s="4" t="e">
        <f t="shared" si="2"/>
        <v>#N/A</v>
      </c>
      <c r="G54" s="4" t="e">
        <f>IF(ISNUMBER(D54),TREND(d.ventes,d.dates,C54),NA())</f>
        <v>#N/A</v>
      </c>
      <c r="H54" s="4">
        <f t="shared" ca="1" si="1"/>
        <v>2235614.369151324</v>
      </c>
      <c r="I54" s="19" t="e">
        <f>IF(ISNA(G54),NA(),G54-val.e)</f>
        <v>#N/A</v>
      </c>
      <c r="J54" s="19" t="e">
        <f>IF(ISNA(I54),NA(),val.e*2)</f>
        <v>#N/A</v>
      </c>
    </row>
    <row r="55" spans="1:10" x14ac:dyDescent="0.2">
      <c r="C55" s="3">
        <v>42156</v>
      </c>
      <c r="D55" s="4"/>
      <c r="E55" s="4"/>
      <c r="F55" s="4" t="e">
        <f t="shared" si="2"/>
        <v>#N/A</v>
      </c>
      <c r="G55" s="4" t="e">
        <f>IF(ISNUMBER(D55),TREND(d.ventes,d.dates,C55),NA())</f>
        <v>#N/A</v>
      </c>
      <c r="H55" s="4">
        <f t="shared" ca="1" si="1"/>
        <v>2217533.8059078082</v>
      </c>
      <c r="I55" s="19" t="e">
        <f>IF(ISNA(G55),NA(),G55-val.e)</f>
        <v>#N/A</v>
      </c>
      <c r="J55" s="19" t="e">
        <f>IF(ISNA(I55),NA(),val.e*2)</f>
        <v>#N/A</v>
      </c>
    </row>
    <row r="56" spans="1:10" x14ac:dyDescent="0.2">
      <c r="B56" s="1"/>
    </row>
    <row r="59" spans="1:10" x14ac:dyDescent="0.2">
      <c r="B59" s="1"/>
    </row>
  </sheetData>
  <hyperlinks>
    <hyperlink ref="T1" r:id="rId1" location="p292777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6"/>
  <sheetViews>
    <sheetView workbookViewId="0">
      <selection activeCell="G25" sqref="G25"/>
    </sheetView>
  </sheetViews>
  <sheetFormatPr baseColWidth="10" defaultRowHeight="12.75" x14ac:dyDescent="0.2"/>
  <cols>
    <col min="1" max="1" width="10.5703125" bestFit="1" customWidth="1"/>
    <col min="2" max="2" width="31.85546875" bestFit="1" customWidth="1"/>
    <col min="3" max="3" width="9.140625" bestFit="1" customWidth="1"/>
    <col min="4" max="4" width="24.7109375" bestFit="1" customWidth="1"/>
    <col min="6" max="6" width="11.85546875" bestFit="1" customWidth="1"/>
    <col min="7" max="7" width="12.42578125" bestFit="1" customWidth="1"/>
    <col min="9" max="9" width="13" customWidth="1"/>
    <col min="10" max="10" width="11.7109375" bestFit="1" customWidth="1"/>
  </cols>
  <sheetData>
    <row r="1" spans="1:10" x14ac:dyDescent="0.2">
      <c r="A1" s="6" t="s">
        <v>44</v>
      </c>
      <c r="B1" s="6" t="s">
        <v>45</v>
      </c>
      <c r="C1" s="6" t="s">
        <v>47</v>
      </c>
      <c r="D1" s="6" t="s">
        <v>46</v>
      </c>
      <c r="F1" s="6" t="s">
        <v>59</v>
      </c>
      <c r="I1" s="6" t="s">
        <v>64</v>
      </c>
    </row>
    <row r="2" spans="1:10" x14ac:dyDescent="0.2">
      <c r="A2" s="5" t="s">
        <v>16</v>
      </c>
      <c r="B2" s="5" t="s">
        <v>17</v>
      </c>
      <c r="C2" s="5" t="s">
        <v>49</v>
      </c>
      <c r="F2" t="s">
        <v>56</v>
      </c>
      <c r="G2">
        <f ca="1">COUNT(d.dates)</f>
        <v>36</v>
      </c>
      <c r="I2" s="15">
        <f t="array" aca="1" ref="I2:J6" ca="1">LINEST(d.ventes,d.dates,TRUE,TRUE)</f>
        <v>-583.24397559725321</v>
      </c>
      <c r="J2" s="16">
        <f ca="1"/>
        <v>26804766.841185614</v>
      </c>
    </row>
    <row r="3" spans="1:10" x14ac:dyDescent="0.2">
      <c r="A3" s="5" t="s">
        <v>18</v>
      </c>
      <c r="B3" s="5" t="s">
        <v>19</v>
      </c>
      <c r="C3" s="5" t="s">
        <v>50</v>
      </c>
      <c r="F3" t="s">
        <v>57</v>
      </c>
      <c r="G3" s="9">
        <f ca="1">AVERAGE(d.ventes)</f>
        <v>2847372.4946666672</v>
      </c>
      <c r="I3" s="17">
        <f ca="1"/>
        <v>384.25318076492437</v>
      </c>
      <c r="J3" s="17">
        <f ca="1"/>
        <v>15784094.563351115</v>
      </c>
    </row>
    <row r="4" spans="1:10" x14ac:dyDescent="0.2">
      <c r="A4" s="5" t="s">
        <v>20</v>
      </c>
      <c r="B4" s="5" t="s">
        <v>21</v>
      </c>
      <c r="C4" s="5"/>
      <c r="D4" t="s">
        <v>68</v>
      </c>
      <c r="F4" t="s">
        <v>58</v>
      </c>
      <c r="G4" s="12">
        <f ca="1">val.e</f>
        <v>729450.34863745538</v>
      </c>
      <c r="I4" s="17">
        <f ca="1"/>
        <v>6.3461769076953875E-2</v>
      </c>
      <c r="J4" s="18">
        <f ca="1"/>
        <v>729450.34863745538</v>
      </c>
    </row>
    <row r="5" spans="1:10" x14ac:dyDescent="0.2">
      <c r="A5" s="5" t="s">
        <v>22</v>
      </c>
      <c r="B5" s="5" t="s">
        <v>23</v>
      </c>
      <c r="C5" s="5" t="s">
        <v>50</v>
      </c>
      <c r="I5">
        <f ca="1"/>
        <v>2.3039103769312401</v>
      </c>
      <c r="J5">
        <f ca="1"/>
        <v>34</v>
      </c>
    </row>
    <row r="6" spans="1:10" x14ac:dyDescent="0.2">
      <c r="A6" s="5" t="s">
        <v>24</v>
      </c>
      <c r="B6" s="5" t="s">
        <v>25</v>
      </c>
      <c r="C6" s="5" t="s">
        <v>49</v>
      </c>
      <c r="D6" s="5" t="s">
        <v>6</v>
      </c>
      <c r="F6" s="6" t="s">
        <v>62</v>
      </c>
      <c r="I6">
        <f ca="1"/>
        <v>1225905668598.5977</v>
      </c>
      <c r="J6">
        <f ca="1"/>
        <v>18091325578328.379</v>
      </c>
    </row>
    <row r="7" spans="1:10" x14ac:dyDescent="0.2">
      <c r="A7" s="5" t="s">
        <v>26</v>
      </c>
      <c r="B7" s="5" t="s">
        <v>27</v>
      </c>
      <c r="C7" s="5" t="s">
        <v>50</v>
      </c>
      <c r="F7" s="10" t="s">
        <v>63</v>
      </c>
      <c r="G7" s="13">
        <f ca="1">I2</f>
        <v>-583.24397559725321</v>
      </c>
    </row>
    <row r="8" spans="1:10" x14ac:dyDescent="0.2">
      <c r="A8" s="5" t="s">
        <v>28</v>
      </c>
      <c r="B8" s="5" t="s">
        <v>29</v>
      </c>
      <c r="C8" s="5" t="s">
        <v>49</v>
      </c>
      <c r="D8" s="5" t="s">
        <v>67</v>
      </c>
      <c r="F8" s="10" t="s">
        <v>60</v>
      </c>
      <c r="G8" s="14">
        <f ca="1">J2</f>
        <v>26804766.841185614</v>
      </c>
    </row>
    <row r="9" spans="1:10" x14ac:dyDescent="0.2">
      <c r="A9" s="5" t="s">
        <v>30</v>
      </c>
      <c r="B9" s="5" t="s">
        <v>31</v>
      </c>
      <c r="C9" s="5" t="s">
        <v>50</v>
      </c>
      <c r="F9" s="10" t="s">
        <v>61</v>
      </c>
      <c r="G9" s="11">
        <f ca="1">SQRT(I4)</f>
        <v>0.25191619455079478</v>
      </c>
    </row>
    <row r="10" spans="1:10" x14ac:dyDescent="0.2">
      <c r="A10" s="5" t="s">
        <v>32</v>
      </c>
      <c r="B10" s="5" t="s">
        <v>33</v>
      </c>
      <c r="C10" s="5" t="s">
        <v>49</v>
      </c>
      <c r="D10" t="s">
        <v>48</v>
      </c>
    </row>
    <row r="11" spans="1:10" x14ac:dyDescent="0.2">
      <c r="A11" s="5" t="s">
        <v>34</v>
      </c>
      <c r="B11" s="5" t="s">
        <v>35</v>
      </c>
      <c r="C11" s="5" t="s">
        <v>50</v>
      </c>
      <c r="D11" t="s">
        <v>55</v>
      </c>
    </row>
    <row r="12" spans="1:10" x14ac:dyDescent="0.2">
      <c r="A12" s="5" t="s">
        <v>36</v>
      </c>
      <c r="B12" s="5" t="s">
        <v>37</v>
      </c>
      <c r="C12" s="5" t="s">
        <v>49</v>
      </c>
      <c r="D12" s="5" t="s">
        <v>54</v>
      </c>
    </row>
    <row r="13" spans="1:10" x14ac:dyDescent="0.2">
      <c r="A13" s="5" t="s">
        <v>38</v>
      </c>
      <c r="B13" s="5" t="s">
        <v>39</v>
      </c>
      <c r="C13" s="5" t="s">
        <v>51</v>
      </c>
      <c r="D13" s="5" t="s">
        <v>70</v>
      </c>
    </row>
    <row r="14" spans="1:10" x14ac:dyDescent="0.2">
      <c r="A14" s="5" t="s">
        <v>40</v>
      </c>
      <c r="B14" s="5" t="s">
        <v>41</v>
      </c>
      <c r="C14" s="5" t="s">
        <v>51</v>
      </c>
      <c r="D14" s="5" t="s">
        <v>71</v>
      </c>
    </row>
    <row r="15" spans="1:10" x14ac:dyDescent="0.2">
      <c r="A15" s="8" t="s">
        <v>8</v>
      </c>
      <c r="B15" s="8" t="s">
        <v>42</v>
      </c>
      <c r="C15" s="8" t="s">
        <v>49</v>
      </c>
      <c r="D15" s="8" t="s">
        <v>69</v>
      </c>
    </row>
    <row r="16" spans="1:10" x14ac:dyDescent="0.2">
      <c r="A16" s="8" t="s">
        <v>9</v>
      </c>
      <c r="B16" s="8" t="s">
        <v>43</v>
      </c>
      <c r="C16" s="8" t="s">
        <v>49</v>
      </c>
      <c r="D16" s="8" t="s">
        <v>53</v>
      </c>
    </row>
  </sheetData>
  <conditionalFormatting sqref="G9">
    <cfRule type="iconSet" priority="1">
      <iconSet iconSet="3Symbols2">
        <cfvo type="percent" val="0"/>
        <cfvo type="formula" val="0.9"/>
        <cfvo type="formula" val="0.95"/>
      </iconSet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graphiques</vt:lpstr>
      <vt:lpstr>Informations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2014-06-25T06:45:01Z</dcterms:created>
  <dcterms:modified xsi:type="dcterms:W3CDTF">2014-06-25T08:03:20Z</dcterms:modified>
</cp:coreProperties>
</file>