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8477430E-D9A7-431B-91B5-DE0D91637E8E}" xr6:coauthVersionLast="45" xr6:coauthVersionMax="45" xr10:uidLastSave="{00000000-0000-0000-0000-000000000000}"/>
  <bookViews>
    <workbookView xWindow="-120" yWindow="-120" windowWidth="24240" windowHeight="13740" activeTab="1" xr2:uid="{5C2A57E0-78D3-43BF-B3BD-75E3414FE20C}"/>
  </bookViews>
  <sheets>
    <sheet name="Feuil1" sheetId="1" r:id="rId1"/>
    <sheet name="Feuil1 (2)" sheetId="2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2" i="2" l="1"/>
  <c r="H3" i="2"/>
  <c r="I12" i="2"/>
  <c r="C8" i="2" l="1"/>
  <c r="D8" i="2" s="1"/>
  <c r="E8" i="2" s="1"/>
  <c r="C7" i="2"/>
  <c r="D7" i="2" s="1"/>
  <c r="E7" i="2" s="1"/>
  <c r="C6" i="2"/>
  <c r="D6" i="2" s="1"/>
  <c r="E6" i="2" s="1"/>
  <c r="C5" i="2"/>
  <c r="D5" i="2" s="1"/>
  <c r="E5" i="2" s="1"/>
  <c r="C4" i="2"/>
  <c r="D4" i="2" s="1"/>
  <c r="E4" i="2" s="1"/>
  <c r="C3" i="2"/>
  <c r="D3" i="2" s="1"/>
  <c r="E3" i="2" s="1"/>
  <c r="H4" i="2" l="1"/>
  <c r="J5" i="1"/>
  <c r="G14" i="1"/>
  <c r="H7" i="1"/>
  <c r="E7" i="1"/>
  <c r="G5" i="1"/>
  <c r="F5" i="1"/>
  <c r="G6" i="1"/>
  <c r="F13" i="1"/>
  <c r="E5" i="1"/>
  <c r="F9" i="1"/>
  <c r="D5" i="1"/>
</calcChain>
</file>

<file path=xl/sharedStrings.xml><?xml version="1.0" encoding="utf-8"?>
<sst xmlns="http://schemas.openxmlformats.org/spreadsheetml/2006/main" count="30" uniqueCount="6">
  <si>
    <t>Date</t>
  </si>
  <si>
    <t>Grand Total</t>
  </si>
  <si>
    <t>nov</t>
  </si>
  <si>
    <t>déc</t>
  </si>
  <si>
    <t>Count of Date</t>
  </si>
  <si>
    <t>Month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</si>
</sst>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6" borderId="0" xfId="0" applyFont="1" applyFill="1" applyAlignment="1">
      <alignment horizontal="center" vertical="center"/>
    </xf>
    <xf numFmtId="16" fontId="0" fillId="0" borderId="0" xfId="0" applyNumberFormat="1"/>
    <xf numFmtId="16" fontId="0" fillId="0" borderId="0" xfId="0" applyNumberFormat="1" applyAlignment="1"/>
    <xf numFmtId="0" fontId="0" fillId="0" borderId="0" xfId="0" pivotButton="1"/>
    <xf numFmtId="0" fontId="0" fillId="0" borderId="0" xfId="0" applyNumberFormat="1"/>
    <xf numFmtId="0" fontId="3" fillId="0" borderId="0" xfId="0" applyFont="1" applyAlignment="1">
      <alignment horizontal="left" indent="1"/>
    </xf>
    <xf numFmtId="0" fontId="4" fillId="0" borderId="0" xfId="0" applyFont="1"/>
  </cellXfs>
  <cellStyles count="1">
    <cellStyle name="Normal" xfId="0" builtinId="0"/>
  </cellStyles>
  <dxfs count="2">
    <dxf>
      <alignment horizontal="general" vertical="bottom" textRotation="0" wrapText="0" indent="0" justifyLastLine="0" shrinkToFit="0" readingOrder="0"/>
    </dxf>
    <dxf>
      <numFmt numFmtId="21" formatCode="dd\-mmm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8</xdr:row>
      <xdr:rowOff>104775</xdr:rowOff>
    </xdr:from>
    <xdr:to>
      <xdr:col>4</xdr:col>
      <xdr:colOff>723900</xdr:colOff>
      <xdr:row>8</xdr:row>
      <xdr:rowOff>104775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D5FEB92D-54DC-497E-8B2A-6A46D9F84691}"/>
            </a:ext>
          </a:extLst>
        </xdr:cNvPr>
        <xdr:cNvCxnSpPr/>
      </xdr:nvCxnSpPr>
      <xdr:spPr>
        <a:xfrm>
          <a:off x="1634490" y="1636395"/>
          <a:ext cx="2251710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717935</xdr:colOff>
      <xdr:row>3</xdr:row>
      <xdr:rowOff>104776</xdr:rowOff>
    </xdr:from>
    <xdr:to>
      <xdr:col>6</xdr:col>
      <xdr:colOff>742950</xdr:colOff>
      <xdr:row>8</xdr:row>
      <xdr:rowOff>104775</xdr:rowOff>
    </xdr:to>
    <xdr:cxnSp macro="">
      <xdr:nvCxnSpPr>
        <xdr:cNvPr id="3" name="Connecteur en angle 8">
          <a:extLst>
            <a:ext uri="{FF2B5EF4-FFF2-40B4-BE49-F238E27FC236}">
              <a16:creationId xmlns:a16="http://schemas.microsoft.com/office/drawing/2014/main" id="{C58F3CC3-7044-46AD-9BA5-DE400B17FB21}"/>
            </a:ext>
          </a:extLst>
        </xdr:cNvPr>
        <xdr:cNvCxnSpPr/>
      </xdr:nvCxnSpPr>
      <xdr:spPr>
        <a:xfrm flipV="1">
          <a:off x="3878330" y="731521"/>
          <a:ext cx="1604260" cy="904874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806.81676736111" createdVersion="6" refreshedVersion="6" minRefreshableVersion="3" recordCount="9" xr:uid="{EDD60D16-EB96-4DB7-8FBC-997A5108D5B2}">
  <cacheSource type="worksheet">
    <worksheetSource name="Table1"/>
  </cacheSource>
  <cacheFields count="1">
    <cacheField name="Date" numFmtId="16">
      <sharedItems containsSemiMixedTypes="0" containsNonDate="0" containsDate="1" containsString="0" minDate="2019-11-23T00:00:00" maxDate="2019-12-02T00:00:00" count="9">
        <d v="2019-11-23T00:00:00"/>
        <d v="2019-11-24T00:00:00"/>
        <d v="2019-11-25T00:00:00"/>
        <d v="2019-11-26T00:00:00"/>
        <d v="2019-11-27T00:00:00"/>
        <d v="2019-11-28T00:00:00"/>
        <d v="2019-11-29T00:00:00"/>
        <d v="2019-11-30T00:00:00"/>
        <d v="2019-12-01T00:00:00"/>
      </sharedItems>
      <fieldGroup base="0">
        <rangePr groupBy="months" startDate="2019-11-23T00:00:00" endDate="2019-12-02T00:00:00"/>
        <groupItems count="14">
          <s v="&lt;23/1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</r>
  <r>
    <x v="1"/>
  </r>
  <r>
    <x v="2"/>
  </r>
  <r>
    <x v="3"/>
  </r>
  <r>
    <x v="4"/>
  </r>
  <r>
    <x v="5"/>
  </r>
  <r>
    <x v="6"/>
  </r>
  <r>
    <x v="7"/>
  </r>
  <r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8171AD1-3FFA-4CA7-9117-CA3AFE9A1A19}" name="PivotTable1" cacheId="3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D12:E15" firstHeaderRow="1" firstDataRow="1" firstDataCol="1"/>
  <pivotFields count="1">
    <pivotField name="Month" axis="axisRow" dataField="1" compact="0" numFmtId="16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0"/>
  </rowFields>
  <rowItems count="3">
    <i>
      <x v="11"/>
    </i>
    <i>
      <x v="12"/>
    </i>
    <i t="grand">
      <x/>
    </i>
  </rowItems>
  <colItems count="1">
    <i/>
  </colItems>
  <dataFields count="1">
    <dataField name="Count of Date" fld="0" subtotal="count" baseField="0" baseItem="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4F5DB9-B595-4E4C-87BF-4B6D84ADE3E1}" name="Table1" displayName="Table1" ref="B12:B21" totalsRowShown="0" dataDxfId="0">
  <autoFilter ref="B12:B21" xr:uid="{7AF92259-3400-44B7-B367-0CC494890BE0}"/>
  <tableColumns count="1">
    <tableColumn id="1" xr3:uid="{5B000A20-D060-4C5A-A57A-6B6E6148B4F2}" name="Date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86672D-B967-4349-AEBC-7FF1179966D9}">
  <dimension ref="B3:J14"/>
  <sheetViews>
    <sheetView workbookViewId="0">
      <selection activeCell="F9" sqref="F9"/>
    </sheetView>
  </sheetViews>
  <sheetFormatPr defaultColWidth="11.42578125" defaultRowHeight="15" x14ac:dyDescent="0.25"/>
  <sheetData>
    <row r="3" spans="2:10" x14ac:dyDescent="0.25">
      <c r="B3">
        <v>510</v>
      </c>
    </row>
    <row r="4" spans="2:10" x14ac:dyDescent="0.25">
      <c r="B4">
        <v>225</v>
      </c>
    </row>
    <row r="5" spans="2:10" x14ac:dyDescent="0.25">
      <c r="B5">
        <v>525</v>
      </c>
      <c r="D5">
        <f>COUNTIF(B3:B8,"*5*")</f>
        <v>0</v>
      </c>
      <c r="E5">
        <f>SUMPRODUCT(N(ISNUMBER(SEARCH("5",B3:B8))))</f>
        <v>4</v>
      </c>
      <c r="F5">
        <f>SUMPRODUCT(LEN(B3:B8)-LEN(SUBSTITUTE(B3:B8,5,)))</f>
        <v>5</v>
      </c>
      <c r="G5" t="str">
        <f>SUBSTITUTE(B3:B8,5,)</f>
        <v>2</v>
      </c>
      <c r="J5">
        <f>N(ISNUMBER(SEARCH("5",B3:B8,)))</f>
        <v>0</v>
      </c>
    </row>
    <row r="6" spans="2:10" x14ac:dyDescent="0.25">
      <c r="B6">
        <v>412</v>
      </c>
      <c r="G6" t="str">
        <f>SUBSTITUTE(B3:B8,5, )</f>
        <v>412</v>
      </c>
    </row>
    <row r="7" spans="2:10" x14ac:dyDescent="0.25">
      <c r="B7">
        <v>313</v>
      </c>
      <c r="E7">
        <f>SEARCH("5",B4)</f>
        <v>3</v>
      </c>
      <c r="H7" t="e">
        <f>SUMPRODUCT(SEARCH("5",B3:B8))</f>
        <v>#VALUE!</v>
      </c>
    </row>
    <row r="8" spans="2:10" x14ac:dyDescent="0.25">
      <c r="B8">
        <v>915</v>
      </c>
    </row>
    <row r="9" spans="2:10" x14ac:dyDescent="0.25">
      <c r="F9">
        <f>N(YEAR(2019))</f>
        <v>1905</v>
      </c>
    </row>
    <row r="13" spans="2:10" x14ac:dyDescent="0.25">
      <c r="F13">
        <f>SUMPRODUCT(LEN(B3:B8)-LEN(SUBSTITUTE(B3:B8,5,)))</f>
        <v>5</v>
      </c>
    </row>
    <row r="14" spans="2:10" x14ac:dyDescent="0.25">
      <c r="G14" t="b">
        <f>ISNUMBER(F13)</f>
        <v>1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89BBFC-D90D-465D-A322-FC25A06AD12F}">
  <dimension ref="B2:I21"/>
  <sheetViews>
    <sheetView tabSelected="1" workbookViewId="0">
      <selection activeCell="I12" sqref="I12"/>
    </sheetView>
  </sheetViews>
  <sheetFormatPr defaultColWidth="11.42578125" defaultRowHeight="15" x14ac:dyDescent="0.25"/>
  <cols>
    <col min="4" max="4" width="11.140625" bestFit="1" customWidth="1"/>
    <col min="5" max="6" width="13.28515625" bestFit="1" customWidth="1"/>
  </cols>
  <sheetData>
    <row r="2" spans="2:9" ht="21" x14ac:dyDescent="0.25">
      <c r="C2" s="1">
        <v>1</v>
      </c>
      <c r="D2" s="1">
        <v>2</v>
      </c>
      <c r="E2" s="1">
        <v>3</v>
      </c>
    </row>
    <row r="3" spans="2:9" x14ac:dyDescent="0.25">
      <c r="B3" s="2">
        <v>510</v>
      </c>
      <c r="C3" s="3">
        <f>SEARCH(5,B3)</f>
        <v>1</v>
      </c>
      <c r="D3" s="4" t="b">
        <f>ISNUMBER(C3)</f>
        <v>1</v>
      </c>
      <c r="E3" s="5">
        <f>N(D3)</f>
        <v>1</v>
      </c>
      <c r="H3" s="2">
        <f>SUMPRODUCT(N(ISNUMBER(SEARCH(5,B3:B8))))</f>
        <v>4</v>
      </c>
    </row>
    <row r="4" spans="2:9" x14ac:dyDescent="0.25">
      <c r="B4" s="2">
        <v>225</v>
      </c>
      <c r="C4" s="3">
        <f t="shared" ref="C4:C8" si="0">SEARCH(5,B4)</f>
        <v>3</v>
      </c>
      <c r="D4" s="4" t="b">
        <f t="shared" ref="D4:D8" si="1">ISNUMBER(C4)</f>
        <v>1</v>
      </c>
      <c r="E4" s="5">
        <f t="shared" ref="E4:E8" si="2">N(D4)</f>
        <v>1</v>
      </c>
      <c r="H4" s="6">
        <f>SUM(E3:E8)</f>
        <v>4</v>
      </c>
    </row>
    <row r="5" spans="2:9" x14ac:dyDescent="0.25">
      <c r="B5" s="2">
        <v>525</v>
      </c>
      <c r="C5" s="3">
        <f t="shared" si="0"/>
        <v>1</v>
      </c>
      <c r="D5" s="4" t="b">
        <f t="shared" si="1"/>
        <v>1</v>
      </c>
      <c r="E5" s="5">
        <f t="shared" si="2"/>
        <v>1</v>
      </c>
    </row>
    <row r="6" spans="2:9" x14ac:dyDescent="0.25">
      <c r="B6" s="2">
        <v>412</v>
      </c>
      <c r="C6" s="3" t="e">
        <f t="shared" si="0"/>
        <v>#VALUE!</v>
      </c>
      <c r="D6" s="4" t="b">
        <f t="shared" si="1"/>
        <v>0</v>
      </c>
      <c r="E6" s="5">
        <f t="shared" si="2"/>
        <v>0</v>
      </c>
      <c r="H6" s="2"/>
    </row>
    <row r="7" spans="2:9" x14ac:dyDescent="0.25">
      <c r="B7" s="2">
        <v>313</v>
      </c>
      <c r="C7" s="3" t="e">
        <f t="shared" si="0"/>
        <v>#VALUE!</v>
      </c>
      <c r="D7" s="4" t="b">
        <f t="shared" si="1"/>
        <v>0</v>
      </c>
      <c r="E7" s="5">
        <f t="shared" si="2"/>
        <v>0</v>
      </c>
    </row>
    <row r="8" spans="2:9" x14ac:dyDescent="0.25">
      <c r="B8" s="2">
        <v>915</v>
      </c>
      <c r="C8" s="3">
        <f t="shared" si="0"/>
        <v>3</v>
      </c>
      <c r="D8" s="4" t="b">
        <f t="shared" si="1"/>
        <v>1</v>
      </c>
      <c r="E8" s="5">
        <f t="shared" si="2"/>
        <v>1</v>
      </c>
    </row>
    <row r="12" spans="2:9" ht="15.75" x14ac:dyDescent="0.25">
      <c r="B12" t="s">
        <v>0</v>
      </c>
      <c r="D12" s="9" t="s">
        <v>5</v>
      </c>
      <c r="E12" t="s">
        <v>4</v>
      </c>
      <c r="H12" s="12">
        <f>SUMPRODUCT(--(MONTH(Table1[Date])=11))</f>
        <v>8</v>
      </c>
      <c r="I12" s="11" t="str">
        <f ca="1">_xlfn.FORMULATEXT(H12)</f>
        <v>=SUMPRODUCT(--(MONTH(Table1[Date])=11))</v>
      </c>
    </row>
    <row r="13" spans="2:9" x14ac:dyDescent="0.25">
      <c r="B13" s="8">
        <v>43792</v>
      </c>
      <c r="D13" s="7" t="s">
        <v>2</v>
      </c>
      <c r="E13" s="10">
        <v>8</v>
      </c>
    </row>
    <row r="14" spans="2:9" x14ac:dyDescent="0.25">
      <c r="B14" s="8">
        <v>43793</v>
      </c>
      <c r="D14" s="7" t="s">
        <v>3</v>
      </c>
      <c r="E14" s="10">
        <v>1</v>
      </c>
    </row>
    <row r="15" spans="2:9" x14ac:dyDescent="0.25">
      <c r="B15" s="8">
        <v>43794</v>
      </c>
      <c r="D15" s="7" t="s">
        <v>1</v>
      </c>
      <c r="E15" s="10">
        <v>9</v>
      </c>
    </row>
    <row r="16" spans="2:9" x14ac:dyDescent="0.25">
      <c r="B16" s="8">
        <v>43795</v>
      </c>
    </row>
    <row r="17" spans="2:2" x14ac:dyDescent="0.25">
      <c r="B17" s="8">
        <v>43796</v>
      </c>
    </row>
    <row r="18" spans="2:2" x14ac:dyDescent="0.25">
      <c r="B18" s="8">
        <v>43797</v>
      </c>
    </row>
    <row r="19" spans="2:2" x14ac:dyDescent="0.25">
      <c r="B19" s="8">
        <v>43798</v>
      </c>
    </row>
    <row r="20" spans="2:2" x14ac:dyDescent="0.25">
      <c r="B20" s="8">
        <v>43799</v>
      </c>
    </row>
    <row r="21" spans="2:2" x14ac:dyDescent="0.25">
      <c r="B21" s="8">
        <v>43800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Jean-Eric Pelouas</cp:lastModifiedBy>
  <dcterms:created xsi:type="dcterms:W3CDTF">2019-12-01T19:28:32Z</dcterms:created>
  <dcterms:modified xsi:type="dcterms:W3CDTF">2019-12-07T18:47:09Z</dcterms:modified>
</cp:coreProperties>
</file>