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/>
  </bookViews>
  <sheets>
    <sheet name="Sheet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3" i="1" l="1"/>
  <c r="M4" i="1"/>
  <c r="M5" i="1"/>
  <c r="M6" i="1"/>
  <c r="M7" i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M49" i="1"/>
  <c r="M50" i="1"/>
  <c r="M51" i="1"/>
  <c r="M52" i="1"/>
  <c r="M53" i="1"/>
  <c r="M54" i="1"/>
  <c r="M55" i="1"/>
  <c r="M56" i="1"/>
  <c r="M57" i="1"/>
  <c r="M58" i="1"/>
  <c r="M59" i="1"/>
  <c r="M60" i="1"/>
  <c r="M61" i="1"/>
  <c r="M62" i="1"/>
  <c r="M63" i="1"/>
  <c r="M64" i="1"/>
  <c r="M65" i="1"/>
  <c r="M66" i="1"/>
  <c r="M67" i="1"/>
  <c r="M68" i="1"/>
  <c r="M69" i="1"/>
  <c r="M70" i="1"/>
  <c r="M71" i="1"/>
  <c r="M72" i="1"/>
  <c r="M73" i="1"/>
  <c r="M74" i="1"/>
  <c r="M75" i="1"/>
  <c r="M76" i="1"/>
  <c r="M77" i="1"/>
  <c r="M78" i="1"/>
  <c r="M79" i="1"/>
  <c r="M80" i="1"/>
  <c r="M81" i="1"/>
  <c r="M2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H5" i="1"/>
  <c r="C3" i="1"/>
  <c r="C4" i="1"/>
  <c r="C5" i="1"/>
  <c r="C6" i="1"/>
  <c r="C7" i="1"/>
  <c r="C8" i="1"/>
  <c r="C9" i="1"/>
  <c r="C10" i="1"/>
  <c r="C11" i="1"/>
  <c r="C12" i="1"/>
  <c r="C13" i="1"/>
  <c r="C15" i="1"/>
  <c r="C16" i="1"/>
  <c r="C17" i="1"/>
  <c r="C18" i="1"/>
  <c r="C20" i="1"/>
  <c r="C21" i="1"/>
  <c r="C22" i="1"/>
  <c r="C26" i="1"/>
  <c r="C29" i="1"/>
  <c r="C31" i="1"/>
  <c r="C32" i="1"/>
  <c r="C34" i="1"/>
  <c r="C38" i="1"/>
  <c r="C39" i="1"/>
  <c r="C40" i="1"/>
  <c r="C41" i="1"/>
  <c r="C42" i="1"/>
  <c r="C46" i="1"/>
  <c r="C47" i="1"/>
  <c r="C48" i="1"/>
  <c r="C50" i="1"/>
  <c r="C52" i="1"/>
  <c r="C54" i="1"/>
  <c r="C55" i="1"/>
  <c r="C57" i="1"/>
  <c r="C59" i="1"/>
  <c r="C60" i="1"/>
  <c r="C62" i="1"/>
  <c r="C68" i="1"/>
  <c r="C72" i="1"/>
  <c r="C74" i="1"/>
  <c r="C75" i="1"/>
  <c r="C77" i="1"/>
  <c r="C81" i="1"/>
  <c r="C82" i="1"/>
  <c r="C83" i="1"/>
  <c r="C87" i="1"/>
  <c r="C90" i="1"/>
  <c r="C93" i="1"/>
  <c r="C94" i="1"/>
  <c r="C100" i="1"/>
  <c r="C101" i="1"/>
  <c r="C102" i="1"/>
  <c r="C105" i="1"/>
  <c r="C109" i="1"/>
  <c r="C112" i="1"/>
  <c r="C121" i="1"/>
  <c r="C122" i="1"/>
  <c r="C129" i="1"/>
  <c r="C130" i="1"/>
  <c r="C131" i="1"/>
  <c r="C135" i="1"/>
  <c r="C137" i="1"/>
  <c r="C147" i="1"/>
  <c r="C152" i="1"/>
  <c r="C154" i="1"/>
  <c r="C155" i="1"/>
  <c r="C162" i="1"/>
  <c r="C163" i="1"/>
  <c r="C165" i="1"/>
  <c r="C172" i="1"/>
  <c r="C175" i="1"/>
  <c r="C177" i="1"/>
  <c r="C180" i="1"/>
  <c r="C184" i="1"/>
  <c r="C193" i="1"/>
  <c r="C195" i="1"/>
  <c r="C200" i="1"/>
  <c r="C2" i="1"/>
  <c r="U3" i="1" a="1"/>
  <c r="U3" i="1" s="1"/>
  <c r="U4" i="1" l="1" a="1"/>
  <c r="U4" i="1" s="1"/>
  <c r="C25" i="1" s="1"/>
  <c r="C136" i="1" l="1"/>
  <c r="C44" i="1"/>
  <c r="C151" i="1"/>
  <c r="C71" i="1"/>
  <c r="C166" i="1"/>
  <c r="C30" i="1"/>
  <c r="C120" i="1"/>
  <c r="C92" i="1"/>
  <c r="C28" i="1"/>
  <c r="C167" i="1"/>
  <c r="C103" i="1"/>
  <c r="C51" i="1"/>
  <c r="C198" i="1"/>
  <c r="C158" i="1"/>
  <c r="C126" i="1"/>
  <c r="C66" i="1"/>
  <c r="C181" i="1"/>
  <c r="C153" i="1"/>
  <c r="C125" i="1"/>
  <c r="C73" i="1"/>
  <c r="C49" i="1"/>
  <c r="C148" i="1"/>
  <c r="C24" i="1"/>
  <c r="C139" i="1"/>
  <c r="C63" i="1"/>
  <c r="C110" i="1"/>
  <c r="C14" i="1"/>
  <c r="C116" i="1"/>
  <c r="C84" i="1"/>
  <c r="C199" i="1"/>
  <c r="C123" i="1"/>
  <c r="C95" i="1"/>
  <c r="C43" i="1"/>
  <c r="C186" i="1"/>
  <c r="C150" i="1"/>
  <c r="C118" i="1"/>
  <c r="C201" i="1"/>
  <c r="C173" i="1"/>
  <c r="C149" i="1"/>
  <c r="C113" i="1"/>
  <c r="C69" i="1"/>
  <c r="C45" i="1"/>
  <c r="C164" i="1"/>
  <c r="C183" i="1"/>
  <c r="C127" i="1"/>
  <c r="C190" i="1"/>
  <c r="C98" i="1"/>
  <c r="C132" i="1"/>
  <c r="C104" i="1"/>
  <c r="C80" i="1"/>
  <c r="C187" i="1"/>
  <c r="C119" i="1"/>
  <c r="C91" i="1"/>
  <c r="C27" i="1"/>
  <c r="C182" i="1"/>
  <c r="C146" i="1"/>
  <c r="C106" i="1"/>
  <c r="C197" i="1"/>
  <c r="C169" i="1"/>
  <c r="C141" i="1"/>
  <c r="C97" i="1"/>
  <c r="C65" i="1"/>
  <c r="C33" i="1"/>
  <c r="C56" i="1"/>
  <c r="C171" i="1"/>
  <c r="C99" i="1"/>
  <c r="C178" i="1"/>
  <c r="C86" i="1"/>
  <c r="C124" i="1"/>
  <c r="C96" i="1"/>
  <c r="C76" i="1"/>
  <c r="C179" i="1"/>
  <c r="C115" i="1"/>
  <c r="C67" i="1"/>
  <c r="C23" i="1"/>
  <c r="C174" i="1"/>
  <c r="C134" i="1"/>
  <c r="C70" i="1"/>
  <c r="C189" i="1"/>
  <c r="C157" i="1"/>
  <c r="C133" i="1"/>
  <c r="C89" i="1"/>
  <c r="C53" i="1"/>
  <c r="D27" i="1"/>
  <c r="C140" i="1"/>
  <c r="C160" i="1"/>
  <c r="C176" i="1"/>
  <c r="C188" i="1"/>
  <c r="C196" i="1"/>
  <c r="C144" i="1"/>
  <c r="C168" i="1"/>
  <c r="C192" i="1"/>
  <c r="C156" i="1"/>
  <c r="C36" i="1"/>
  <c r="C159" i="1"/>
  <c r="C111" i="1"/>
  <c r="C19" i="1"/>
  <c r="C138" i="1"/>
  <c r="C78" i="1"/>
  <c r="C128" i="1"/>
  <c r="C108" i="1"/>
  <c r="C88" i="1"/>
  <c r="C64" i="1"/>
  <c r="C191" i="1"/>
  <c r="C143" i="1"/>
  <c r="C107" i="1"/>
  <c r="C79" i="1"/>
  <c r="C35" i="1"/>
  <c r="C194" i="1"/>
  <c r="C170" i="1"/>
  <c r="C142" i="1"/>
  <c r="C114" i="1"/>
  <c r="C58" i="1"/>
  <c r="C185" i="1"/>
  <c r="C161" i="1"/>
  <c r="C145" i="1"/>
  <c r="C117" i="1"/>
  <c r="C85" i="1"/>
  <c r="C61" i="1"/>
  <c r="C37" i="1"/>
  <c r="D8" i="1" l="1"/>
  <c r="D29" i="1"/>
  <c r="D41" i="1"/>
  <c r="D16" i="1"/>
  <c r="D47" i="1"/>
  <c r="D44" i="1"/>
  <c r="D18" i="1"/>
  <c r="D49" i="1"/>
  <c r="D31" i="1"/>
  <c r="D50" i="1"/>
  <c r="D2" i="1"/>
  <c r="D17" i="1"/>
  <c r="D36" i="1"/>
  <c r="D15" i="1"/>
  <c r="D34" i="1"/>
  <c r="D33" i="1"/>
  <c r="D11" i="1"/>
  <c r="D14" i="1"/>
  <c r="D13" i="1"/>
  <c r="D23" i="1"/>
  <c r="D26" i="1"/>
  <c r="D25" i="1"/>
  <c r="D35" i="1"/>
  <c r="D38" i="1"/>
  <c r="D37" i="1"/>
  <c r="D39" i="1"/>
  <c r="D51" i="1"/>
  <c r="D24" i="1"/>
  <c r="D32" i="1"/>
  <c r="D40" i="1"/>
  <c r="D12" i="1"/>
  <c r="D7" i="1"/>
  <c r="D10" i="1"/>
  <c r="D9" i="1"/>
  <c r="D19" i="1"/>
  <c r="D22" i="1"/>
  <c r="D21" i="1"/>
  <c r="D30" i="1"/>
  <c r="D42" i="1"/>
  <c r="D43" i="1"/>
  <c r="D46" i="1"/>
  <c r="D45" i="1"/>
  <c r="D4" i="1"/>
  <c r="D20" i="1"/>
  <c r="D28" i="1"/>
  <c r="D48" i="1"/>
  <c r="D3" i="1"/>
  <c r="D6" i="1"/>
  <c r="D5" i="1"/>
  <c r="H6" i="1" l="1"/>
</calcChain>
</file>

<file path=xl/sharedStrings.xml><?xml version="1.0" encoding="utf-8"?>
<sst xmlns="http://schemas.openxmlformats.org/spreadsheetml/2006/main" count="16" uniqueCount="15">
  <si>
    <t>VOLUME</t>
  </si>
  <si>
    <t>Total top 50</t>
  </si>
  <si>
    <t>total top 200</t>
  </si>
  <si>
    <t>RANK</t>
  </si>
  <si>
    <t>Volume</t>
  </si>
  <si>
    <t>Rang</t>
  </si>
  <si>
    <t>Equation: y=c*x^b</t>
  </si>
  <si>
    <t>VOLUME2</t>
  </si>
  <si>
    <t>TOP 50</t>
  </si>
  <si>
    <t>TOP 200</t>
  </si>
  <si>
    <t>pas possible</t>
  </si>
  <si>
    <t>Courbe de tendance puissance</t>
  </si>
  <si>
    <t>c : {=EXP(INDEX(DROITEREG(LN(L2:L81);LN(K2:K81);;);1;2))}</t>
  </si>
  <si>
    <t>b : {=INDEX(DROITEREG(LN(L2:L81);LN(K2:K81);;);1)}</t>
  </si>
  <si>
    <t>Volume2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</si>
</sst>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b/>
      <sz val="8"/>
      <name val="Arial"/>
      <family val="2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0" borderId="0" xfId="0" applyFont="1" applyAlignment="1">
      <alignment horizontal="center"/>
    </xf>
    <xf numFmtId="2" fontId="0" fillId="0" borderId="0" xfId="0" applyNumberFormat="1"/>
    <xf numFmtId="2" fontId="2" fillId="0" borderId="0" xfId="0" applyNumberFormat="1" applyFont="1" applyAlignment="1"/>
    <xf numFmtId="0" fontId="0" fillId="0" borderId="0" xfId="0" quotePrefix="1"/>
    <xf numFmtId="0" fontId="0" fillId="0" borderId="0" xfId="0"/>
    <xf numFmtId="0" fontId="3" fillId="0" borderId="0" xfId="1" applyAlignment="1">
      <alignment horizontal="left" indent="1"/>
    </xf>
    <xf numFmtId="0" fontId="4" fillId="0" borderId="0" xfId="0" applyFont="1"/>
  </cellXfs>
  <cellStyles count="2">
    <cellStyle name="Normal" xfId="0" builtinId="0"/>
    <cellStyle name="Texte explicatif" xfId="1" builtinId="53"/>
  </cellStyles>
  <dxfs count="2"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1"/>
          <c:order val="0"/>
          <c:tx>
            <c:strRef>
              <c:f>Sheet1!$L$1</c:f>
              <c:strCache>
                <c:ptCount val="1"/>
                <c:pt idx="0">
                  <c:v>Volume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trendline>
            <c:spPr>
              <a:ln w="19050" cap="rnd">
                <a:solidFill>
                  <a:schemeClr val="accent2"/>
                </a:solidFill>
                <a:prstDash val="sysDot"/>
              </a:ln>
              <a:effectLst/>
            </c:spPr>
            <c:trendlineType val="power"/>
            <c:dispRSqr val="0"/>
            <c:dispEq val="0"/>
          </c:trendline>
          <c:cat>
            <c:numRef>
              <c:f>Sheet1!$K$2:$K$81</c:f>
              <c:numCache>
                <c:formatCode>General</c:formatCode>
                <c:ptCount val="80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14</c:v>
                </c:pt>
                <c:pt idx="13">
                  <c:v>15</c:v>
                </c:pt>
                <c:pt idx="14">
                  <c:v>16</c:v>
                </c:pt>
                <c:pt idx="15">
                  <c:v>17</c:v>
                </c:pt>
                <c:pt idx="16">
                  <c:v>19</c:v>
                </c:pt>
                <c:pt idx="17">
                  <c:v>20</c:v>
                </c:pt>
                <c:pt idx="18">
                  <c:v>21</c:v>
                </c:pt>
                <c:pt idx="19">
                  <c:v>25</c:v>
                </c:pt>
                <c:pt idx="20">
                  <c:v>28</c:v>
                </c:pt>
                <c:pt idx="21">
                  <c:v>30</c:v>
                </c:pt>
                <c:pt idx="22">
                  <c:v>31</c:v>
                </c:pt>
                <c:pt idx="23">
                  <c:v>33</c:v>
                </c:pt>
                <c:pt idx="24">
                  <c:v>37</c:v>
                </c:pt>
                <c:pt idx="25">
                  <c:v>38</c:v>
                </c:pt>
                <c:pt idx="26">
                  <c:v>39</c:v>
                </c:pt>
                <c:pt idx="27">
                  <c:v>40</c:v>
                </c:pt>
                <c:pt idx="28">
                  <c:v>41</c:v>
                </c:pt>
                <c:pt idx="29">
                  <c:v>45</c:v>
                </c:pt>
                <c:pt idx="30">
                  <c:v>46</c:v>
                </c:pt>
                <c:pt idx="31">
                  <c:v>47</c:v>
                </c:pt>
                <c:pt idx="32">
                  <c:v>49</c:v>
                </c:pt>
                <c:pt idx="33">
                  <c:v>51</c:v>
                </c:pt>
                <c:pt idx="34">
                  <c:v>53</c:v>
                </c:pt>
                <c:pt idx="35">
                  <c:v>54</c:v>
                </c:pt>
                <c:pt idx="36">
                  <c:v>56</c:v>
                </c:pt>
                <c:pt idx="37">
                  <c:v>58</c:v>
                </c:pt>
                <c:pt idx="38">
                  <c:v>59</c:v>
                </c:pt>
                <c:pt idx="39">
                  <c:v>61</c:v>
                </c:pt>
                <c:pt idx="40">
                  <c:v>67</c:v>
                </c:pt>
                <c:pt idx="41">
                  <c:v>71</c:v>
                </c:pt>
                <c:pt idx="42">
                  <c:v>73</c:v>
                </c:pt>
                <c:pt idx="43">
                  <c:v>74</c:v>
                </c:pt>
                <c:pt idx="44">
                  <c:v>76</c:v>
                </c:pt>
                <c:pt idx="45">
                  <c:v>80</c:v>
                </c:pt>
                <c:pt idx="46">
                  <c:v>81</c:v>
                </c:pt>
                <c:pt idx="47">
                  <c:v>82</c:v>
                </c:pt>
                <c:pt idx="48">
                  <c:v>86</c:v>
                </c:pt>
                <c:pt idx="49">
                  <c:v>89</c:v>
                </c:pt>
                <c:pt idx="50">
                  <c:v>92</c:v>
                </c:pt>
                <c:pt idx="51">
                  <c:v>93</c:v>
                </c:pt>
                <c:pt idx="52">
                  <c:v>99</c:v>
                </c:pt>
                <c:pt idx="53">
                  <c:v>100</c:v>
                </c:pt>
                <c:pt idx="54">
                  <c:v>101</c:v>
                </c:pt>
                <c:pt idx="55">
                  <c:v>104</c:v>
                </c:pt>
                <c:pt idx="56">
                  <c:v>108</c:v>
                </c:pt>
                <c:pt idx="57">
                  <c:v>111</c:v>
                </c:pt>
                <c:pt idx="58">
                  <c:v>120</c:v>
                </c:pt>
                <c:pt idx="59">
                  <c:v>121</c:v>
                </c:pt>
                <c:pt idx="60">
                  <c:v>128</c:v>
                </c:pt>
                <c:pt idx="61">
                  <c:v>129</c:v>
                </c:pt>
                <c:pt idx="62">
                  <c:v>130</c:v>
                </c:pt>
                <c:pt idx="63">
                  <c:v>134</c:v>
                </c:pt>
                <c:pt idx="64">
                  <c:v>136</c:v>
                </c:pt>
                <c:pt idx="65">
                  <c:v>146</c:v>
                </c:pt>
                <c:pt idx="66">
                  <c:v>151</c:v>
                </c:pt>
                <c:pt idx="67">
                  <c:v>153</c:v>
                </c:pt>
                <c:pt idx="68">
                  <c:v>154</c:v>
                </c:pt>
                <c:pt idx="69">
                  <c:v>161</c:v>
                </c:pt>
                <c:pt idx="70">
                  <c:v>162</c:v>
                </c:pt>
                <c:pt idx="71">
                  <c:v>164</c:v>
                </c:pt>
                <c:pt idx="72">
                  <c:v>171</c:v>
                </c:pt>
                <c:pt idx="73">
                  <c:v>174</c:v>
                </c:pt>
                <c:pt idx="74">
                  <c:v>176</c:v>
                </c:pt>
                <c:pt idx="75">
                  <c:v>179</c:v>
                </c:pt>
                <c:pt idx="76">
                  <c:v>183</c:v>
                </c:pt>
                <c:pt idx="77">
                  <c:v>192</c:v>
                </c:pt>
                <c:pt idx="78">
                  <c:v>194</c:v>
                </c:pt>
                <c:pt idx="79">
                  <c:v>199</c:v>
                </c:pt>
              </c:numCache>
            </c:numRef>
          </c:cat>
          <c:val>
            <c:numRef>
              <c:f>Sheet1!$L$2:$L$81</c:f>
              <c:numCache>
                <c:formatCode>General</c:formatCode>
                <c:ptCount val="80"/>
                <c:pt idx="0">
                  <c:v>3892.7028</c:v>
                </c:pt>
                <c:pt idx="1">
                  <c:v>1209.9384</c:v>
                </c:pt>
                <c:pt idx="2">
                  <c:v>1194.336</c:v>
                </c:pt>
                <c:pt idx="3">
                  <c:v>1045.836</c:v>
                </c:pt>
                <c:pt idx="4">
                  <c:v>1043.5296000000001</c:v>
                </c:pt>
                <c:pt idx="5">
                  <c:v>1036.1828399999999</c:v>
                </c:pt>
                <c:pt idx="6">
                  <c:v>930.56039999999996</c:v>
                </c:pt>
                <c:pt idx="7">
                  <c:v>792</c:v>
                </c:pt>
                <c:pt idx="8">
                  <c:v>736.95600000000002</c:v>
                </c:pt>
                <c:pt idx="9">
                  <c:v>685.2636</c:v>
                </c:pt>
                <c:pt idx="10">
                  <c:v>563.50800000000004</c:v>
                </c:pt>
                <c:pt idx="11">
                  <c:v>560.68320000000006</c:v>
                </c:pt>
                <c:pt idx="12">
                  <c:v>531.90719999999999</c:v>
                </c:pt>
                <c:pt idx="13">
                  <c:v>466.81079999999997</c:v>
                </c:pt>
                <c:pt idx="14">
                  <c:v>457.31099999999998</c:v>
                </c:pt>
                <c:pt idx="15">
                  <c:v>435.5992</c:v>
                </c:pt>
                <c:pt idx="16">
                  <c:v>375.2208</c:v>
                </c:pt>
                <c:pt idx="17">
                  <c:v>313.23599999999999</c:v>
                </c:pt>
                <c:pt idx="18">
                  <c:v>270.25439999999998</c:v>
                </c:pt>
                <c:pt idx="19">
                  <c:v>229.9864</c:v>
                </c:pt>
                <c:pt idx="20">
                  <c:v>205.50239999999999</c:v>
                </c:pt>
                <c:pt idx="21">
                  <c:v>199.155</c:v>
                </c:pt>
                <c:pt idx="22">
                  <c:v>194.4</c:v>
                </c:pt>
                <c:pt idx="23">
                  <c:v>193.72319999999999</c:v>
                </c:pt>
                <c:pt idx="24">
                  <c:v>177.7911</c:v>
                </c:pt>
                <c:pt idx="25">
                  <c:v>165.26669999999999</c:v>
                </c:pt>
                <c:pt idx="26">
                  <c:v>163.785</c:v>
                </c:pt>
                <c:pt idx="27">
                  <c:v>154.26179999999999</c:v>
                </c:pt>
                <c:pt idx="28">
                  <c:v>148.8058</c:v>
                </c:pt>
                <c:pt idx="29">
                  <c:v>129.4128</c:v>
                </c:pt>
                <c:pt idx="30">
                  <c:v>122.76</c:v>
                </c:pt>
                <c:pt idx="31">
                  <c:v>121.7508</c:v>
                </c:pt>
                <c:pt idx="32">
                  <c:v>116.73820000000001</c:v>
                </c:pt>
                <c:pt idx="33">
                  <c:v>112.3056</c:v>
                </c:pt>
                <c:pt idx="34">
                  <c:v>110.2488</c:v>
                </c:pt>
                <c:pt idx="35">
                  <c:v>109.908</c:v>
                </c:pt>
                <c:pt idx="36">
                  <c:v>104.54040000000001</c:v>
                </c:pt>
                <c:pt idx="37">
                  <c:v>102.64319999999999</c:v>
                </c:pt>
                <c:pt idx="38">
                  <c:v>101.1384</c:v>
                </c:pt>
                <c:pt idx="39">
                  <c:v>98.270399999999995</c:v>
                </c:pt>
                <c:pt idx="40">
                  <c:v>88.863600000000005</c:v>
                </c:pt>
                <c:pt idx="41">
                  <c:v>82.710599999999999</c:v>
                </c:pt>
                <c:pt idx="42">
                  <c:v>80.5</c:v>
                </c:pt>
                <c:pt idx="43">
                  <c:v>78.3</c:v>
                </c:pt>
                <c:pt idx="44">
                  <c:v>76.512479999999996</c:v>
                </c:pt>
                <c:pt idx="45">
                  <c:v>75.1464</c:v>
                </c:pt>
                <c:pt idx="46">
                  <c:v>74.923199999999994</c:v>
                </c:pt>
                <c:pt idx="47">
                  <c:v>73.327680000000001</c:v>
                </c:pt>
                <c:pt idx="48">
                  <c:v>70.012799999999999</c:v>
                </c:pt>
                <c:pt idx="49">
                  <c:v>69.220799999999997</c:v>
                </c:pt>
                <c:pt idx="50">
                  <c:v>67.795199999999994</c:v>
                </c:pt>
                <c:pt idx="51">
                  <c:v>67.0428</c:v>
                </c:pt>
                <c:pt idx="52">
                  <c:v>64.680000000000007</c:v>
                </c:pt>
                <c:pt idx="53">
                  <c:v>64.599999999999994</c:v>
                </c:pt>
                <c:pt idx="54">
                  <c:v>63.8352</c:v>
                </c:pt>
                <c:pt idx="55">
                  <c:v>60.598500000000001</c:v>
                </c:pt>
                <c:pt idx="56">
                  <c:v>59.558399999999999</c:v>
                </c:pt>
                <c:pt idx="57">
                  <c:v>58.588200000000001</c:v>
                </c:pt>
                <c:pt idx="58">
                  <c:v>54.6</c:v>
                </c:pt>
                <c:pt idx="59">
                  <c:v>54.6</c:v>
                </c:pt>
                <c:pt idx="60">
                  <c:v>52.398000000000003</c:v>
                </c:pt>
                <c:pt idx="61">
                  <c:v>52.067839999999997</c:v>
                </c:pt>
                <c:pt idx="62">
                  <c:v>51.801600000000001</c:v>
                </c:pt>
                <c:pt idx="63">
                  <c:v>50.608800000000002</c:v>
                </c:pt>
                <c:pt idx="64">
                  <c:v>50.0124</c:v>
                </c:pt>
                <c:pt idx="65">
                  <c:v>44.985599999999998</c:v>
                </c:pt>
                <c:pt idx="66">
                  <c:v>43.771500000000003</c:v>
                </c:pt>
                <c:pt idx="67">
                  <c:v>43.238999999999997</c:v>
                </c:pt>
                <c:pt idx="68">
                  <c:v>42.96</c:v>
                </c:pt>
                <c:pt idx="69">
                  <c:v>40.154400000000003</c:v>
                </c:pt>
                <c:pt idx="70">
                  <c:v>39.996000000000002</c:v>
                </c:pt>
                <c:pt idx="71">
                  <c:v>39.36</c:v>
                </c:pt>
                <c:pt idx="72">
                  <c:v>38.700000000000003</c:v>
                </c:pt>
                <c:pt idx="73">
                  <c:v>38.159999999999997</c:v>
                </c:pt>
                <c:pt idx="74">
                  <c:v>37.699199999999998</c:v>
                </c:pt>
                <c:pt idx="75">
                  <c:v>36.636000000000003</c:v>
                </c:pt>
                <c:pt idx="76">
                  <c:v>35.102400000000003</c:v>
                </c:pt>
                <c:pt idx="77">
                  <c:v>33.098999999999997</c:v>
                </c:pt>
                <c:pt idx="78">
                  <c:v>32.4</c:v>
                </c:pt>
                <c:pt idx="79">
                  <c:v>31.6008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77EC-4397-9C79-CC4BD222301C}"/>
            </c:ext>
          </c:extLst>
        </c:ser>
        <c:ser>
          <c:idx val="2"/>
          <c:order val="1"/>
          <c:tx>
            <c:strRef>
              <c:f>Sheet1!$M$1</c:f>
              <c:strCache>
                <c:ptCount val="1"/>
                <c:pt idx="0">
                  <c:v>Volume2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cat>
            <c:numRef>
              <c:f>Sheet1!$K$2:$K$81</c:f>
              <c:numCache>
                <c:formatCode>General</c:formatCode>
                <c:ptCount val="80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14</c:v>
                </c:pt>
                <c:pt idx="13">
                  <c:v>15</c:v>
                </c:pt>
                <c:pt idx="14">
                  <c:v>16</c:v>
                </c:pt>
                <c:pt idx="15">
                  <c:v>17</c:v>
                </c:pt>
                <c:pt idx="16">
                  <c:v>19</c:v>
                </c:pt>
                <c:pt idx="17">
                  <c:v>20</c:v>
                </c:pt>
                <c:pt idx="18">
                  <c:v>21</c:v>
                </c:pt>
                <c:pt idx="19">
                  <c:v>25</c:v>
                </c:pt>
                <c:pt idx="20">
                  <c:v>28</c:v>
                </c:pt>
                <c:pt idx="21">
                  <c:v>30</c:v>
                </c:pt>
                <c:pt idx="22">
                  <c:v>31</c:v>
                </c:pt>
                <c:pt idx="23">
                  <c:v>33</c:v>
                </c:pt>
                <c:pt idx="24">
                  <c:v>37</c:v>
                </c:pt>
                <c:pt idx="25">
                  <c:v>38</c:v>
                </c:pt>
                <c:pt idx="26">
                  <c:v>39</c:v>
                </c:pt>
                <c:pt idx="27">
                  <c:v>40</c:v>
                </c:pt>
                <c:pt idx="28">
                  <c:v>41</c:v>
                </c:pt>
                <c:pt idx="29">
                  <c:v>45</c:v>
                </c:pt>
                <c:pt idx="30">
                  <c:v>46</c:v>
                </c:pt>
                <c:pt idx="31">
                  <c:v>47</c:v>
                </c:pt>
                <c:pt idx="32">
                  <c:v>49</c:v>
                </c:pt>
                <c:pt idx="33">
                  <c:v>51</c:v>
                </c:pt>
                <c:pt idx="34">
                  <c:v>53</c:v>
                </c:pt>
                <c:pt idx="35">
                  <c:v>54</c:v>
                </c:pt>
                <c:pt idx="36">
                  <c:v>56</c:v>
                </c:pt>
                <c:pt idx="37">
                  <c:v>58</c:v>
                </c:pt>
                <c:pt idx="38">
                  <c:v>59</c:v>
                </c:pt>
                <c:pt idx="39">
                  <c:v>61</c:v>
                </c:pt>
                <c:pt idx="40">
                  <c:v>67</c:v>
                </c:pt>
                <c:pt idx="41">
                  <c:v>71</c:v>
                </c:pt>
                <c:pt idx="42">
                  <c:v>73</c:v>
                </c:pt>
                <c:pt idx="43">
                  <c:v>74</c:v>
                </c:pt>
                <c:pt idx="44">
                  <c:v>76</c:v>
                </c:pt>
                <c:pt idx="45">
                  <c:v>80</c:v>
                </c:pt>
                <c:pt idx="46">
                  <c:v>81</c:v>
                </c:pt>
                <c:pt idx="47">
                  <c:v>82</c:v>
                </c:pt>
                <c:pt idx="48">
                  <c:v>86</c:v>
                </c:pt>
                <c:pt idx="49">
                  <c:v>89</c:v>
                </c:pt>
                <c:pt idx="50">
                  <c:v>92</c:v>
                </c:pt>
                <c:pt idx="51">
                  <c:v>93</c:v>
                </c:pt>
                <c:pt idx="52">
                  <c:v>99</c:v>
                </c:pt>
                <c:pt idx="53">
                  <c:v>100</c:v>
                </c:pt>
                <c:pt idx="54">
                  <c:v>101</c:v>
                </c:pt>
                <c:pt idx="55">
                  <c:v>104</c:v>
                </c:pt>
                <c:pt idx="56">
                  <c:v>108</c:v>
                </c:pt>
                <c:pt idx="57">
                  <c:v>111</c:v>
                </c:pt>
                <c:pt idx="58">
                  <c:v>120</c:v>
                </c:pt>
                <c:pt idx="59">
                  <c:v>121</c:v>
                </c:pt>
                <c:pt idx="60">
                  <c:v>128</c:v>
                </c:pt>
                <c:pt idx="61">
                  <c:v>129</c:v>
                </c:pt>
                <c:pt idx="62">
                  <c:v>130</c:v>
                </c:pt>
                <c:pt idx="63">
                  <c:v>134</c:v>
                </c:pt>
                <c:pt idx="64">
                  <c:v>136</c:v>
                </c:pt>
                <c:pt idx="65">
                  <c:v>146</c:v>
                </c:pt>
                <c:pt idx="66">
                  <c:v>151</c:v>
                </c:pt>
                <c:pt idx="67">
                  <c:v>153</c:v>
                </c:pt>
                <c:pt idx="68">
                  <c:v>154</c:v>
                </c:pt>
                <c:pt idx="69">
                  <c:v>161</c:v>
                </c:pt>
                <c:pt idx="70">
                  <c:v>162</c:v>
                </c:pt>
                <c:pt idx="71">
                  <c:v>164</c:v>
                </c:pt>
                <c:pt idx="72">
                  <c:v>171</c:v>
                </c:pt>
                <c:pt idx="73">
                  <c:v>174</c:v>
                </c:pt>
                <c:pt idx="74">
                  <c:v>176</c:v>
                </c:pt>
                <c:pt idx="75">
                  <c:v>179</c:v>
                </c:pt>
                <c:pt idx="76">
                  <c:v>183</c:v>
                </c:pt>
                <c:pt idx="77">
                  <c:v>192</c:v>
                </c:pt>
                <c:pt idx="78">
                  <c:v>194</c:v>
                </c:pt>
                <c:pt idx="79">
                  <c:v>199</c:v>
                </c:pt>
              </c:numCache>
            </c:numRef>
          </c:cat>
          <c:val>
            <c:numRef>
              <c:f>Sheet1!$M$2:$M$81</c:f>
              <c:numCache>
                <c:formatCode>General</c:formatCode>
                <c:ptCount val="80"/>
                <c:pt idx="0">
                  <c:v>4652.9670534191737</c:v>
                </c:pt>
                <c:pt idx="1">
                  <c:v>2442.6329520382246</c:v>
                </c:pt>
                <c:pt idx="2">
                  <c:v>1675.4972663124915</c:v>
                </c:pt>
                <c:pt idx="3">
                  <c:v>1282.2905621045818</c:v>
                </c:pt>
                <c:pt idx="4">
                  <c:v>1042.0483287714103</c:v>
                </c:pt>
                <c:pt idx="5">
                  <c:v>879.57313833491321</c:v>
                </c:pt>
                <c:pt idx="6">
                  <c:v>762.13270402634134</c:v>
                </c:pt>
                <c:pt idx="7">
                  <c:v>673.15438624965918</c:v>
                </c:pt>
                <c:pt idx="8">
                  <c:v>603.33354119877743</c:v>
                </c:pt>
                <c:pt idx="9">
                  <c:v>547.03623650268389</c:v>
                </c:pt>
                <c:pt idx="10">
                  <c:v>500.64829515179269</c:v>
                </c:pt>
                <c:pt idx="11">
                  <c:v>461.74286358760156</c:v>
                </c:pt>
                <c:pt idx="12">
                  <c:v>400.09104627395897</c:v>
                </c:pt>
                <c:pt idx="13">
                  <c:v>375.23350287619365</c:v>
                </c:pt>
                <c:pt idx="14">
                  <c:v>353.38077119076394</c:v>
                </c:pt>
                <c:pt idx="15">
                  <c:v>334.0138953753887</c:v>
                </c:pt>
                <c:pt idx="16">
                  <c:v>301.20002473813469</c:v>
                </c:pt>
                <c:pt idx="17">
                  <c:v>287.17347918002883</c:v>
                </c:pt>
                <c:pt idx="18">
                  <c:v>274.43806231663103</c:v>
                </c:pt>
                <c:pt idx="19">
                  <c:v>233.37038647143552</c:v>
                </c:pt>
                <c:pt idx="20">
                  <c:v>210.03277311540032</c:v>
                </c:pt>
                <c:pt idx="21">
                  <c:v>196.98349640378382</c:v>
                </c:pt>
                <c:pt idx="22">
                  <c:v>191.06903397486562</c:v>
                </c:pt>
                <c:pt idx="23">
                  <c:v>180.27955931784018</c:v>
                </c:pt>
                <c:pt idx="24">
                  <c:v>162.08807521732365</c:v>
                </c:pt>
                <c:pt idx="25">
                  <c:v>158.11870084905524</c:v>
                </c:pt>
                <c:pt idx="26">
                  <c:v>154.34590992069838</c:v>
                </c:pt>
                <c:pt idx="27">
                  <c:v>150.75529122458391</c:v>
                </c:pt>
                <c:pt idx="28">
                  <c:v>147.33381602942535</c:v>
                </c:pt>
                <c:pt idx="29">
                  <c:v>135.11866752547255</c:v>
                </c:pt>
                <c:pt idx="30">
                  <c:v>132.38565826199482</c:v>
                </c:pt>
                <c:pt idx="31">
                  <c:v>129.76494504615511</c:v>
                </c:pt>
                <c:pt idx="32">
                  <c:v>124.8335206069588</c:v>
                </c:pt>
                <c:pt idx="33">
                  <c:v>120.27580728314128</c:v>
                </c:pt>
                <c:pt idx="34">
                  <c:v>116.05043304760595</c:v>
                </c:pt>
                <c:pt idx="35">
                  <c:v>114.05109260444148</c:v>
                </c:pt>
                <c:pt idx="36">
                  <c:v>110.25931770624702</c:v>
                </c:pt>
                <c:pt idx="37">
                  <c:v>106.72016603208108</c:v>
                </c:pt>
                <c:pt idx="38">
                  <c:v>105.03747654397287</c:v>
                </c:pt>
                <c:pt idx="39">
                  <c:v>101.83194670958706</c:v>
                </c:pt>
                <c:pt idx="40">
                  <c:v>93.326049851618933</c:v>
                </c:pt>
                <c:pt idx="41">
                  <c:v>88.427916362545531</c:v>
                </c:pt>
                <c:pt idx="42">
                  <c:v>86.173324512602335</c:v>
                </c:pt>
                <c:pt idx="43">
                  <c:v>85.09015196386288</c:v>
                </c:pt>
                <c:pt idx="44">
                  <c:v>83.006379497908441</c:v>
                </c:pt>
                <c:pt idx="45">
                  <c:v>79.140865991881753</c:v>
                </c:pt>
                <c:pt idx="46">
                  <c:v>78.232095296691995</c:v>
                </c:pt>
                <c:pt idx="47">
                  <c:v>77.344720014416808</c:v>
                </c:pt>
                <c:pt idx="48">
                  <c:v>73.994580602174722</c:v>
                </c:pt>
                <c:pt idx="49">
                  <c:v>71.672908270191385</c:v>
                </c:pt>
                <c:pt idx="50">
                  <c:v>69.497498592945348</c:v>
                </c:pt>
                <c:pt idx="51">
                  <c:v>68.802473868068333</c:v>
                </c:pt>
                <c:pt idx="52">
                  <c:v>64.917267915554774</c:v>
                </c:pt>
                <c:pt idx="53">
                  <c:v>64.313510199286995</c:v>
                </c:pt>
                <c:pt idx="54">
                  <c:v>63.721291959841679</c:v>
                </c:pt>
                <c:pt idx="55">
                  <c:v>62.01062117605094</c:v>
                </c:pt>
                <c:pt idx="56">
                  <c:v>59.872540212133487</c:v>
                </c:pt>
                <c:pt idx="57">
                  <c:v>58.366655901617349</c:v>
                </c:pt>
                <c:pt idx="58">
                  <c:v>54.285808480702926</c:v>
                </c:pt>
                <c:pt idx="59">
                  <c:v>53.868577310086586</c:v>
                </c:pt>
                <c:pt idx="60">
                  <c:v>51.124328501003902</c:v>
                </c:pt>
                <c:pt idx="61">
                  <c:v>50.755770496517449</c:v>
                </c:pt>
                <c:pt idx="62">
                  <c:v>50.392684834648854</c:v>
                </c:pt>
                <c:pt idx="63">
                  <c:v>48.99267113520866</c:v>
                </c:pt>
                <c:pt idx="64">
                  <c:v>48.322482441618554</c:v>
                </c:pt>
                <c:pt idx="65">
                  <c:v>45.237758966397557</c:v>
                </c:pt>
                <c:pt idx="66">
                  <c:v>43.843464167610229</c:v>
                </c:pt>
                <c:pt idx="67">
                  <c:v>43.310383244245308</c:v>
                </c:pt>
                <c:pt idx="68">
                  <c:v>43.048854187644181</c:v>
                </c:pt>
                <c:pt idx="69">
                  <c:v>41.306017599300112</c:v>
                </c:pt>
                <c:pt idx="70">
                  <c:v>41.068911875976617</c:v>
                </c:pt>
                <c:pt idx="71">
                  <c:v>40.60307317984465</c:v>
                </c:pt>
                <c:pt idx="72">
                  <c:v>39.055526387379118</c:v>
                </c:pt>
                <c:pt idx="73">
                  <c:v>38.429102203887581</c:v>
                </c:pt>
                <c:pt idx="74">
                  <c:v>38.02293861205716</c:v>
                </c:pt>
                <c:pt idx="75">
                  <c:v>37.430121843945663</c:v>
                </c:pt>
                <c:pt idx="76">
                  <c:v>36.66889242420384</c:v>
                </c:pt>
                <c:pt idx="77">
                  <c:v>35.068172061634158</c:v>
                </c:pt>
                <c:pt idx="78">
                  <c:v>34.731932657108707</c:v>
                </c:pt>
                <c:pt idx="79">
                  <c:v>33.919884130591917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77EC-4397-9C79-CC4BD222301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544832648"/>
        <c:axId val="544837568"/>
      </c:lineChart>
      <c:catAx>
        <c:axId val="54483264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44837568"/>
        <c:crosses val="autoZero"/>
        <c:auto val="1"/>
        <c:lblAlgn val="ctr"/>
        <c:lblOffset val="100"/>
        <c:noMultiLvlLbl val="0"/>
      </c:catAx>
      <c:valAx>
        <c:axId val="54483756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4483264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14287</xdr:colOff>
      <xdr:row>6</xdr:row>
      <xdr:rowOff>9525</xdr:rowOff>
    </xdr:from>
    <xdr:to>
      <xdr:col>24</xdr:col>
      <xdr:colOff>28575</xdr:colOff>
      <xdr:row>20</xdr:row>
      <xdr:rowOff>85725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1" name="Tableau1" displayName="Tableau1" ref="A1:D201" totalsRowShown="0">
  <autoFilter ref="A1:D201"/>
  <tableColumns count="4">
    <tableColumn id="1" name="RANK" dataDxfId="1"/>
    <tableColumn id="2" name="VOLUME"/>
    <tableColumn id="3" name="VOLUME2">
      <calculatedColumnFormula>IF(B2&lt;&gt;0,B2,$U$3*A2^$U$4)</calculatedColumnFormula>
    </tableColumn>
    <tableColumn id="4" name="TOP 50" dataDxfId="0">
      <calculatedColumnFormula>IF(ROW()&gt;51,"",LARGE(Tableau1[VOLUME2],ROW()-1))</calculatedColumnFormula>
    </tableColumn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05"/>
  <sheetViews>
    <sheetView tabSelected="1" workbookViewId="0"/>
  </sheetViews>
  <sheetFormatPr baseColWidth="10" defaultColWidth="9.140625" defaultRowHeight="15" x14ac:dyDescent="0.25"/>
  <cols>
    <col min="2" max="2" width="11.140625" customWidth="1"/>
    <col min="3" max="5" width="12" customWidth="1"/>
    <col min="7" max="7" width="12" bestFit="1" customWidth="1"/>
    <col min="12" max="12" width="11.140625" customWidth="1"/>
    <col min="13" max="13" width="11.140625" style="5" customWidth="1"/>
    <col min="14" max="14" width="14.7109375" customWidth="1"/>
  </cols>
  <sheetData>
    <row r="1" spans="1:21" x14ac:dyDescent="0.25">
      <c r="A1" t="s">
        <v>3</v>
      </c>
      <c r="B1" t="s">
        <v>0</v>
      </c>
      <c r="C1" t="s">
        <v>7</v>
      </c>
      <c r="D1" t="s">
        <v>8</v>
      </c>
      <c r="K1" t="s">
        <v>5</v>
      </c>
      <c r="L1" t="s">
        <v>4</v>
      </c>
      <c r="M1" s="5" t="s">
        <v>14</v>
      </c>
      <c r="O1" s="7" t="s">
        <v>11</v>
      </c>
    </row>
    <row r="2" spans="1:21" x14ac:dyDescent="0.25">
      <c r="A2" s="1">
        <v>1</v>
      </c>
      <c r="B2">
        <v>3892.7028</v>
      </c>
      <c r="C2">
        <f>IF(B2&lt;&gt;0,B2,$U$3*A2^$U$4)</f>
        <v>3892.7028</v>
      </c>
      <c r="D2">
        <f>IF(ROW()&gt;51,"",LARGE(Tableau1[VOLUME2],ROW()-1))</f>
        <v>3892.7028</v>
      </c>
      <c r="G2" t="s">
        <v>1</v>
      </c>
      <c r="H2" s="3">
        <v>22561</v>
      </c>
      <c r="K2" s="1">
        <v>1</v>
      </c>
      <c r="L2">
        <v>3892.7028</v>
      </c>
      <c r="M2" s="5">
        <f>$U$3*K2^$U$4</f>
        <v>4652.9670534191737</v>
      </c>
      <c r="O2" t="s">
        <v>6</v>
      </c>
    </row>
    <row r="3" spans="1:21" x14ac:dyDescent="0.25">
      <c r="A3" s="1">
        <v>2</v>
      </c>
      <c r="B3">
        <v>1209.9384</v>
      </c>
      <c r="C3">
        <f>IF(B3&lt;&gt;0,B3,$U$3*A3^$U$4)</f>
        <v>1209.9384</v>
      </c>
      <c r="D3">
        <f>IF(ROW()&gt;51,"",LARGE(Tableau1[VOLUME2],ROW()-1))</f>
        <v>1209.9384</v>
      </c>
      <c r="G3" t="s">
        <v>2</v>
      </c>
      <c r="H3" s="3">
        <v>31203</v>
      </c>
      <c r="I3" s="6" t="s">
        <v>10</v>
      </c>
      <c r="K3" s="1">
        <v>2</v>
      </c>
      <c r="L3">
        <v>1209.9384</v>
      </c>
      <c r="M3" s="5">
        <f t="shared" ref="M3:M66" si="0">$U$3*K3^$U$4</f>
        <v>2442.6329520382246</v>
      </c>
      <c r="O3" s="5" t="s">
        <v>12</v>
      </c>
      <c r="U3" s="4">
        <f t="array" ref="U3">EXP(INDEX(LINEST(LN(L2:L81),LN(K2:K81),,),1,2))</f>
        <v>4652.9670534191737</v>
      </c>
    </row>
    <row r="4" spans="1:21" x14ac:dyDescent="0.25">
      <c r="A4" s="1">
        <v>3</v>
      </c>
      <c r="B4">
        <v>1194.336</v>
      </c>
      <c r="C4">
        <f>IF(B4&lt;&gt;0,B4,$U$3*A4^$U$4)</f>
        <v>1194.336</v>
      </c>
      <c r="D4">
        <f>IF(ROW()&gt;51,"",LARGE(Tableau1[VOLUME2],ROW()-1))</f>
        <v>1194.336</v>
      </c>
      <c r="K4" s="1">
        <v>3</v>
      </c>
      <c r="L4">
        <v>1194.336</v>
      </c>
      <c r="M4" s="5">
        <f t="shared" si="0"/>
        <v>1675.4972663124915</v>
      </c>
      <c r="O4" s="5" t="s">
        <v>13</v>
      </c>
      <c r="U4" s="4">
        <f t="array" ref="U4">INDEX(LINEST(LN(L2:L81),LN(K2:K81),,),1)</f>
        <v>-0.92971388179995551</v>
      </c>
    </row>
    <row r="5" spans="1:21" x14ac:dyDescent="0.25">
      <c r="A5" s="1">
        <v>4</v>
      </c>
      <c r="B5">
        <v>1045.836</v>
      </c>
      <c r="C5">
        <f>IF(B5&lt;&gt;0,B5,$U$3*A5^$U$4)</f>
        <v>1045.836</v>
      </c>
      <c r="D5">
        <f>IF(ROW()&gt;51,"",LARGE(Tableau1[VOLUME2],ROW()-1))</f>
        <v>1045.836</v>
      </c>
      <c r="G5" t="s">
        <v>9</v>
      </c>
      <c r="H5">
        <f>SUM(Tableau1[VOLUME])</f>
        <v>21824.398639999996</v>
      </c>
      <c r="K5" s="1">
        <v>4</v>
      </c>
      <c r="L5">
        <v>1045.836</v>
      </c>
      <c r="M5" s="5">
        <f t="shared" si="0"/>
        <v>1282.2905621045818</v>
      </c>
    </row>
    <row r="6" spans="1:21" x14ac:dyDescent="0.25">
      <c r="A6" s="1">
        <v>5</v>
      </c>
      <c r="B6">
        <v>1043.5296000000001</v>
      </c>
      <c r="C6">
        <f>IF(B6&lt;&gt;0,B6,$U$3*A6^$U$4)</f>
        <v>1043.5296000000001</v>
      </c>
      <c r="D6">
        <f>IF(ROW()&gt;51,"",LARGE(Tableau1[VOLUME2],ROW()-1))</f>
        <v>1043.5296000000001</v>
      </c>
      <c r="G6" t="s">
        <v>8</v>
      </c>
      <c r="H6">
        <f>SUM(Tableau1[TOP 50])</f>
        <v>22385.440973911176</v>
      </c>
      <c r="K6" s="1">
        <v>5</v>
      </c>
      <c r="L6">
        <v>1043.5296000000001</v>
      </c>
      <c r="M6" s="5">
        <f t="shared" si="0"/>
        <v>1042.0483287714103</v>
      </c>
    </row>
    <row r="7" spans="1:21" x14ac:dyDescent="0.25">
      <c r="A7" s="1">
        <v>6</v>
      </c>
      <c r="B7">
        <v>1036.1828399999999</v>
      </c>
      <c r="C7">
        <f>IF(B7&lt;&gt;0,B7,$U$3*A7^$U$4)</f>
        <v>1036.1828399999999</v>
      </c>
      <c r="D7">
        <f>IF(ROW()&gt;51,"",LARGE(Tableau1[VOLUME2],ROW()-1))</f>
        <v>1036.1828399999999</v>
      </c>
      <c r="K7" s="1">
        <v>6</v>
      </c>
      <c r="L7">
        <v>1036.1828399999999</v>
      </c>
      <c r="M7" s="5">
        <f t="shared" si="0"/>
        <v>879.57313833491321</v>
      </c>
    </row>
    <row r="8" spans="1:21" x14ac:dyDescent="0.25">
      <c r="A8" s="1">
        <v>7</v>
      </c>
      <c r="B8">
        <v>930.56039999999996</v>
      </c>
      <c r="C8">
        <f>IF(B8&lt;&gt;0,B8,$U$3*A8^$U$4)</f>
        <v>930.56039999999996</v>
      </c>
      <c r="D8">
        <f>IF(ROW()&gt;51,"",LARGE(Tableau1[VOLUME2],ROW()-1))</f>
        <v>930.56039999999996</v>
      </c>
      <c r="K8" s="1">
        <v>7</v>
      </c>
      <c r="L8">
        <v>930.56039999999996</v>
      </c>
      <c r="M8" s="5">
        <f t="shared" si="0"/>
        <v>762.13270402634134</v>
      </c>
    </row>
    <row r="9" spans="1:21" x14ac:dyDescent="0.25">
      <c r="A9" s="1">
        <v>8</v>
      </c>
      <c r="B9">
        <v>792</v>
      </c>
      <c r="C9">
        <f>IF(B9&lt;&gt;0,B9,$U$3*A9^$U$4)</f>
        <v>792</v>
      </c>
      <c r="D9">
        <f>IF(ROW()&gt;51,"",LARGE(Tableau1[VOLUME2],ROW()-1))</f>
        <v>792</v>
      </c>
      <c r="K9" s="1">
        <v>8</v>
      </c>
      <c r="L9">
        <v>792</v>
      </c>
      <c r="M9" s="5">
        <f t="shared" si="0"/>
        <v>673.15438624965918</v>
      </c>
    </row>
    <row r="10" spans="1:21" x14ac:dyDescent="0.25">
      <c r="A10" s="1">
        <v>9</v>
      </c>
      <c r="B10">
        <v>736.95600000000002</v>
      </c>
      <c r="C10">
        <f>IF(B10&lt;&gt;0,B10,$U$3*A10^$U$4)</f>
        <v>736.95600000000002</v>
      </c>
      <c r="D10">
        <f>IF(ROW()&gt;51,"",LARGE(Tableau1[VOLUME2],ROW()-1))</f>
        <v>736.95600000000002</v>
      </c>
      <c r="K10" s="1">
        <v>9</v>
      </c>
      <c r="L10">
        <v>736.95600000000002</v>
      </c>
      <c r="M10" s="5">
        <f t="shared" si="0"/>
        <v>603.33354119877743</v>
      </c>
    </row>
    <row r="11" spans="1:21" x14ac:dyDescent="0.25">
      <c r="A11" s="1">
        <v>10</v>
      </c>
      <c r="B11">
        <v>685.2636</v>
      </c>
      <c r="C11">
        <f>IF(B11&lt;&gt;0,B11,$U$3*A11^$U$4)</f>
        <v>685.2636</v>
      </c>
      <c r="D11">
        <f>IF(ROW()&gt;51,"",LARGE(Tableau1[VOLUME2],ROW()-1))</f>
        <v>685.2636</v>
      </c>
      <c r="K11" s="1">
        <v>10</v>
      </c>
      <c r="L11">
        <v>685.2636</v>
      </c>
      <c r="M11" s="5">
        <f t="shared" si="0"/>
        <v>547.03623650268389</v>
      </c>
    </row>
    <row r="12" spans="1:21" x14ac:dyDescent="0.25">
      <c r="A12" s="1">
        <v>11</v>
      </c>
      <c r="B12">
        <v>563.50800000000004</v>
      </c>
      <c r="C12">
        <f>IF(B12&lt;&gt;0,B12,$U$3*A12^$U$4)</f>
        <v>563.50800000000004</v>
      </c>
      <c r="D12">
        <f>IF(ROW()&gt;51,"",LARGE(Tableau1[VOLUME2],ROW()-1))</f>
        <v>563.50800000000004</v>
      </c>
      <c r="K12" s="1">
        <v>11</v>
      </c>
      <c r="L12">
        <v>563.50800000000004</v>
      </c>
      <c r="M12" s="5">
        <f t="shared" si="0"/>
        <v>500.64829515179269</v>
      </c>
    </row>
    <row r="13" spans="1:21" x14ac:dyDescent="0.25">
      <c r="A13" s="1">
        <v>12</v>
      </c>
      <c r="B13">
        <v>560.68320000000006</v>
      </c>
      <c r="C13">
        <f>IF(B13&lt;&gt;0,B13,$U$3*A13^$U$4)</f>
        <v>560.68320000000006</v>
      </c>
      <c r="D13">
        <f>IF(ROW()&gt;51,"",LARGE(Tableau1[VOLUME2],ROW()-1))</f>
        <v>560.68320000000006</v>
      </c>
      <c r="K13" s="1">
        <v>12</v>
      </c>
      <c r="L13">
        <v>560.68320000000006</v>
      </c>
      <c r="M13" s="5">
        <f t="shared" si="0"/>
        <v>461.74286358760156</v>
      </c>
    </row>
    <row r="14" spans="1:21" x14ac:dyDescent="0.25">
      <c r="A14" s="1">
        <v>13</v>
      </c>
      <c r="B14">
        <v>0</v>
      </c>
      <c r="C14">
        <f>IF(B14&lt;&gt;0,B14,$U$3*A14^$U$4)</f>
        <v>428.628830455561</v>
      </c>
      <c r="D14">
        <f>IF(ROW()&gt;51,"",LARGE(Tableau1[VOLUME2],ROW()-1))</f>
        <v>531.90719999999999</v>
      </c>
      <c r="K14" s="1">
        <v>14</v>
      </c>
      <c r="L14">
        <v>531.90719999999999</v>
      </c>
      <c r="M14" s="5">
        <f t="shared" si="0"/>
        <v>400.09104627395897</v>
      </c>
    </row>
    <row r="15" spans="1:21" x14ac:dyDescent="0.25">
      <c r="A15" s="1">
        <v>14</v>
      </c>
      <c r="B15">
        <v>531.90719999999999</v>
      </c>
      <c r="C15">
        <f>IF(B15&lt;&gt;0,B15,$U$3*A15^$U$4)</f>
        <v>531.90719999999999</v>
      </c>
      <c r="D15">
        <f>IF(ROW()&gt;51,"",LARGE(Tableau1[VOLUME2],ROW()-1))</f>
        <v>466.81079999999997</v>
      </c>
      <c r="K15" s="1">
        <v>15</v>
      </c>
      <c r="L15">
        <v>466.81079999999997</v>
      </c>
      <c r="M15" s="5">
        <f t="shared" si="0"/>
        <v>375.23350287619365</v>
      </c>
    </row>
    <row r="16" spans="1:21" x14ac:dyDescent="0.25">
      <c r="A16" s="1">
        <v>15</v>
      </c>
      <c r="B16">
        <v>466.81079999999997</v>
      </c>
      <c r="C16">
        <f>IF(B16&lt;&gt;0,B16,$U$3*A16^$U$4)</f>
        <v>466.81079999999997</v>
      </c>
      <c r="D16">
        <f>IF(ROW()&gt;51,"",LARGE(Tableau1[VOLUME2],ROW()-1))</f>
        <v>457.31099999999998</v>
      </c>
      <c r="K16" s="1">
        <v>16</v>
      </c>
      <c r="L16">
        <v>457.31099999999998</v>
      </c>
      <c r="M16" s="5">
        <f t="shared" si="0"/>
        <v>353.38077119076394</v>
      </c>
    </row>
    <row r="17" spans="1:18" x14ac:dyDescent="0.25">
      <c r="A17" s="1">
        <v>16</v>
      </c>
      <c r="B17">
        <v>457.31099999999998</v>
      </c>
      <c r="C17">
        <f>IF(B17&lt;&gt;0,B17,$U$3*A17^$U$4)</f>
        <v>457.31099999999998</v>
      </c>
      <c r="D17">
        <f>IF(ROW()&gt;51,"",LARGE(Tableau1[VOLUME2],ROW()-1))</f>
        <v>435.5992</v>
      </c>
      <c r="K17" s="1">
        <v>17</v>
      </c>
      <c r="L17">
        <v>435.5992</v>
      </c>
      <c r="M17" s="5">
        <f t="shared" si="0"/>
        <v>334.0138953753887</v>
      </c>
    </row>
    <row r="18" spans="1:18" x14ac:dyDescent="0.25">
      <c r="A18" s="1">
        <v>17</v>
      </c>
      <c r="B18">
        <v>435.5992</v>
      </c>
      <c r="C18">
        <f>IF(B18&lt;&gt;0,B18,$U$3*A18^$U$4)</f>
        <v>435.5992</v>
      </c>
      <c r="D18">
        <f>IF(ROW()&gt;51,"",LARGE(Tableau1[VOLUME2],ROW()-1))</f>
        <v>428.628830455561</v>
      </c>
      <c r="K18" s="1">
        <v>19</v>
      </c>
      <c r="L18">
        <v>375.2208</v>
      </c>
      <c r="M18" s="5">
        <f t="shared" si="0"/>
        <v>301.20002473813469</v>
      </c>
    </row>
    <row r="19" spans="1:18" x14ac:dyDescent="0.25">
      <c r="A19" s="1">
        <v>18</v>
      </c>
      <c r="B19">
        <v>0</v>
      </c>
      <c r="C19">
        <f>IF(B19&lt;&gt;0,B19,$U$3*A19^$U$4)</f>
        <v>316.72744979337426</v>
      </c>
      <c r="D19">
        <f>IF(ROW()&gt;51,"",LARGE(Tableau1[VOLUME2],ROW()-1))</f>
        <v>375.2208</v>
      </c>
      <c r="K19" s="1">
        <v>20</v>
      </c>
      <c r="L19">
        <v>313.23599999999999</v>
      </c>
      <c r="M19" s="5">
        <f t="shared" si="0"/>
        <v>287.17347918002883</v>
      </c>
    </row>
    <row r="20" spans="1:18" x14ac:dyDescent="0.25">
      <c r="A20" s="1">
        <v>19</v>
      </c>
      <c r="B20">
        <v>375.2208</v>
      </c>
      <c r="C20">
        <f>IF(B20&lt;&gt;0,B20,$U$3*A20^$U$4)</f>
        <v>375.2208</v>
      </c>
      <c r="D20">
        <f>IF(ROW()&gt;51,"",LARGE(Tableau1[VOLUME2],ROW()-1))</f>
        <v>316.72744979337426</v>
      </c>
      <c r="K20" s="1">
        <v>21</v>
      </c>
      <c r="L20">
        <v>270.25439999999998</v>
      </c>
      <c r="M20" s="5">
        <f t="shared" si="0"/>
        <v>274.43806231663103</v>
      </c>
    </row>
    <row r="21" spans="1:18" x14ac:dyDescent="0.25">
      <c r="A21" s="1">
        <v>20</v>
      </c>
      <c r="B21">
        <v>313.23599999999999</v>
      </c>
      <c r="C21">
        <f>IF(B21&lt;&gt;0,B21,$U$3*A21^$U$4)</f>
        <v>313.23599999999999</v>
      </c>
      <c r="D21">
        <f>IF(ROW()&gt;51,"",LARGE(Tableau1[VOLUME2],ROW()-1))</f>
        <v>313.23599999999999</v>
      </c>
      <c r="K21" s="1">
        <v>25</v>
      </c>
      <c r="L21">
        <v>229.9864</v>
      </c>
      <c r="M21" s="5">
        <f t="shared" si="0"/>
        <v>233.37038647143552</v>
      </c>
    </row>
    <row r="22" spans="1:18" x14ac:dyDescent="0.25">
      <c r="A22" s="1">
        <v>21</v>
      </c>
      <c r="B22">
        <v>270.25439999999998</v>
      </c>
      <c r="C22">
        <f>IF(B22&lt;&gt;0,B22,$U$3*A22^$U$4)</f>
        <v>270.25439999999998</v>
      </c>
      <c r="D22">
        <f>IF(ROW()&gt;51,"",LARGE(Tableau1[VOLUME2],ROW()-1))</f>
        <v>270.25439999999998</v>
      </c>
      <c r="K22" s="1">
        <v>28</v>
      </c>
      <c r="L22">
        <v>205.50239999999999</v>
      </c>
      <c r="M22" s="5">
        <f t="shared" si="0"/>
        <v>210.03277311540032</v>
      </c>
    </row>
    <row r="23" spans="1:18" x14ac:dyDescent="0.25">
      <c r="A23" s="1">
        <v>22</v>
      </c>
      <c r="B23">
        <v>0</v>
      </c>
      <c r="C23">
        <f>IF(B23&lt;&gt;0,B23,$U$3*A23^$U$4)</f>
        <v>262.82155215797087</v>
      </c>
      <c r="D23">
        <f>IF(ROW()&gt;51,"",LARGE(Tableau1[VOLUME2],ROW()-1))</f>
        <v>262.82155215797087</v>
      </c>
      <c r="K23" s="1">
        <v>30</v>
      </c>
      <c r="L23">
        <v>199.155</v>
      </c>
      <c r="M23" s="5">
        <f t="shared" si="0"/>
        <v>196.98349640378382</v>
      </c>
    </row>
    <row r="24" spans="1:18" x14ac:dyDescent="0.25">
      <c r="A24" s="1">
        <v>23</v>
      </c>
      <c r="B24">
        <v>0</v>
      </c>
      <c r="C24">
        <f>IF(B24&lt;&gt;0,B24,$U$3*A24^$U$4)</f>
        <v>252.18119886750486</v>
      </c>
      <c r="D24">
        <f>IF(ROW()&gt;51,"",LARGE(Tableau1[VOLUME2],ROW()-1))</f>
        <v>252.18119886750486</v>
      </c>
      <c r="K24" s="1">
        <v>31</v>
      </c>
      <c r="L24">
        <v>194.4</v>
      </c>
      <c r="M24" s="5">
        <f t="shared" si="0"/>
        <v>191.06903397486562</v>
      </c>
    </row>
    <row r="25" spans="1:18" x14ac:dyDescent="0.25">
      <c r="A25" s="1">
        <v>24</v>
      </c>
      <c r="B25">
        <v>0</v>
      </c>
      <c r="C25">
        <f>IF(B25&lt;&gt;0,B25,$U$3*A25^$U$4)</f>
        <v>242.39766175407732</v>
      </c>
      <c r="D25">
        <f>IF(ROW()&gt;51,"",LARGE(Tableau1[VOLUME2],ROW()-1))</f>
        <v>242.39766175407732</v>
      </c>
      <c r="K25" s="1">
        <v>33</v>
      </c>
      <c r="L25">
        <v>193.72319999999999</v>
      </c>
      <c r="M25" s="5">
        <f t="shared" si="0"/>
        <v>180.27955931784018</v>
      </c>
      <c r="R25" s="5"/>
    </row>
    <row r="26" spans="1:18" x14ac:dyDescent="0.25">
      <c r="A26" s="1">
        <v>25</v>
      </c>
      <c r="B26">
        <v>229.9864</v>
      </c>
      <c r="C26">
        <f>IF(B26&lt;&gt;0,B26,$U$3*A26^$U$4)</f>
        <v>229.9864</v>
      </c>
      <c r="D26">
        <f>IF(ROW()&gt;51,"",LARGE(Tableau1[VOLUME2],ROW()-1))</f>
        <v>229.9864</v>
      </c>
      <c r="K26" s="1">
        <v>37</v>
      </c>
      <c r="L26">
        <v>177.7911</v>
      </c>
      <c r="M26" s="5">
        <f t="shared" si="0"/>
        <v>162.08807521732365</v>
      </c>
    </row>
    <row r="27" spans="1:18" x14ac:dyDescent="0.25">
      <c r="A27" s="1">
        <v>26</v>
      </c>
      <c r="B27">
        <v>0</v>
      </c>
      <c r="C27">
        <f>IF(B27&lt;&gt;0,B27,$U$3*A27^$U$4)</f>
        <v>225.01403802010518</v>
      </c>
      <c r="D27">
        <f>IF(ROW()&gt;51,"",LARGE(Tableau1[VOLUME2],ROW()-1))</f>
        <v>225.01403802010518</v>
      </c>
      <c r="K27" s="1">
        <v>38</v>
      </c>
      <c r="L27">
        <v>165.26669999999999</v>
      </c>
      <c r="M27" s="5">
        <f t="shared" si="0"/>
        <v>158.11870084905524</v>
      </c>
    </row>
    <row r="28" spans="1:18" x14ac:dyDescent="0.25">
      <c r="A28" s="1">
        <v>27</v>
      </c>
      <c r="B28">
        <v>0</v>
      </c>
      <c r="C28">
        <f>IF(B28&lt;&gt;0,B28,$U$3*A28^$U$4)</f>
        <v>217.2557182003581</v>
      </c>
      <c r="D28">
        <f>IF(ROW()&gt;51,"",LARGE(Tableau1[VOLUME2],ROW()-1))</f>
        <v>217.2557182003581</v>
      </c>
      <c r="K28" s="1">
        <v>39</v>
      </c>
      <c r="L28">
        <v>163.785</v>
      </c>
      <c r="M28" s="5">
        <f t="shared" si="0"/>
        <v>154.34590992069838</v>
      </c>
    </row>
    <row r="29" spans="1:18" x14ac:dyDescent="0.25">
      <c r="A29" s="1">
        <v>28</v>
      </c>
      <c r="B29">
        <v>205.50239999999999</v>
      </c>
      <c r="C29">
        <f>IF(B29&lt;&gt;0,B29,$U$3*A29^$U$4)</f>
        <v>205.50239999999999</v>
      </c>
      <c r="D29">
        <f>IF(ROW()&gt;51,"",LARGE(Tableau1[VOLUME2],ROW()-1))</f>
        <v>205.50239999999999</v>
      </c>
      <c r="K29" s="1">
        <v>40</v>
      </c>
      <c r="L29">
        <v>154.26179999999999</v>
      </c>
      <c r="M29" s="5">
        <f t="shared" si="0"/>
        <v>150.75529122458391</v>
      </c>
    </row>
    <row r="30" spans="1:18" x14ac:dyDescent="0.25">
      <c r="A30" s="1">
        <v>29</v>
      </c>
      <c r="B30">
        <v>0</v>
      </c>
      <c r="C30">
        <f>IF(B30&lt;&gt;0,B30,$U$3*A30^$U$4)</f>
        <v>203.29104954894856</v>
      </c>
      <c r="D30">
        <f>IF(ROW()&gt;51,"",LARGE(Tableau1[VOLUME2],ROW()-1))</f>
        <v>203.29104954894856</v>
      </c>
      <c r="K30" s="1">
        <v>41</v>
      </c>
      <c r="L30">
        <v>148.8058</v>
      </c>
      <c r="M30" s="5">
        <f t="shared" si="0"/>
        <v>147.33381602942535</v>
      </c>
    </row>
    <row r="31" spans="1:18" x14ac:dyDescent="0.25">
      <c r="A31" s="1">
        <v>30</v>
      </c>
      <c r="B31">
        <v>199.155</v>
      </c>
      <c r="C31">
        <f>IF(B31&lt;&gt;0,B31,$U$3*A31^$U$4)</f>
        <v>199.155</v>
      </c>
      <c r="D31">
        <f>IF(ROW()&gt;51,"",LARGE(Tableau1[VOLUME2],ROW()-1))</f>
        <v>199.155</v>
      </c>
      <c r="K31" s="1">
        <v>45</v>
      </c>
      <c r="L31">
        <v>129.4128</v>
      </c>
      <c r="M31" s="5">
        <f t="shared" si="0"/>
        <v>135.11866752547255</v>
      </c>
    </row>
    <row r="32" spans="1:18" x14ac:dyDescent="0.25">
      <c r="A32" s="1">
        <v>31</v>
      </c>
      <c r="B32">
        <v>194.4</v>
      </c>
      <c r="C32">
        <f>IF(B32&lt;&gt;0,B32,$U$3*A32^$U$4)</f>
        <v>194.4</v>
      </c>
      <c r="D32">
        <f>IF(ROW()&gt;51,"",LARGE(Tableau1[VOLUME2],ROW()-1))</f>
        <v>194.4</v>
      </c>
      <c r="K32" s="1">
        <v>46</v>
      </c>
      <c r="L32">
        <v>122.76</v>
      </c>
      <c r="M32" s="5">
        <f t="shared" si="0"/>
        <v>132.38565826199482</v>
      </c>
    </row>
    <row r="33" spans="1:13" x14ac:dyDescent="0.25">
      <c r="A33" s="1">
        <v>32</v>
      </c>
      <c r="B33">
        <v>0</v>
      </c>
      <c r="C33">
        <f>IF(B33&lt;&gt;0,B33,$U$3*A33^$U$4)</f>
        <v>185.51163298973788</v>
      </c>
      <c r="D33">
        <f>IF(ROW()&gt;51,"",LARGE(Tableau1[VOLUME2],ROW()-1))</f>
        <v>193.72319999999999</v>
      </c>
      <c r="K33" s="1">
        <v>47</v>
      </c>
      <c r="L33">
        <v>121.7508</v>
      </c>
      <c r="M33" s="5">
        <f t="shared" si="0"/>
        <v>129.76494504615511</v>
      </c>
    </row>
    <row r="34" spans="1:13" x14ac:dyDescent="0.25">
      <c r="A34" s="1">
        <v>33</v>
      </c>
      <c r="B34">
        <v>193.72319999999999</v>
      </c>
      <c r="C34">
        <f>IF(B34&lt;&gt;0,B34,$U$3*A34^$U$4)</f>
        <v>193.72319999999999</v>
      </c>
      <c r="D34">
        <f>IF(ROW()&gt;51,"",LARGE(Tableau1[VOLUME2],ROW()-1))</f>
        <v>185.51163298973788</v>
      </c>
      <c r="K34" s="1">
        <v>49</v>
      </c>
      <c r="L34">
        <v>116.73820000000001</v>
      </c>
      <c r="M34" s="5">
        <f t="shared" si="0"/>
        <v>124.8335206069588</v>
      </c>
    </row>
    <row r="35" spans="1:13" x14ac:dyDescent="0.25">
      <c r="A35" s="1">
        <v>34</v>
      </c>
      <c r="B35">
        <v>0</v>
      </c>
      <c r="C35">
        <f>IF(B35&lt;&gt;0,B35,$U$3*A35^$U$4)</f>
        <v>175.34475054643639</v>
      </c>
      <c r="D35">
        <f>IF(ROW()&gt;51,"",LARGE(Tableau1[VOLUME2],ROW()-1))</f>
        <v>177.7911</v>
      </c>
      <c r="K35" s="1">
        <v>51</v>
      </c>
      <c r="L35">
        <v>112.3056</v>
      </c>
      <c r="M35" s="5">
        <f t="shared" si="0"/>
        <v>120.27580728314128</v>
      </c>
    </row>
    <row r="36" spans="1:13" x14ac:dyDescent="0.25">
      <c r="A36" s="1">
        <v>35</v>
      </c>
      <c r="B36">
        <v>0</v>
      </c>
      <c r="C36">
        <f>IF(B36&lt;&gt;0,B36,$U$3*A36^$U$4)</f>
        <v>170.68229828730307</v>
      </c>
      <c r="D36">
        <f>IF(ROW()&gt;51,"",LARGE(Tableau1[VOLUME2],ROW()-1))</f>
        <v>175.34475054643639</v>
      </c>
      <c r="K36" s="1">
        <v>53</v>
      </c>
      <c r="L36">
        <v>110.2488</v>
      </c>
      <c r="M36" s="5">
        <f t="shared" si="0"/>
        <v>116.05043304760595</v>
      </c>
    </row>
    <row r="37" spans="1:13" x14ac:dyDescent="0.25">
      <c r="A37" s="1">
        <v>36</v>
      </c>
      <c r="B37">
        <v>0</v>
      </c>
      <c r="C37">
        <f>IF(B37&lt;&gt;0,B37,$U$3*A37^$U$4)</f>
        <v>166.27001584114427</v>
      </c>
      <c r="D37">
        <f>IF(ROW()&gt;51,"",LARGE(Tableau1[VOLUME2],ROW()-1))</f>
        <v>170.68229828730307</v>
      </c>
      <c r="K37" s="1">
        <v>54</v>
      </c>
      <c r="L37">
        <v>109.908</v>
      </c>
      <c r="M37" s="5">
        <f t="shared" si="0"/>
        <v>114.05109260444148</v>
      </c>
    </row>
    <row r="38" spans="1:13" x14ac:dyDescent="0.25">
      <c r="A38" s="1">
        <v>37</v>
      </c>
      <c r="B38">
        <v>177.7911</v>
      </c>
      <c r="C38">
        <f>IF(B38&lt;&gt;0,B38,$U$3*A38^$U$4)</f>
        <v>177.7911</v>
      </c>
      <c r="D38">
        <f>IF(ROW()&gt;51,"",LARGE(Tableau1[VOLUME2],ROW()-1))</f>
        <v>166.27001584114427</v>
      </c>
      <c r="K38" s="1">
        <v>56</v>
      </c>
      <c r="L38">
        <v>104.54040000000001</v>
      </c>
      <c r="M38" s="5">
        <f t="shared" si="0"/>
        <v>110.25931770624702</v>
      </c>
    </row>
    <row r="39" spans="1:13" x14ac:dyDescent="0.25">
      <c r="A39" s="1">
        <v>38</v>
      </c>
      <c r="B39">
        <v>165.26669999999999</v>
      </c>
      <c r="C39">
        <f>IF(B39&lt;&gt;0,B39,$U$3*A39^$U$4)</f>
        <v>165.26669999999999</v>
      </c>
      <c r="D39">
        <f>IF(ROW()&gt;51,"",LARGE(Tableau1[VOLUME2],ROW()-1))</f>
        <v>165.26669999999999</v>
      </c>
      <c r="K39" s="1">
        <v>58</v>
      </c>
      <c r="L39">
        <v>102.64319999999999</v>
      </c>
      <c r="M39" s="5">
        <f t="shared" si="0"/>
        <v>106.72016603208108</v>
      </c>
    </row>
    <row r="40" spans="1:13" x14ac:dyDescent="0.25">
      <c r="A40" s="1">
        <v>39</v>
      </c>
      <c r="B40">
        <v>163.785</v>
      </c>
      <c r="C40">
        <f>IF(B40&lt;&gt;0,B40,$U$3*A40^$U$4)</f>
        <v>163.785</v>
      </c>
      <c r="D40">
        <f>IF(ROW()&gt;51,"",LARGE(Tableau1[VOLUME2],ROW()-1))</f>
        <v>163.785</v>
      </c>
      <c r="K40" s="1">
        <v>59</v>
      </c>
      <c r="L40">
        <v>101.1384</v>
      </c>
      <c r="M40" s="5">
        <f t="shared" si="0"/>
        <v>105.03747654397287</v>
      </c>
    </row>
    <row r="41" spans="1:13" x14ac:dyDescent="0.25">
      <c r="A41" s="1">
        <v>40</v>
      </c>
      <c r="B41">
        <v>154.26179999999999</v>
      </c>
      <c r="C41">
        <f>IF(B41&lt;&gt;0,B41,$U$3*A41^$U$4)</f>
        <v>154.26179999999999</v>
      </c>
      <c r="D41">
        <f>IF(ROW()&gt;51,"",LARGE(Tableau1[VOLUME2],ROW()-1))</f>
        <v>154.26179999999999</v>
      </c>
      <c r="K41" s="1">
        <v>61</v>
      </c>
      <c r="L41">
        <v>98.270399999999995</v>
      </c>
      <c r="M41" s="5">
        <f t="shared" si="0"/>
        <v>101.83194670958706</v>
      </c>
    </row>
    <row r="42" spans="1:13" x14ac:dyDescent="0.25">
      <c r="A42" s="1">
        <v>41</v>
      </c>
      <c r="B42">
        <v>148.8058</v>
      </c>
      <c r="C42">
        <f>IF(B42&lt;&gt;0,B42,$U$3*A42^$U$4)</f>
        <v>148.8058</v>
      </c>
      <c r="D42">
        <f>IF(ROW()&gt;51,"",LARGE(Tableau1[VOLUME2],ROW()-1))</f>
        <v>148.8058</v>
      </c>
      <c r="K42" s="1">
        <v>67</v>
      </c>
      <c r="L42">
        <v>88.863600000000005</v>
      </c>
      <c r="M42" s="5">
        <f t="shared" si="0"/>
        <v>93.326049851618933</v>
      </c>
    </row>
    <row r="43" spans="1:13" x14ac:dyDescent="0.25">
      <c r="A43" s="1">
        <v>42</v>
      </c>
      <c r="B43">
        <v>0</v>
      </c>
      <c r="C43">
        <f>IF(B43&lt;&gt;0,B43,$U$3*A43^$U$4)</f>
        <v>144.06967567404615</v>
      </c>
      <c r="D43">
        <f>IF(ROW()&gt;51,"",LARGE(Tableau1[VOLUME2],ROW()-1))</f>
        <v>144.06967567404615</v>
      </c>
      <c r="K43" s="1">
        <v>71</v>
      </c>
      <c r="L43">
        <v>82.710599999999999</v>
      </c>
      <c r="M43" s="5">
        <f t="shared" si="0"/>
        <v>88.427916362545531</v>
      </c>
    </row>
    <row r="44" spans="1:13" x14ac:dyDescent="0.25">
      <c r="A44" s="1">
        <v>43</v>
      </c>
      <c r="B44">
        <v>0</v>
      </c>
      <c r="C44">
        <f>IF(B44&lt;&gt;0,B44,$U$3*A44^$U$4)</f>
        <v>140.95214157583365</v>
      </c>
      <c r="D44">
        <f>IF(ROW()&gt;51,"",LARGE(Tableau1[VOLUME2],ROW()-1))</f>
        <v>140.95214157583365</v>
      </c>
      <c r="K44" s="1">
        <v>73</v>
      </c>
      <c r="L44">
        <v>80.5</v>
      </c>
      <c r="M44" s="5">
        <f t="shared" si="0"/>
        <v>86.173324512602335</v>
      </c>
    </row>
    <row r="45" spans="1:13" x14ac:dyDescent="0.25">
      <c r="A45" s="1">
        <v>44</v>
      </c>
      <c r="B45">
        <v>0</v>
      </c>
      <c r="C45">
        <f>IF(B45&lt;&gt;0,B45,$U$3*A45^$U$4)</f>
        <v>137.97144412083139</v>
      </c>
      <c r="D45">
        <f>IF(ROW()&gt;51,"",LARGE(Tableau1[VOLUME2],ROW()-1))</f>
        <v>137.97144412083139</v>
      </c>
      <c r="K45" s="1">
        <v>74</v>
      </c>
      <c r="L45">
        <v>78.3</v>
      </c>
      <c r="M45" s="5">
        <f t="shared" si="0"/>
        <v>85.09015196386288</v>
      </c>
    </row>
    <row r="46" spans="1:13" x14ac:dyDescent="0.25">
      <c r="A46" s="1">
        <v>45</v>
      </c>
      <c r="B46">
        <v>129.4128</v>
      </c>
      <c r="C46">
        <f>IF(B46&lt;&gt;0,B46,$U$3*A46^$U$4)</f>
        <v>129.4128</v>
      </c>
      <c r="D46">
        <f>IF(ROW()&gt;51,"",LARGE(Tableau1[VOLUME2],ROW()-1))</f>
        <v>129.4128</v>
      </c>
      <c r="K46" s="1">
        <v>76</v>
      </c>
      <c r="L46">
        <v>76.512479999999996</v>
      </c>
      <c r="M46" s="5">
        <f t="shared" si="0"/>
        <v>83.006379497908441</v>
      </c>
    </row>
    <row r="47" spans="1:13" x14ac:dyDescent="0.25">
      <c r="A47" s="1">
        <v>46</v>
      </c>
      <c r="B47">
        <v>122.76</v>
      </c>
      <c r="C47">
        <f>IF(B47&lt;&gt;0,B47,$U$3*A47^$U$4)</f>
        <v>122.76</v>
      </c>
      <c r="D47">
        <f>IF(ROW()&gt;51,"",LARGE(Tableau1[VOLUME2],ROW()-1))</f>
        <v>127.24966871674624</v>
      </c>
      <c r="K47" s="1">
        <v>80</v>
      </c>
      <c r="L47">
        <v>75.1464</v>
      </c>
      <c r="M47" s="5">
        <f t="shared" si="0"/>
        <v>79.140865991881753</v>
      </c>
    </row>
    <row r="48" spans="1:13" x14ac:dyDescent="0.25">
      <c r="A48" s="1">
        <v>47</v>
      </c>
      <c r="B48">
        <v>121.7508</v>
      </c>
      <c r="C48">
        <f>IF(B48&lt;&gt;0,B48,$U$3*A48^$U$4)</f>
        <v>121.7508</v>
      </c>
      <c r="D48">
        <f>IF(ROW()&gt;51,"",LARGE(Tableau1[VOLUME2],ROW()-1))</f>
        <v>122.76</v>
      </c>
      <c r="K48" s="1">
        <v>81</v>
      </c>
      <c r="L48">
        <v>74.923199999999994</v>
      </c>
      <c r="M48" s="5">
        <f t="shared" si="0"/>
        <v>78.232095296691995</v>
      </c>
    </row>
    <row r="49" spans="1:13" x14ac:dyDescent="0.25">
      <c r="A49" s="1">
        <v>48</v>
      </c>
      <c r="B49">
        <v>0</v>
      </c>
      <c r="C49">
        <f>IF(B49&lt;&gt;0,B49,$U$3*A49^$U$4)</f>
        <v>127.24966871674624</v>
      </c>
      <c r="D49">
        <f>IF(ROW()&gt;51,"",LARGE(Tableau1[VOLUME2],ROW()-1))</f>
        <v>122.51068822981208</v>
      </c>
      <c r="K49" s="1">
        <v>82</v>
      </c>
      <c r="L49">
        <v>73.327680000000001</v>
      </c>
      <c r="M49" s="5">
        <f t="shared" si="0"/>
        <v>77.344720014416808</v>
      </c>
    </row>
    <row r="50" spans="1:13" x14ac:dyDescent="0.25">
      <c r="A50" s="1">
        <v>49</v>
      </c>
      <c r="B50">
        <v>116.73820000000001</v>
      </c>
      <c r="C50">
        <f>IF(B50&lt;&gt;0,B50,$U$3*A50^$U$4)</f>
        <v>116.73820000000001</v>
      </c>
      <c r="D50">
        <f>IF(ROW()&gt;51,"",LARGE(Tableau1[VOLUME2],ROW()-1))</f>
        <v>121.7508</v>
      </c>
      <c r="K50" s="1">
        <v>86</v>
      </c>
      <c r="L50">
        <v>70.012799999999999</v>
      </c>
      <c r="M50" s="5">
        <f t="shared" si="0"/>
        <v>73.994580602174722</v>
      </c>
    </row>
    <row r="51" spans="1:13" x14ac:dyDescent="0.25">
      <c r="A51" s="1">
        <v>50</v>
      </c>
      <c r="B51">
        <v>0</v>
      </c>
      <c r="C51">
        <f>IF(B51&lt;&gt;0,B51,$U$3*A51^$U$4)</f>
        <v>122.51068822981208</v>
      </c>
      <c r="D51">
        <f>IF(ROW()&gt;51,"",LARGE(Tableau1[VOLUME2],ROW()-1))</f>
        <v>118.12391913138616</v>
      </c>
      <c r="K51" s="1">
        <v>89</v>
      </c>
      <c r="L51">
        <v>69.220799999999997</v>
      </c>
      <c r="M51" s="5">
        <f t="shared" si="0"/>
        <v>71.672908270191385</v>
      </c>
    </row>
    <row r="52" spans="1:13" x14ac:dyDescent="0.25">
      <c r="A52" s="1">
        <v>51</v>
      </c>
      <c r="B52">
        <v>112.3056</v>
      </c>
      <c r="C52">
        <f>IF(B52&lt;&gt;0,B52,$U$3*A52^$U$4)</f>
        <v>112.3056</v>
      </c>
      <c r="D52" t="str">
        <f>IF(ROW()&gt;51,"",LARGE(Tableau1[VOLUME2],ROW()-1))</f>
        <v/>
      </c>
      <c r="K52" s="1">
        <v>92</v>
      </c>
      <c r="L52">
        <v>67.795199999999994</v>
      </c>
      <c r="M52" s="5">
        <f t="shared" si="0"/>
        <v>69.497498592945348</v>
      </c>
    </row>
    <row r="53" spans="1:13" x14ac:dyDescent="0.25">
      <c r="A53" s="1">
        <v>52</v>
      </c>
      <c r="B53">
        <v>0</v>
      </c>
      <c r="C53">
        <f>IF(B53&lt;&gt;0,B53,$U$3*A53^$U$4)</f>
        <v>118.12391913138616</v>
      </c>
      <c r="D53" t="str">
        <f>IF(ROW()&gt;51,"",LARGE(Tableau1[VOLUME2],ROW()-1))</f>
        <v/>
      </c>
      <c r="K53" s="1">
        <v>93</v>
      </c>
      <c r="L53">
        <v>67.0428</v>
      </c>
      <c r="M53" s="5">
        <f t="shared" si="0"/>
        <v>68.802473868068333</v>
      </c>
    </row>
    <row r="54" spans="1:13" x14ac:dyDescent="0.25">
      <c r="A54" s="1">
        <v>53</v>
      </c>
      <c r="B54">
        <v>110.2488</v>
      </c>
      <c r="C54">
        <f>IF(B54&lt;&gt;0,B54,$U$3*A54^$U$4)</f>
        <v>110.2488</v>
      </c>
      <c r="D54" t="str">
        <f>IF(ROW()&gt;51,"",LARGE(Tableau1[VOLUME2],ROW()-1))</f>
        <v/>
      </c>
      <c r="K54" s="1">
        <v>99</v>
      </c>
      <c r="L54">
        <v>64.680000000000007</v>
      </c>
      <c r="M54" s="5">
        <f t="shared" si="0"/>
        <v>64.917267915554774</v>
      </c>
    </row>
    <row r="55" spans="1:13" x14ac:dyDescent="0.25">
      <c r="A55" s="1">
        <v>54</v>
      </c>
      <c r="B55">
        <v>109.908</v>
      </c>
      <c r="C55">
        <f>IF(B55&lt;&gt;0,B55,$U$3*A55^$U$4)</f>
        <v>109.908</v>
      </c>
      <c r="D55" t="str">
        <f>IF(ROW()&gt;51,"",LARGE(Tableau1[VOLUME2],ROW()-1))</f>
        <v/>
      </c>
      <c r="K55" s="1">
        <v>100</v>
      </c>
      <c r="L55">
        <v>64.599999999999994</v>
      </c>
      <c r="M55" s="5">
        <f t="shared" si="0"/>
        <v>64.313510199286995</v>
      </c>
    </row>
    <row r="56" spans="1:13" x14ac:dyDescent="0.25">
      <c r="A56" s="1">
        <v>55</v>
      </c>
      <c r="B56">
        <v>0</v>
      </c>
      <c r="C56">
        <f>IF(B56&lt;&gt;0,B56,$U$3*A56^$U$4)</f>
        <v>112.12194569093641</v>
      </c>
      <c r="D56" t="str">
        <f>IF(ROW()&gt;51,"",LARGE(Tableau1[VOLUME2],ROW()-1))</f>
        <v/>
      </c>
      <c r="K56" s="1">
        <v>101</v>
      </c>
      <c r="L56">
        <v>63.8352</v>
      </c>
      <c r="M56" s="5">
        <f t="shared" si="0"/>
        <v>63.721291959841679</v>
      </c>
    </row>
    <row r="57" spans="1:13" x14ac:dyDescent="0.25">
      <c r="A57" s="1">
        <v>56</v>
      </c>
      <c r="B57">
        <v>104.54040000000001</v>
      </c>
      <c r="C57">
        <f>IF(B57&lt;&gt;0,B57,$U$3*A57^$U$4)</f>
        <v>104.54040000000001</v>
      </c>
      <c r="D57" t="str">
        <f>IF(ROW()&gt;51,"",LARGE(Tableau1[VOLUME2],ROW()-1))</f>
        <v/>
      </c>
      <c r="K57" s="1">
        <v>104</v>
      </c>
      <c r="L57">
        <v>60.598500000000001</v>
      </c>
      <c r="M57" s="5">
        <f t="shared" si="0"/>
        <v>62.01062117605094</v>
      </c>
    </row>
    <row r="58" spans="1:13" x14ac:dyDescent="0.25">
      <c r="A58" s="1">
        <v>57</v>
      </c>
      <c r="B58">
        <v>0</v>
      </c>
      <c r="C58">
        <f>IF(B58&lt;&gt;0,B58,$U$3*A58^$U$4)</f>
        <v>108.45978754376878</v>
      </c>
      <c r="D58" t="str">
        <f>IF(ROW()&gt;51,"",LARGE(Tableau1[VOLUME2],ROW()-1))</f>
        <v/>
      </c>
      <c r="K58" s="1">
        <v>108</v>
      </c>
      <c r="L58">
        <v>59.558399999999999</v>
      </c>
      <c r="M58" s="5">
        <f t="shared" si="0"/>
        <v>59.872540212133487</v>
      </c>
    </row>
    <row r="59" spans="1:13" x14ac:dyDescent="0.25">
      <c r="A59" s="1">
        <v>58</v>
      </c>
      <c r="B59">
        <v>102.64319999999999</v>
      </c>
      <c r="C59">
        <f>IF(B59&lt;&gt;0,B59,$U$3*A59^$U$4)</f>
        <v>102.64319999999999</v>
      </c>
      <c r="D59" t="str">
        <f>IF(ROW()&gt;51,"",LARGE(Tableau1[VOLUME2],ROW()-1))</f>
        <v/>
      </c>
      <c r="K59" s="1">
        <v>111</v>
      </c>
      <c r="L59">
        <v>58.588200000000001</v>
      </c>
      <c r="M59" s="5">
        <f t="shared" si="0"/>
        <v>58.366655901617349</v>
      </c>
    </row>
    <row r="60" spans="1:13" x14ac:dyDescent="0.25">
      <c r="A60" s="1">
        <v>59</v>
      </c>
      <c r="B60">
        <v>101.1384</v>
      </c>
      <c r="C60">
        <f>IF(B60&lt;&gt;0,B60,$U$3*A60^$U$4)</f>
        <v>101.1384</v>
      </c>
      <c r="D60" t="str">
        <f>IF(ROW()&gt;51,"",LARGE(Tableau1[VOLUME2],ROW()-1))</f>
        <v/>
      </c>
      <c r="K60" s="1">
        <v>120</v>
      </c>
      <c r="L60">
        <v>54.6</v>
      </c>
      <c r="M60" s="5">
        <f t="shared" si="0"/>
        <v>54.285808480702926</v>
      </c>
    </row>
    <row r="61" spans="1:13" x14ac:dyDescent="0.25">
      <c r="A61" s="1">
        <v>60</v>
      </c>
      <c r="B61">
        <v>0</v>
      </c>
      <c r="C61">
        <f>IF(B61&lt;&gt;0,B61,$U$3*A61^$U$4)</f>
        <v>103.40893752299677</v>
      </c>
      <c r="D61" t="str">
        <f>IF(ROW()&gt;51,"",LARGE(Tableau1[VOLUME2],ROW()-1))</f>
        <v/>
      </c>
      <c r="K61" s="1">
        <v>121</v>
      </c>
      <c r="L61">
        <v>54.6</v>
      </c>
      <c r="M61" s="5">
        <f t="shared" si="0"/>
        <v>53.868577310086586</v>
      </c>
    </row>
    <row r="62" spans="1:13" x14ac:dyDescent="0.25">
      <c r="A62" s="1">
        <v>61</v>
      </c>
      <c r="B62">
        <v>98.270399999999995</v>
      </c>
      <c r="C62">
        <f>IF(B62&lt;&gt;0,B62,$U$3*A62^$U$4)</f>
        <v>98.270399999999995</v>
      </c>
      <c r="D62" t="str">
        <f>IF(ROW()&gt;51,"",LARGE(Tableau1[VOLUME2],ROW()-1))</f>
        <v/>
      </c>
      <c r="K62" s="1">
        <v>128</v>
      </c>
      <c r="L62">
        <v>52.398000000000003</v>
      </c>
      <c r="M62" s="5">
        <f t="shared" si="0"/>
        <v>51.124328501003902</v>
      </c>
    </row>
    <row r="63" spans="1:13" x14ac:dyDescent="0.25">
      <c r="A63" s="1">
        <v>62</v>
      </c>
      <c r="B63">
        <v>0</v>
      </c>
      <c r="C63">
        <f>IF(B63&lt;&gt;0,B63,$U$3*A63^$U$4)</f>
        <v>100.30406687667404</v>
      </c>
      <c r="D63" t="str">
        <f>IF(ROW()&gt;51,"",LARGE(Tableau1[VOLUME2],ROW()-1))</f>
        <v/>
      </c>
      <c r="K63" s="1">
        <v>129</v>
      </c>
      <c r="L63">
        <v>52.067839999999997</v>
      </c>
      <c r="M63" s="5">
        <f t="shared" si="0"/>
        <v>50.755770496517449</v>
      </c>
    </row>
    <row r="64" spans="1:13" x14ac:dyDescent="0.25">
      <c r="A64" s="1">
        <v>63</v>
      </c>
      <c r="B64">
        <v>0</v>
      </c>
      <c r="C64">
        <f>IF(B64&lt;&gt;0,B64,$U$3*A64^$U$4)</f>
        <v>98.823012908659948</v>
      </c>
      <c r="D64" t="str">
        <f>IF(ROW()&gt;51,"",LARGE(Tableau1[VOLUME2],ROW()-1))</f>
        <v/>
      </c>
      <c r="K64" s="1">
        <v>130</v>
      </c>
      <c r="L64">
        <v>51.801600000000001</v>
      </c>
      <c r="M64" s="5">
        <f t="shared" si="0"/>
        <v>50.392684834648854</v>
      </c>
    </row>
    <row r="65" spans="1:13" x14ac:dyDescent="0.25">
      <c r="A65" s="1">
        <v>64</v>
      </c>
      <c r="B65">
        <v>0</v>
      </c>
      <c r="C65">
        <f>IF(B65&lt;&gt;0,B65,$U$3*A65^$U$4)</f>
        <v>97.38664007822139</v>
      </c>
      <c r="D65" t="str">
        <f>IF(ROW()&gt;51,"",LARGE(Tableau1[VOLUME2],ROW()-1))</f>
        <v/>
      </c>
      <c r="K65" s="1">
        <v>134</v>
      </c>
      <c r="L65">
        <v>50.608800000000002</v>
      </c>
      <c r="M65" s="5">
        <f t="shared" si="0"/>
        <v>48.99267113520866</v>
      </c>
    </row>
    <row r="66" spans="1:13" x14ac:dyDescent="0.25">
      <c r="A66" s="1">
        <v>65</v>
      </c>
      <c r="B66">
        <v>0</v>
      </c>
      <c r="C66">
        <f>IF(B66&lt;&gt;0,B66,$U$3*A66^$U$4)</f>
        <v>95.992933393165799</v>
      </c>
      <c r="D66" t="str">
        <f>IF(ROW()&gt;51,"",LARGE(Tableau1[VOLUME2],ROW()-1))</f>
        <v/>
      </c>
      <c r="K66" s="1">
        <v>136</v>
      </c>
      <c r="L66">
        <v>50.0124</v>
      </c>
      <c r="M66" s="5">
        <f t="shared" si="0"/>
        <v>48.322482441618554</v>
      </c>
    </row>
    <row r="67" spans="1:13" x14ac:dyDescent="0.25">
      <c r="A67" s="1">
        <v>66</v>
      </c>
      <c r="B67">
        <v>0</v>
      </c>
      <c r="C67">
        <f>IF(B67&lt;&gt;0,B67,$U$3*A67^$U$4)</f>
        <v>94.639997900929856</v>
      </c>
      <c r="D67" t="str">
        <f>IF(ROW()&gt;51,"",LARGE(Tableau1[VOLUME2],ROW()-1))</f>
        <v/>
      </c>
      <c r="K67" s="1">
        <v>146</v>
      </c>
      <c r="L67">
        <v>44.985599999999998</v>
      </c>
      <c r="M67" s="5">
        <f t="shared" ref="M67:M81" si="1">$U$3*K67^$U$4</f>
        <v>45.237758966397557</v>
      </c>
    </row>
    <row r="68" spans="1:13" x14ac:dyDescent="0.25">
      <c r="A68" s="1">
        <v>67</v>
      </c>
      <c r="B68">
        <v>88.863600000000005</v>
      </c>
      <c r="C68">
        <f>IF(B68&lt;&gt;0,B68,$U$3*A68^$U$4)</f>
        <v>88.863600000000005</v>
      </c>
      <c r="D68" t="str">
        <f>IF(ROW()&gt;51,"",LARGE(Tableau1[VOLUME2],ROW()-1))</f>
        <v/>
      </c>
      <c r="K68" s="1">
        <v>151</v>
      </c>
      <c r="L68">
        <v>43.771500000000003</v>
      </c>
      <c r="M68" s="5">
        <f t="shared" si="1"/>
        <v>43.843464167610229</v>
      </c>
    </row>
    <row r="69" spans="1:13" x14ac:dyDescent="0.25">
      <c r="A69" s="1">
        <v>68</v>
      </c>
      <c r="B69">
        <v>0</v>
      </c>
      <c r="C69">
        <f>IF(B69&lt;&gt;0,B69,$U$3*A69^$U$4)</f>
        <v>92.049408632050202</v>
      </c>
      <c r="D69" t="str">
        <f>IF(ROW()&gt;51,"",LARGE(Tableau1[VOLUME2],ROW()-1))</f>
        <v/>
      </c>
      <c r="K69" s="1">
        <v>153</v>
      </c>
      <c r="L69">
        <v>43.238999999999997</v>
      </c>
      <c r="M69" s="5">
        <f t="shared" si="1"/>
        <v>43.310383244245308</v>
      </c>
    </row>
    <row r="70" spans="1:13" x14ac:dyDescent="0.25">
      <c r="A70" s="1">
        <v>69</v>
      </c>
      <c r="B70">
        <v>0</v>
      </c>
      <c r="C70">
        <f>IF(B70&lt;&gt;0,B70,$U$3*A70^$U$4)</f>
        <v>90.808489393326127</v>
      </c>
      <c r="D70" t="str">
        <f>IF(ROW()&gt;51,"",LARGE(Tableau1[VOLUME2],ROW()-1))</f>
        <v/>
      </c>
      <c r="K70" s="1">
        <v>154</v>
      </c>
      <c r="L70">
        <v>42.96</v>
      </c>
      <c r="M70" s="5">
        <f t="shared" si="1"/>
        <v>43.048854187644181</v>
      </c>
    </row>
    <row r="71" spans="1:13" x14ac:dyDescent="0.25">
      <c r="A71" s="1">
        <v>70</v>
      </c>
      <c r="B71">
        <v>0</v>
      </c>
      <c r="C71">
        <f>IF(B71&lt;&gt;0,B71,$U$3*A71^$U$4)</f>
        <v>89.601796303246857</v>
      </c>
      <c r="D71" t="str">
        <f>IF(ROW()&gt;51,"",LARGE(Tableau1[VOLUME2],ROW()-1))</f>
        <v/>
      </c>
      <c r="K71" s="1">
        <v>161</v>
      </c>
      <c r="L71">
        <v>40.154400000000003</v>
      </c>
      <c r="M71" s="5">
        <f t="shared" si="1"/>
        <v>41.306017599300112</v>
      </c>
    </row>
    <row r="72" spans="1:13" x14ac:dyDescent="0.25">
      <c r="A72" s="1">
        <v>71</v>
      </c>
      <c r="B72">
        <v>82.710599999999999</v>
      </c>
      <c r="C72">
        <f>IF(B72&lt;&gt;0,B72,$U$3*A72^$U$4)</f>
        <v>82.710599999999999</v>
      </c>
      <c r="D72" t="str">
        <f>IF(ROW()&gt;51,"",LARGE(Tableau1[VOLUME2],ROW()-1))</f>
        <v/>
      </c>
      <c r="K72" s="1">
        <v>162</v>
      </c>
      <c r="L72">
        <v>39.996000000000002</v>
      </c>
      <c r="M72" s="5">
        <f t="shared" si="1"/>
        <v>41.068911875976617</v>
      </c>
    </row>
    <row r="73" spans="1:13" x14ac:dyDescent="0.25">
      <c r="A73" s="1">
        <v>72</v>
      </c>
      <c r="B73">
        <v>0</v>
      </c>
      <c r="C73">
        <f>IF(B73&lt;&gt;0,B73,$U$3*A73^$U$4)</f>
        <v>87.28551373065325</v>
      </c>
      <c r="D73" t="str">
        <f>IF(ROW()&gt;51,"",LARGE(Tableau1[VOLUME2],ROW()-1))</f>
        <v/>
      </c>
      <c r="K73" s="1">
        <v>164</v>
      </c>
      <c r="L73">
        <v>39.36</v>
      </c>
      <c r="M73" s="5">
        <f t="shared" si="1"/>
        <v>40.60307317984465</v>
      </c>
    </row>
    <row r="74" spans="1:13" x14ac:dyDescent="0.25">
      <c r="A74" s="1">
        <v>73</v>
      </c>
      <c r="B74">
        <v>80.5</v>
      </c>
      <c r="C74">
        <f>IF(B74&lt;&gt;0,B74,$U$3*A74^$U$4)</f>
        <v>80.5</v>
      </c>
      <c r="D74" t="str">
        <f>IF(ROW()&gt;51,"",LARGE(Tableau1[VOLUME2],ROW()-1))</f>
        <v/>
      </c>
      <c r="K74" s="1">
        <v>171</v>
      </c>
      <c r="L74">
        <v>38.700000000000003</v>
      </c>
      <c r="M74" s="5">
        <f t="shared" si="1"/>
        <v>39.055526387379118</v>
      </c>
    </row>
    <row r="75" spans="1:13" x14ac:dyDescent="0.25">
      <c r="A75" s="1">
        <v>74</v>
      </c>
      <c r="B75">
        <v>78.3</v>
      </c>
      <c r="C75">
        <f>IF(B75&lt;&gt;0,B75,$U$3*A75^$U$4)</f>
        <v>78.3</v>
      </c>
      <c r="D75" t="str">
        <f>IF(ROW()&gt;51,"",LARGE(Tableau1[VOLUME2],ROW()-1))</f>
        <v/>
      </c>
      <c r="K75" s="1">
        <v>174</v>
      </c>
      <c r="L75">
        <v>38.159999999999997</v>
      </c>
      <c r="M75" s="5">
        <f t="shared" si="1"/>
        <v>38.429102203887581</v>
      </c>
    </row>
    <row r="76" spans="1:13" x14ac:dyDescent="0.25">
      <c r="A76" s="1">
        <v>75</v>
      </c>
      <c r="B76">
        <v>0</v>
      </c>
      <c r="C76">
        <f>IF(B76&lt;&gt;0,B76,$U$3*A76^$U$4)</f>
        <v>84.034862074480031</v>
      </c>
      <c r="D76" t="str">
        <f>IF(ROW()&gt;51,"",LARGE(Tableau1[VOLUME2],ROW()-1))</f>
        <v/>
      </c>
      <c r="K76" s="1">
        <v>176</v>
      </c>
      <c r="L76">
        <v>37.699199999999998</v>
      </c>
      <c r="M76" s="5">
        <f t="shared" si="1"/>
        <v>38.02293861205716</v>
      </c>
    </row>
    <row r="77" spans="1:13" x14ac:dyDescent="0.25">
      <c r="A77" s="1">
        <v>76</v>
      </c>
      <c r="B77">
        <v>76.512479999999996</v>
      </c>
      <c r="C77">
        <f>IF(B77&lt;&gt;0,B77,$U$3*A77^$U$4)</f>
        <v>76.512479999999996</v>
      </c>
      <c r="D77" t="str">
        <f>IF(ROW()&gt;51,"",LARGE(Tableau1[VOLUME2],ROW()-1))</f>
        <v/>
      </c>
      <c r="K77" s="1">
        <v>179</v>
      </c>
      <c r="L77">
        <v>36.636000000000003</v>
      </c>
      <c r="M77" s="5">
        <f t="shared" si="1"/>
        <v>37.430121843945663</v>
      </c>
    </row>
    <row r="78" spans="1:13" x14ac:dyDescent="0.25">
      <c r="A78" s="1">
        <v>77</v>
      </c>
      <c r="B78">
        <v>0</v>
      </c>
      <c r="C78">
        <f>IF(B78&lt;&gt;0,B78,$U$3*A78^$U$4)</f>
        <v>82.003683793511641</v>
      </c>
      <c r="D78" t="str">
        <f>IF(ROW()&gt;51,"",LARGE(Tableau1[VOLUME2],ROW()-1))</f>
        <v/>
      </c>
      <c r="K78" s="1">
        <v>183</v>
      </c>
      <c r="L78">
        <v>35.102400000000003</v>
      </c>
      <c r="M78" s="5">
        <f t="shared" si="1"/>
        <v>36.66889242420384</v>
      </c>
    </row>
    <row r="79" spans="1:13" x14ac:dyDescent="0.25">
      <c r="A79" s="1">
        <v>78</v>
      </c>
      <c r="B79">
        <v>0</v>
      </c>
      <c r="C79">
        <f>IF(B79&lt;&gt;0,B79,$U$3*A79^$U$4)</f>
        <v>81.025805954843349</v>
      </c>
      <c r="D79" t="str">
        <f>IF(ROW()&gt;51,"",LARGE(Tableau1[VOLUME2],ROW()-1))</f>
        <v/>
      </c>
      <c r="K79" s="1">
        <v>192</v>
      </c>
      <c r="L79">
        <v>33.098999999999997</v>
      </c>
      <c r="M79" s="5">
        <f t="shared" si="1"/>
        <v>35.068172061634158</v>
      </c>
    </row>
    <row r="80" spans="1:13" x14ac:dyDescent="0.25">
      <c r="A80" s="1">
        <v>79</v>
      </c>
      <c r="B80">
        <v>0</v>
      </c>
      <c r="C80">
        <f>IF(B80&lt;&gt;0,B80,$U$3*A80^$U$4)</f>
        <v>80.071825198632837</v>
      </c>
      <c r="D80" t="str">
        <f>IF(ROW()&gt;51,"",LARGE(Tableau1[VOLUME2],ROW()-1))</f>
        <v/>
      </c>
      <c r="K80" s="1">
        <v>194</v>
      </c>
      <c r="L80">
        <v>32.4</v>
      </c>
      <c r="M80" s="5">
        <f t="shared" si="1"/>
        <v>34.731932657108707</v>
      </c>
    </row>
    <row r="81" spans="1:13" x14ac:dyDescent="0.25">
      <c r="A81" s="1">
        <v>80</v>
      </c>
      <c r="B81">
        <v>75.1464</v>
      </c>
      <c r="C81">
        <f>IF(B81&lt;&gt;0,B81,$U$3*A81^$U$4)</f>
        <v>75.1464</v>
      </c>
      <c r="D81" t="str">
        <f>IF(ROW()&gt;51,"",LARGE(Tableau1[VOLUME2],ROW()-1))</f>
        <v/>
      </c>
      <c r="K81" s="1">
        <v>199</v>
      </c>
      <c r="L81">
        <v>31.6008</v>
      </c>
      <c r="M81" s="5">
        <f t="shared" si="1"/>
        <v>33.919884130591917</v>
      </c>
    </row>
    <row r="82" spans="1:13" x14ac:dyDescent="0.25">
      <c r="A82" s="1">
        <v>81</v>
      </c>
      <c r="B82">
        <v>74.923199999999994</v>
      </c>
      <c r="C82">
        <f>IF(B82&lt;&gt;0,B82,$U$3*A82^$U$4)</f>
        <v>74.923199999999994</v>
      </c>
      <c r="D82" t="str">
        <f>IF(ROW()&gt;51,"",LARGE(Tableau1[VOLUME2],ROW()-1))</f>
        <v/>
      </c>
    </row>
    <row r="83" spans="1:13" x14ac:dyDescent="0.25">
      <c r="A83" s="1">
        <v>82</v>
      </c>
      <c r="B83">
        <v>73.327680000000001</v>
      </c>
      <c r="C83">
        <f>IF(B83&lt;&gt;0,B83,$U$3*A83^$U$4)</f>
        <v>73.327680000000001</v>
      </c>
      <c r="D83" t="str">
        <f>IF(ROW()&gt;51,"",LARGE(Tableau1[VOLUME2],ROW()-1))</f>
        <v/>
      </c>
    </row>
    <row r="84" spans="1:13" x14ac:dyDescent="0.25">
      <c r="A84" s="1">
        <v>83</v>
      </c>
      <c r="B84">
        <v>0</v>
      </c>
      <c r="C84">
        <f>IF(B84&lt;&gt;0,B84,$U$3*A84^$U$4)</f>
        <v>76.477984612485599</v>
      </c>
      <c r="D84" t="str">
        <f>IF(ROW()&gt;51,"",LARGE(Tableau1[VOLUME2],ROW()-1))</f>
        <v/>
      </c>
    </row>
    <row r="85" spans="1:13" x14ac:dyDescent="0.25">
      <c r="A85" s="1">
        <v>84</v>
      </c>
      <c r="B85">
        <v>0</v>
      </c>
      <c r="C85">
        <f>IF(B85&lt;&gt;0,B85,$U$3*A85^$U$4)</f>
        <v>75.631168918827584</v>
      </c>
      <c r="D85" t="str">
        <f>IF(ROW()&gt;51,"",LARGE(Tableau1[VOLUME2],ROW()-1))</f>
        <v/>
      </c>
      <c r="L85" s="2"/>
      <c r="M85" s="2"/>
    </row>
    <row r="86" spans="1:13" x14ac:dyDescent="0.25">
      <c r="A86" s="1">
        <v>85</v>
      </c>
      <c r="B86">
        <v>0</v>
      </c>
      <c r="C86">
        <f>IF(B86&lt;&gt;0,B86,$U$3*A86^$U$4)</f>
        <v>74.803586070222849</v>
      </c>
      <c r="D86" t="str">
        <f>IF(ROW()&gt;51,"",LARGE(Tableau1[VOLUME2],ROW()-1))</f>
        <v/>
      </c>
    </row>
    <row r="87" spans="1:13" x14ac:dyDescent="0.25">
      <c r="A87" s="1">
        <v>86</v>
      </c>
      <c r="B87">
        <v>70.012799999999999</v>
      </c>
      <c r="C87">
        <f>IF(B87&lt;&gt;0,B87,$U$3*A87^$U$4)</f>
        <v>70.012799999999999</v>
      </c>
      <c r="D87" t="str">
        <f>IF(ROW()&gt;51,"",LARGE(Tableau1[VOLUME2],ROW()-1))</f>
        <v/>
      </c>
    </row>
    <row r="88" spans="1:13" x14ac:dyDescent="0.25">
      <c r="A88" s="1">
        <v>87</v>
      </c>
      <c r="B88">
        <v>0</v>
      </c>
      <c r="C88">
        <f>IF(B88&lt;&gt;0,B88,$U$3*A88^$U$4)</f>
        <v>73.203526669024043</v>
      </c>
      <c r="D88" t="str">
        <f>IF(ROW()&gt;51,"",LARGE(Tableau1[VOLUME2],ROW()-1))</f>
        <v/>
      </c>
    </row>
    <row r="89" spans="1:13" x14ac:dyDescent="0.25">
      <c r="A89" s="1">
        <v>88</v>
      </c>
      <c r="B89">
        <v>0</v>
      </c>
      <c r="C89">
        <f>IF(B89&lt;&gt;0,B89,$U$3*A89^$U$4)</f>
        <v>72.429826384047317</v>
      </c>
      <c r="D89" t="str">
        <f>IF(ROW()&gt;51,"",LARGE(Tableau1[VOLUME2],ROW()-1))</f>
        <v/>
      </c>
    </row>
    <row r="90" spans="1:13" x14ac:dyDescent="0.25">
      <c r="A90" s="1">
        <v>89</v>
      </c>
      <c r="B90">
        <v>69.220799999999997</v>
      </c>
      <c r="C90">
        <f>IF(B90&lt;&gt;0,B90,$U$3*A90^$U$4)</f>
        <v>69.220799999999997</v>
      </c>
      <c r="D90" t="str">
        <f>IF(ROW()&gt;51,"",LARGE(Tableau1[VOLUME2],ROW()-1))</f>
        <v/>
      </c>
    </row>
    <row r="91" spans="1:13" x14ac:dyDescent="0.25">
      <c r="A91" s="1">
        <v>90</v>
      </c>
      <c r="B91">
        <v>0</v>
      </c>
      <c r="C91">
        <f>IF(B91&lt;&gt;0,B91,$U$3*A91^$U$4)</f>
        <v>70.932225812922283</v>
      </c>
      <c r="D91" t="str">
        <f>IF(ROW()&gt;51,"",LARGE(Tableau1[VOLUME2],ROW()-1))</f>
        <v/>
      </c>
    </row>
    <row r="92" spans="1:13" x14ac:dyDescent="0.25">
      <c r="A92" s="1">
        <v>91</v>
      </c>
      <c r="B92">
        <v>0</v>
      </c>
      <c r="C92">
        <f>IF(B92&lt;&gt;0,B92,$U$3*A92^$U$4)</f>
        <v>70.207256107410899</v>
      </c>
      <c r="D92" t="str">
        <f>IF(ROW()&gt;51,"",LARGE(Tableau1[VOLUME2],ROW()-1))</f>
        <v/>
      </c>
    </row>
    <row r="93" spans="1:13" x14ac:dyDescent="0.25">
      <c r="A93" s="1">
        <v>92</v>
      </c>
      <c r="B93">
        <v>67.795199999999994</v>
      </c>
      <c r="C93">
        <f>IF(B93&lt;&gt;0,B93,$U$3*A93^$U$4)</f>
        <v>67.795199999999994</v>
      </c>
      <c r="D93" t="str">
        <f>IF(ROW()&gt;51,"",LARGE(Tableau1[VOLUME2],ROW()-1))</f>
        <v/>
      </c>
    </row>
    <row r="94" spans="1:13" x14ac:dyDescent="0.25">
      <c r="A94" s="1">
        <v>93</v>
      </c>
      <c r="B94">
        <v>67.0428</v>
      </c>
      <c r="C94">
        <f>IF(B94&lt;&gt;0,B94,$U$3*A94^$U$4)</f>
        <v>67.0428</v>
      </c>
      <c r="D94" t="str">
        <f>IF(ROW()&gt;51,"",LARGE(Tableau1[VOLUME2],ROW()-1))</f>
        <v/>
      </c>
    </row>
    <row r="95" spans="1:13" x14ac:dyDescent="0.25">
      <c r="A95" s="1">
        <v>94</v>
      </c>
      <c r="B95">
        <v>0</v>
      </c>
      <c r="C95">
        <f>IF(B95&lt;&gt;0,B95,$U$3*A95^$U$4)</f>
        <v>68.121722580487173</v>
      </c>
      <c r="D95" t="str">
        <f>IF(ROW()&gt;51,"",LARGE(Tableau1[VOLUME2],ROW()-1))</f>
        <v/>
      </c>
    </row>
    <row r="96" spans="1:13" x14ac:dyDescent="0.25">
      <c r="A96" s="1">
        <v>95</v>
      </c>
      <c r="B96">
        <v>0</v>
      </c>
      <c r="C96">
        <f>IF(B96&lt;&gt;0,B96,$U$3*A96^$U$4)</f>
        <v>67.454804386298164</v>
      </c>
      <c r="D96" t="str">
        <f>IF(ROW()&gt;51,"",LARGE(Tableau1[VOLUME2],ROW()-1))</f>
        <v/>
      </c>
    </row>
    <row r="97" spans="1:4" x14ac:dyDescent="0.25">
      <c r="A97" s="1">
        <v>96</v>
      </c>
      <c r="B97">
        <v>0</v>
      </c>
      <c r="C97">
        <f>IF(B97&lt;&gt;0,B97,$U$3*A97^$U$4)</f>
        <v>66.801296973522895</v>
      </c>
      <c r="D97" t="str">
        <f>IF(ROW()&gt;51,"",LARGE(Tableau1[VOLUME2],ROW()-1))</f>
        <v/>
      </c>
    </row>
    <row r="98" spans="1:4" x14ac:dyDescent="0.25">
      <c r="A98" s="1">
        <v>97</v>
      </c>
      <c r="B98">
        <v>0</v>
      </c>
      <c r="C98">
        <f>IF(B98&lt;&gt;0,B98,$U$3*A98^$U$4)</f>
        <v>66.160795145357227</v>
      </c>
      <c r="D98" t="str">
        <f>IF(ROW()&gt;51,"",LARGE(Tableau1[VOLUME2],ROW()-1))</f>
        <v/>
      </c>
    </row>
    <row r="99" spans="1:4" x14ac:dyDescent="0.25">
      <c r="A99" s="1">
        <v>98</v>
      </c>
      <c r="B99">
        <v>0</v>
      </c>
      <c r="C99">
        <f>IF(B99&lt;&gt;0,B99,$U$3*A99^$U$4)</f>
        <v>65.532909958911432</v>
      </c>
      <c r="D99" t="str">
        <f>IF(ROW()&gt;51,"",LARGE(Tableau1[VOLUME2],ROW()-1))</f>
        <v/>
      </c>
    </row>
    <row r="100" spans="1:4" x14ac:dyDescent="0.25">
      <c r="A100" s="1">
        <v>99</v>
      </c>
      <c r="B100">
        <v>64.680000000000007</v>
      </c>
      <c r="C100">
        <f>IF(B100&lt;&gt;0,B100,$U$3*A100^$U$4)</f>
        <v>64.680000000000007</v>
      </c>
      <c r="D100" t="str">
        <f>IF(ROW()&gt;51,"",LARGE(Tableau1[VOLUME2],ROW()-1))</f>
        <v/>
      </c>
    </row>
    <row r="101" spans="1:4" x14ac:dyDescent="0.25">
      <c r="A101" s="1">
        <v>100</v>
      </c>
      <c r="B101">
        <v>64.599999999999994</v>
      </c>
      <c r="C101">
        <f>IF(B101&lt;&gt;0,B101,$U$3*A101^$U$4)</f>
        <v>64.599999999999994</v>
      </c>
      <c r="D101" t="str">
        <f>IF(ROW()&gt;51,"",LARGE(Tableau1[VOLUME2],ROW()-1))</f>
        <v/>
      </c>
    </row>
    <row r="102" spans="1:4" x14ac:dyDescent="0.25">
      <c r="A102" s="1">
        <v>101</v>
      </c>
      <c r="B102">
        <v>63.8352</v>
      </c>
      <c r="C102">
        <f>IF(B102&lt;&gt;0,B102,$U$3*A102^$U$4)</f>
        <v>63.8352</v>
      </c>
      <c r="D102" t="str">
        <f>IF(ROW()&gt;51,"",LARGE(Tableau1[VOLUME2],ROW()-1))</f>
        <v/>
      </c>
    </row>
    <row r="103" spans="1:4" x14ac:dyDescent="0.25">
      <c r="A103" s="1">
        <v>102</v>
      </c>
      <c r="B103">
        <v>0</v>
      </c>
      <c r="C103">
        <f>IF(B103&lt;&gt;0,B103,$U$3*A103^$U$4)</f>
        <v>63.140281637479561</v>
      </c>
      <c r="D103" t="str">
        <f>IF(ROW()&gt;51,"",LARGE(Tableau1[VOLUME2],ROW()-1))</f>
        <v/>
      </c>
    </row>
    <row r="104" spans="1:4" x14ac:dyDescent="0.25">
      <c r="A104" s="1">
        <v>103</v>
      </c>
      <c r="B104">
        <v>0</v>
      </c>
      <c r="C104">
        <f>IF(B104&lt;&gt;0,B104,$U$3*A104^$U$4)</f>
        <v>62.570160326667583</v>
      </c>
      <c r="D104" t="str">
        <f>IF(ROW()&gt;51,"",LARGE(Tableau1[VOLUME2],ROW()-1))</f>
        <v/>
      </c>
    </row>
    <row r="105" spans="1:4" x14ac:dyDescent="0.25">
      <c r="A105" s="1">
        <v>104</v>
      </c>
      <c r="B105">
        <v>60.598500000000001</v>
      </c>
      <c r="C105">
        <f>IF(B105&lt;&gt;0,B105,$U$3*A105^$U$4)</f>
        <v>60.598500000000001</v>
      </c>
      <c r="D105" t="str">
        <f>IF(ROW()&gt;51,"",LARGE(Tableau1[VOLUME2],ROW()-1))</f>
        <v/>
      </c>
    </row>
    <row r="106" spans="1:4" x14ac:dyDescent="0.25">
      <c r="A106" s="1">
        <v>105</v>
      </c>
      <c r="B106">
        <v>0</v>
      </c>
      <c r="C106">
        <f>IF(B106&lt;&gt;0,B106,$U$3*A106^$U$4)</f>
        <v>61.461368822322179</v>
      </c>
      <c r="D106" t="str">
        <f>IF(ROW()&gt;51,"",LARGE(Tableau1[VOLUME2],ROW()-1))</f>
        <v/>
      </c>
    </row>
    <row r="107" spans="1:4" x14ac:dyDescent="0.25">
      <c r="A107" s="1">
        <v>106</v>
      </c>
      <c r="B107">
        <v>0</v>
      </c>
      <c r="C107">
        <f>IF(B107&lt;&gt;0,B107,$U$3*A107^$U$4)</f>
        <v>60.922118855770734</v>
      </c>
      <c r="D107" t="str">
        <f>IF(ROW()&gt;51,"",LARGE(Tableau1[VOLUME2],ROW()-1))</f>
        <v/>
      </c>
    </row>
    <row r="108" spans="1:4" x14ac:dyDescent="0.25">
      <c r="A108" s="1">
        <v>107</v>
      </c>
      <c r="B108">
        <v>0</v>
      </c>
      <c r="C108">
        <f>IF(B108&lt;&gt;0,B108,$U$3*A108^$U$4)</f>
        <v>60.392597315460456</v>
      </c>
      <c r="D108" t="str">
        <f>IF(ROW()&gt;51,"",LARGE(Tableau1[VOLUME2],ROW()-1))</f>
        <v/>
      </c>
    </row>
    <row r="109" spans="1:4" x14ac:dyDescent="0.25">
      <c r="A109" s="1">
        <v>108</v>
      </c>
      <c r="B109">
        <v>59.558399999999999</v>
      </c>
      <c r="C109">
        <f>IF(B109&lt;&gt;0,B109,$U$3*A109^$U$4)</f>
        <v>59.558399999999999</v>
      </c>
      <c r="D109" t="str">
        <f>IF(ROW()&gt;51,"",LARGE(Tableau1[VOLUME2],ROW()-1))</f>
        <v/>
      </c>
    </row>
    <row r="110" spans="1:4" x14ac:dyDescent="0.25">
      <c r="A110" s="1">
        <v>109</v>
      </c>
      <c r="B110">
        <v>0</v>
      </c>
      <c r="C110">
        <f>IF(B110&lt;&gt;0,B110,$U$3*A110^$U$4)</f>
        <v>59.361693077076893</v>
      </c>
      <c r="D110" t="str">
        <f>IF(ROW()&gt;51,"",LARGE(Tableau1[VOLUME2],ROW()-1))</f>
        <v/>
      </c>
    </row>
    <row r="111" spans="1:4" x14ac:dyDescent="0.25">
      <c r="A111" s="1">
        <v>110</v>
      </c>
      <c r="B111">
        <v>0</v>
      </c>
      <c r="C111">
        <f>IF(B111&lt;&gt;0,B111,$U$3*A111^$U$4)</f>
        <v>58.859810535316313</v>
      </c>
      <c r="D111" t="str">
        <f>IF(ROW()&gt;51,"",LARGE(Tableau1[VOLUME2],ROW()-1))</f>
        <v/>
      </c>
    </row>
    <row r="112" spans="1:4" x14ac:dyDescent="0.25">
      <c r="A112" s="1">
        <v>111</v>
      </c>
      <c r="B112">
        <v>58.588200000000001</v>
      </c>
      <c r="C112">
        <f>IF(B112&lt;&gt;0,B112,$U$3*A112^$U$4)</f>
        <v>58.588200000000001</v>
      </c>
      <c r="D112" t="str">
        <f>IF(ROW()&gt;51,"",LARGE(Tableau1[VOLUME2],ROW()-1))</f>
        <v/>
      </c>
    </row>
    <row r="113" spans="1:4" x14ac:dyDescent="0.25">
      <c r="A113" s="1">
        <v>112</v>
      </c>
      <c r="B113">
        <v>0</v>
      </c>
      <c r="C113">
        <f>IF(B113&lt;&gt;0,B113,$U$3*A113^$U$4)</f>
        <v>57.882000797882746</v>
      </c>
      <c r="D113" t="str">
        <f>IF(ROW()&gt;51,"",LARGE(Tableau1[VOLUME2],ROW()-1))</f>
        <v/>
      </c>
    </row>
    <row r="114" spans="1:4" x14ac:dyDescent="0.25">
      <c r="A114" s="1">
        <v>113</v>
      </c>
      <c r="B114">
        <v>0</v>
      </c>
      <c r="C114">
        <f>IF(B114&lt;&gt;0,B114,$U$3*A114^$U$4)</f>
        <v>57.405624790633397</v>
      </c>
      <c r="D114" t="str">
        <f>IF(ROW()&gt;51,"",LARGE(Tableau1[VOLUME2],ROW()-1))</f>
        <v/>
      </c>
    </row>
    <row r="115" spans="1:4" x14ac:dyDescent="0.25">
      <c r="A115" s="1">
        <v>114</v>
      </c>
      <c r="B115">
        <v>0</v>
      </c>
      <c r="C115">
        <f>IF(B115&lt;&gt;0,B115,$U$3*A115^$U$4)</f>
        <v>56.937315047351582</v>
      </c>
      <c r="D115" t="str">
        <f>IF(ROW()&gt;51,"",LARGE(Tableau1[VOLUME2],ROW()-1))</f>
        <v/>
      </c>
    </row>
    <row r="116" spans="1:4" x14ac:dyDescent="0.25">
      <c r="A116" s="1">
        <v>115</v>
      </c>
      <c r="B116">
        <v>0</v>
      </c>
      <c r="C116">
        <f>IF(B116&lt;&gt;0,B116,$U$3*A116^$U$4)</f>
        <v>56.476866010549095</v>
      </c>
      <c r="D116" t="str">
        <f>IF(ROW()&gt;51,"",LARGE(Tableau1[VOLUME2],ROW()-1))</f>
        <v/>
      </c>
    </row>
    <row r="117" spans="1:4" x14ac:dyDescent="0.25">
      <c r="A117" s="1">
        <v>116</v>
      </c>
      <c r="B117">
        <v>0</v>
      </c>
      <c r="C117">
        <f>IF(B117&lt;&gt;0,B117,$U$3*A117^$U$4)</f>
        <v>56.02407908850239</v>
      </c>
      <c r="D117" t="str">
        <f>IF(ROW()&gt;51,"",LARGE(Tableau1[VOLUME2],ROW()-1))</f>
        <v/>
      </c>
    </row>
    <row r="118" spans="1:4" x14ac:dyDescent="0.25">
      <c r="A118" s="1">
        <v>117</v>
      </c>
      <c r="B118">
        <v>0</v>
      </c>
      <c r="C118">
        <f>IF(B118&lt;&gt;0,B118,$U$3*A118^$U$4)</f>
        <v>55.578762361665675</v>
      </c>
      <c r="D118" t="str">
        <f>IF(ROW()&gt;51,"",LARGE(Tableau1[VOLUME2],ROW()-1))</f>
        <v/>
      </c>
    </row>
    <row r="119" spans="1:4" x14ac:dyDescent="0.25">
      <c r="A119" s="1">
        <v>118</v>
      </c>
      <c r="B119">
        <v>0</v>
      </c>
      <c r="C119">
        <f>IF(B119&lt;&gt;0,B119,$U$3*A119^$U$4)</f>
        <v>55.140730303842261</v>
      </c>
      <c r="D119" t="str">
        <f>IF(ROW()&gt;51,"",LARGE(Tableau1[VOLUME2],ROW()-1))</f>
        <v/>
      </c>
    </row>
    <row r="120" spans="1:4" x14ac:dyDescent="0.25">
      <c r="A120" s="1">
        <v>119</v>
      </c>
      <c r="B120">
        <v>0</v>
      </c>
      <c r="C120">
        <f>IF(B120&lt;&gt;0,B120,$U$3*A120^$U$4)</f>
        <v>54.709803517253405</v>
      </c>
      <c r="D120" t="str">
        <f>IF(ROW()&gt;51,"",LARGE(Tableau1[VOLUME2],ROW()-1))</f>
        <v/>
      </c>
    </row>
    <row r="121" spans="1:4" x14ac:dyDescent="0.25">
      <c r="A121" s="1">
        <v>120</v>
      </c>
      <c r="B121">
        <v>54.6</v>
      </c>
      <c r="C121">
        <f>IF(B121&lt;&gt;0,B121,$U$3*A121^$U$4)</f>
        <v>54.6</v>
      </c>
      <c r="D121" t="str">
        <f>IF(ROW()&gt;51,"",LARGE(Tableau1[VOLUME2],ROW()-1))</f>
        <v/>
      </c>
    </row>
    <row r="122" spans="1:4" x14ac:dyDescent="0.25">
      <c r="A122" s="1">
        <v>121</v>
      </c>
      <c r="B122">
        <v>54.6</v>
      </c>
      <c r="C122">
        <f>IF(B122&lt;&gt;0,B122,$U$3*A122^$U$4)</f>
        <v>54.6</v>
      </c>
      <c r="D122" t="str">
        <f>IF(ROW()&gt;51,"",LARGE(Tableau1[VOLUME2],ROW()-1))</f>
        <v/>
      </c>
    </row>
    <row r="123" spans="1:4" x14ac:dyDescent="0.25">
      <c r="A123" s="1">
        <v>122</v>
      </c>
      <c r="B123">
        <v>0</v>
      </c>
      <c r="C123">
        <f>IF(B123&lt;&gt;0,B123,$U$3*A123^$U$4)</f>
        <v>53.457947530545226</v>
      </c>
      <c r="D123" t="str">
        <f>IF(ROW()&gt;51,"",LARGE(Tableau1[VOLUME2],ROW()-1))</f>
        <v/>
      </c>
    </row>
    <row r="124" spans="1:4" x14ac:dyDescent="0.25">
      <c r="A124" s="1">
        <v>123</v>
      </c>
      <c r="B124">
        <v>0</v>
      </c>
      <c r="C124">
        <f>IF(B124&lt;&gt;0,B124,$U$3*A124^$U$4)</f>
        <v>53.053761859605224</v>
      </c>
      <c r="D124" t="str">
        <f>IF(ROW()&gt;51,"",LARGE(Tableau1[VOLUME2],ROW()-1))</f>
        <v/>
      </c>
    </row>
    <row r="125" spans="1:4" x14ac:dyDescent="0.25">
      <c r="A125" s="1">
        <v>124</v>
      </c>
      <c r="B125">
        <v>0</v>
      </c>
      <c r="C125">
        <f>IF(B125&lt;&gt;0,B125,$U$3*A125^$U$4)</f>
        <v>52.655868000692216</v>
      </c>
      <c r="D125" t="str">
        <f>IF(ROW()&gt;51,"",LARGE(Tableau1[VOLUME2],ROW()-1))</f>
        <v/>
      </c>
    </row>
    <row r="126" spans="1:4" x14ac:dyDescent="0.25">
      <c r="A126" s="1">
        <v>125</v>
      </c>
      <c r="B126">
        <v>0</v>
      </c>
      <c r="C126">
        <f>IF(B126&lt;&gt;0,B126,$U$3*A126^$U$4)</f>
        <v>52.264118446443184</v>
      </c>
      <c r="D126" t="str">
        <f>IF(ROW()&gt;51,"",LARGE(Tableau1[VOLUME2],ROW()-1))</f>
        <v/>
      </c>
    </row>
    <row r="127" spans="1:4" x14ac:dyDescent="0.25">
      <c r="A127" s="1">
        <v>126</v>
      </c>
      <c r="B127">
        <v>0</v>
      </c>
      <c r="C127">
        <f>IF(B127&lt;&gt;0,B127,$U$3*A127^$U$4)</f>
        <v>51.878370291276909</v>
      </c>
      <c r="D127" t="str">
        <f>IF(ROW()&gt;51,"",LARGE(Tableau1[VOLUME2],ROW()-1))</f>
        <v/>
      </c>
    </row>
    <row r="128" spans="1:4" x14ac:dyDescent="0.25">
      <c r="A128" s="1">
        <v>127</v>
      </c>
      <c r="B128">
        <v>0</v>
      </c>
      <c r="C128">
        <f>IF(B128&lt;&gt;0,B128,$U$3*A128^$U$4)</f>
        <v>51.498485052718614</v>
      </c>
      <c r="D128" t="str">
        <f>IF(ROW()&gt;51,"",LARGE(Tableau1[VOLUME2],ROW()-1))</f>
        <v/>
      </c>
    </row>
    <row r="129" spans="1:4" x14ac:dyDescent="0.25">
      <c r="A129" s="1">
        <v>128</v>
      </c>
      <c r="B129">
        <v>52.398000000000003</v>
      </c>
      <c r="C129">
        <f>IF(B129&lt;&gt;0,B129,$U$3*A129^$U$4)</f>
        <v>52.398000000000003</v>
      </c>
      <c r="D129" t="str">
        <f>IF(ROW()&gt;51,"",LARGE(Tableau1[VOLUME2],ROW()-1))</f>
        <v/>
      </c>
    </row>
    <row r="130" spans="1:4" x14ac:dyDescent="0.25">
      <c r="A130" s="1">
        <v>129</v>
      </c>
      <c r="B130">
        <v>52.067839999999997</v>
      </c>
      <c r="C130">
        <f>IF(B130&lt;&gt;0,B130,$U$3*A130^$U$4)</f>
        <v>52.067839999999997</v>
      </c>
      <c r="D130" t="str">
        <f>IF(ROW()&gt;51,"",LARGE(Tableau1[VOLUME2],ROW()-1))</f>
        <v/>
      </c>
    </row>
    <row r="131" spans="1:4" x14ac:dyDescent="0.25">
      <c r="A131" s="1">
        <v>130</v>
      </c>
      <c r="B131">
        <v>51.801600000000001</v>
      </c>
      <c r="C131">
        <f>IF(B131&lt;&gt;0,B131,$U$3*A131^$U$4)</f>
        <v>51.801600000000001</v>
      </c>
      <c r="D131" t="str">
        <f>IF(ROW()&gt;51,"",LARGE(Tableau1[VOLUME2],ROW()-1))</f>
        <v/>
      </c>
    </row>
    <row r="132" spans="1:4" x14ac:dyDescent="0.25">
      <c r="A132" s="1">
        <v>131</v>
      </c>
      <c r="B132">
        <v>0</v>
      </c>
      <c r="C132">
        <f>IF(B132&lt;&gt;0,B132,$U$3*A132^$U$4)</f>
        <v>50.034949097672765</v>
      </c>
      <c r="D132" t="str">
        <f>IF(ROW()&gt;51,"",LARGE(Tableau1[VOLUME2],ROW()-1))</f>
        <v/>
      </c>
    </row>
    <row r="133" spans="1:4" x14ac:dyDescent="0.25">
      <c r="A133" s="1">
        <v>132</v>
      </c>
      <c r="B133">
        <v>0</v>
      </c>
      <c r="C133">
        <f>IF(B133&lt;&gt;0,B133,$U$3*A133^$U$4)</f>
        <v>49.682444513284636</v>
      </c>
      <c r="D133" t="str">
        <f>IF(ROW()&gt;51,"",LARGE(Tableau1[VOLUME2],ROW()-1))</f>
        <v/>
      </c>
    </row>
    <row r="134" spans="1:4" x14ac:dyDescent="0.25">
      <c r="A134" s="1">
        <v>133</v>
      </c>
      <c r="B134">
        <v>0</v>
      </c>
      <c r="C134">
        <f>IF(B134&lt;&gt;0,B134,$U$3*A134^$U$4)</f>
        <v>49.335055819445444</v>
      </c>
      <c r="D134" t="str">
        <f>IF(ROW()&gt;51,"",LARGE(Tableau1[VOLUME2],ROW()-1))</f>
        <v/>
      </c>
    </row>
    <row r="135" spans="1:4" x14ac:dyDescent="0.25">
      <c r="A135" s="1">
        <v>134</v>
      </c>
      <c r="B135">
        <v>50.608800000000002</v>
      </c>
      <c r="C135">
        <f>IF(B135&lt;&gt;0,B135,$U$3*A135^$U$4)</f>
        <v>50.608800000000002</v>
      </c>
      <c r="D135" t="str">
        <f>IF(ROW()&gt;51,"",LARGE(Tableau1[VOLUME2],ROW()-1))</f>
        <v/>
      </c>
    </row>
    <row r="136" spans="1:4" x14ac:dyDescent="0.25">
      <c r="A136" s="1">
        <v>135</v>
      </c>
      <c r="B136">
        <v>0</v>
      </c>
      <c r="C136">
        <f>IF(B136&lt;&gt;0,B136,$U$3*A136^$U$4)</f>
        <v>48.655181837222571</v>
      </c>
      <c r="D136" t="str">
        <f>IF(ROW()&gt;51,"",LARGE(Tableau1[VOLUME2],ROW()-1))</f>
        <v/>
      </c>
    </row>
    <row r="137" spans="1:4" x14ac:dyDescent="0.25">
      <c r="A137" s="1">
        <v>136</v>
      </c>
      <c r="B137">
        <v>50.0124</v>
      </c>
      <c r="C137">
        <f>IF(B137&lt;&gt;0,B137,$U$3*A137^$U$4)</f>
        <v>50.0124</v>
      </c>
      <c r="D137" t="str">
        <f>IF(ROW()&gt;51,"",LARGE(Tableau1[VOLUME2],ROW()-1))</f>
        <v/>
      </c>
    </row>
    <row r="138" spans="1:4" x14ac:dyDescent="0.25">
      <c r="A138" s="1">
        <v>137</v>
      </c>
      <c r="B138">
        <v>0</v>
      </c>
      <c r="C138">
        <f>IF(B138&lt;&gt;0,B138,$U$3*A138^$U$4)</f>
        <v>47.994470491012862</v>
      </c>
      <c r="D138" t="str">
        <f>IF(ROW()&gt;51,"",LARGE(Tableau1[VOLUME2],ROW()-1))</f>
        <v/>
      </c>
    </row>
    <row r="139" spans="1:4" x14ac:dyDescent="0.25">
      <c r="A139" s="1">
        <v>138</v>
      </c>
      <c r="B139">
        <v>0</v>
      </c>
      <c r="C139">
        <f>IF(B139&lt;&gt;0,B139,$U$3*A139^$U$4)</f>
        <v>47.671046446365111</v>
      </c>
      <c r="D139" t="str">
        <f>IF(ROW()&gt;51,"",LARGE(Tableau1[VOLUME2],ROW()-1))</f>
        <v/>
      </c>
    </row>
    <row r="140" spans="1:4" x14ac:dyDescent="0.25">
      <c r="A140" s="1">
        <v>139</v>
      </c>
      <c r="B140">
        <v>0</v>
      </c>
      <c r="C140">
        <f>IF(B140&lt;&gt;0,B140,$U$3*A140^$U$4)</f>
        <v>47.352113583451235</v>
      </c>
      <c r="D140" t="str">
        <f>IF(ROW()&gt;51,"",LARGE(Tableau1[VOLUME2],ROW()-1))</f>
        <v/>
      </c>
    </row>
    <row r="141" spans="1:4" x14ac:dyDescent="0.25">
      <c r="A141" s="1">
        <v>140</v>
      </c>
      <c r="B141">
        <v>0</v>
      </c>
      <c r="C141">
        <f>IF(B141&lt;&gt;0,B141,$U$3*A141^$U$4)</f>
        <v>47.037577893722251</v>
      </c>
      <c r="D141" t="str">
        <f>IF(ROW()&gt;51,"",LARGE(Tableau1[VOLUME2],ROW()-1))</f>
        <v/>
      </c>
    </row>
    <row r="142" spans="1:4" x14ac:dyDescent="0.25">
      <c r="A142" s="1">
        <v>141</v>
      </c>
      <c r="B142">
        <v>0</v>
      </c>
      <c r="C142">
        <f>IF(B142&lt;&gt;0,B142,$U$3*A142^$U$4)</f>
        <v>46.727347989333943</v>
      </c>
      <c r="D142" t="str">
        <f>IF(ROW()&gt;51,"",LARGE(Tableau1[VOLUME2],ROW()-1))</f>
        <v/>
      </c>
    </row>
    <row r="143" spans="1:4" x14ac:dyDescent="0.25">
      <c r="A143" s="1">
        <v>142</v>
      </c>
      <c r="B143">
        <v>0</v>
      </c>
      <c r="C143">
        <f>IF(B143&lt;&gt;0,B143,$U$3*A143^$U$4)</f>
        <v>46.421335012142663</v>
      </c>
      <c r="D143" t="str">
        <f>IF(ROW()&gt;51,"",LARGE(Tableau1[VOLUME2],ROW()-1))</f>
        <v/>
      </c>
    </row>
    <row r="144" spans="1:4" x14ac:dyDescent="0.25">
      <c r="A144" s="1">
        <v>143</v>
      </c>
      <c r="B144">
        <v>0</v>
      </c>
      <c r="C144">
        <f>IF(B144&lt;&gt;0,B144,$U$3*A144^$U$4)</f>
        <v>46.119452546476353</v>
      </c>
      <c r="D144" t="str">
        <f>IF(ROW()&gt;51,"",LARGE(Tableau1[VOLUME2],ROW()-1))</f>
        <v/>
      </c>
    </row>
    <row r="145" spans="1:4" x14ac:dyDescent="0.25">
      <c r="A145" s="1">
        <v>144</v>
      </c>
      <c r="B145">
        <v>0</v>
      </c>
      <c r="C145">
        <f>IF(B145&lt;&gt;0,B145,$U$3*A145^$U$4)</f>
        <v>45.821616535497796</v>
      </c>
      <c r="D145" t="str">
        <f>IF(ROW()&gt;51,"",LARGE(Tableau1[VOLUME2],ROW()-1))</f>
        <v/>
      </c>
    </row>
    <row r="146" spans="1:4" x14ac:dyDescent="0.25">
      <c r="A146" s="1">
        <v>145</v>
      </c>
      <c r="B146">
        <v>0</v>
      </c>
      <c r="C146">
        <f>IF(B146&lt;&gt;0,B146,$U$3*A146^$U$4)</f>
        <v>45.527745200989685</v>
      </c>
      <c r="D146" t="str">
        <f>IF(ROW()&gt;51,"",LARGE(Tableau1[VOLUME2],ROW()-1))</f>
        <v/>
      </c>
    </row>
    <row r="147" spans="1:4" x14ac:dyDescent="0.25">
      <c r="A147" s="1">
        <v>146</v>
      </c>
      <c r="B147">
        <v>44.985599999999998</v>
      </c>
      <c r="C147">
        <f>IF(B147&lt;&gt;0,B147,$U$3*A147^$U$4)</f>
        <v>44.985599999999998</v>
      </c>
      <c r="D147" t="str">
        <f>IF(ROW()&gt;51,"",LARGE(Tableau1[VOLUME2],ROW()-1))</f>
        <v/>
      </c>
    </row>
    <row r="148" spans="1:4" x14ac:dyDescent="0.25">
      <c r="A148" s="1">
        <v>147</v>
      </c>
      <c r="B148">
        <v>0</v>
      </c>
      <c r="C148">
        <f>IF(B148&lt;&gt;0,B148,$U$3*A148^$U$4)</f>
        <v>44.951580382978698</v>
      </c>
      <c r="D148" t="str">
        <f>IF(ROW()&gt;51,"",LARGE(Tableau1[VOLUME2],ROW()-1))</f>
        <v/>
      </c>
    </row>
    <row r="149" spans="1:4" x14ac:dyDescent="0.25">
      <c r="A149" s="1">
        <v>148</v>
      </c>
      <c r="B149">
        <v>0</v>
      </c>
      <c r="C149">
        <f>IF(B149&lt;&gt;0,B149,$U$3*A149^$U$4)</f>
        <v>44.669134058909812</v>
      </c>
      <c r="D149" t="str">
        <f>IF(ROW()&gt;51,"",LARGE(Tableau1[VOLUME2],ROW()-1))</f>
        <v/>
      </c>
    </row>
    <row r="150" spans="1:4" x14ac:dyDescent="0.25">
      <c r="A150" s="1">
        <v>149</v>
      </c>
      <c r="B150">
        <v>0</v>
      </c>
      <c r="C150">
        <f>IF(B150&lt;&gt;0,B150,$U$3*A150^$U$4)</f>
        <v>44.390346591217131</v>
      </c>
      <c r="D150" t="str">
        <f>IF(ROW()&gt;51,"",LARGE(Tableau1[VOLUME2],ROW()-1))</f>
        <v/>
      </c>
    </row>
    <row r="151" spans="1:4" x14ac:dyDescent="0.25">
      <c r="A151" s="1">
        <v>150</v>
      </c>
      <c r="B151">
        <v>0</v>
      </c>
      <c r="C151">
        <f>IF(B151&lt;&gt;0,B151,$U$3*A151^$U$4)</f>
        <v>44.115146500398012</v>
      </c>
      <c r="D151" t="str">
        <f>IF(ROW()&gt;51,"",LARGE(Tableau1[VOLUME2],ROW()-1))</f>
        <v/>
      </c>
    </row>
    <row r="152" spans="1:4" x14ac:dyDescent="0.25">
      <c r="A152" s="1">
        <v>151</v>
      </c>
      <c r="B152">
        <v>43.771500000000003</v>
      </c>
      <c r="C152">
        <f>IF(B152&lt;&gt;0,B152,$U$3*A152^$U$4)</f>
        <v>43.771500000000003</v>
      </c>
      <c r="D152" t="str">
        <f>IF(ROW()&gt;51,"",LARGE(Tableau1[VOLUME2],ROW()-1))</f>
        <v/>
      </c>
    </row>
    <row r="153" spans="1:4" x14ac:dyDescent="0.25">
      <c r="A153" s="1">
        <v>152</v>
      </c>
      <c r="B153">
        <v>0</v>
      </c>
      <c r="C153">
        <f>IF(B153&lt;&gt;0,B153,$U$3*A153^$U$4)</f>
        <v>43.575231774312677</v>
      </c>
      <c r="D153" t="str">
        <f>IF(ROW()&gt;51,"",LARGE(Tableau1[VOLUME2],ROW()-1))</f>
        <v/>
      </c>
    </row>
    <row r="154" spans="1:4" x14ac:dyDescent="0.25">
      <c r="A154" s="1">
        <v>153</v>
      </c>
      <c r="B154">
        <v>43.238999999999997</v>
      </c>
      <c r="C154">
        <f>IF(B154&lt;&gt;0,B154,$U$3*A154^$U$4)</f>
        <v>43.238999999999997</v>
      </c>
      <c r="D154" t="str">
        <f>IF(ROW()&gt;51,"",LARGE(Tableau1[VOLUME2],ROW()-1))</f>
        <v/>
      </c>
    </row>
    <row r="155" spans="1:4" x14ac:dyDescent="0.25">
      <c r="A155" s="1">
        <v>154</v>
      </c>
      <c r="B155">
        <v>42.96</v>
      </c>
      <c r="C155">
        <f>IF(B155&lt;&gt;0,B155,$U$3*A155^$U$4)</f>
        <v>42.96</v>
      </c>
      <c r="D155" t="str">
        <f>IF(ROW()&gt;51,"",LARGE(Tableau1[VOLUME2],ROW()-1))</f>
        <v/>
      </c>
    </row>
    <row r="156" spans="1:4" x14ac:dyDescent="0.25">
      <c r="A156" s="1">
        <v>155</v>
      </c>
      <c r="B156">
        <v>0</v>
      </c>
      <c r="C156">
        <f>IF(B156&lt;&gt;0,B156,$U$3*A156^$U$4)</f>
        <v>42.790581847590794</v>
      </c>
      <c r="D156" t="str">
        <f>IF(ROW()&gt;51,"",LARGE(Tableau1[VOLUME2],ROW()-1))</f>
        <v/>
      </c>
    </row>
    <row r="157" spans="1:4" x14ac:dyDescent="0.25">
      <c r="A157" s="1">
        <v>156</v>
      </c>
      <c r="B157">
        <v>0</v>
      </c>
      <c r="C157">
        <f>IF(B157&lt;&gt;0,B157,$U$3*A157^$U$4)</f>
        <v>42.535505048401113</v>
      </c>
      <c r="D157" t="str">
        <f>IF(ROW()&gt;51,"",LARGE(Tableau1[VOLUME2],ROW()-1))</f>
        <v/>
      </c>
    </row>
    <row r="158" spans="1:4" x14ac:dyDescent="0.25">
      <c r="A158" s="1">
        <v>157</v>
      </c>
      <c r="B158">
        <v>0</v>
      </c>
      <c r="C158">
        <f>IF(B158&lt;&gt;0,B158,$U$3*A158^$U$4)</f>
        <v>42.283564145964831</v>
      </c>
      <c r="D158" t="str">
        <f>IF(ROW()&gt;51,"",LARGE(Tableau1[VOLUME2],ROW()-1))</f>
        <v/>
      </c>
    </row>
    <row r="159" spans="1:4" x14ac:dyDescent="0.25">
      <c r="A159" s="1">
        <v>158</v>
      </c>
      <c r="B159">
        <v>0</v>
      </c>
      <c r="C159">
        <f>IF(B159&lt;&gt;0,B159,$U$3*A159^$U$4)</f>
        <v>42.034700979948106</v>
      </c>
      <c r="D159" t="str">
        <f>IF(ROW()&gt;51,"",LARGE(Tableau1[VOLUME2],ROW()-1))</f>
        <v/>
      </c>
    </row>
    <row r="160" spans="1:4" x14ac:dyDescent="0.25">
      <c r="A160" s="1">
        <v>159</v>
      </c>
      <c r="B160">
        <v>0</v>
      </c>
      <c r="C160">
        <f>IF(B160&lt;&gt;0,B160,$U$3*A160^$U$4)</f>
        <v>41.788858827779862</v>
      </c>
      <c r="D160" t="str">
        <f>IF(ROW()&gt;51,"",LARGE(Tableau1[VOLUME2],ROW()-1))</f>
        <v/>
      </c>
    </row>
    <row r="161" spans="1:4" x14ac:dyDescent="0.25">
      <c r="A161" s="1">
        <v>160</v>
      </c>
      <c r="B161">
        <v>0</v>
      </c>
      <c r="C161">
        <f>IF(B161&lt;&gt;0,B161,$U$3*A161^$U$4)</f>
        <v>41.545982360343309</v>
      </c>
      <c r="D161" t="str">
        <f>IF(ROW()&gt;51,"",LARGE(Tableau1[VOLUME2],ROW()-1))</f>
        <v/>
      </c>
    </row>
    <row r="162" spans="1:4" x14ac:dyDescent="0.25">
      <c r="A162" s="1">
        <v>161</v>
      </c>
      <c r="B162">
        <v>40.154400000000003</v>
      </c>
      <c r="C162">
        <f>IF(B162&lt;&gt;0,B162,$U$3*A162^$U$4)</f>
        <v>40.154400000000003</v>
      </c>
      <c r="D162" t="str">
        <f>IF(ROW()&gt;51,"",LARGE(Tableau1[VOLUME2],ROW()-1))</f>
        <v/>
      </c>
    </row>
    <row r="163" spans="1:4" x14ac:dyDescent="0.25">
      <c r="A163" s="1">
        <v>162</v>
      </c>
      <c r="B163">
        <v>39.996000000000002</v>
      </c>
      <c r="C163">
        <f>IF(B163&lt;&gt;0,B163,$U$3*A163^$U$4)</f>
        <v>39.996000000000002</v>
      </c>
      <c r="D163" t="str">
        <f>IF(ROW()&gt;51,"",LARGE(Tableau1[VOLUME2],ROW()-1))</f>
        <v/>
      </c>
    </row>
    <row r="164" spans="1:4" x14ac:dyDescent="0.25">
      <c r="A164" s="1">
        <v>163</v>
      </c>
      <c r="B164">
        <v>0</v>
      </c>
      <c r="C164">
        <f>IF(B164&lt;&gt;0,B164,$U$3*A164^$U$4)</f>
        <v>40.834613791746207</v>
      </c>
      <c r="D164" t="str">
        <f>IF(ROW()&gt;51,"",LARGE(Tableau1[VOLUME2],ROW()-1))</f>
        <v/>
      </c>
    </row>
    <row r="165" spans="1:4" x14ac:dyDescent="0.25">
      <c r="A165" s="1">
        <v>164</v>
      </c>
      <c r="B165">
        <v>39.36</v>
      </c>
      <c r="C165">
        <f>IF(B165&lt;&gt;0,B165,$U$3*A165^$U$4)</f>
        <v>39.36</v>
      </c>
      <c r="D165" t="str">
        <f>IF(ROW()&gt;51,"",LARGE(Tableau1[VOLUME2],ROW()-1))</f>
        <v/>
      </c>
    </row>
    <row r="166" spans="1:4" x14ac:dyDescent="0.25">
      <c r="A166" s="1">
        <v>165</v>
      </c>
      <c r="B166">
        <v>0</v>
      </c>
      <c r="C166">
        <f>IF(B166&lt;&gt;0,B166,$U$3*A166^$U$4)</f>
        <v>40.374241068557581</v>
      </c>
      <c r="D166" t="str">
        <f>IF(ROW()&gt;51,"",LARGE(Tableau1[VOLUME2],ROW()-1))</f>
        <v/>
      </c>
    </row>
    <row r="167" spans="1:4" x14ac:dyDescent="0.25">
      <c r="A167" s="1">
        <v>166</v>
      </c>
      <c r="B167">
        <v>0</v>
      </c>
      <c r="C167">
        <f>IF(B167&lt;&gt;0,B167,$U$3*A167^$U$4)</f>
        <v>40.148069645723432</v>
      </c>
      <c r="D167" t="str">
        <f>IF(ROW()&gt;51,"",LARGE(Tableau1[VOLUME2],ROW()-1))</f>
        <v/>
      </c>
    </row>
    <row r="168" spans="1:4" x14ac:dyDescent="0.25">
      <c r="A168" s="1">
        <v>167</v>
      </c>
      <c r="B168">
        <v>0</v>
      </c>
      <c r="C168">
        <f>IF(B168&lt;&gt;0,B168,$U$3*A168^$U$4)</f>
        <v>39.924512224497406</v>
      </c>
      <c r="D168" t="str">
        <f>IF(ROW()&gt;51,"",LARGE(Tableau1[VOLUME2],ROW()-1))</f>
        <v/>
      </c>
    </row>
    <row r="169" spans="1:4" x14ac:dyDescent="0.25">
      <c r="A169" s="1">
        <v>168</v>
      </c>
      <c r="B169">
        <v>0</v>
      </c>
      <c r="C169">
        <f>IF(B169&lt;&gt;0,B169,$U$3*A169^$U$4)</f>
        <v>39.703523210323212</v>
      </c>
      <c r="D169" t="str">
        <f>IF(ROW()&gt;51,"",LARGE(Tableau1[VOLUME2],ROW()-1))</f>
        <v/>
      </c>
    </row>
    <row r="170" spans="1:4" x14ac:dyDescent="0.25">
      <c r="A170" s="1">
        <v>169</v>
      </c>
      <c r="B170">
        <v>0</v>
      </c>
      <c r="C170">
        <f>IF(B170&lt;&gt;0,B170,$U$3*A170^$U$4)</f>
        <v>39.485058069064934</v>
      </c>
      <c r="D170" t="str">
        <f>IF(ROW()&gt;51,"",LARGE(Tableau1[VOLUME2],ROW()-1))</f>
        <v/>
      </c>
    </row>
    <row r="171" spans="1:4" x14ac:dyDescent="0.25">
      <c r="A171" s="1">
        <v>170</v>
      </c>
      <c r="B171">
        <v>0</v>
      </c>
      <c r="C171">
        <f>IF(B171&lt;&gt;0,B171,$U$3*A171^$U$4)</f>
        <v>39.269073296249971</v>
      </c>
      <c r="D171" t="str">
        <f>IF(ROW()&gt;51,"",LARGE(Tableau1[VOLUME2],ROW()-1))</f>
        <v/>
      </c>
    </row>
    <row r="172" spans="1:4" x14ac:dyDescent="0.25">
      <c r="A172" s="1">
        <v>171</v>
      </c>
      <c r="B172">
        <v>38.700000000000003</v>
      </c>
      <c r="C172">
        <f>IF(B172&lt;&gt;0,B172,$U$3*A172^$U$4)</f>
        <v>38.700000000000003</v>
      </c>
      <c r="D172" t="str">
        <f>IF(ROW()&gt;51,"",LARGE(Tableau1[VOLUME2],ROW()-1))</f>
        <v/>
      </c>
    </row>
    <row r="173" spans="1:4" x14ac:dyDescent="0.25">
      <c r="A173" s="1">
        <v>172</v>
      </c>
      <c r="B173">
        <v>0</v>
      </c>
      <c r="C173">
        <f>IF(B173&lt;&gt;0,B173,$U$3*A173^$U$4)</f>
        <v>38.844375809260171</v>
      </c>
      <c r="D173" t="str">
        <f>IF(ROW()&gt;51,"",LARGE(Tableau1[VOLUME2],ROW()-1))</f>
        <v/>
      </c>
    </row>
    <row r="174" spans="1:4" x14ac:dyDescent="0.25">
      <c r="A174" s="1">
        <v>173</v>
      </c>
      <c r="B174">
        <v>0</v>
      </c>
      <c r="C174">
        <f>IF(B174&lt;&gt;0,B174,$U$3*A174^$U$4)</f>
        <v>38.635580972324576</v>
      </c>
      <c r="D174" t="str">
        <f>IF(ROW()&gt;51,"",LARGE(Tableau1[VOLUME2],ROW()-1))</f>
        <v/>
      </c>
    </row>
    <row r="175" spans="1:4" x14ac:dyDescent="0.25">
      <c r="A175" s="1">
        <v>174</v>
      </c>
      <c r="B175">
        <v>38.159999999999997</v>
      </c>
      <c r="C175">
        <f>IF(B175&lt;&gt;0,B175,$U$3*A175^$U$4)</f>
        <v>38.159999999999997</v>
      </c>
      <c r="D175" t="str">
        <f>IF(ROW()&gt;51,"",LARGE(Tableau1[VOLUME2],ROW()-1))</f>
        <v/>
      </c>
    </row>
    <row r="176" spans="1:4" x14ac:dyDescent="0.25">
      <c r="A176" s="1">
        <v>175</v>
      </c>
      <c r="B176">
        <v>0</v>
      </c>
      <c r="C176">
        <f>IF(B176&lt;&gt;0,B176,$U$3*A176^$U$4)</f>
        <v>38.224900722314324</v>
      </c>
      <c r="D176" t="str">
        <f>IF(ROW()&gt;51,"",LARGE(Tableau1[VOLUME2],ROW()-1))</f>
        <v/>
      </c>
    </row>
    <row r="177" spans="1:4" x14ac:dyDescent="0.25">
      <c r="A177" s="1">
        <v>176</v>
      </c>
      <c r="B177">
        <v>37.699199999999998</v>
      </c>
      <c r="C177">
        <f>IF(B177&lt;&gt;0,B177,$U$3*A177^$U$4)</f>
        <v>37.699199999999998</v>
      </c>
      <c r="D177" t="str">
        <f>IF(ROW()&gt;51,"",LARGE(Tableau1[VOLUME2],ROW()-1))</f>
        <v/>
      </c>
    </row>
    <row r="178" spans="1:4" x14ac:dyDescent="0.25">
      <c r="A178" s="1">
        <v>177</v>
      </c>
      <c r="B178">
        <v>0</v>
      </c>
      <c r="C178">
        <f>IF(B178&lt;&gt;0,B178,$U$3*A178^$U$4)</f>
        <v>37.823178799528598</v>
      </c>
      <c r="D178" t="str">
        <f>IF(ROW()&gt;51,"",LARGE(Tableau1[VOLUME2],ROW()-1))</f>
        <v/>
      </c>
    </row>
    <row r="179" spans="1:4" x14ac:dyDescent="0.25">
      <c r="A179" s="1">
        <v>178</v>
      </c>
      <c r="B179">
        <v>0</v>
      </c>
      <c r="C179">
        <f>IF(B179&lt;&gt;0,B179,$U$3*A179^$U$4)</f>
        <v>37.625585029778797</v>
      </c>
      <c r="D179" t="str">
        <f>IF(ROW()&gt;51,"",LARGE(Tableau1[VOLUME2],ROW()-1))</f>
        <v/>
      </c>
    </row>
    <row r="180" spans="1:4" x14ac:dyDescent="0.25">
      <c r="A180" s="1">
        <v>179</v>
      </c>
      <c r="B180">
        <v>36.636000000000003</v>
      </c>
      <c r="C180">
        <f>IF(B180&lt;&gt;0,B180,$U$3*A180^$U$4)</f>
        <v>36.636000000000003</v>
      </c>
      <c r="D180" t="str">
        <f>IF(ROW()&gt;51,"",LARGE(Tableau1[VOLUME2],ROW()-1))</f>
        <v/>
      </c>
    </row>
    <row r="181" spans="1:4" x14ac:dyDescent="0.25">
      <c r="A181" s="1">
        <v>180</v>
      </c>
      <c r="B181">
        <v>0</v>
      </c>
      <c r="C181">
        <f>IF(B181&lt;&gt;0,B181,$U$3*A181^$U$4)</f>
        <v>37.236754557447661</v>
      </c>
      <c r="D181" t="str">
        <f>IF(ROW()&gt;51,"",LARGE(Tableau1[VOLUME2],ROW()-1))</f>
        <v/>
      </c>
    </row>
    <row r="182" spans="1:4" x14ac:dyDescent="0.25">
      <c r="A182" s="1">
        <v>181</v>
      </c>
      <c r="B182">
        <v>0</v>
      </c>
      <c r="C182">
        <f>IF(B182&lt;&gt;0,B182,$U$3*A182^$U$4)</f>
        <v>37.045449238891521</v>
      </c>
      <c r="D182" t="str">
        <f>IF(ROW()&gt;51,"",LARGE(Tableau1[VOLUME2],ROW()-1))</f>
        <v/>
      </c>
    </row>
    <row r="183" spans="1:4" x14ac:dyDescent="0.25">
      <c r="A183" s="1">
        <v>182</v>
      </c>
      <c r="B183">
        <v>0</v>
      </c>
      <c r="C183">
        <f>IF(B183&lt;&gt;0,B183,$U$3*A183^$U$4)</f>
        <v>36.856172689667169</v>
      </c>
      <c r="D183" t="str">
        <f>IF(ROW()&gt;51,"",LARGE(Tableau1[VOLUME2],ROW()-1))</f>
        <v/>
      </c>
    </row>
    <row r="184" spans="1:4" x14ac:dyDescent="0.25">
      <c r="A184" s="1">
        <v>183</v>
      </c>
      <c r="B184">
        <v>35.102400000000003</v>
      </c>
      <c r="C184">
        <f>IF(B184&lt;&gt;0,B184,$U$3*A184^$U$4)</f>
        <v>35.102400000000003</v>
      </c>
      <c r="D184" t="str">
        <f>IF(ROW()&gt;51,"",LARGE(Tableau1[VOLUME2],ROW()-1))</f>
        <v/>
      </c>
    </row>
    <row r="185" spans="1:4" x14ac:dyDescent="0.25">
      <c r="A185" s="1">
        <v>184</v>
      </c>
      <c r="B185">
        <v>0</v>
      </c>
      <c r="C185">
        <f>IF(B185&lt;&gt;0,B185,$U$3*A185^$U$4)</f>
        <v>36.483576650862958</v>
      </c>
      <c r="D185" t="str">
        <f>IF(ROW()&gt;51,"",LARGE(Tableau1[VOLUME2],ROW()-1))</f>
        <v/>
      </c>
    </row>
    <row r="186" spans="1:4" x14ac:dyDescent="0.25">
      <c r="A186" s="1">
        <v>185</v>
      </c>
      <c r="B186">
        <v>0</v>
      </c>
      <c r="C186">
        <f>IF(B186&lt;&gt;0,B186,$U$3*A186^$U$4)</f>
        <v>36.300194253443095</v>
      </c>
      <c r="D186" t="str">
        <f>IF(ROW()&gt;51,"",LARGE(Tableau1[VOLUME2],ROW()-1))</f>
        <v/>
      </c>
    </row>
    <row r="187" spans="1:4" x14ac:dyDescent="0.25">
      <c r="A187" s="1">
        <v>186</v>
      </c>
      <c r="B187">
        <v>0</v>
      </c>
      <c r="C187">
        <f>IF(B187&lt;&gt;0,B187,$U$3*A187^$U$4)</f>
        <v>36.118714773274931</v>
      </c>
      <c r="D187" t="str">
        <f>IF(ROW()&gt;51,"",LARGE(Tableau1[VOLUME2],ROW()-1))</f>
        <v/>
      </c>
    </row>
    <row r="188" spans="1:4" x14ac:dyDescent="0.25">
      <c r="A188" s="1">
        <v>187</v>
      </c>
      <c r="B188">
        <v>0</v>
      </c>
      <c r="C188">
        <f>IF(B188&lt;&gt;0,B188,$U$3*A188^$U$4)</f>
        <v>35.939108391884162</v>
      </c>
      <c r="D188" t="str">
        <f>IF(ROW()&gt;51,"",LARGE(Tableau1[VOLUME2],ROW()-1))</f>
        <v/>
      </c>
    </row>
    <row r="189" spans="1:4" x14ac:dyDescent="0.25">
      <c r="A189" s="1">
        <v>188</v>
      </c>
      <c r="B189">
        <v>0</v>
      </c>
      <c r="C189">
        <f>IF(B189&lt;&gt;0,B189,$U$3*A189^$U$4)</f>
        <v>35.761345914201151</v>
      </c>
      <c r="D189" t="str">
        <f>IF(ROW()&gt;51,"",LARGE(Tableau1[VOLUME2],ROW()-1))</f>
        <v/>
      </c>
    </row>
    <row r="190" spans="1:4" x14ac:dyDescent="0.25">
      <c r="A190" s="1">
        <v>189</v>
      </c>
      <c r="B190">
        <v>0</v>
      </c>
      <c r="C190">
        <f>IF(B190&lt;&gt;0,B190,$U$3*A190^$U$4)</f>
        <v>35.585398752297429</v>
      </c>
      <c r="D190" t="str">
        <f>IF(ROW()&gt;51,"",LARGE(Tableau1[VOLUME2],ROW()-1))</f>
        <v/>
      </c>
    </row>
    <row r="191" spans="1:4" x14ac:dyDescent="0.25">
      <c r="A191" s="1">
        <v>190</v>
      </c>
      <c r="B191">
        <v>0</v>
      </c>
      <c r="C191">
        <f>IF(B191&lt;&gt;0,B191,$U$3*A191^$U$4)</f>
        <v>35.411238909630235</v>
      </c>
      <c r="D191" t="str">
        <f>IF(ROW()&gt;51,"",LARGE(Tableau1[VOLUME2],ROW()-1))</f>
        <v/>
      </c>
    </row>
    <row r="192" spans="1:4" x14ac:dyDescent="0.25">
      <c r="A192" s="1">
        <v>191</v>
      </c>
      <c r="B192">
        <v>0</v>
      </c>
      <c r="C192">
        <f>IF(B192&lt;&gt;0,B192,$U$3*A192^$U$4)</f>
        <v>35.238838965775692</v>
      </c>
      <c r="D192" t="str">
        <f>IF(ROW()&gt;51,"",LARGE(Tableau1[VOLUME2],ROW()-1))</f>
        <v/>
      </c>
    </row>
    <row r="193" spans="1:4" x14ac:dyDescent="0.25">
      <c r="A193" s="1">
        <v>192</v>
      </c>
      <c r="B193">
        <v>33.098999999999997</v>
      </c>
      <c r="C193">
        <f>IF(B193&lt;&gt;0,B193,$U$3*A193^$U$4)</f>
        <v>33.098999999999997</v>
      </c>
      <c r="D193" t="str">
        <f>IF(ROW()&gt;51,"",LARGE(Tableau1[VOLUME2],ROW()-1))</f>
        <v/>
      </c>
    </row>
    <row r="194" spans="1:4" x14ac:dyDescent="0.25">
      <c r="A194" s="1">
        <v>193</v>
      </c>
      <c r="B194">
        <v>0</v>
      </c>
      <c r="C194">
        <f>IF(B194&lt;&gt;0,B194,$U$3*A194^$U$4)</f>
        <v>34.899211885089777</v>
      </c>
      <c r="D194" t="str">
        <f>IF(ROW()&gt;51,"",LARGE(Tableau1[VOLUME2],ROW()-1))</f>
        <v/>
      </c>
    </row>
    <row r="195" spans="1:4" x14ac:dyDescent="0.25">
      <c r="A195" s="1">
        <v>194</v>
      </c>
      <c r="B195">
        <v>32.4</v>
      </c>
      <c r="C195">
        <f>IF(B195&lt;&gt;0,B195,$U$3*A195^$U$4)</f>
        <v>32.4</v>
      </c>
      <c r="D195" t="str">
        <f>IF(ROW()&gt;51,"",LARGE(Tableau1[VOLUME2],ROW()-1))</f>
        <v/>
      </c>
    </row>
    <row r="196" spans="1:4" x14ac:dyDescent="0.25">
      <c r="A196" s="1">
        <v>195</v>
      </c>
      <c r="B196">
        <v>0</v>
      </c>
      <c r="C196">
        <f>IF(B196&lt;&gt;0,B196,$U$3*A196^$U$4)</f>
        <v>34.566309118259944</v>
      </c>
      <c r="D196" t="str">
        <f>IF(ROW()&gt;51,"",LARGE(Tableau1[VOLUME2],ROW()-1))</f>
        <v/>
      </c>
    </row>
    <row r="197" spans="1:4" x14ac:dyDescent="0.25">
      <c r="A197" s="1">
        <v>196</v>
      </c>
      <c r="B197">
        <v>0</v>
      </c>
      <c r="C197">
        <f>IF(B197&lt;&gt;0,B197,$U$3*A197^$U$4)</f>
        <v>34.402316515644287</v>
      </c>
      <c r="D197" t="str">
        <f>IF(ROW()&gt;51,"",LARGE(Tableau1[VOLUME2],ROW()-1))</f>
        <v/>
      </c>
    </row>
    <row r="198" spans="1:4" x14ac:dyDescent="0.25">
      <c r="A198" s="1">
        <v>197</v>
      </c>
      <c r="B198">
        <v>0</v>
      </c>
      <c r="C198">
        <f>IF(B198&lt;&gt;0,B198,$U$3*A198^$U$4)</f>
        <v>34.239930590216403</v>
      </c>
      <c r="D198" t="str">
        <f>IF(ROW()&gt;51,"",LARGE(Tableau1[VOLUME2],ROW()-1))</f>
        <v/>
      </c>
    </row>
    <row r="199" spans="1:4" x14ac:dyDescent="0.25">
      <c r="A199" s="1">
        <v>198</v>
      </c>
      <c r="B199">
        <v>0</v>
      </c>
      <c r="C199">
        <f>IF(B199&lt;&gt;0,B199,$U$3*A199^$U$4)</f>
        <v>34.079127564487131</v>
      </c>
      <c r="D199" t="str">
        <f>IF(ROW()&gt;51,"",LARGE(Tableau1[VOLUME2],ROW()-1))</f>
        <v/>
      </c>
    </row>
    <row r="200" spans="1:4" x14ac:dyDescent="0.25">
      <c r="A200" s="1">
        <v>199</v>
      </c>
      <c r="B200">
        <v>31.6008</v>
      </c>
      <c r="C200">
        <f>IF(B200&lt;&gt;0,B200,$U$3*A200^$U$4)</f>
        <v>31.6008</v>
      </c>
      <c r="D200" t="str">
        <f>IF(ROW()&gt;51,"",LARGE(Tableau1[VOLUME2],ROW()-1))</f>
        <v/>
      </c>
    </row>
    <row r="201" spans="1:4" x14ac:dyDescent="0.25">
      <c r="A201" s="1">
        <v>200</v>
      </c>
      <c r="B201">
        <v>0</v>
      </c>
      <c r="C201">
        <f>IF(B201&lt;&gt;0,B201,$U$3*A201^$U$4)</f>
        <v>33.762177438713259</v>
      </c>
      <c r="D201" t="str">
        <f>IF(ROW()&gt;51,"",LARGE(Tableau1[VOLUME2],ROW()-1))</f>
        <v/>
      </c>
    </row>
    <row r="205" spans="1:4" x14ac:dyDescent="0.25">
      <c r="B205" s="2"/>
    </row>
  </sheetData>
  <sortState ref="K2:L81">
    <sortCondition ref="K2:K81"/>
  </sortState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>Anheuser-Busch InBev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Scott, Mathieu</dc:creator>
  <cp:lastModifiedBy>Jean-Eric Pelouas</cp:lastModifiedBy>
  <dcterms:created xsi:type="dcterms:W3CDTF">2018-07-09T20:04:47Z</dcterms:created>
  <dcterms:modified xsi:type="dcterms:W3CDTF">2018-07-11T07:53:04Z</dcterms:modified>
</cp:coreProperties>
</file>