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1580" windowHeight="6540" activeTab="2"/>
  </bookViews>
  <sheets>
    <sheet name="2013" sheetId="32" r:id="rId1"/>
    <sheet name="journal ventes" sheetId="35" r:id="rId2"/>
    <sheet name="journal ventes_1" sheetId="37" r:id="rId3"/>
  </sheets>
  <definedNames>
    <definedName name="_xlnm._FilterDatabase" localSheetId="1" hidden="1">'journal ventes'!$A$1:$H$763</definedName>
    <definedName name="_xlnm._FilterDatabase" localSheetId="2" hidden="1">'journal ventes_1'!$A$1:$H$763</definedName>
    <definedName name="_xlnm.Print_Titles" localSheetId="0">'2013'!$A:$BZ,'2013'!$6:$10</definedName>
    <definedName name="_xlnm.Print_Area" localSheetId="0">'2013'!$A$6:$R$329</definedName>
  </definedNames>
  <calcPr calcId="145621"/>
</workbook>
</file>

<file path=xl/calcChain.xml><?xml version="1.0" encoding="utf-8"?>
<calcChain xmlns="http://schemas.openxmlformats.org/spreadsheetml/2006/main">
  <c r="G7" i="37" l="1"/>
  <c r="G6" i="37"/>
  <c r="F5" i="37"/>
  <c r="G538" i="37"/>
  <c r="E538" i="37"/>
  <c r="D538" i="37"/>
  <c r="A538" i="37"/>
  <c r="G537" i="37"/>
  <c r="E537" i="37"/>
  <c r="D537" i="37"/>
  <c r="C537" i="37"/>
  <c r="A537" i="37"/>
  <c r="F536" i="37"/>
  <c r="E536" i="37"/>
  <c r="D536" i="37"/>
  <c r="C536" i="37"/>
  <c r="A536" i="37"/>
  <c r="G535" i="37"/>
  <c r="E535" i="37"/>
  <c r="D535" i="37"/>
  <c r="A535" i="37"/>
  <c r="G534" i="37"/>
  <c r="E534" i="37"/>
  <c r="D534" i="37"/>
  <c r="C534" i="37"/>
  <c r="A534" i="37"/>
  <c r="F533" i="37"/>
  <c r="E533" i="37"/>
  <c r="D533" i="37"/>
  <c r="C533" i="37"/>
  <c r="A533" i="37"/>
  <c r="G532" i="37"/>
  <c r="E532" i="37"/>
  <c r="D532" i="37"/>
  <c r="A532" i="37"/>
  <c r="G531" i="37"/>
  <c r="E531" i="37"/>
  <c r="D531" i="37"/>
  <c r="C531" i="37"/>
  <c r="A531" i="37"/>
  <c r="F530" i="37"/>
  <c r="E530" i="37"/>
  <c r="D530" i="37"/>
  <c r="C530" i="37"/>
  <c r="A530" i="37"/>
  <c r="G529" i="37"/>
  <c r="E529" i="37"/>
  <c r="D529" i="37"/>
  <c r="A529" i="37"/>
  <c r="G528" i="37"/>
  <c r="E528" i="37"/>
  <c r="D528" i="37"/>
  <c r="C528" i="37"/>
  <c r="A528" i="37"/>
  <c r="F527" i="37"/>
  <c r="E527" i="37"/>
  <c r="D527" i="37"/>
  <c r="C527" i="37"/>
  <c r="A527" i="37"/>
  <c r="G526" i="37"/>
  <c r="E526" i="37"/>
  <c r="D526" i="37"/>
  <c r="A526" i="37"/>
  <c r="G525" i="37"/>
  <c r="E525" i="37"/>
  <c r="D525" i="37"/>
  <c r="C525" i="37"/>
  <c r="A525" i="37"/>
  <c r="F524" i="37"/>
  <c r="E524" i="37"/>
  <c r="D524" i="37"/>
  <c r="C524" i="37"/>
  <c r="A524" i="37"/>
  <c r="G523" i="37"/>
  <c r="E523" i="37"/>
  <c r="D523" i="37"/>
  <c r="A523" i="37"/>
  <c r="G522" i="37"/>
  <c r="E522" i="37"/>
  <c r="D522" i="37"/>
  <c r="C522" i="37"/>
  <c r="A522" i="37"/>
  <c r="F521" i="37"/>
  <c r="E521" i="37"/>
  <c r="D521" i="37"/>
  <c r="C521" i="37"/>
  <c r="A521" i="37"/>
  <c r="G520" i="37"/>
  <c r="E520" i="37"/>
  <c r="D520" i="37"/>
  <c r="A520" i="37"/>
  <c r="G519" i="37"/>
  <c r="E519" i="37"/>
  <c r="D519" i="37"/>
  <c r="C519" i="37"/>
  <c r="A519" i="37"/>
  <c r="F518" i="37"/>
  <c r="E518" i="37"/>
  <c r="D518" i="37"/>
  <c r="C518" i="37"/>
  <c r="A518" i="37"/>
  <c r="G517" i="37"/>
  <c r="E517" i="37"/>
  <c r="D517" i="37"/>
  <c r="A517" i="37"/>
  <c r="G516" i="37"/>
  <c r="E516" i="37"/>
  <c r="D516" i="37"/>
  <c r="C516" i="37"/>
  <c r="A516" i="37"/>
  <c r="F515" i="37"/>
  <c r="E515" i="37"/>
  <c r="D515" i="37"/>
  <c r="C515" i="37"/>
  <c r="A515" i="37"/>
  <c r="G514" i="37"/>
  <c r="E514" i="37"/>
  <c r="D514" i="37"/>
  <c r="A514" i="37"/>
  <c r="G513" i="37"/>
  <c r="E513" i="37"/>
  <c r="D513" i="37"/>
  <c r="C513" i="37"/>
  <c r="A513" i="37"/>
  <c r="F512" i="37"/>
  <c r="E512" i="37"/>
  <c r="D512" i="37"/>
  <c r="C512" i="37"/>
  <c r="A512" i="37"/>
  <c r="G511" i="37"/>
  <c r="E511" i="37"/>
  <c r="D511" i="37"/>
  <c r="A511" i="37"/>
  <c r="G510" i="37"/>
  <c r="E510" i="37"/>
  <c r="D510" i="37"/>
  <c r="C510" i="37"/>
  <c r="A510" i="37"/>
  <c r="F509" i="37"/>
  <c r="E509" i="37"/>
  <c r="D509" i="37"/>
  <c r="C509" i="37"/>
  <c r="A509" i="37"/>
  <c r="G508" i="37"/>
  <c r="E508" i="37"/>
  <c r="D508" i="37"/>
  <c r="A508" i="37"/>
  <c r="G507" i="37"/>
  <c r="E507" i="37"/>
  <c r="D507" i="37"/>
  <c r="C507" i="37"/>
  <c r="A507" i="37"/>
  <c r="F506" i="37"/>
  <c r="E506" i="37"/>
  <c r="D506" i="37"/>
  <c r="C506" i="37"/>
  <c r="A506" i="37"/>
  <c r="G505" i="37"/>
  <c r="E505" i="37"/>
  <c r="D505" i="37"/>
  <c r="A505" i="37"/>
  <c r="G504" i="37"/>
  <c r="E504" i="37"/>
  <c r="D504" i="37"/>
  <c r="C504" i="37"/>
  <c r="A504" i="37"/>
  <c r="F503" i="37"/>
  <c r="E503" i="37"/>
  <c r="D503" i="37"/>
  <c r="C503" i="37"/>
  <c r="A503" i="37"/>
  <c r="G502" i="37"/>
  <c r="E502" i="37"/>
  <c r="D502" i="37"/>
  <c r="A502" i="37"/>
  <c r="G501" i="37"/>
  <c r="E501" i="37"/>
  <c r="D501" i="37"/>
  <c r="C501" i="37"/>
  <c r="A501" i="37"/>
  <c r="F500" i="37"/>
  <c r="E500" i="37"/>
  <c r="D500" i="37"/>
  <c r="C500" i="37"/>
  <c r="A500" i="37"/>
  <c r="G499" i="37"/>
  <c r="E499" i="37"/>
  <c r="D499" i="37"/>
  <c r="A499" i="37"/>
  <c r="G498" i="37"/>
  <c r="E498" i="37"/>
  <c r="D498" i="37"/>
  <c r="C498" i="37"/>
  <c r="A498" i="37"/>
  <c r="F497" i="37"/>
  <c r="E497" i="37"/>
  <c r="D497" i="37"/>
  <c r="C497" i="37"/>
  <c r="A497" i="37"/>
  <c r="G496" i="37"/>
  <c r="E496" i="37"/>
  <c r="D496" i="37"/>
  <c r="A496" i="37"/>
  <c r="G495" i="37"/>
  <c r="E495" i="37"/>
  <c r="D495" i="37"/>
  <c r="C495" i="37"/>
  <c r="A495" i="37"/>
  <c r="F494" i="37"/>
  <c r="E494" i="37"/>
  <c r="D494" i="37"/>
  <c r="C494" i="37"/>
  <c r="A494" i="37"/>
  <c r="G493" i="37"/>
  <c r="E493" i="37"/>
  <c r="D493" i="37"/>
  <c r="A493" i="37"/>
  <c r="G492" i="37"/>
  <c r="E492" i="37"/>
  <c r="D492" i="37"/>
  <c r="C492" i="37"/>
  <c r="A492" i="37"/>
  <c r="F491" i="37"/>
  <c r="E491" i="37"/>
  <c r="D491" i="37"/>
  <c r="C491" i="37"/>
  <c r="A491" i="37"/>
  <c r="G490" i="37"/>
  <c r="E490" i="37"/>
  <c r="D490" i="37"/>
  <c r="A490" i="37"/>
  <c r="G489" i="37"/>
  <c r="E489" i="37"/>
  <c r="D489" i="37"/>
  <c r="C489" i="37"/>
  <c r="A489" i="37"/>
  <c r="F488" i="37"/>
  <c r="E488" i="37"/>
  <c r="D488" i="37"/>
  <c r="C488" i="37"/>
  <c r="A488" i="37"/>
  <c r="G487" i="37"/>
  <c r="E487" i="37"/>
  <c r="D487" i="37"/>
  <c r="A487" i="37"/>
  <c r="G486" i="37"/>
  <c r="E486" i="37"/>
  <c r="D486" i="37"/>
  <c r="C486" i="37"/>
  <c r="A486" i="37"/>
  <c r="F485" i="37"/>
  <c r="E485" i="37"/>
  <c r="D485" i="37"/>
  <c r="C485" i="37"/>
  <c r="A485" i="37"/>
  <c r="G484" i="37"/>
  <c r="E484" i="37"/>
  <c r="D484" i="37"/>
  <c r="A484" i="37"/>
  <c r="G483" i="37"/>
  <c r="E483" i="37"/>
  <c r="D483" i="37"/>
  <c r="C483" i="37"/>
  <c r="A483" i="37"/>
  <c r="F482" i="37"/>
  <c r="E482" i="37"/>
  <c r="D482" i="37"/>
  <c r="C482" i="37"/>
  <c r="A482" i="37"/>
  <c r="G481" i="37"/>
  <c r="E481" i="37"/>
  <c r="D481" i="37"/>
  <c r="A481" i="37"/>
  <c r="G480" i="37"/>
  <c r="E480" i="37"/>
  <c r="D480" i="37"/>
  <c r="C480" i="37"/>
  <c r="A480" i="37"/>
  <c r="F479" i="37"/>
  <c r="E479" i="37"/>
  <c r="D479" i="37"/>
  <c r="C479" i="37"/>
  <c r="A479" i="37"/>
  <c r="G478" i="37"/>
  <c r="E478" i="37"/>
  <c r="D478" i="37"/>
  <c r="A478" i="37"/>
  <c r="G477" i="37"/>
  <c r="E477" i="37"/>
  <c r="D477" i="37"/>
  <c r="C477" i="37"/>
  <c r="A477" i="37"/>
  <c r="F476" i="37"/>
  <c r="E476" i="37"/>
  <c r="D476" i="37"/>
  <c r="C476" i="37"/>
  <c r="A476" i="37"/>
  <c r="G475" i="37"/>
  <c r="E475" i="37"/>
  <c r="D475" i="37"/>
  <c r="A475" i="37"/>
  <c r="G474" i="37"/>
  <c r="E474" i="37"/>
  <c r="D474" i="37"/>
  <c r="C474" i="37"/>
  <c r="A474" i="37"/>
  <c r="F473" i="37"/>
  <c r="E473" i="37"/>
  <c r="D473" i="37"/>
  <c r="C473" i="37"/>
  <c r="A473" i="37"/>
  <c r="G472" i="37"/>
  <c r="E472" i="37"/>
  <c r="D472" i="37"/>
  <c r="A472" i="37"/>
  <c r="G471" i="37"/>
  <c r="E471" i="37"/>
  <c r="D471" i="37"/>
  <c r="C471" i="37"/>
  <c r="A471" i="37"/>
  <c r="F470" i="37"/>
  <c r="E470" i="37"/>
  <c r="D470" i="37"/>
  <c r="C470" i="37"/>
  <c r="A470" i="37"/>
  <c r="G469" i="37"/>
  <c r="E469" i="37"/>
  <c r="D469" i="37"/>
  <c r="A469" i="37"/>
  <c r="G468" i="37"/>
  <c r="E468" i="37"/>
  <c r="D468" i="37"/>
  <c r="C468" i="37"/>
  <c r="A468" i="37"/>
  <c r="F467" i="37"/>
  <c r="E467" i="37"/>
  <c r="D467" i="37"/>
  <c r="C467" i="37"/>
  <c r="A467" i="37"/>
  <c r="G466" i="37"/>
  <c r="E466" i="37"/>
  <c r="D466" i="37"/>
  <c r="A466" i="37"/>
  <c r="G465" i="37"/>
  <c r="E465" i="37"/>
  <c r="D465" i="37"/>
  <c r="C465" i="37"/>
  <c r="A465" i="37"/>
  <c r="F464" i="37"/>
  <c r="E464" i="37"/>
  <c r="D464" i="37"/>
  <c r="C464" i="37"/>
  <c r="A464" i="37"/>
  <c r="G463" i="37"/>
  <c r="E463" i="37"/>
  <c r="D463" i="37"/>
  <c r="A463" i="37"/>
  <c r="G462" i="37"/>
  <c r="E462" i="37"/>
  <c r="D462" i="37"/>
  <c r="C462" i="37"/>
  <c r="A462" i="37"/>
  <c r="F461" i="37"/>
  <c r="E461" i="37"/>
  <c r="D461" i="37"/>
  <c r="C461" i="37"/>
  <c r="A461" i="37"/>
  <c r="G460" i="37"/>
  <c r="E460" i="37"/>
  <c r="D460" i="37"/>
  <c r="A460" i="37"/>
  <c r="G459" i="37"/>
  <c r="E459" i="37"/>
  <c r="D459" i="37"/>
  <c r="C459" i="37"/>
  <c r="A459" i="37"/>
  <c r="F458" i="37"/>
  <c r="E458" i="37"/>
  <c r="D458" i="37"/>
  <c r="C458" i="37"/>
  <c r="A458" i="37"/>
  <c r="G457" i="37"/>
  <c r="E457" i="37"/>
  <c r="D457" i="37"/>
  <c r="A457" i="37"/>
  <c r="G456" i="37"/>
  <c r="E456" i="37"/>
  <c r="D456" i="37"/>
  <c r="C456" i="37"/>
  <c r="A456" i="37"/>
  <c r="F455" i="37"/>
  <c r="E455" i="37"/>
  <c r="D455" i="37"/>
  <c r="C455" i="37"/>
  <c r="A455" i="37"/>
  <c r="G454" i="37"/>
  <c r="E454" i="37"/>
  <c r="D454" i="37"/>
  <c r="A454" i="37"/>
  <c r="G453" i="37"/>
  <c r="E453" i="37"/>
  <c r="D453" i="37"/>
  <c r="C453" i="37"/>
  <c r="A453" i="37"/>
  <c r="F452" i="37"/>
  <c r="E452" i="37"/>
  <c r="D452" i="37"/>
  <c r="C452" i="37"/>
  <c r="A452" i="37"/>
  <c r="G451" i="37"/>
  <c r="E451" i="37"/>
  <c r="D451" i="37"/>
  <c r="A451" i="37"/>
  <c r="G450" i="37"/>
  <c r="E450" i="37"/>
  <c r="D450" i="37"/>
  <c r="C450" i="37"/>
  <c r="A450" i="37"/>
  <c r="F449" i="37"/>
  <c r="E449" i="37"/>
  <c r="D449" i="37"/>
  <c r="C449" i="37"/>
  <c r="A449" i="37"/>
  <c r="G448" i="37"/>
  <c r="E448" i="37"/>
  <c r="D448" i="37"/>
  <c r="A448" i="37"/>
  <c r="G447" i="37"/>
  <c r="E447" i="37"/>
  <c r="D447" i="37"/>
  <c r="C447" i="37"/>
  <c r="A447" i="37"/>
  <c r="F446" i="37"/>
  <c r="E446" i="37"/>
  <c r="D446" i="37"/>
  <c r="C446" i="37"/>
  <c r="A446" i="37"/>
  <c r="G445" i="37"/>
  <c r="E445" i="37"/>
  <c r="D445" i="37"/>
  <c r="A445" i="37"/>
  <c r="G444" i="37"/>
  <c r="E444" i="37"/>
  <c r="D444" i="37"/>
  <c r="C444" i="37"/>
  <c r="A444" i="37"/>
  <c r="F443" i="37"/>
  <c r="E443" i="37"/>
  <c r="D443" i="37"/>
  <c r="C443" i="37"/>
  <c r="A443" i="37"/>
  <c r="G442" i="37"/>
  <c r="E442" i="37"/>
  <c r="D442" i="37"/>
  <c r="A442" i="37"/>
  <c r="G441" i="37"/>
  <c r="E441" i="37"/>
  <c r="D441" i="37"/>
  <c r="C441" i="37"/>
  <c r="A441" i="37"/>
  <c r="F440" i="37"/>
  <c r="E440" i="37"/>
  <c r="D440" i="37"/>
  <c r="C440" i="37"/>
  <c r="A440" i="37"/>
  <c r="G439" i="37"/>
  <c r="E439" i="37"/>
  <c r="D439" i="37"/>
  <c r="A439" i="37"/>
  <c r="G438" i="37"/>
  <c r="E438" i="37"/>
  <c r="D438" i="37"/>
  <c r="C438" i="37"/>
  <c r="A438" i="37"/>
  <c r="F437" i="37"/>
  <c r="E437" i="37"/>
  <c r="D437" i="37"/>
  <c r="C437" i="37"/>
  <c r="A437" i="37"/>
  <c r="G436" i="37"/>
  <c r="E436" i="37"/>
  <c r="D436" i="37"/>
  <c r="A436" i="37"/>
  <c r="G435" i="37"/>
  <c r="E435" i="37"/>
  <c r="D435" i="37"/>
  <c r="C435" i="37"/>
  <c r="A435" i="37"/>
  <c r="F434" i="37"/>
  <c r="E434" i="37"/>
  <c r="D434" i="37"/>
  <c r="C434" i="37"/>
  <c r="A434" i="37"/>
  <c r="G433" i="37"/>
  <c r="E433" i="37"/>
  <c r="D433" i="37"/>
  <c r="A433" i="37"/>
  <c r="G432" i="37"/>
  <c r="E432" i="37"/>
  <c r="D432" i="37"/>
  <c r="C432" i="37"/>
  <c r="A432" i="37"/>
  <c r="F431" i="37"/>
  <c r="E431" i="37"/>
  <c r="D431" i="37"/>
  <c r="C431" i="37"/>
  <c r="A431" i="37"/>
  <c r="G430" i="37"/>
  <c r="E430" i="37"/>
  <c r="D430" i="37"/>
  <c r="A430" i="37"/>
  <c r="G429" i="37"/>
  <c r="E429" i="37"/>
  <c r="D429" i="37"/>
  <c r="C429" i="37"/>
  <c r="A429" i="37"/>
  <c r="F428" i="37"/>
  <c r="E428" i="37"/>
  <c r="D428" i="37"/>
  <c r="C428" i="37"/>
  <c r="A428" i="37"/>
  <c r="G427" i="37"/>
  <c r="E427" i="37"/>
  <c r="D427" i="37"/>
  <c r="A427" i="37"/>
  <c r="G426" i="37"/>
  <c r="E426" i="37"/>
  <c r="D426" i="37"/>
  <c r="C426" i="37"/>
  <c r="A426" i="37"/>
  <c r="F425" i="37"/>
  <c r="E425" i="37"/>
  <c r="D425" i="37"/>
  <c r="C425" i="37"/>
  <c r="A425" i="37"/>
  <c r="G424" i="37"/>
  <c r="E424" i="37"/>
  <c r="D424" i="37"/>
  <c r="A424" i="37"/>
  <c r="G423" i="37"/>
  <c r="E423" i="37"/>
  <c r="D423" i="37"/>
  <c r="C423" i="37"/>
  <c r="A423" i="37"/>
  <c r="F422" i="37"/>
  <c r="E422" i="37"/>
  <c r="D422" i="37"/>
  <c r="C422" i="37"/>
  <c r="A422" i="37"/>
  <c r="G421" i="37"/>
  <c r="E421" i="37"/>
  <c r="D421" i="37"/>
  <c r="A421" i="37"/>
  <c r="G420" i="37"/>
  <c r="E420" i="37"/>
  <c r="D420" i="37"/>
  <c r="C420" i="37"/>
  <c r="A420" i="37"/>
  <c r="F419" i="37"/>
  <c r="E419" i="37"/>
  <c r="D419" i="37"/>
  <c r="C419" i="37"/>
  <c r="A419" i="37"/>
  <c r="G418" i="37"/>
  <c r="E418" i="37"/>
  <c r="D418" i="37"/>
  <c r="A418" i="37"/>
  <c r="G417" i="37"/>
  <c r="E417" i="37"/>
  <c r="D417" i="37"/>
  <c r="C417" i="37"/>
  <c r="A417" i="37"/>
  <c r="F416" i="37"/>
  <c r="E416" i="37"/>
  <c r="D416" i="37"/>
  <c r="C416" i="37"/>
  <c r="A416" i="37"/>
  <c r="G415" i="37"/>
  <c r="E415" i="37"/>
  <c r="D415" i="37"/>
  <c r="A415" i="37"/>
  <c r="G414" i="37"/>
  <c r="E414" i="37"/>
  <c r="D414" i="37"/>
  <c r="C414" i="37"/>
  <c r="A414" i="37"/>
  <c r="F413" i="37"/>
  <c r="E413" i="37"/>
  <c r="D413" i="37"/>
  <c r="C413" i="37"/>
  <c r="A413" i="37"/>
  <c r="G412" i="37"/>
  <c r="E412" i="37"/>
  <c r="D412" i="37"/>
  <c r="A412" i="37"/>
  <c r="G411" i="37"/>
  <c r="E411" i="37"/>
  <c r="D411" i="37"/>
  <c r="C411" i="37"/>
  <c r="A411" i="37"/>
  <c r="F410" i="37"/>
  <c r="E410" i="37"/>
  <c r="D410" i="37"/>
  <c r="C410" i="37"/>
  <c r="A410" i="37"/>
  <c r="G409" i="37"/>
  <c r="E409" i="37"/>
  <c r="D409" i="37"/>
  <c r="A409" i="37"/>
  <c r="G408" i="37"/>
  <c r="E408" i="37"/>
  <c r="D408" i="37"/>
  <c r="C408" i="37"/>
  <c r="A408" i="37"/>
  <c r="F407" i="37"/>
  <c r="E407" i="37"/>
  <c r="D407" i="37"/>
  <c r="C407" i="37"/>
  <c r="A407" i="37"/>
  <c r="G406" i="37"/>
  <c r="E406" i="37"/>
  <c r="D406" i="37"/>
  <c r="A406" i="37"/>
  <c r="G405" i="37"/>
  <c r="E405" i="37"/>
  <c r="D405" i="37"/>
  <c r="C405" i="37"/>
  <c r="A405" i="37"/>
  <c r="F404" i="37"/>
  <c r="E404" i="37"/>
  <c r="D404" i="37"/>
  <c r="C404" i="37"/>
  <c r="A404" i="37"/>
  <c r="G403" i="37"/>
  <c r="E403" i="37"/>
  <c r="D403" i="37"/>
  <c r="A403" i="37"/>
  <c r="G402" i="37"/>
  <c r="E402" i="37"/>
  <c r="D402" i="37"/>
  <c r="C402" i="37"/>
  <c r="A402" i="37"/>
  <c r="F401" i="37"/>
  <c r="E401" i="37"/>
  <c r="D401" i="37"/>
  <c r="C401" i="37"/>
  <c r="A401" i="37"/>
  <c r="G400" i="37"/>
  <c r="E400" i="37"/>
  <c r="D400" i="37"/>
  <c r="A400" i="37"/>
  <c r="G399" i="37"/>
  <c r="E399" i="37"/>
  <c r="D399" i="37"/>
  <c r="C399" i="37"/>
  <c r="A399" i="37"/>
  <c r="F398" i="37"/>
  <c r="E398" i="37"/>
  <c r="D398" i="37"/>
  <c r="C398" i="37"/>
  <c r="A398" i="37"/>
  <c r="G397" i="37"/>
  <c r="E397" i="37"/>
  <c r="D397" i="37"/>
  <c r="A397" i="37"/>
  <c r="G396" i="37"/>
  <c r="E396" i="37"/>
  <c r="D396" i="37"/>
  <c r="C396" i="37"/>
  <c r="A396" i="37"/>
  <c r="F395" i="37"/>
  <c r="E395" i="37"/>
  <c r="D395" i="37"/>
  <c r="C395" i="37"/>
  <c r="A395" i="37"/>
  <c r="G394" i="37"/>
  <c r="E394" i="37"/>
  <c r="D394" i="37"/>
  <c r="A394" i="37"/>
  <c r="G393" i="37"/>
  <c r="E393" i="37"/>
  <c r="D393" i="37"/>
  <c r="C393" i="37"/>
  <c r="A393" i="37"/>
  <c r="F392" i="37"/>
  <c r="E392" i="37"/>
  <c r="D392" i="37"/>
  <c r="C392" i="37"/>
  <c r="A392" i="37"/>
  <c r="G391" i="37"/>
  <c r="E391" i="37"/>
  <c r="D391" i="37"/>
  <c r="A391" i="37"/>
  <c r="G390" i="37"/>
  <c r="E390" i="37"/>
  <c r="D390" i="37"/>
  <c r="C390" i="37"/>
  <c r="A390" i="37"/>
  <c r="F389" i="37"/>
  <c r="E389" i="37"/>
  <c r="D389" i="37"/>
  <c r="C389" i="37"/>
  <c r="A389" i="37"/>
  <c r="G388" i="37"/>
  <c r="E388" i="37"/>
  <c r="D388" i="37"/>
  <c r="A388" i="37"/>
  <c r="G387" i="37"/>
  <c r="E387" i="37"/>
  <c r="D387" i="37"/>
  <c r="C387" i="37"/>
  <c r="A387" i="37"/>
  <c r="F386" i="37"/>
  <c r="E386" i="37"/>
  <c r="D386" i="37"/>
  <c r="C386" i="37"/>
  <c r="A386" i="37"/>
  <c r="G385" i="37"/>
  <c r="E385" i="37"/>
  <c r="D385" i="37"/>
  <c r="A385" i="37"/>
  <c r="G384" i="37"/>
  <c r="E384" i="37"/>
  <c r="D384" i="37"/>
  <c r="C384" i="37"/>
  <c r="A384" i="37"/>
  <c r="F383" i="37"/>
  <c r="E383" i="37"/>
  <c r="D383" i="37"/>
  <c r="C383" i="37"/>
  <c r="A383" i="37"/>
  <c r="G382" i="37"/>
  <c r="E382" i="37"/>
  <c r="D382" i="37"/>
  <c r="A382" i="37"/>
  <c r="G381" i="37"/>
  <c r="E381" i="37"/>
  <c r="D381" i="37"/>
  <c r="C381" i="37"/>
  <c r="A381" i="37"/>
  <c r="F380" i="37"/>
  <c r="E380" i="37"/>
  <c r="D380" i="37"/>
  <c r="C380" i="37"/>
  <c r="A380" i="37"/>
  <c r="G379" i="37"/>
  <c r="E379" i="37"/>
  <c r="D379" i="37"/>
  <c r="A379" i="37"/>
  <c r="G378" i="37"/>
  <c r="E378" i="37"/>
  <c r="D378" i="37"/>
  <c r="C378" i="37"/>
  <c r="A378" i="37"/>
  <c r="F377" i="37"/>
  <c r="E377" i="37"/>
  <c r="D377" i="37"/>
  <c r="C377" i="37"/>
  <c r="A377" i="37"/>
  <c r="G376" i="37"/>
  <c r="E376" i="37"/>
  <c r="D376" i="37"/>
  <c r="A376" i="37"/>
  <c r="G375" i="37"/>
  <c r="E375" i="37"/>
  <c r="D375" i="37"/>
  <c r="C375" i="37"/>
  <c r="A375" i="37"/>
  <c r="F374" i="37"/>
  <c r="E374" i="37"/>
  <c r="D374" i="37"/>
  <c r="C374" i="37"/>
  <c r="A374" i="37"/>
  <c r="G373" i="37"/>
  <c r="E373" i="37"/>
  <c r="D373" i="37"/>
  <c r="A373" i="37"/>
  <c r="G372" i="37"/>
  <c r="E372" i="37"/>
  <c r="D372" i="37"/>
  <c r="C372" i="37"/>
  <c r="A372" i="37"/>
  <c r="F371" i="37"/>
  <c r="E371" i="37"/>
  <c r="D371" i="37"/>
  <c r="C371" i="37"/>
  <c r="A371" i="37"/>
  <c r="G370" i="37"/>
  <c r="E370" i="37"/>
  <c r="D370" i="37"/>
  <c r="A370" i="37"/>
  <c r="G369" i="37"/>
  <c r="E369" i="37"/>
  <c r="D369" i="37"/>
  <c r="C369" i="37"/>
  <c r="A369" i="37"/>
  <c r="F368" i="37"/>
  <c r="E368" i="37"/>
  <c r="D368" i="37"/>
  <c r="C368" i="37"/>
  <c r="A368" i="37"/>
  <c r="G367" i="37"/>
  <c r="E367" i="37"/>
  <c r="D367" i="37"/>
  <c r="A367" i="37"/>
  <c r="G366" i="37"/>
  <c r="E366" i="37"/>
  <c r="D366" i="37"/>
  <c r="C366" i="37"/>
  <c r="A366" i="37"/>
  <c r="F365" i="37"/>
  <c r="E365" i="37"/>
  <c r="D365" i="37"/>
  <c r="C365" i="37"/>
  <c r="A365" i="37"/>
  <c r="G364" i="37"/>
  <c r="E364" i="37"/>
  <c r="D364" i="37"/>
  <c r="A364" i="37"/>
  <c r="G363" i="37"/>
  <c r="E363" i="37"/>
  <c r="D363" i="37"/>
  <c r="C363" i="37"/>
  <c r="A363" i="37"/>
  <c r="F362" i="37"/>
  <c r="E362" i="37"/>
  <c r="D362" i="37"/>
  <c r="C362" i="37"/>
  <c r="A362" i="37"/>
  <c r="G361" i="37"/>
  <c r="E361" i="37"/>
  <c r="D361" i="37"/>
  <c r="A361" i="37"/>
  <c r="G360" i="37"/>
  <c r="E360" i="37"/>
  <c r="D360" i="37"/>
  <c r="C360" i="37"/>
  <c r="A360" i="37"/>
  <c r="F359" i="37"/>
  <c r="E359" i="37"/>
  <c r="D359" i="37"/>
  <c r="C359" i="37"/>
  <c r="A359" i="37"/>
  <c r="G358" i="37"/>
  <c r="E358" i="37"/>
  <c r="D358" i="37"/>
  <c r="A358" i="37"/>
  <c r="G357" i="37"/>
  <c r="E357" i="37"/>
  <c r="D357" i="37"/>
  <c r="C357" i="37"/>
  <c r="A357" i="37"/>
  <c r="F356" i="37"/>
  <c r="E356" i="37"/>
  <c r="D356" i="37"/>
  <c r="C356" i="37"/>
  <c r="A356" i="37"/>
  <c r="G355" i="37"/>
  <c r="E355" i="37"/>
  <c r="D355" i="37"/>
  <c r="A355" i="37"/>
  <c r="G354" i="37"/>
  <c r="E354" i="37"/>
  <c r="D354" i="37"/>
  <c r="C354" i="37"/>
  <c r="A354" i="37"/>
  <c r="F353" i="37"/>
  <c r="E353" i="37"/>
  <c r="D353" i="37"/>
  <c r="C353" i="37"/>
  <c r="A353" i="37"/>
  <c r="G352" i="37"/>
  <c r="E352" i="37"/>
  <c r="D352" i="37"/>
  <c r="A352" i="37"/>
  <c r="G351" i="37"/>
  <c r="E351" i="37"/>
  <c r="D351" i="37"/>
  <c r="C351" i="37"/>
  <c r="A351" i="37"/>
  <c r="F350" i="37"/>
  <c r="E350" i="37"/>
  <c r="D350" i="37"/>
  <c r="C350" i="37"/>
  <c r="A350" i="37"/>
  <c r="G349" i="37"/>
  <c r="E349" i="37"/>
  <c r="D349" i="37"/>
  <c r="A349" i="37"/>
  <c r="G348" i="37"/>
  <c r="E348" i="37"/>
  <c r="D348" i="37"/>
  <c r="C348" i="37"/>
  <c r="A348" i="37"/>
  <c r="F347" i="37"/>
  <c r="E347" i="37"/>
  <c r="D347" i="37"/>
  <c r="C347" i="37"/>
  <c r="A347" i="37"/>
  <c r="G346" i="37"/>
  <c r="E346" i="37"/>
  <c r="D346" i="37"/>
  <c r="A346" i="37"/>
  <c r="G345" i="37"/>
  <c r="E345" i="37"/>
  <c r="D345" i="37"/>
  <c r="C345" i="37"/>
  <c r="A345" i="37"/>
  <c r="F344" i="37"/>
  <c r="E344" i="37"/>
  <c r="D344" i="37"/>
  <c r="C344" i="37"/>
  <c r="A344" i="37"/>
  <c r="G343" i="37"/>
  <c r="E343" i="37"/>
  <c r="D343" i="37"/>
  <c r="A343" i="37"/>
  <c r="G342" i="37"/>
  <c r="E342" i="37"/>
  <c r="D342" i="37"/>
  <c r="C342" i="37"/>
  <c r="A342" i="37"/>
  <c r="F341" i="37"/>
  <c r="E341" i="37"/>
  <c r="D341" i="37"/>
  <c r="C341" i="37"/>
  <c r="A341" i="37"/>
  <c r="G340" i="37"/>
  <c r="E340" i="37"/>
  <c r="D340" i="37"/>
  <c r="A340" i="37"/>
  <c r="G339" i="37"/>
  <c r="E339" i="37"/>
  <c r="D339" i="37"/>
  <c r="C339" i="37"/>
  <c r="A339" i="37"/>
  <c r="F338" i="37"/>
  <c r="E338" i="37"/>
  <c r="D338" i="37"/>
  <c r="C338" i="37"/>
  <c r="A338" i="37"/>
  <c r="G337" i="37"/>
  <c r="E337" i="37"/>
  <c r="D337" i="37"/>
  <c r="A337" i="37"/>
  <c r="G336" i="37"/>
  <c r="E336" i="37"/>
  <c r="D336" i="37"/>
  <c r="C336" i="37"/>
  <c r="A336" i="37"/>
  <c r="F335" i="37"/>
  <c r="E335" i="37"/>
  <c r="D335" i="37"/>
  <c r="C335" i="37"/>
  <c r="A335" i="37"/>
  <c r="G334" i="37"/>
  <c r="E334" i="37"/>
  <c r="D334" i="37"/>
  <c r="A334" i="37"/>
  <c r="G333" i="37"/>
  <c r="E333" i="37"/>
  <c r="D333" i="37"/>
  <c r="C333" i="37"/>
  <c r="A333" i="37"/>
  <c r="F332" i="37"/>
  <c r="E332" i="37"/>
  <c r="D332" i="37"/>
  <c r="C332" i="37"/>
  <c r="A332" i="37"/>
  <c r="G331" i="37"/>
  <c r="E331" i="37"/>
  <c r="D331" i="37"/>
  <c r="A331" i="37"/>
  <c r="G330" i="37"/>
  <c r="E330" i="37"/>
  <c r="D330" i="37"/>
  <c r="C330" i="37"/>
  <c r="A330" i="37"/>
  <c r="F329" i="37"/>
  <c r="E329" i="37"/>
  <c r="D329" i="37"/>
  <c r="C329" i="37"/>
  <c r="A329" i="37"/>
  <c r="G328" i="37"/>
  <c r="E328" i="37"/>
  <c r="D328" i="37"/>
  <c r="A328" i="37"/>
  <c r="G327" i="37"/>
  <c r="E327" i="37"/>
  <c r="D327" i="37"/>
  <c r="C327" i="37"/>
  <c r="A327" i="37"/>
  <c r="F326" i="37"/>
  <c r="E326" i="37"/>
  <c r="D326" i="37"/>
  <c r="C326" i="37"/>
  <c r="A326" i="37"/>
  <c r="G325" i="37"/>
  <c r="E325" i="37"/>
  <c r="D325" i="37"/>
  <c r="A325" i="37"/>
  <c r="G324" i="37"/>
  <c r="E324" i="37"/>
  <c r="D324" i="37"/>
  <c r="C324" i="37"/>
  <c r="A324" i="37"/>
  <c r="F323" i="37"/>
  <c r="E323" i="37"/>
  <c r="D323" i="37"/>
  <c r="C323" i="37"/>
  <c r="A323" i="37"/>
  <c r="G322" i="37"/>
  <c r="E322" i="37"/>
  <c r="D322" i="37"/>
  <c r="A322" i="37"/>
  <c r="G321" i="37"/>
  <c r="E321" i="37"/>
  <c r="D321" i="37"/>
  <c r="C321" i="37"/>
  <c r="A321" i="37"/>
  <c r="F320" i="37"/>
  <c r="E320" i="37"/>
  <c r="D320" i="37"/>
  <c r="C320" i="37"/>
  <c r="A320" i="37"/>
  <c r="G319" i="37"/>
  <c r="E319" i="37"/>
  <c r="D319" i="37"/>
  <c r="A319" i="37"/>
  <c r="G318" i="37"/>
  <c r="E318" i="37"/>
  <c r="D318" i="37"/>
  <c r="C318" i="37"/>
  <c r="A318" i="37"/>
  <c r="F317" i="37"/>
  <c r="E317" i="37"/>
  <c r="D317" i="37"/>
  <c r="C317" i="37"/>
  <c r="A317" i="37"/>
  <c r="G316" i="37"/>
  <c r="E316" i="37"/>
  <c r="D316" i="37"/>
  <c r="A316" i="37"/>
  <c r="G315" i="37"/>
  <c r="E315" i="37"/>
  <c r="D315" i="37"/>
  <c r="C315" i="37"/>
  <c r="A315" i="37"/>
  <c r="F314" i="37"/>
  <c r="E314" i="37"/>
  <c r="D314" i="37"/>
  <c r="C314" i="37"/>
  <c r="A314" i="37"/>
  <c r="G313" i="37"/>
  <c r="E313" i="37"/>
  <c r="D313" i="37"/>
  <c r="A313" i="37"/>
  <c r="G312" i="37"/>
  <c r="E312" i="37"/>
  <c r="D312" i="37"/>
  <c r="C312" i="37"/>
  <c r="A312" i="37"/>
  <c r="F311" i="37"/>
  <c r="E311" i="37"/>
  <c r="D311" i="37"/>
  <c r="C311" i="37"/>
  <c r="A311" i="37"/>
  <c r="G310" i="37"/>
  <c r="E310" i="37"/>
  <c r="D310" i="37"/>
  <c r="A310" i="37"/>
  <c r="G309" i="37"/>
  <c r="E309" i="37"/>
  <c r="D309" i="37"/>
  <c r="C309" i="37"/>
  <c r="A309" i="37"/>
  <c r="F308" i="37"/>
  <c r="E308" i="37"/>
  <c r="D308" i="37"/>
  <c r="C308" i="37"/>
  <c r="A308" i="37"/>
  <c r="G307" i="37"/>
  <c r="E307" i="37"/>
  <c r="D307" i="37"/>
  <c r="A307" i="37"/>
  <c r="G306" i="37"/>
  <c r="E306" i="37"/>
  <c r="D306" i="37"/>
  <c r="C306" i="37"/>
  <c r="A306" i="37"/>
  <c r="F305" i="37"/>
  <c r="E305" i="37"/>
  <c r="D305" i="37"/>
  <c r="C305" i="37"/>
  <c r="A305" i="37"/>
  <c r="G304" i="37"/>
  <c r="E304" i="37"/>
  <c r="D304" i="37"/>
  <c r="A304" i="37"/>
  <c r="G303" i="37"/>
  <c r="E303" i="37"/>
  <c r="D303" i="37"/>
  <c r="C303" i="37"/>
  <c r="A303" i="37"/>
  <c r="F302" i="37"/>
  <c r="E302" i="37"/>
  <c r="D302" i="37"/>
  <c r="C302" i="37"/>
  <c r="A302" i="37"/>
  <c r="G301" i="37"/>
  <c r="E301" i="37"/>
  <c r="D301" i="37"/>
  <c r="A301" i="37"/>
  <c r="G300" i="37"/>
  <c r="E300" i="37"/>
  <c r="D300" i="37"/>
  <c r="C300" i="37"/>
  <c r="A300" i="37"/>
  <c r="F299" i="37"/>
  <c r="E299" i="37"/>
  <c r="D299" i="37"/>
  <c r="C299" i="37"/>
  <c r="A299" i="37"/>
  <c r="G298" i="37"/>
  <c r="E298" i="37"/>
  <c r="D298" i="37"/>
  <c r="A298" i="37"/>
  <c r="G297" i="37"/>
  <c r="E297" i="37"/>
  <c r="D297" i="37"/>
  <c r="C297" i="37"/>
  <c r="A297" i="37"/>
  <c r="F296" i="37"/>
  <c r="E296" i="37"/>
  <c r="D296" i="37"/>
  <c r="C296" i="37"/>
  <c r="A296" i="37"/>
  <c r="G295" i="37"/>
  <c r="E295" i="37"/>
  <c r="D295" i="37"/>
  <c r="A295" i="37"/>
  <c r="G294" i="37"/>
  <c r="E294" i="37"/>
  <c r="D294" i="37"/>
  <c r="C294" i="37"/>
  <c r="A294" i="37"/>
  <c r="F293" i="37"/>
  <c r="E293" i="37"/>
  <c r="D293" i="37"/>
  <c r="C293" i="37"/>
  <c r="A293" i="37"/>
  <c r="G292" i="37"/>
  <c r="E292" i="37"/>
  <c r="D292" i="37"/>
  <c r="A292" i="37"/>
  <c r="G291" i="37"/>
  <c r="E291" i="37"/>
  <c r="D291" i="37"/>
  <c r="C291" i="37"/>
  <c r="A291" i="37"/>
  <c r="F290" i="37"/>
  <c r="E290" i="37"/>
  <c r="D290" i="37"/>
  <c r="C290" i="37"/>
  <c r="A290" i="37"/>
  <c r="G289" i="37"/>
  <c r="E289" i="37"/>
  <c r="D289" i="37"/>
  <c r="A289" i="37"/>
  <c r="G288" i="37"/>
  <c r="E288" i="37"/>
  <c r="D288" i="37"/>
  <c r="C288" i="37"/>
  <c r="A288" i="37"/>
  <c r="F287" i="37"/>
  <c r="E287" i="37"/>
  <c r="D287" i="37"/>
  <c r="C287" i="37"/>
  <c r="A287" i="37"/>
  <c r="G286" i="37"/>
  <c r="E286" i="37"/>
  <c r="D286" i="37"/>
  <c r="A286" i="37"/>
  <c r="G285" i="37"/>
  <c r="E285" i="37"/>
  <c r="D285" i="37"/>
  <c r="C285" i="37"/>
  <c r="A285" i="37"/>
  <c r="F284" i="37"/>
  <c r="E284" i="37"/>
  <c r="D284" i="37"/>
  <c r="C284" i="37"/>
  <c r="A284" i="37"/>
  <c r="G283" i="37"/>
  <c r="E283" i="37"/>
  <c r="D283" i="37"/>
  <c r="A283" i="37"/>
  <c r="G282" i="37"/>
  <c r="E282" i="37"/>
  <c r="D282" i="37"/>
  <c r="C282" i="37"/>
  <c r="A282" i="37"/>
  <c r="F281" i="37"/>
  <c r="E281" i="37"/>
  <c r="D281" i="37"/>
  <c r="C281" i="37"/>
  <c r="A281" i="37"/>
  <c r="G280" i="37"/>
  <c r="E280" i="37"/>
  <c r="D280" i="37"/>
  <c r="A280" i="37"/>
  <c r="G279" i="37"/>
  <c r="E279" i="37"/>
  <c r="D279" i="37"/>
  <c r="C279" i="37"/>
  <c r="A279" i="37"/>
  <c r="F278" i="37"/>
  <c r="E278" i="37"/>
  <c r="D278" i="37"/>
  <c r="C278" i="37"/>
  <c r="A278" i="37"/>
  <c r="G277" i="37"/>
  <c r="E277" i="37"/>
  <c r="D277" i="37"/>
  <c r="A277" i="37"/>
  <c r="G276" i="37"/>
  <c r="E276" i="37"/>
  <c r="D276" i="37"/>
  <c r="C276" i="37"/>
  <c r="A276" i="37"/>
  <c r="F275" i="37"/>
  <c r="E275" i="37"/>
  <c r="D275" i="37"/>
  <c r="C275" i="37"/>
  <c r="A275" i="37"/>
  <c r="G274" i="37"/>
  <c r="E274" i="37"/>
  <c r="D274" i="37"/>
  <c r="A274" i="37"/>
  <c r="G273" i="37"/>
  <c r="E273" i="37"/>
  <c r="D273" i="37"/>
  <c r="C273" i="37"/>
  <c r="A273" i="37"/>
  <c r="F272" i="37"/>
  <c r="E272" i="37"/>
  <c r="D272" i="37"/>
  <c r="C272" i="37"/>
  <c r="A272" i="37"/>
  <c r="G271" i="37"/>
  <c r="E271" i="37"/>
  <c r="D271" i="37"/>
  <c r="A271" i="37"/>
  <c r="G270" i="37"/>
  <c r="E270" i="37"/>
  <c r="D270" i="37"/>
  <c r="C270" i="37"/>
  <c r="A270" i="37"/>
  <c r="F269" i="37"/>
  <c r="E269" i="37"/>
  <c r="D269" i="37"/>
  <c r="C269" i="37"/>
  <c r="A269" i="37"/>
  <c r="G268" i="37"/>
  <c r="E268" i="37"/>
  <c r="D268" i="37"/>
  <c r="A268" i="37"/>
  <c r="G267" i="37"/>
  <c r="E267" i="37"/>
  <c r="D267" i="37"/>
  <c r="C267" i="37"/>
  <c r="A267" i="37"/>
  <c r="F266" i="37"/>
  <c r="E266" i="37"/>
  <c r="D266" i="37"/>
  <c r="C266" i="37"/>
  <c r="A266" i="37"/>
  <c r="G265" i="37"/>
  <c r="E265" i="37"/>
  <c r="D265" i="37"/>
  <c r="A265" i="37"/>
  <c r="G264" i="37"/>
  <c r="E264" i="37"/>
  <c r="D264" i="37"/>
  <c r="C264" i="37"/>
  <c r="A264" i="37"/>
  <c r="F263" i="37"/>
  <c r="E263" i="37"/>
  <c r="D263" i="37"/>
  <c r="C263" i="37"/>
  <c r="A263" i="37"/>
  <c r="G262" i="37"/>
  <c r="E262" i="37"/>
  <c r="D262" i="37"/>
  <c r="A262" i="37"/>
  <c r="G261" i="37"/>
  <c r="E261" i="37"/>
  <c r="D261" i="37"/>
  <c r="C261" i="37"/>
  <c r="A261" i="37"/>
  <c r="F260" i="37"/>
  <c r="E260" i="37"/>
  <c r="D260" i="37"/>
  <c r="C260" i="37"/>
  <c r="A260" i="37"/>
  <c r="G259" i="37"/>
  <c r="E259" i="37"/>
  <c r="D259" i="37"/>
  <c r="A259" i="37"/>
  <c r="G258" i="37"/>
  <c r="E258" i="37"/>
  <c r="D258" i="37"/>
  <c r="C258" i="37"/>
  <c r="A258" i="37"/>
  <c r="F257" i="37"/>
  <c r="E257" i="37"/>
  <c r="D257" i="37"/>
  <c r="C257" i="37"/>
  <c r="A257" i="37"/>
  <c r="G256" i="37"/>
  <c r="E256" i="37"/>
  <c r="D256" i="37"/>
  <c r="A256" i="37"/>
  <c r="G255" i="37"/>
  <c r="E255" i="37"/>
  <c r="D255" i="37"/>
  <c r="C255" i="37"/>
  <c r="A255" i="37"/>
  <c r="F254" i="37"/>
  <c r="E254" i="37"/>
  <c r="D254" i="37"/>
  <c r="C254" i="37"/>
  <c r="A254" i="37"/>
  <c r="E253" i="37"/>
  <c r="D253" i="37"/>
  <c r="A253" i="37"/>
  <c r="E252" i="37"/>
  <c r="D252" i="37"/>
  <c r="C252" i="37"/>
  <c r="A252" i="37"/>
  <c r="E251" i="37"/>
  <c r="D251" i="37"/>
  <c r="C251" i="37"/>
  <c r="A251" i="37"/>
  <c r="G250" i="37"/>
  <c r="E250" i="37"/>
  <c r="D250" i="37"/>
  <c r="A250" i="37"/>
  <c r="G249" i="37"/>
  <c r="E249" i="37"/>
  <c r="D249" i="37"/>
  <c r="C249" i="37"/>
  <c r="A249" i="37"/>
  <c r="F248" i="37"/>
  <c r="E248" i="37"/>
  <c r="D248" i="37"/>
  <c r="C248" i="37"/>
  <c r="A248" i="37"/>
  <c r="G247" i="37"/>
  <c r="E247" i="37"/>
  <c r="D247" i="37"/>
  <c r="A247" i="37"/>
  <c r="G246" i="37"/>
  <c r="E246" i="37"/>
  <c r="D246" i="37"/>
  <c r="C246" i="37"/>
  <c r="A246" i="37"/>
  <c r="F245" i="37"/>
  <c r="E245" i="37"/>
  <c r="D245" i="37"/>
  <c r="C245" i="37"/>
  <c r="A245" i="37"/>
  <c r="G244" i="37"/>
  <c r="E244" i="37"/>
  <c r="D244" i="37"/>
  <c r="A244" i="37"/>
  <c r="G243" i="37"/>
  <c r="E243" i="37"/>
  <c r="D243" i="37"/>
  <c r="C243" i="37"/>
  <c r="A243" i="37"/>
  <c r="F242" i="37"/>
  <c r="E242" i="37"/>
  <c r="D242" i="37"/>
  <c r="C242" i="37"/>
  <c r="A242" i="37"/>
  <c r="G241" i="37"/>
  <c r="E241" i="37"/>
  <c r="D241" i="37"/>
  <c r="A241" i="37"/>
  <c r="G240" i="37"/>
  <c r="E240" i="37"/>
  <c r="D240" i="37"/>
  <c r="C240" i="37"/>
  <c r="A240" i="37"/>
  <c r="F239" i="37"/>
  <c r="E239" i="37"/>
  <c r="D239" i="37"/>
  <c r="C239" i="37"/>
  <c r="A239" i="37"/>
  <c r="G238" i="37"/>
  <c r="E238" i="37"/>
  <c r="D238" i="37"/>
  <c r="A238" i="37"/>
  <c r="G237" i="37"/>
  <c r="E237" i="37"/>
  <c r="D237" i="37"/>
  <c r="C237" i="37"/>
  <c r="A237" i="37"/>
  <c r="F236" i="37"/>
  <c r="E236" i="37"/>
  <c r="D236" i="37"/>
  <c r="C236" i="37"/>
  <c r="A236" i="37"/>
  <c r="G235" i="37"/>
  <c r="E235" i="37"/>
  <c r="D235" i="37"/>
  <c r="A235" i="37"/>
  <c r="G234" i="37"/>
  <c r="E234" i="37"/>
  <c r="D234" i="37"/>
  <c r="C234" i="37"/>
  <c r="A234" i="37"/>
  <c r="F233" i="37"/>
  <c r="E233" i="37"/>
  <c r="D233" i="37"/>
  <c r="C233" i="37"/>
  <c r="A233" i="37"/>
  <c r="G232" i="37"/>
  <c r="E232" i="37"/>
  <c r="D232" i="37"/>
  <c r="A232" i="37"/>
  <c r="G231" i="37"/>
  <c r="E231" i="37"/>
  <c r="D231" i="37"/>
  <c r="C231" i="37"/>
  <c r="A231" i="37"/>
  <c r="F230" i="37"/>
  <c r="E230" i="37"/>
  <c r="D230" i="37"/>
  <c r="C230" i="37"/>
  <c r="A230" i="37"/>
  <c r="G229" i="37"/>
  <c r="E229" i="37"/>
  <c r="D229" i="37"/>
  <c r="A229" i="37"/>
  <c r="G228" i="37"/>
  <c r="E228" i="37"/>
  <c r="D228" i="37"/>
  <c r="C228" i="37"/>
  <c r="A228" i="37"/>
  <c r="F227" i="37"/>
  <c r="E227" i="37"/>
  <c r="D227" i="37"/>
  <c r="C227" i="37"/>
  <c r="A227" i="37"/>
  <c r="G226" i="37"/>
  <c r="E226" i="37"/>
  <c r="D226" i="37"/>
  <c r="A226" i="37"/>
  <c r="G225" i="37"/>
  <c r="E225" i="37"/>
  <c r="D225" i="37"/>
  <c r="C225" i="37"/>
  <c r="A225" i="37"/>
  <c r="F224" i="37"/>
  <c r="E224" i="37"/>
  <c r="D224" i="37"/>
  <c r="C224" i="37"/>
  <c r="A224" i="37"/>
  <c r="G223" i="37"/>
  <c r="E223" i="37"/>
  <c r="D223" i="37"/>
  <c r="A223" i="37"/>
  <c r="G222" i="37"/>
  <c r="E222" i="37"/>
  <c r="D222" i="37"/>
  <c r="C222" i="37"/>
  <c r="A222" i="37"/>
  <c r="F221" i="37"/>
  <c r="E221" i="37"/>
  <c r="D221" i="37"/>
  <c r="C221" i="37"/>
  <c r="A221" i="37"/>
  <c r="G220" i="37"/>
  <c r="E220" i="37"/>
  <c r="D220" i="37"/>
  <c r="A220" i="37"/>
  <c r="G219" i="37"/>
  <c r="E219" i="37"/>
  <c r="D219" i="37"/>
  <c r="C219" i="37"/>
  <c r="A219" i="37"/>
  <c r="F218" i="37"/>
  <c r="E218" i="37"/>
  <c r="D218" i="37"/>
  <c r="C218" i="37"/>
  <c r="A218" i="37"/>
  <c r="G217" i="37"/>
  <c r="E217" i="37"/>
  <c r="D217" i="37"/>
  <c r="A217" i="37"/>
  <c r="G216" i="37"/>
  <c r="E216" i="37"/>
  <c r="D216" i="37"/>
  <c r="C216" i="37"/>
  <c r="A216" i="37"/>
  <c r="F215" i="37"/>
  <c r="E215" i="37"/>
  <c r="D215" i="37"/>
  <c r="C215" i="37"/>
  <c r="A215" i="37"/>
  <c r="G214" i="37"/>
  <c r="E214" i="37"/>
  <c r="D214" i="37"/>
  <c r="A214" i="37"/>
  <c r="G213" i="37"/>
  <c r="E213" i="37"/>
  <c r="D213" i="37"/>
  <c r="C213" i="37"/>
  <c r="A213" i="37"/>
  <c r="F212" i="37"/>
  <c r="E212" i="37"/>
  <c r="D212" i="37"/>
  <c r="C212" i="37"/>
  <c r="A212" i="37"/>
  <c r="G211" i="37"/>
  <c r="E211" i="37"/>
  <c r="D211" i="37"/>
  <c r="A211" i="37"/>
  <c r="G210" i="37"/>
  <c r="E210" i="37"/>
  <c r="D210" i="37"/>
  <c r="C210" i="37"/>
  <c r="A210" i="37"/>
  <c r="F209" i="37"/>
  <c r="E209" i="37"/>
  <c r="D209" i="37"/>
  <c r="C209" i="37"/>
  <c r="A209" i="37"/>
  <c r="G208" i="37"/>
  <c r="E208" i="37"/>
  <c r="D208" i="37"/>
  <c r="A208" i="37"/>
  <c r="G207" i="37"/>
  <c r="E207" i="37"/>
  <c r="D207" i="37"/>
  <c r="C207" i="37"/>
  <c r="A207" i="37"/>
  <c r="F206" i="37"/>
  <c r="E206" i="37"/>
  <c r="D206" i="37"/>
  <c r="C206" i="37"/>
  <c r="A206" i="37"/>
  <c r="G205" i="37"/>
  <c r="E205" i="37"/>
  <c r="D205" i="37"/>
  <c r="A205" i="37"/>
  <c r="G204" i="37"/>
  <c r="E204" i="37"/>
  <c r="D204" i="37"/>
  <c r="C204" i="37"/>
  <c r="A204" i="37"/>
  <c r="F203" i="37"/>
  <c r="E203" i="37"/>
  <c r="D203" i="37"/>
  <c r="C203" i="37"/>
  <c r="A203" i="37"/>
  <c r="G202" i="37"/>
  <c r="E202" i="37"/>
  <c r="D202" i="37"/>
  <c r="A202" i="37"/>
  <c r="G201" i="37"/>
  <c r="E201" i="37"/>
  <c r="D201" i="37"/>
  <c r="C201" i="37"/>
  <c r="A201" i="37"/>
  <c r="F200" i="37"/>
  <c r="E200" i="37"/>
  <c r="D200" i="37"/>
  <c r="C200" i="37"/>
  <c r="A200" i="37"/>
  <c r="G199" i="37"/>
  <c r="E199" i="37"/>
  <c r="D199" i="37"/>
  <c r="A199" i="37"/>
  <c r="G198" i="37"/>
  <c r="E198" i="37"/>
  <c r="D198" i="37"/>
  <c r="C198" i="37"/>
  <c r="A198" i="37"/>
  <c r="F197" i="37"/>
  <c r="E197" i="37"/>
  <c r="D197" i="37"/>
  <c r="C197" i="37"/>
  <c r="A197" i="37"/>
  <c r="G196" i="37"/>
  <c r="E196" i="37"/>
  <c r="D196" i="37"/>
  <c r="A196" i="37"/>
  <c r="G195" i="37"/>
  <c r="E195" i="37"/>
  <c r="D195" i="37"/>
  <c r="C195" i="37"/>
  <c r="A195" i="37"/>
  <c r="F194" i="37"/>
  <c r="E194" i="37"/>
  <c r="D194" i="37"/>
  <c r="C194" i="37"/>
  <c r="A194" i="37"/>
  <c r="G193" i="37"/>
  <c r="E193" i="37"/>
  <c r="D193" i="37"/>
  <c r="A193" i="37"/>
  <c r="G192" i="37"/>
  <c r="E192" i="37"/>
  <c r="D192" i="37"/>
  <c r="C192" i="37"/>
  <c r="A192" i="37"/>
  <c r="F191" i="37"/>
  <c r="E191" i="37"/>
  <c r="D191" i="37"/>
  <c r="C191" i="37"/>
  <c r="A191" i="37"/>
  <c r="G190" i="37"/>
  <c r="E190" i="37"/>
  <c r="D190" i="37"/>
  <c r="A190" i="37"/>
  <c r="G189" i="37"/>
  <c r="E189" i="37"/>
  <c r="D189" i="37"/>
  <c r="C189" i="37"/>
  <c r="A189" i="37"/>
  <c r="F188" i="37"/>
  <c r="E188" i="37"/>
  <c r="D188" i="37"/>
  <c r="C188" i="37"/>
  <c r="A188" i="37"/>
  <c r="G187" i="37"/>
  <c r="E187" i="37"/>
  <c r="D187" i="37"/>
  <c r="A187" i="37"/>
  <c r="G186" i="37"/>
  <c r="E186" i="37"/>
  <c r="D186" i="37"/>
  <c r="C186" i="37"/>
  <c r="A186" i="37"/>
  <c r="F185" i="37"/>
  <c r="E185" i="37"/>
  <c r="D185" i="37"/>
  <c r="C185" i="37"/>
  <c r="A185" i="37"/>
  <c r="G184" i="37"/>
  <c r="E184" i="37"/>
  <c r="D184" i="37"/>
  <c r="A184" i="37"/>
  <c r="G183" i="37"/>
  <c r="E183" i="37"/>
  <c r="D183" i="37"/>
  <c r="C183" i="37"/>
  <c r="A183" i="37"/>
  <c r="F182" i="37"/>
  <c r="E182" i="37"/>
  <c r="D182" i="37"/>
  <c r="C182" i="37"/>
  <c r="A182" i="37"/>
  <c r="G181" i="37"/>
  <c r="E181" i="37"/>
  <c r="D181" i="37"/>
  <c r="A181" i="37"/>
  <c r="G180" i="37"/>
  <c r="E180" i="37"/>
  <c r="D180" i="37"/>
  <c r="C180" i="37"/>
  <c r="A180" i="37"/>
  <c r="F179" i="37"/>
  <c r="E179" i="37"/>
  <c r="D179" i="37"/>
  <c r="C179" i="37"/>
  <c r="A179" i="37"/>
  <c r="G178" i="37"/>
  <c r="E178" i="37"/>
  <c r="D178" i="37"/>
  <c r="A178" i="37"/>
  <c r="G177" i="37"/>
  <c r="E177" i="37"/>
  <c r="D177" i="37"/>
  <c r="C177" i="37"/>
  <c r="A177" i="37"/>
  <c r="F176" i="37"/>
  <c r="E176" i="37"/>
  <c r="D176" i="37"/>
  <c r="C176" i="37"/>
  <c r="A176" i="37"/>
  <c r="G175" i="37"/>
  <c r="E175" i="37"/>
  <c r="D175" i="37"/>
  <c r="A175" i="37"/>
  <c r="G174" i="37"/>
  <c r="E174" i="37"/>
  <c r="D174" i="37"/>
  <c r="C174" i="37"/>
  <c r="A174" i="37"/>
  <c r="F173" i="37"/>
  <c r="E173" i="37"/>
  <c r="D173" i="37"/>
  <c r="C173" i="37"/>
  <c r="A173" i="37"/>
  <c r="G172" i="37"/>
  <c r="E172" i="37"/>
  <c r="D172" i="37"/>
  <c r="A172" i="37"/>
  <c r="G171" i="37"/>
  <c r="E171" i="37"/>
  <c r="D171" i="37"/>
  <c r="C171" i="37"/>
  <c r="A171" i="37"/>
  <c r="F170" i="37"/>
  <c r="E170" i="37"/>
  <c r="D170" i="37"/>
  <c r="C170" i="37"/>
  <c r="A170" i="37"/>
  <c r="G169" i="37"/>
  <c r="E169" i="37"/>
  <c r="D169" i="37"/>
  <c r="A169" i="37"/>
  <c r="G168" i="37"/>
  <c r="E168" i="37"/>
  <c r="D168" i="37"/>
  <c r="C168" i="37"/>
  <c r="A168" i="37"/>
  <c r="F167" i="37"/>
  <c r="E167" i="37"/>
  <c r="D167" i="37"/>
  <c r="C167" i="37"/>
  <c r="A167" i="37"/>
  <c r="G166" i="37"/>
  <c r="E166" i="37"/>
  <c r="D166" i="37"/>
  <c r="A166" i="37"/>
  <c r="G165" i="37"/>
  <c r="E165" i="37"/>
  <c r="D165" i="37"/>
  <c r="C165" i="37"/>
  <c r="A165" i="37"/>
  <c r="F164" i="37"/>
  <c r="E164" i="37"/>
  <c r="D164" i="37"/>
  <c r="C164" i="37"/>
  <c r="A164" i="37"/>
  <c r="G163" i="37"/>
  <c r="E163" i="37"/>
  <c r="D163" i="37"/>
  <c r="A163" i="37"/>
  <c r="G162" i="37"/>
  <c r="E162" i="37"/>
  <c r="D162" i="37"/>
  <c r="C162" i="37"/>
  <c r="A162" i="37"/>
  <c r="F161" i="37"/>
  <c r="E161" i="37"/>
  <c r="D161" i="37"/>
  <c r="C161" i="37"/>
  <c r="A161" i="37"/>
  <c r="G160" i="37"/>
  <c r="E160" i="37"/>
  <c r="D160" i="37"/>
  <c r="A160" i="37"/>
  <c r="G159" i="37"/>
  <c r="E159" i="37"/>
  <c r="D159" i="37"/>
  <c r="C159" i="37"/>
  <c r="A159" i="37"/>
  <c r="F158" i="37"/>
  <c r="E158" i="37"/>
  <c r="D158" i="37"/>
  <c r="C158" i="37"/>
  <c r="A158" i="37"/>
  <c r="G157" i="37"/>
  <c r="E157" i="37"/>
  <c r="D157" i="37"/>
  <c r="A157" i="37"/>
  <c r="G156" i="37"/>
  <c r="E156" i="37"/>
  <c r="D156" i="37"/>
  <c r="C156" i="37"/>
  <c r="A156" i="37"/>
  <c r="F155" i="37"/>
  <c r="E155" i="37"/>
  <c r="D155" i="37"/>
  <c r="C155" i="37"/>
  <c r="A155" i="37"/>
  <c r="G154" i="37"/>
  <c r="E154" i="37"/>
  <c r="D154" i="37"/>
  <c r="A154" i="37"/>
  <c r="G153" i="37"/>
  <c r="E153" i="37"/>
  <c r="D153" i="37"/>
  <c r="C153" i="37"/>
  <c r="A153" i="37"/>
  <c r="F152" i="37"/>
  <c r="E152" i="37"/>
  <c r="D152" i="37"/>
  <c r="C152" i="37"/>
  <c r="A152" i="37"/>
  <c r="G151" i="37"/>
  <c r="E151" i="37"/>
  <c r="D151" i="37"/>
  <c r="A151" i="37"/>
  <c r="G150" i="37"/>
  <c r="E150" i="37"/>
  <c r="D150" i="37"/>
  <c r="C150" i="37"/>
  <c r="A150" i="37"/>
  <c r="F149" i="37"/>
  <c r="E149" i="37"/>
  <c r="D149" i="37"/>
  <c r="C149" i="37"/>
  <c r="A149" i="37"/>
  <c r="G148" i="37"/>
  <c r="E148" i="37"/>
  <c r="D148" i="37"/>
  <c r="A148" i="37"/>
  <c r="G147" i="37"/>
  <c r="E147" i="37"/>
  <c r="D147" i="37"/>
  <c r="C147" i="37"/>
  <c r="A147" i="37"/>
  <c r="F146" i="37"/>
  <c r="E146" i="37"/>
  <c r="D146" i="37"/>
  <c r="C146" i="37"/>
  <c r="A146" i="37"/>
  <c r="G145" i="37"/>
  <c r="E145" i="37"/>
  <c r="D145" i="37"/>
  <c r="A145" i="37"/>
  <c r="G144" i="37"/>
  <c r="E144" i="37"/>
  <c r="D144" i="37"/>
  <c r="C144" i="37"/>
  <c r="A144" i="37"/>
  <c r="F143" i="37"/>
  <c r="E143" i="37"/>
  <c r="D143" i="37"/>
  <c r="C143" i="37"/>
  <c r="A143" i="37"/>
  <c r="G142" i="37"/>
  <c r="E142" i="37"/>
  <c r="D142" i="37"/>
  <c r="A142" i="37"/>
  <c r="G141" i="37"/>
  <c r="E141" i="37"/>
  <c r="D141" i="37"/>
  <c r="C141" i="37"/>
  <c r="A141" i="37"/>
  <c r="F140" i="37"/>
  <c r="E140" i="37"/>
  <c r="D140" i="37"/>
  <c r="C140" i="37"/>
  <c r="A140" i="37"/>
  <c r="G139" i="37"/>
  <c r="E139" i="37"/>
  <c r="D139" i="37"/>
  <c r="A139" i="37"/>
  <c r="G138" i="37"/>
  <c r="E138" i="37"/>
  <c r="D138" i="37"/>
  <c r="C138" i="37"/>
  <c r="A138" i="37"/>
  <c r="F137" i="37"/>
  <c r="E137" i="37"/>
  <c r="D137" i="37"/>
  <c r="C137" i="37"/>
  <c r="A137" i="37"/>
  <c r="G136" i="37"/>
  <c r="E136" i="37"/>
  <c r="D136" i="37"/>
  <c r="A136" i="37"/>
  <c r="G135" i="37"/>
  <c r="E135" i="37"/>
  <c r="D135" i="37"/>
  <c r="C135" i="37"/>
  <c r="A135" i="37"/>
  <c r="F134" i="37"/>
  <c r="E134" i="37"/>
  <c r="D134" i="37"/>
  <c r="C134" i="37"/>
  <c r="A134" i="37"/>
  <c r="G133" i="37"/>
  <c r="E133" i="37"/>
  <c r="D133" i="37"/>
  <c r="A133" i="37"/>
  <c r="G132" i="37"/>
  <c r="E132" i="37"/>
  <c r="D132" i="37"/>
  <c r="C132" i="37"/>
  <c r="A132" i="37"/>
  <c r="F131" i="37"/>
  <c r="E131" i="37"/>
  <c r="D131" i="37"/>
  <c r="C131" i="37"/>
  <c r="A131" i="37"/>
  <c r="G130" i="37"/>
  <c r="E130" i="37"/>
  <c r="D130" i="37"/>
  <c r="A130" i="37"/>
  <c r="G129" i="37"/>
  <c r="E129" i="37"/>
  <c r="D129" i="37"/>
  <c r="C129" i="37"/>
  <c r="A129" i="37"/>
  <c r="F128" i="37"/>
  <c r="E128" i="37"/>
  <c r="D128" i="37"/>
  <c r="C128" i="37"/>
  <c r="A128" i="37"/>
  <c r="G127" i="37"/>
  <c r="E127" i="37"/>
  <c r="D127" i="37"/>
  <c r="A127" i="37"/>
  <c r="G126" i="37"/>
  <c r="E126" i="37"/>
  <c r="D126" i="37"/>
  <c r="C126" i="37"/>
  <c r="A126" i="37"/>
  <c r="F125" i="37"/>
  <c r="E125" i="37"/>
  <c r="D125" i="37"/>
  <c r="C125" i="37"/>
  <c r="A125" i="37"/>
  <c r="G124" i="37"/>
  <c r="E124" i="37"/>
  <c r="D124" i="37"/>
  <c r="A124" i="37"/>
  <c r="G123" i="37"/>
  <c r="E123" i="37"/>
  <c r="D123" i="37"/>
  <c r="C123" i="37"/>
  <c r="A123" i="37"/>
  <c r="F122" i="37"/>
  <c r="E122" i="37"/>
  <c r="D122" i="37"/>
  <c r="C122" i="37"/>
  <c r="A122" i="37"/>
  <c r="G121" i="37"/>
  <c r="E121" i="37"/>
  <c r="D121" i="37"/>
  <c r="A121" i="37"/>
  <c r="G120" i="37"/>
  <c r="E120" i="37"/>
  <c r="D120" i="37"/>
  <c r="C120" i="37"/>
  <c r="A120" i="37"/>
  <c r="F119" i="37"/>
  <c r="E119" i="37"/>
  <c r="D119" i="37"/>
  <c r="C119" i="37"/>
  <c r="A119" i="37"/>
  <c r="G118" i="37"/>
  <c r="E118" i="37"/>
  <c r="D118" i="37"/>
  <c r="A118" i="37"/>
  <c r="G117" i="37"/>
  <c r="E117" i="37"/>
  <c r="D117" i="37"/>
  <c r="C117" i="37"/>
  <c r="A117" i="37"/>
  <c r="F116" i="37"/>
  <c r="E116" i="37"/>
  <c r="D116" i="37"/>
  <c r="C116" i="37"/>
  <c r="A116" i="37"/>
  <c r="G115" i="37"/>
  <c r="E115" i="37"/>
  <c r="D115" i="37"/>
  <c r="A115" i="37"/>
  <c r="G114" i="37"/>
  <c r="E114" i="37"/>
  <c r="D114" i="37"/>
  <c r="C114" i="37"/>
  <c r="A114" i="37"/>
  <c r="F113" i="37"/>
  <c r="E113" i="37"/>
  <c r="D113" i="37"/>
  <c r="C113" i="37"/>
  <c r="A113" i="37"/>
  <c r="G112" i="37"/>
  <c r="E112" i="37"/>
  <c r="D112" i="37"/>
  <c r="A112" i="37"/>
  <c r="G111" i="37"/>
  <c r="E111" i="37"/>
  <c r="D111" i="37"/>
  <c r="C111" i="37"/>
  <c r="A111" i="37"/>
  <c r="F110" i="37"/>
  <c r="E110" i="37"/>
  <c r="D110" i="37"/>
  <c r="C110" i="37"/>
  <c r="A110" i="37"/>
  <c r="G109" i="37"/>
  <c r="E109" i="37"/>
  <c r="D109" i="37"/>
  <c r="A109" i="37"/>
  <c r="G108" i="37"/>
  <c r="E108" i="37"/>
  <c r="D108" i="37"/>
  <c r="C108" i="37"/>
  <c r="A108" i="37"/>
  <c r="F107" i="37"/>
  <c r="E107" i="37"/>
  <c r="D107" i="37"/>
  <c r="C107" i="37"/>
  <c r="A107" i="37"/>
  <c r="G106" i="37"/>
  <c r="E106" i="37"/>
  <c r="D106" i="37"/>
  <c r="A106" i="37"/>
  <c r="G105" i="37"/>
  <c r="E105" i="37"/>
  <c r="D105" i="37"/>
  <c r="C105" i="37"/>
  <c r="A105" i="37"/>
  <c r="F104" i="37"/>
  <c r="E104" i="37"/>
  <c r="D104" i="37"/>
  <c r="C104" i="37"/>
  <c r="A104" i="37"/>
  <c r="G103" i="37"/>
  <c r="E103" i="37"/>
  <c r="D103" i="37"/>
  <c r="A103" i="37"/>
  <c r="G102" i="37"/>
  <c r="E102" i="37"/>
  <c r="D102" i="37"/>
  <c r="C102" i="37"/>
  <c r="A102" i="37"/>
  <c r="F101" i="37"/>
  <c r="E101" i="37"/>
  <c r="D101" i="37"/>
  <c r="C101" i="37"/>
  <c r="A101" i="37"/>
  <c r="G100" i="37"/>
  <c r="E100" i="37"/>
  <c r="D100" i="37"/>
  <c r="A100" i="37"/>
  <c r="G99" i="37"/>
  <c r="E99" i="37"/>
  <c r="D99" i="37"/>
  <c r="C99" i="37"/>
  <c r="A99" i="37"/>
  <c r="F98" i="37"/>
  <c r="E98" i="37"/>
  <c r="D98" i="37"/>
  <c r="C98" i="37"/>
  <c r="A98" i="37"/>
  <c r="G97" i="37"/>
  <c r="E97" i="37"/>
  <c r="D97" i="37"/>
  <c r="A97" i="37"/>
  <c r="G96" i="37"/>
  <c r="E96" i="37"/>
  <c r="D96" i="37"/>
  <c r="C96" i="37"/>
  <c r="A96" i="37"/>
  <c r="F95" i="37"/>
  <c r="E95" i="37"/>
  <c r="D95" i="37"/>
  <c r="C95" i="37"/>
  <c r="A95" i="37"/>
  <c r="G94" i="37"/>
  <c r="E94" i="37"/>
  <c r="D94" i="37"/>
  <c r="A94" i="37"/>
  <c r="G93" i="37"/>
  <c r="E93" i="37"/>
  <c r="D93" i="37"/>
  <c r="C93" i="37"/>
  <c r="A93" i="37"/>
  <c r="F92" i="37"/>
  <c r="E92" i="37"/>
  <c r="D92" i="37"/>
  <c r="C92" i="37"/>
  <c r="A92" i="37"/>
  <c r="G91" i="37"/>
  <c r="E91" i="37"/>
  <c r="D91" i="37"/>
  <c r="A91" i="37"/>
  <c r="G90" i="37"/>
  <c r="E90" i="37"/>
  <c r="D90" i="37"/>
  <c r="C90" i="37"/>
  <c r="A90" i="37"/>
  <c r="F89" i="37"/>
  <c r="E89" i="37"/>
  <c r="D89" i="37"/>
  <c r="C89" i="37"/>
  <c r="A89" i="37"/>
  <c r="G88" i="37"/>
  <c r="E88" i="37"/>
  <c r="D88" i="37"/>
  <c r="A88" i="37"/>
  <c r="G87" i="37"/>
  <c r="E87" i="37"/>
  <c r="D87" i="37"/>
  <c r="C87" i="37"/>
  <c r="A87" i="37"/>
  <c r="F86" i="37"/>
  <c r="E86" i="37"/>
  <c r="D86" i="37"/>
  <c r="C86" i="37"/>
  <c r="A86" i="37"/>
  <c r="G85" i="37"/>
  <c r="E85" i="37"/>
  <c r="D85" i="37"/>
  <c r="A85" i="37"/>
  <c r="G84" i="37"/>
  <c r="E84" i="37"/>
  <c r="D84" i="37"/>
  <c r="C84" i="37"/>
  <c r="A84" i="37"/>
  <c r="F83" i="37"/>
  <c r="E83" i="37"/>
  <c r="D83" i="37"/>
  <c r="C83" i="37"/>
  <c r="A83" i="37"/>
  <c r="G82" i="37"/>
  <c r="E82" i="37"/>
  <c r="D82" i="37"/>
  <c r="A82" i="37"/>
  <c r="G81" i="37"/>
  <c r="E81" i="37"/>
  <c r="D81" i="37"/>
  <c r="C81" i="37"/>
  <c r="A81" i="37"/>
  <c r="F80" i="37"/>
  <c r="E80" i="37"/>
  <c r="D80" i="37"/>
  <c r="C80" i="37"/>
  <c r="A80" i="37"/>
  <c r="G79" i="37"/>
  <c r="E79" i="37"/>
  <c r="D79" i="37"/>
  <c r="A79" i="37"/>
  <c r="G78" i="37"/>
  <c r="E78" i="37"/>
  <c r="D78" i="37"/>
  <c r="C78" i="37"/>
  <c r="A78" i="37"/>
  <c r="F77" i="37"/>
  <c r="E77" i="37"/>
  <c r="D77" i="37"/>
  <c r="C77" i="37"/>
  <c r="A77" i="37"/>
  <c r="G76" i="37"/>
  <c r="E76" i="37"/>
  <c r="D76" i="37"/>
  <c r="A76" i="37"/>
  <c r="G75" i="37"/>
  <c r="E75" i="37"/>
  <c r="D75" i="37"/>
  <c r="C75" i="37"/>
  <c r="A75" i="37"/>
  <c r="F74" i="37"/>
  <c r="E74" i="37"/>
  <c r="D74" i="37"/>
  <c r="C74" i="37"/>
  <c r="A74" i="37"/>
  <c r="G73" i="37"/>
  <c r="E73" i="37"/>
  <c r="D73" i="37"/>
  <c r="A73" i="37"/>
  <c r="G72" i="37"/>
  <c r="E72" i="37"/>
  <c r="D72" i="37"/>
  <c r="C72" i="37"/>
  <c r="A72" i="37"/>
  <c r="F71" i="37"/>
  <c r="E71" i="37"/>
  <c r="D71" i="37"/>
  <c r="C71" i="37"/>
  <c r="A71" i="37"/>
  <c r="G70" i="37"/>
  <c r="E70" i="37"/>
  <c r="D70" i="37"/>
  <c r="A70" i="37"/>
  <c r="G69" i="37"/>
  <c r="E69" i="37"/>
  <c r="D69" i="37"/>
  <c r="C69" i="37"/>
  <c r="A69" i="37"/>
  <c r="F68" i="37"/>
  <c r="E68" i="37"/>
  <c r="D68" i="37"/>
  <c r="C68" i="37"/>
  <c r="A68" i="37"/>
  <c r="G67" i="37"/>
  <c r="E67" i="37"/>
  <c r="D67" i="37"/>
  <c r="A67" i="37"/>
  <c r="G66" i="37"/>
  <c r="E66" i="37"/>
  <c r="D66" i="37"/>
  <c r="C66" i="37"/>
  <c r="A66" i="37"/>
  <c r="F65" i="37"/>
  <c r="E65" i="37"/>
  <c r="D65" i="37"/>
  <c r="C65" i="37"/>
  <c r="A65" i="37"/>
  <c r="G64" i="37"/>
  <c r="E64" i="37"/>
  <c r="D64" i="37"/>
  <c r="A64" i="37"/>
  <c r="G63" i="37"/>
  <c r="E63" i="37"/>
  <c r="D63" i="37"/>
  <c r="C63" i="37"/>
  <c r="A63" i="37"/>
  <c r="F62" i="37"/>
  <c r="E62" i="37"/>
  <c r="D62" i="37"/>
  <c r="C62" i="37"/>
  <c r="A62" i="37"/>
  <c r="G61" i="37"/>
  <c r="E61" i="37"/>
  <c r="D61" i="37"/>
  <c r="A61" i="37"/>
  <c r="G60" i="37"/>
  <c r="E60" i="37"/>
  <c r="D60" i="37"/>
  <c r="C60" i="37"/>
  <c r="A60" i="37"/>
  <c r="F59" i="37"/>
  <c r="E59" i="37"/>
  <c r="D59" i="37"/>
  <c r="C59" i="37"/>
  <c r="A59" i="37"/>
  <c r="G58" i="37"/>
  <c r="E58" i="37"/>
  <c r="D58" i="37"/>
  <c r="A58" i="37"/>
  <c r="G57" i="37"/>
  <c r="E57" i="37"/>
  <c r="D57" i="37"/>
  <c r="C57" i="37"/>
  <c r="A57" i="37"/>
  <c r="F56" i="37"/>
  <c r="E56" i="37"/>
  <c r="D56" i="37"/>
  <c r="C56" i="37"/>
  <c r="A56" i="37"/>
  <c r="G55" i="37"/>
  <c r="E55" i="37"/>
  <c r="D55" i="37"/>
  <c r="A55" i="37"/>
  <c r="G54" i="37"/>
  <c r="E54" i="37"/>
  <c r="D54" i="37"/>
  <c r="C54" i="37"/>
  <c r="A54" i="37"/>
  <c r="F53" i="37"/>
  <c r="E53" i="37"/>
  <c r="D53" i="37"/>
  <c r="C53" i="37"/>
  <c r="A53" i="37"/>
  <c r="G52" i="37"/>
  <c r="E52" i="37"/>
  <c r="D52" i="37"/>
  <c r="A52" i="37"/>
  <c r="G51" i="37"/>
  <c r="E51" i="37"/>
  <c r="D51" i="37"/>
  <c r="C51" i="37"/>
  <c r="A51" i="37"/>
  <c r="F50" i="37"/>
  <c r="E50" i="37"/>
  <c r="D50" i="37"/>
  <c r="C50" i="37"/>
  <c r="A50" i="37"/>
  <c r="G49" i="37"/>
  <c r="E49" i="37"/>
  <c r="D49" i="37"/>
  <c r="A49" i="37"/>
  <c r="G48" i="37"/>
  <c r="E48" i="37"/>
  <c r="D48" i="37"/>
  <c r="C48" i="37"/>
  <c r="A48" i="37"/>
  <c r="F47" i="37"/>
  <c r="E47" i="37"/>
  <c r="D47" i="37"/>
  <c r="C47" i="37"/>
  <c r="A47" i="37"/>
  <c r="G46" i="37"/>
  <c r="E46" i="37"/>
  <c r="D46" i="37"/>
  <c r="A46" i="37"/>
  <c r="G45" i="37"/>
  <c r="E45" i="37"/>
  <c r="D45" i="37"/>
  <c r="C45" i="37"/>
  <c r="A45" i="37"/>
  <c r="F44" i="37"/>
  <c r="E44" i="37"/>
  <c r="D44" i="37"/>
  <c r="C44" i="37"/>
  <c r="A44" i="37"/>
  <c r="G43" i="37"/>
  <c r="E43" i="37"/>
  <c r="D43" i="37"/>
  <c r="A43" i="37"/>
  <c r="G42" i="37"/>
  <c r="E42" i="37"/>
  <c r="D42" i="37"/>
  <c r="C42" i="37"/>
  <c r="A42" i="37"/>
  <c r="F41" i="37"/>
  <c r="E41" i="37"/>
  <c r="D41" i="37"/>
  <c r="C41" i="37"/>
  <c r="A41" i="37"/>
  <c r="G40" i="37"/>
  <c r="E40" i="37"/>
  <c r="D40" i="37"/>
  <c r="A40" i="37"/>
  <c r="G39" i="37"/>
  <c r="E39" i="37"/>
  <c r="D39" i="37"/>
  <c r="C39" i="37"/>
  <c r="A39" i="37"/>
  <c r="F38" i="37"/>
  <c r="E38" i="37"/>
  <c r="D38" i="37"/>
  <c r="C38" i="37"/>
  <c r="A38" i="37"/>
  <c r="G37" i="37"/>
  <c r="E37" i="37"/>
  <c r="D37" i="37"/>
  <c r="A37" i="37"/>
  <c r="G36" i="37"/>
  <c r="E36" i="37"/>
  <c r="D36" i="37"/>
  <c r="C36" i="37"/>
  <c r="A36" i="37"/>
  <c r="F35" i="37"/>
  <c r="E35" i="37"/>
  <c r="D35" i="37"/>
  <c r="C35" i="37"/>
  <c r="A35" i="37"/>
  <c r="E34" i="37"/>
  <c r="D34" i="37"/>
  <c r="A34" i="37"/>
  <c r="E33" i="37"/>
  <c r="D33" i="37"/>
  <c r="C33" i="37"/>
  <c r="A33" i="37"/>
  <c r="E32" i="37"/>
  <c r="D32" i="37"/>
  <c r="C32" i="37"/>
  <c r="A32" i="37"/>
  <c r="G31" i="37"/>
  <c r="E31" i="37"/>
  <c r="D31" i="37"/>
  <c r="A31" i="37"/>
  <c r="G30" i="37"/>
  <c r="E30" i="37"/>
  <c r="D30" i="37"/>
  <c r="C30" i="37"/>
  <c r="A30" i="37"/>
  <c r="F29" i="37"/>
  <c r="E29" i="37"/>
  <c r="D29" i="37"/>
  <c r="C29" i="37"/>
  <c r="A29" i="37"/>
  <c r="G28" i="37"/>
  <c r="E28" i="37"/>
  <c r="D28" i="37"/>
  <c r="A28" i="37"/>
  <c r="G27" i="37"/>
  <c r="E27" i="37"/>
  <c r="D27" i="37"/>
  <c r="C27" i="37"/>
  <c r="A27" i="37"/>
  <c r="F26" i="37"/>
  <c r="E26" i="37"/>
  <c r="D26" i="37"/>
  <c r="C26" i="37"/>
  <c r="A26" i="37"/>
  <c r="G25" i="37"/>
  <c r="E25" i="37"/>
  <c r="D25" i="37"/>
  <c r="A25" i="37"/>
  <c r="G24" i="37"/>
  <c r="E24" i="37"/>
  <c r="D24" i="37"/>
  <c r="C24" i="37"/>
  <c r="A24" i="37"/>
  <c r="F23" i="37"/>
  <c r="E23" i="37"/>
  <c r="D23" i="37"/>
  <c r="C23" i="37"/>
  <c r="A23" i="37"/>
  <c r="G22" i="37"/>
  <c r="E22" i="37"/>
  <c r="D22" i="37"/>
  <c r="A22" i="37"/>
  <c r="G21" i="37"/>
  <c r="E21" i="37"/>
  <c r="D21" i="37"/>
  <c r="C21" i="37"/>
  <c r="A21" i="37"/>
  <c r="F20" i="37"/>
  <c r="E20" i="37"/>
  <c r="D20" i="37"/>
  <c r="C20" i="37"/>
  <c r="A20" i="37"/>
  <c r="G19" i="37"/>
  <c r="E19" i="37"/>
  <c r="D19" i="37"/>
  <c r="A19" i="37"/>
  <c r="G18" i="37"/>
  <c r="E18" i="37"/>
  <c r="D18" i="37"/>
  <c r="C18" i="37"/>
  <c r="A18" i="37"/>
  <c r="F17" i="37"/>
  <c r="E17" i="37"/>
  <c r="D17" i="37"/>
  <c r="C17" i="37"/>
  <c r="A17" i="37"/>
  <c r="G16" i="37"/>
  <c r="E16" i="37"/>
  <c r="D16" i="37"/>
  <c r="A16" i="37"/>
  <c r="G15" i="37"/>
  <c r="E15" i="37"/>
  <c r="D15" i="37"/>
  <c r="C15" i="37"/>
  <c r="A15" i="37"/>
  <c r="F14" i="37"/>
  <c r="E14" i="37"/>
  <c r="D14" i="37"/>
  <c r="C14" i="37"/>
  <c r="A14" i="37"/>
  <c r="G13" i="37"/>
  <c r="E13" i="37"/>
  <c r="D13" i="37"/>
  <c r="A13" i="37"/>
  <c r="G12" i="37"/>
  <c r="E12" i="37"/>
  <c r="D12" i="37"/>
  <c r="C12" i="37"/>
  <c r="A12" i="37"/>
  <c r="F11" i="37"/>
  <c r="E11" i="37"/>
  <c r="D11" i="37"/>
  <c r="C11" i="37"/>
  <c r="A11" i="37"/>
  <c r="G10" i="37"/>
  <c r="E10" i="37"/>
  <c r="D10" i="37"/>
  <c r="A10" i="37"/>
  <c r="G9" i="37"/>
  <c r="E9" i="37"/>
  <c r="D9" i="37"/>
  <c r="C9" i="37"/>
  <c r="A9" i="37"/>
  <c r="F8" i="37"/>
  <c r="E8" i="37"/>
  <c r="D8" i="37"/>
  <c r="C8" i="37"/>
  <c r="A8" i="37"/>
  <c r="E7" i="37"/>
  <c r="D7" i="37"/>
  <c r="A7" i="37"/>
  <c r="E6" i="37"/>
  <c r="D6" i="37"/>
  <c r="C6" i="37"/>
  <c r="A6" i="37"/>
  <c r="E5" i="37"/>
  <c r="D5" i="37"/>
  <c r="C5" i="37"/>
  <c r="A5" i="37"/>
  <c r="G4" i="37"/>
  <c r="E4" i="37"/>
  <c r="D4" i="37"/>
  <c r="A4" i="37"/>
  <c r="G3" i="37"/>
  <c r="E3" i="37"/>
  <c r="D3" i="37"/>
  <c r="C3" i="37"/>
  <c r="A3" i="37"/>
  <c r="F2" i="37"/>
  <c r="E2" i="37"/>
  <c r="D2" i="37"/>
  <c r="C2" i="37"/>
  <c r="A2" i="37"/>
  <c r="E536" i="35"/>
  <c r="E537" i="35"/>
  <c r="E538" i="35"/>
  <c r="D536" i="35"/>
  <c r="D537" i="35"/>
  <c r="D538" i="35"/>
  <c r="C537" i="35"/>
  <c r="C536" i="35"/>
  <c r="A536" i="35"/>
  <c r="A537" i="35"/>
  <c r="A538" i="35"/>
  <c r="E533" i="35"/>
  <c r="E534" i="35"/>
  <c r="E535" i="35"/>
  <c r="D533" i="35"/>
  <c r="D534" i="35"/>
  <c r="D535" i="35"/>
  <c r="C534" i="35"/>
  <c r="C533" i="35"/>
  <c r="A533" i="35"/>
  <c r="A534" i="35"/>
  <c r="A535" i="35"/>
  <c r="E530" i="35"/>
  <c r="E531" i="35"/>
  <c r="E532" i="35"/>
  <c r="D530" i="35"/>
  <c r="D531" i="35"/>
  <c r="D532" i="35"/>
  <c r="C531" i="35"/>
  <c r="C530" i="35"/>
  <c r="A530" i="35"/>
  <c r="A531" i="35"/>
  <c r="A532" i="35"/>
  <c r="E527" i="35"/>
  <c r="E528" i="35"/>
  <c r="E529" i="35"/>
  <c r="D527" i="35"/>
  <c r="D528" i="35"/>
  <c r="D529" i="35"/>
  <c r="C528" i="35"/>
  <c r="C527" i="35"/>
  <c r="A527" i="35"/>
  <c r="A528" i="35"/>
  <c r="A529" i="35"/>
  <c r="E524" i="35"/>
  <c r="E525" i="35"/>
  <c r="E526" i="35"/>
  <c r="D524" i="35"/>
  <c r="D525" i="35"/>
  <c r="D526" i="35"/>
  <c r="C525" i="35"/>
  <c r="C524" i="35"/>
  <c r="A524" i="35"/>
  <c r="A525" i="35"/>
  <c r="A526" i="35"/>
  <c r="E521" i="35"/>
  <c r="E522" i="35"/>
  <c r="E523" i="35"/>
  <c r="D521" i="35"/>
  <c r="D522" i="35"/>
  <c r="D523" i="35"/>
  <c r="C522" i="35"/>
  <c r="C521" i="35"/>
  <c r="A521" i="35"/>
  <c r="A522" i="35"/>
  <c r="A523" i="35"/>
  <c r="E518" i="35"/>
  <c r="E519" i="35"/>
  <c r="E520" i="35"/>
  <c r="D518" i="35"/>
  <c r="D519" i="35"/>
  <c r="D520" i="35"/>
  <c r="C519" i="35"/>
  <c r="C518" i="35"/>
  <c r="A518" i="35"/>
  <c r="A519" i="35"/>
  <c r="A520" i="35"/>
  <c r="E515" i="35"/>
  <c r="E516" i="35"/>
  <c r="E517" i="35"/>
  <c r="D515" i="35"/>
  <c r="D516" i="35"/>
  <c r="D517" i="35"/>
  <c r="C516" i="35"/>
  <c r="C515" i="35"/>
  <c r="A515" i="35"/>
  <c r="A516" i="35"/>
  <c r="A517" i="35"/>
  <c r="E512" i="35"/>
  <c r="E513" i="35"/>
  <c r="E514" i="35"/>
  <c r="D512" i="35"/>
  <c r="D513" i="35"/>
  <c r="D514" i="35"/>
  <c r="C513" i="35"/>
  <c r="C512" i="35"/>
  <c r="A512" i="35"/>
  <c r="A513" i="35"/>
  <c r="A514" i="35"/>
  <c r="E509" i="35"/>
  <c r="E510" i="35"/>
  <c r="E511" i="35"/>
  <c r="D509" i="35"/>
  <c r="D510" i="35"/>
  <c r="D511" i="35"/>
  <c r="C510" i="35"/>
  <c r="C509" i="35"/>
  <c r="A509" i="35"/>
  <c r="A510" i="35"/>
  <c r="A511" i="35"/>
  <c r="E506" i="35"/>
  <c r="E507" i="35"/>
  <c r="E508" i="35"/>
  <c r="D506" i="35"/>
  <c r="D507" i="35"/>
  <c r="D508" i="35"/>
  <c r="C507" i="35"/>
  <c r="C506" i="35"/>
  <c r="A506" i="35"/>
  <c r="A507" i="35"/>
  <c r="A508" i="35"/>
  <c r="E503" i="35"/>
  <c r="E504" i="35"/>
  <c r="E505" i="35"/>
  <c r="D503" i="35"/>
  <c r="D504" i="35"/>
  <c r="D505" i="35"/>
  <c r="C504" i="35"/>
  <c r="C503" i="35"/>
  <c r="A503" i="35"/>
  <c r="A504" i="35"/>
  <c r="A505" i="35"/>
  <c r="E500" i="35"/>
  <c r="E501" i="35"/>
  <c r="E502" i="35"/>
  <c r="D500" i="35"/>
  <c r="D501" i="35"/>
  <c r="D502" i="35"/>
  <c r="C501" i="35"/>
  <c r="C500" i="35"/>
  <c r="A500" i="35"/>
  <c r="A501" i="35"/>
  <c r="A502" i="35"/>
  <c r="E497" i="35"/>
  <c r="E498" i="35"/>
  <c r="E499" i="35"/>
  <c r="D497" i="35"/>
  <c r="D498" i="35"/>
  <c r="D499" i="35"/>
  <c r="C498" i="35"/>
  <c r="C497" i="35"/>
  <c r="A497" i="35"/>
  <c r="A498" i="35"/>
  <c r="A499" i="35"/>
  <c r="E494" i="35"/>
  <c r="E495" i="35"/>
  <c r="E496" i="35"/>
  <c r="D494" i="35"/>
  <c r="D495" i="35"/>
  <c r="D496" i="35"/>
  <c r="C495" i="35"/>
  <c r="C494" i="35"/>
  <c r="A494" i="35"/>
  <c r="A495" i="35"/>
  <c r="A496" i="35"/>
  <c r="E491" i="35"/>
  <c r="E492" i="35"/>
  <c r="E493" i="35"/>
  <c r="D491" i="35"/>
  <c r="D492" i="35"/>
  <c r="D493" i="35"/>
  <c r="C492" i="35"/>
  <c r="C491" i="35"/>
  <c r="A491" i="35"/>
  <c r="A492" i="35"/>
  <c r="A493" i="35"/>
  <c r="E488" i="35"/>
  <c r="E489" i="35"/>
  <c r="E490" i="35"/>
  <c r="D488" i="35"/>
  <c r="D489" i="35"/>
  <c r="D490" i="35"/>
  <c r="C489" i="35"/>
  <c r="C488" i="35"/>
  <c r="A488" i="35"/>
  <c r="A489" i="35"/>
  <c r="A490" i="35"/>
  <c r="E485" i="35"/>
  <c r="E486" i="35"/>
  <c r="E487" i="35"/>
  <c r="D485" i="35"/>
  <c r="D486" i="35"/>
  <c r="D487" i="35"/>
  <c r="C486" i="35"/>
  <c r="C485" i="35"/>
  <c r="A485" i="35"/>
  <c r="A486" i="35"/>
  <c r="A487" i="35"/>
  <c r="E482" i="35"/>
  <c r="E483" i="35"/>
  <c r="E484" i="35"/>
  <c r="D482" i="35"/>
  <c r="D483" i="35"/>
  <c r="D484" i="35"/>
  <c r="C483" i="35"/>
  <c r="C482" i="35"/>
  <c r="A482" i="35"/>
  <c r="A483" i="35"/>
  <c r="A484" i="35"/>
  <c r="E479" i="35"/>
  <c r="E480" i="35"/>
  <c r="E481" i="35"/>
  <c r="D479" i="35"/>
  <c r="D480" i="35"/>
  <c r="D481" i="35"/>
  <c r="C480" i="35"/>
  <c r="C479" i="35"/>
  <c r="A479" i="35"/>
  <c r="A480" i="35"/>
  <c r="A481" i="35"/>
  <c r="E476" i="35"/>
  <c r="E477" i="35"/>
  <c r="E478" i="35"/>
  <c r="D476" i="35"/>
  <c r="D477" i="35"/>
  <c r="D478" i="35"/>
  <c r="C477" i="35"/>
  <c r="C476" i="35"/>
  <c r="A476" i="35"/>
  <c r="A477" i="35"/>
  <c r="A478" i="35"/>
  <c r="E473" i="35"/>
  <c r="E474" i="35"/>
  <c r="E475" i="35"/>
  <c r="D473" i="35"/>
  <c r="D474" i="35"/>
  <c r="D475" i="35"/>
  <c r="C474" i="35"/>
  <c r="C473" i="35"/>
  <c r="A473" i="35"/>
  <c r="A474" i="35"/>
  <c r="A475" i="35"/>
  <c r="E470" i="35"/>
  <c r="E471" i="35"/>
  <c r="E472" i="35"/>
  <c r="D470" i="35"/>
  <c r="D471" i="35"/>
  <c r="D472" i="35"/>
  <c r="C471" i="35"/>
  <c r="C470" i="35"/>
  <c r="A470" i="35"/>
  <c r="A471" i="35"/>
  <c r="A472" i="35"/>
  <c r="E467" i="35"/>
  <c r="E468" i="35"/>
  <c r="E469" i="35"/>
  <c r="D467" i="35"/>
  <c r="D468" i="35"/>
  <c r="D469" i="35"/>
  <c r="C468" i="35"/>
  <c r="C467" i="35"/>
  <c r="A467" i="35"/>
  <c r="A468" i="35"/>
  <c r="A469" i="35"/>
  <c r="E464" i="35"/>
  <c r="E465" i="35"/>
  <c r="E466" i="35"/>
  <c r="D464" i="35"/>
  <c r="D465" i="35"/>
  <c r="D466" i="35"/>
  <c r="C465" i="35"/>
  <c r="C464" i="35"/>
  <c r="A464" i="35"/>
  <c r="A465" i="35"/>
  <c r="A466" i="35"/>
  <c r="E461" i="35"/>
  <c r="E462" i="35"/>
  <c r="E463" i="35"/>
  <c r="D461" i="35"/>
  <c r="D462" i="35"/>
  <c r="D463" i="35"/>
  <c r="C462" i="35"/>
  <c r="C461" i="35"/>
  <c r="A461" i="35"/>
  <c r="A462" i="35"/>
  <c r="A463" i="35"/>
  <c r="E458" i="35"/>
  <c r="E459" i="35"/>
  <c r="E460" i="35"/>
  <c r="D458" i="35"/>
  <c r="D459" i="35"/>
  <c r="D460" i="35"/>
  <c r="C459" i="35"/>
  <c r="C458" i="35"/>
  <c r="A458" i="35"/>
  <c r="A459" i="35"/>
  <c r="A460" i="35"/>
  <c r="E455" i="35"/>
  <c r="E456" i="35"/>
  <c r="E457" i="35"/>
  <c r="D455" i="35"/>
  <c r="D456" i="35"/>
  <c r="D457" i="35"/>
  <c r="C456" i="35"/>
  <c r="C455" i="35"/>
  <c r="A455" i="35"/>
  <c r="A456" i="35"/>
  <c r="A457" i="35"/>
  <c r="E452" i="35"/>
  <c r="E453" i="35"/>
  <c r="E454" i="35"/>
  <c r="D452" i="35"/>
  <c r="D453" i="35"/>
  <c r="D454" i="35"/>
  <c r="C453" i="35"/>
  <c r="C452" i="35"/>
  <c r="A452" i="35"/>
  <c r="A453" i="35"/>
  <c r="A454" i="35"/>
  <c r="E449" i="35"/>
  <c r="E450" i="35"/>
  <c r="E451" i="35"/>
  <c r="D449" i="35"/>
  <c r="D450" i="35"/>
  <c r="D451" i="35"/>
  <c r="C450" i="35"/>
  <c r="C449" i="35"/>
  <c r="A449" i="35"/>
  <c r="A450" i="35"/>
  <c r="A451" i="35"/>
  <c r="E446" i="35"/>
  <c r="E447" i="35"/>
  <c r="E448" i="35"/>
  <c r="D446" i="35"/>
  <c r="D447" i="35"/>
  <c r="D448" i="35"/>
  <c r="C447" i="35"/>
  <c r="C446" i="35"/>
  <c r="A446" i="35"/>
  <c r="A447" i="35"/>
  <c r="A448" i="35"/>
  <c r="E443" i="35"/>
  <c r="E444" i="35"/>
  <c r="E445" i="35"/>
  <c r="D443" i="35"/>
  <c r="D444" i="35"/>
  <c r="D445" i="35"/>
  <c r="C444" i="35"/>
  <c r="C443" i="35"/>
  <c r="A443" i="35"/>
  <c r="A444" i="35"/>
  <c r="A445" i="35"/>
  <c r="E440" i="35"/>
  <c r="E441" i="35"/>
  <c r="E442" i="35"/>
  <c r="D440" i="35"/>
  <c r="D441" i="35"/>
  <c r="D442" i="35"/>
  <c r="C441" i="35"/>
  <c r="C440" i="35"/>
  <c r="A440" i="35"/>
  <c r="A441" i="35"/>
  <c r="A442" i="35"/>
  <c r="E437" i="35"/>
  <c r="E438" i="35"/>
  <c r="E439" i="35"/>
  <c r="D437" i="35"/>
  <c r="D438" i="35"/>
  <c r="D439" i="35"/>
  <c r="C438" i="35"/>
  <c r="C437" i="35"/>
  <c r="A437" i="35"/>
  <c r="A438" i="35"/>
  <c r="A439" i="35"/>
  <c r="E434" i="35"/>
  <c r="E435" i="35"/>
  <c r="E436" i="35"/>
  <c r="D434" i="35"/>
  <c r="D435" i="35"/>
  <c r="D436" i="35"/>
  <c r="C435" i="35"/>
  <c r="C434" i="35"/>
  <c r="A434" i="35"/>
  <c r="A435" i="35"/>
  <c r="A436" i="35"/>
  <c r="E431" i="35"/>
  <c r="E432" i="35"/>
  <c r="E433" i="35"/>
  <c r="D431" i="35"/>
  <c r="D432" i="35"/>
  <c r="D433" i="35"/>
  <c r="C432" i="35"/>
  <c r="C431" i="35"/>
  <c r="A431" i="35"/>
  <c r="A432" i="35"/>
  <c r="A433" i="35"/>
  <c r="E428" i="35"/>
  <c r="E429" i="35"/>
  <c r="E430" i="35"/>
  <c r="D428" i="35"/>
  <c r="D429" i="35"/>
  <c r="D430" i="35"/>
  <c r="C429" i="35"/>
  <c r="C428" i="35"/>
  <c r="A428" i="35"/>
  <c r="A429" i="35"/>
  <c r="A430" i="35"/>
  <c r="E425" i="35"/>
  <c r="E426" i="35"/>
  <c r="E427" i="35"/>
  <c r="D425" i="35"/>
  <c r="D426" i="35"/>
  <c r="D427" i="35"/>
  <c r="C426" i="35"/>
  <c r="C425" i="35"/>
  <c r="A425" i="35"/>
  <c r="A426" i="35"/>
  <c r="A427" i="35"/>
  <c r="E422" i="35"/>
  <c r="E423" i="35"/>
  <c r="E424" i="35"/>
  <c r="D422" i="35"/>
  <c r="D423" i="35"/>
  <c r="D424" i="35"/>
  <c r="C423" i="35"/>
  <c r="C422" i="35"/>
  <c r="A422" i="35"/>
  <c r="A423" i="35"/>
  <c r="A424" i="35"/>
  <c r="E419" i="35"/>
  <c r="E420" i="35"/>
  <c r="E421" i="35"/>
  <c r="D419" i="35"/>
  <c r="D420" i="35"/>
  <c r="D421" i="35"/>
  <c r="C420" i="35"/>
  <c r="C419" i="35"/>
  <c r="A419" i="35"/>
  <c r="A420" i="35"/>
  <c r="A421" i="35"/>
  <c r="E416" i="35"/>
  <c r="E417" i="35"/>
  <c r="E418" i="35"/>
  <c r="D416" i="35"/>
  <c r="D417" i="35"/>
  <c r="D418" i="35"/>
  <c r="C417" i="35"/>
  <c r="C416" i="35"/>
  <c r="A416" i="35"/>
  <c r="A417" i="35"/>
  <c r="A418" i="35"/>
  <c r="E413" i="35"/>
  <c r="E414" i="35"/>
  <c r="E415" i="35"/>
  <c r="D413" i="35"/>
  <c r="D414" i="35"/>
  <c r="D415" i="35"/>
  <c r="C414" i="35"/>
  <c r="C413" i="35"/>
  <c r="A413" i="35"/>
  <c r="A414" i="35"/>
  <c r="A415" i="35"/>
  <c r="E410" i="35"/>
  <c r="E411" i="35"/>
  <c r="E412" i="35"/>
  <c r="D410" i="35"/>
  <c r="D411" i="35"/>
  <c r="D412" i="35"/>
  <c r="C411" i="35"/>
  <c r="C410" i="35"/>
  <c r="A410" i="35"/>
  <c r="A411" i="35"/>
  <c r="A412" i="35"/>
  <c r="E407" i="35"/>
  <c r="E408" i="35"/>
  <c r="E409" i="35"/>
  <c r="D407" i="35"/>
  <c r="D408" i="35"/>
  <c r="D409" i="35"/>
  <c r="C408" i="35"/>
  <c r="C407" i="35"/>
  <c r="A407" i="35"/>
  <c r="A408" i="35"/>
  <c r="A409" i="35"/>
  <c r="E404" i="35"/>
  <c r="E405" i="35"/>
  <c r="E406" i="35"/>
  <c r="D404" i="35"/>
  <c r="D405" i="35"/>
  <c r="D406" i="35"/>
  <c r="C405" i="35"/>
  <c r="C404" i="35"/>
  <c r="A404" i="35"/>
  <c r="A405" i="35"/>
  <c r="A406" i="35"/>
  <c r="E401" i="35"/>
  <c r="E402" i="35"/>
  <c r="E403" i="35"/>
  <c r="D401" i="35"/>
  <c r="D402" i="35"/>
  <c r="D403" i="35"/>
  <c r="C402" i="35"/>
  <c r="C401" i="35"/>
  <c r="A401" i="35"/>
  <c r="A402" i="35"/>
  <c r="A403" i="35"/>
  <c r="E398" i="35"/>
  <c r="E399" i="35"/>
  <c r="E400" i="35"/>
  <c r="D398" i="35"/>
  <c r="D399" i="35"/>
  <c r="D400" i="35"/>
  <c r="C399" i="35"/>
  <c r="C398" i="35"/>
  <c r="A398" i="35"/>
  <c r="A399" i="35"/>
  <c r="A400" i="35"/>
  <c r="E395" i="35"/>
  <c r="E396" i="35"/>
  <c r="E397" i="35"/>
  <c r="D395" i="35"/>
  <c r="D396" i="35"/>
  <c r="D397" i="35"/>
  <c r="C396" i="35"/>
  <c r="C395" i="35"/>
  <c r="A395" i="35"/>
  <c r="A396" i="35"/>
  <c r="A397" i="35"/>
  <c r="E392" i="35"/>
  <c r="E393" i="35"/>
  <c r="E394" i="35"/>
  <c r="D392" i="35"/>
  <c r="D393" i="35"/>
  <c r="D394" i="35"/>
  <c r="C393" i="35"/>
  <c r="C392" i="35"/>
  <c r="A392" i="35"/>
  <c r="A393" i="35"/>
  <c r="A394" i="35"/>
  <c r="E389" i="35"/>
  <c r="E390" i="35"/>
  <c r="E391" i="35"/>
  <c r="D389" i="35"/>
  <c r="D390" i="35"/>
  <c r="D391" i="35"/>
  <c r="C390" i="35"/>
  <c r="C389" i="35"/>
  <c r="A389" i="35"/>
  <c r="A390" i="35"/>
  <c r="A391" i="35"/>
  <c r="E386" i="35"/>
  <c r="E387" i="35"/>
  <c r="E388" i="35"/>
  <c r="D386" i="35"/>
  <c r="D387" i="35"/>
  <c r="D388" i="35"/>
  <c r="C387" i="35"/>
  <c r="C386" i="35"/>
  <c r="A386" i="35"/>
  <c r="A387" i="35"/>
  <c r="A388" i="35"/>
  <c r="E383" i="35"/>
  <c r="E384" i="35"/>
  <c r="E385" i="35"/>
  <c r="D383" i="35"/>
  <c r="D384" i="35"/>
  <c r="D385" i="35"/>
  <c r="C384" i="35"/>
  <c r="C383" i="35"/>
  <c r="A383" i="35"/>
  <c r="A384" i="35"/>
  <c r="A385" i="35"/>
  <c r="E380" i="35"/>
  <c r="E381" i="35"/>
  <c r="E382" i="35"/>
  <c r="D380" i="35"/>
  <c r="D381" i="35"/>
  <c r="D382" i="35"/>
  <c r="C381" i="35"/>
  <c r="C380" i="35"/>
  <c r="A380" i="35"/>
  <c r="A381" i="35"/>
  <c r="A382" i="35"/>
  <c r="E377" i="35"/>
  <c r="E378" i="35"/>
  <c r="E379" i="35"/>
  <c r="D377" i="35"/>
  <c r="D378" i="35"/>
  <c r="D379" i="35"/>
  <c r="C378" i="35"/>
  <c r="C377" i="35"/>
  <c r="A377" i="35"/>
  <c r="A378" i="35"/>
  <c r="A379" i="35"/>
  <c r="E374" i="35"/>
  <c r="E375" i="35"/>
  <c r="E376" i="35"/>
  <c r="D374" i="35"/>
  <c r="D375" i="35"/>
  <c r="D376" i="35"/>
  <c r="C375" i="35"/>
  <c r="C374" i="35"/>
  <c r="A374" i="35"/>
  <c r="A375" i="35"/>
  <c r="A376" i="35"/>
  <c r="E371" i="35"/>
  <c r="E372" i="35"/>
  <c r="E373" i="35"/>
  <c r="D371" i="35"/>
  <c r="D372" i="35"/>
  <c r="D373" i="35"/>
  <c r="C372" i="35"/>
  <c r="C371" i="35"/>
  <c r="A371" i="35"/>
  <c r="A372" i="35"/>
  <c r="A373" i="35"/>
  <c r="E368" i="35"/>
  <c r="E369" i="35"/>
  <c r="E370" i="35"/>
  <c r="D368" i="35"/>
  <c r="D369" i="35"/>
  <c r="D370" i="35"/>
  <c r="C369" i="35"/>
  <c r="C368" i="35"/>
  <c r="A368" i="35"/>
  <c r="A369" i="35"/>
  <c r="A370" i="35"/>
  <c r="E365" i="35"/>
  <c r="E366" i="35"/>
  <c r="E367" i="35"/>
  <c r="D365" i="35"/>
  <c r="D366" i="35"/>
  <c r="D367" i="35"/>
  <c r="C366" i="35"/>
  <c r="C365" i="35"/>
  <c r="A365" i="35"/>
  <c r="A366" i="35"/>
  <c r="A367" i="35"/>
  <c r="E362" i="35"/>
  <c r="E363" i="35"/>
  <c r="E364" i="35"/>
  <c r="D362" i="35"/>
  <c r="D363" i="35"/>
  <c r="D364" i="35"/>
  <c r="C363" i="35"/>
  <c r="C362" i="35"/>
  <c r="A362" i="35"/>
  <c r="A363" i="35"/>
  <c r="A364" i="35"/>
  <c r="E359" i="35"/>
  <c r="E360" i="35"/>
  <c r="E361" i="35"/>
  <c r="D359" i="35"/>
  <c r="D360" i="35"/>
  <c r="D361" i="35"/>
  <c r="C360" i="35"/>
  <c r="C359" i="35"/>
  <c r="A359" i="35"/>
  <c r="A360" i="35"/>
  <c r="A361" i="35"/>
  <c r="E356" i="35"/>
  <c r="E357" i="35"/>
  <c r="E358" i="35"/>
  <c r="D356" i="35"/>
  <c r="D357" i="35"/>
  <c r="D358" i="35"/>
  <c r="C357" i="35"/>
  <c r="C356" i="35"/>
  <c r="A356" i="35"/>
  <c r="A357" i="35"/>
  <c r="A358" i="35"/>
  <c r="E353" i="35"/>
  <c r="E354" i="35"/>
  <c r="E355" i="35"/>
  <c r="D353" i="35"/>
  <c r="D354" i="35"/>
  <c r="D355" i="35"/>
  <c r="C354" i="35"/>
  <c r="C353" i="35"/>
  <c r="A353" i="35"/>
  <c r="A354" i="35"/>
  <c r="A355" i="35"/>
  <c r="E350" i="35"/>
  <c r="E351" i="35"/>
  <c r="E352" i="35"/>
  <c r="D350" i="35"/>
  <c r="D351" i="35"/>
  <c r="D352" i="35"/>
  <c r="C351" i="35"/>
  <c r="C350" i="35"/>
  <c r="A350" i="35"/>
  <c r="A351" i="35"/>
  <c r="A352" i="35"/>
  <c r="E347" i="35"/>
  <c r="E348" i="35"/>
  <c r="E349" i="35"/>
  <c r="D347" i="35"/>
  <c r="D348" i="35"/>
  <c r="D349" i="35"/>
  <c r="C348" i="35"/>
  <c r="C347" i="35"/>
  <c r="A347" i="35"/>
  <c r="A348" i="35"/>
  <c r="A349" i="35"/>
  <c r="E344" i="35"/>
  <c r="E345" i="35"/>
  <c r="E346" i="35"/>
  <c r="D344" i="35"/>
  <c r="D345" i="35"/>
  <c r="D346" i="35"/>
  <c r="C345" i="35"/>
  <c r="C344" i="35"/>
  <c r="A344" i="35"/>
  <c r="A345" i="35"/>
  <c r="A346" i="35"/>
  <c r="E341" i="35"/>
  <c r="E342" i="35"/>
  <c r="E343" i="35"/>
  <c r="D341" i="35"/>
  <c r="D342" i="35"/>
  <c r="D343" i="35"/>
  <c r="C342" i="35"/>
  <c r="C341" i="35"/>
  <c r="A341" i="35"/>
  <c r="A342" i="35"/>
  <c r="A343" i="35"/>
  <c r="E338" i="35"/>
  <c r="E339" i="35"/>
  <c r="E340" i="35"/>
  <c r="D338" i="35"/>
  <c r="D339" i="35"/>
  <c r="D340" i="35"/>
  <c r="C339" i="35"/>
  <c r="C338" i="35"/>
  <c r="A338" i="35"/>
  <c r="A339" i="35"/>
  <c r="A340" i="35"/>
  <c r="E335" i="35"/>
  <c r="E336" i="35"/>
  <c r="E337" i="35"/>
  <c r="D335" i="35"/>
  <c r="D336" i="35"/>
  <c r="D337" i="35"/>
  <c r="C336" i="35"/>
  <c r="C335" i="35"/>
  <c r="A335" i="35"/>
  <c r="A336" i="35"/>
  <c r="A337" i="35"/>
  <c r="E332" i="35"/>
  <c r="E333" i="35"/>
  <c r="E334" i="35"/>
  <c r="D332" i="35"/>
  <c r="D333" i="35"/>
  <c r="D334" i="35"/>
  <c r="C333" i="35"/>
  <c r="C332" i="35"/>
  <c r="A332" i="35"/>
  <c r="A333" i="35"/>
  <c r="A334" i="35"/>
  <c r="E329" i="35"/>
  <c r="E330" i="35"/>
  <c r="E331" i="35"/>
  <c r="D329" i="35"/>
  <c r="D330" i="35"/>
  <c r="D331" i="35"/>
  <c r="C330" i="35"/>
  <c r="C329" i="35"/>
  <c r="A329" i="35"/>
  <c r="A330" i="35"/>
  <c r="A331" i="35"/>
  <c r="E326" i="35"/>
  <c r="E327" i="35"/>
  <c r="E328" i="35"/>
  <c r="D326" i="35"/>
  <c r="D327" i="35"/>
  <c r="D328" i="35"/>
  <c r="C327" i="35"/>
  <c r="C326" i="35"/>
  <c r="A326" i="35"/>
  <c r="A327" i="35"/>
  <c r="A328" i="35"/>
  <c r="E323" i="35"/>
  <c r="E324" i="35"/>
  <c r="E325" i="35"/>
  <c r="D323" i="35"/>
  <c r="D324" i="35"/>
  <c r="D325" i="35"/>
  <c r="C324" i="35"/>
  <c r="C323" i="35"/>
  <c r="A323" i="35"/>
  <c r="A324" i="35"/>
  <c r="A325" i="35"/>
  <c r="E320" i="35"/>
  <c r="E321" i="35"/>
  <c r="E322" i="35"/>
  <c r="D320" i="35"/>
  <c r="D321" i="35"/>
  <c r="D322" i="35"/>
  <c r="C321" i="35"/>
  <c r="C320" i="35"/>
  <c r="A320" i="35"/>
  <c r="A321" i="35"/>
  <c r="A322" i="35"/>
  <c r="E317" i="35"/>
  <c r="E318" i="35"/>
  <c r="E319" i="35"/>
  <c r="D317" i="35"/>
  <c r="D318" i="35"/>
  <c r="D319" i="35"/>
  <c r="C318" i="35"/>
  <c r="C317" i="35"/>
  <c r="A317" i="35"/>
  <c r="A318" i="35"/>
  <c r="A319" i="35"/>
  <c r="E314" i="35"/>
  <c r="E315" i="35"/>
  <c r="E316" i="35"/>
  <c r="D314" i="35"/>
  <c r="D315" i="35"/>
  <c r="D316" i="35"/>
  <c r="C315" i="35"/>
  <c r="C314" i="35"/>
  <c r="A314" i="35"/>
  <c r="A315" i="35"/>
  <c r="A316" i="35"/>
  <c r="E311" i="35"/>
  <c r="E312" i="35"/>
  <c r="E313" i="35"/>
  <c r="D311" i="35"/>
  <c r="D312" i="35"/>
  <c r="D313" i="35"/>
  <c r="C312" i="35"/>
  <c r="C311" i="35"/>
  <c r="A311" i="35"/>
  <c r="A312" i="35"/>
  <c r="A313" i="35"/>
  <c r="E308" i="35"/>
  <c r="E309" i="35"/>
  <c r="E310" i="35"/>
  <c r="D308" i="35"/>
  <c r="D309" i="35"/>
  <c r="D310" i="35"/>
  <c r="C309" i="35"/>
  <c r="C308" i="35"/>
  <c r="A308" i="35"/>
  <c r="A309" i="35"/>
  <c r="A310" i="35"/>
  <c r="E305" i="35"/>
  <c r="E306" i="35"/>
  <c r="E307" i="35"/>
  <c r="D305" i="35"/>
  <c r="D306" i="35"/>
  <c r="D307" i="35"/>
  <c r="C306" i="35"/>
  <c r="C305" i="35"/>
  <c r="A305" i="35"/>
  <c r="A306" i="35"/>
  <c r="A307" i="35"/>
  <c r="E302" i="35"/>
  <c r="E303" i="35"/>
  <c r="E304" i="35"/>
  <c r="D302" i="35"/>
  <c r="D303" i="35"/>
  <c r="D304" i="35"/>
  <c r="C303" i="35"/>
  <c r="C302" i="35"/>
  <c r="A302" i="35"/>
  <c r="A303" i="35"/>
  <c r="A304" i="35"/>
  <c r="E299" i="35"/>
  <c r="E300" i="35"/>
  <c r="E301" i="35"/>
  <c r="D299" i="35"/>
  <c r="D300" i="35"/>
  <c r="D301" i="35"/>
  <c r="C300" i="35"/>
  <c r="C299" i="35"/>
  <c r="A299" i="35"/>
  <c r="A300" i="35"/>
  <c r="A301" i="35"/>
  <c r="E296" i="35"/>
  <c r="E297" i="35"/>
  <c r="E298" i="35"/>
  <c r="D296" i="35"/>
  <c r="D297" i="35"/>
  <c r="D298" i="35"/>
  <c r="C297" i="35"/>
  <c r="C296" i="35"/>
  <c r="A296" i="35"/>
  <c r="A297" i="35"/>
  <c r="A298" i="35"/>
  <c r="E293" i="35"/>
  <c r="E294" i="35"/>
  <c r="E295" i="35"/>
  <c r="D293" i="35"/>
  <c r="D294" i="35"/>
  <c r="D295" i="35"/>
  <c r="C294" i="35"/>
  <c r="C293" i="35"/>
  <c r="A293" i="35"/>
  <c r="A294" i="35"/>
  <c r="A295" i="35"/>
  <c r="E290" i="35"/>
  <c r="E291" i="35"/>
  <c r="E292" i="35"/>
  <c r="D290" i="35"/>
  <c r="D291" i="35"/>
  <c r="D292" i="35"/>
  <c r="C291" i="35"/>
  <c r="C290" i="35"/>
  <c r="A290" i="35"/>
  <c r="A291" i="35"/>
  <c r="A292" i="35"/>
  <c r="E287" i="35"/>
  <c r="E288" i="35"/>
  <c r="E289" i="35"/>
  <c r="D287" i="35"/>
  <c r="D288" i="35"/>
  <c r="D289" i="35"/>
  <c r="C288" i="35"/>
  <c r="C287" i="35"/>
  <c r="A287" i="35"/>
  <c r="A288" i="35"/>
  <c r="A289" i="35"/>
  <c r="E284" i="35"/>
  <c r="E285" i="35"/>
  <c r="E286" i="35"/>
  <c r="D284" i="35"/>
  <c r="D285" i="35"/>
  <c r="D286" i="35"/>
  <c r="C285" i="35"/>
  <c r="C284" i="35"/>
  <c r="A284" i="35"/>
  <c r="A285" i="35"/>
  <c r="A286" i="35"/>
  <c r="E281" i="35"/>
  <c r="E282" i="35"/>
  <c r="E283" i="35"/>
  <c r="D281" i="35"/>
  <c r="D282" i="35"/>
  <c r="D283" i="35"/>
  <c r="C282" i="35"/>
  <c r="C281" i="35"/>
  <c r="A281" i="35"/>
  <c r="A282" i="35"/>
  <c r="A283" i="35"/>
  <c r="E278" i="35"/>
  <c r="E279" i="35"/>
  <c r="E280" i="35"/>
  <c r="D278" i="35"/>
  <c r="D279" i="35"/>
  <c r="D280" i="35"/>
  <c r="C279" i="35"/>
  <c r="C278" i="35"/>
  <c r="A278" i="35"/>
  <c r="A279" i="35"/>
  <c r="A280" i="35"/>
  <c r="E275" i="35"/>
  <c r="E276" i="35"/>
  <c r="E277" i="35"/>
  <c r="D275" i="35"/>
  <c r="D276" i="35"/>
  <c r="D277" i="35"/>
  <c r="C276" i="35"/>
  <c r="C275" i="35"/>
  <c r="A275" i="35"/>
  <c r="A276" i="35"/>
  <c r="A277" i="35"/>
  <c r="E272" i="35"/>
  <c r="E273" i="35"/>
  <c r="E274" i="35"/>
  <c r="D272" i="35"/>
  <c r="D273" i="35"/>
  <c r="D274" i="35"/>
  <c r="C273" i="35"/>
  <c r="C272" i="35"/>
  <c r="A272" i="35"/>
  <c r="A273" i="35"/>
  <c r="A274" i="35"/>
  <c r="E269" i="35"/>
  <c r="E270" i="35"/>
  <c r="E271" i="35"/>
  <c r="D269" i="35"/>
  <c r="D270" i="35"/>
  <c r="D271" i="35"/>
  <c r="C270" i="35"/>
  <c r="C269" i="35"/>
  <c r="A269" i="35"/>
  <c r="A270" i="35"/>
  <c r="A271" i="35"/>
  <c r="E266" i="35"/>
  <c r="E267" i="35"/>
  <c r="E268" i="35"/>
  <c r="D266" i="35"/>
  <c r="D267" i="35"/>
  <c r="D268" i="35"/>
  <c r="C267" i="35"/>
  <c r="C266" i="35"/>
  <c r="A266" i="35"/>
  <c r="A267" i="35"/>
  <c r="A268" i="35"/>
  <c r="E263" i="35"/>
  <c r="E264" i="35"/>
  <c r="E265" i="35"/>
  <c r="D263" i="35"/>
  <c r="D264" i="35"/>
  <c r="D265" i="35"/>
  <c r="C264" i="35"/>
  <c r="C263" i="35"/>
  <c r="A263" i="35"/>
  <c r="A264" i="35"/>
  <c r="A265" i="35"/>
  <c r="E260" i="35"/>
  <c r="E261" i="35"/>
  <c r="E262" i="35"/>
  <c r="D260" i="35"/>
  <c r="D261" i="35"/>
  <c r="D262" i="35"/>
  <c r="C261" i="35"/>
  <c r="C260" i="35"/>
  <c r="A260" i="35"/>
  <c r="A261" i="35"/>
  <c r="A262" i="35"/>
  <c r="E257" i="35"/>
  <c r="E258" i="35"/>
  <c r="E259" i="35"/>
  <c r="D257" i="35"/>
  <c r="D258" i="35"/>
  <c r="D259" i="35"/>
  <c r="C258" i="35"/>
  <c r="C257" i="35"/>
  <c r="A257" i="35"/>
  <c r="A258" i="35"/>
  <c r="A259" i="35"/>
  <c r="E254" i="35"/>
  <c r="E255" i="35"/>
  <c r="E256" i="35"/>
  <c r="D254" i="35"/>
  <c r="D255" i="35"/>
  <c r="D256" i="35"/>
  <c r="C255" i="35"/>
  <c r="C254" i="35"/>
  <c r="A254" i="35"/>
  <c r="A255" i="35"/>
  <c r="A256" i="35"/>
  <c r="E251" i="35"/>
  <c r="E252" i="35"/>
  <c r="E253" i="35"/>
  <c r="D251" i="35"/>
  <c r="D252" i="35"/>
  <c r="D253" i="35"/>
  <c r="C252" i="35"/>
  <c r="C251" i="35"/>
  <c r="A251" i="35"/>
  <c r="A252" i="35"/>
  <c r="A253" i="35"/>
  <c r="E248" i="35"/>
  <c r="E249" i="35"/>
  <c r="E250" i="35"/>
  <c r="D248" i="35"/>
  <c r="D249" i="35"/>
  <c r="D250" i="35"/>
  <c r="C249" i="35"/>
  <c r="C248" i="35"/>
  <c r="A248" i="35"/>
  <c r="A249" i="35"/>
  <c r="A250" i="35"/>
  <c r="E245" i="35"/>
  <c r="E246" i="35"/>
  <c r="E247" i="35"/>
  <c r="D245" i="35"/>
  <c r="D246" i="35"/>
  <c r="D247" i="35"/>
  <c r="C246" i="35"/>
  <c r="C245" i="35"/>
  <c r="A245" i="35"/>
  <c r="A246" i="35"/>
  <c r="A247" i="35"/>
  <c r="E242" i="35"/>
  <c r="E243" i="35"/>
  <c r="E244" i="35"/>
  <c r="D242" i="35"/>
  <c r="D243" i="35"/>
  <c r="D244" i="35"/>
  <c r="C243" i="35"/>
  <c r="C242" i="35"/>
  <c r="A242" i="35"/>
  <c r="A243" i="35"/>
  <c r="A244" i="35"/>
  <c r="E239" i="35"/>
  <c r="E240" i="35"/>
  <c r="E241" i="35"/>
  <c r="D239" i="35"/>
  <c r="D240" i="35"/>
  <c r="D241" i="35"/>
  <c r="C240" i="35"/>
  <c r="C239" i="35"/>
  <c r="A239" i="35"/>
  <c r="A240" i="35"/>
  <c r="A241" i="35"/>
  <c r="E236" i="35"/>
  <c r="E237" i="35"/>
  <c r="E238" i="35"/>
  <c r="D236" i="35"/>
  <c r="D237" i="35"/>
  <c r="D238" i="35"/>
  <c r="C237" i="35"/>
  <c r="C236" i="35"/>
  <c r="A236" i="35"/>
  <c r="A237" i="35"/>
  <c r="A238" i="35"/>
  <c r="E233" i="35"/>
  <c r="E234" i="35"/>
  <c r="E235" i="35"/>
  <c r="D233" i="35"/>
  <c r="D234" i="35"/>
  <c r="D235" i="35"/>
  <c r="C234" i="35"/>
  <c r="C233" i="35"/>
  <c r="A233" i="35"/>
  <c r="A234" i="35"/>
  <c r="A235" i="35"/>
  <c r="E230" i="35"/>
  <c r="E231" i="35"/>
  <c r="E232" i="35"/>
  <c r="D230" i="35"/>
  <c r="D231" i="35"/>
  <c r="D232" i="35"/>
  <c r="C231" i="35"/>
  <c r="C230" i="35"/>
  <c r="A230" i="35"/>
  <c r="A231" i="35"/>
  <c r="A232" i="35"/>
  <c r="E227" i="35"/>
  <c r="E228" i="35"/>
  <c r="E229" i="35"/>
  <c r="D227" i="35"/>
  <c r="D228" i="35"/>
  <c r="D229" i="35"/>
  <c r="C228" i="35"/>
  <c r="C227" i="35"/>
  <c r="A227" i="35"/>
  <c r="A228" i="35"/>
  <c r="A229" i="35"/>
  <c r="E224" i="35"/>
  <c r="E225" i="35"/>
  <c r="E226" i="35"/>
  <c r="D224" i="35"/>
  <c r="D225" i="35"/>
  <c r="D226" i="35"/>
  <c r="C225" i="35"/>
  <c r="C224" i="35"/>
  <c r="A224" i="35"/>
  <c r="A225" i="35"/>
  <c r="A226" i="35"/>
  <c r="E221" i="35"/>
  <c r="E222" i="35"/>
  <c r="E223" i="35"/>
  <c r="D221" i="35"/>
  <c r="D222" i="35"/>
  <c r="D223" i="35"/>
  <c r="C222" i="35"/>
  <c r="C221" i="35"/>
  <c r="A221" i="35"/>
  <c r="A222" i="35"/>
  <c r="A223" i="35"/>
  <c r="E218" i="35"/>
  <c r="E219" i="35"/>
  <c r="E220" i="35"/>
  <c r="D218" i="35"/>
  <c r="D219" i="35"/>
  <c r="D220" i="35"/>
  <c r="C219" i="35"/>
  <c r="C218" i="35"/>
  <c r="A218" i="35"/>
  <c r="A219" i="35"/>
  <c r="A220" i="35"/>
  <c r="E215" i="35"/>
  <c r="E216" i="35"/>
  <c r="E217" i="35"/>
  <c r="D215" i="35"/>
  <c r="D216" i="35"/>
  <c r="D217" i="35"/>
  <c r="C216" i="35"/>
  <c r="C215" i="35"/>
  <c r="A215" i="35"/>
  <c r="A216" i="35"/>
  <c r="A217" i="35"/>
  <c r="E212" i="35"/>
  <c r="E213" i="35"/>
  <c r="E214" i="35"/>
  <c r="D212" i="35"/>
  <c r="D213" i="35"/>
  <c r="D214" i="35"/>
  <c r="C213" i="35"/>
  <c r="C212" i="35"/>
  <c r="A212" i="35"/>
  <c r="A213" i="35"/>
  <c r="A214" i="35"/>
  <c r="E209" i="35"/>
  <c r="E210" i="35"/>
  <c r="E211" i="35"/>
  <c r="D209" i="35"/>
  <c r="D210" i="35"/>
  <c r="D211" i="35"/>
  <c r="C210" i="35"/>
  <c r="C209" i="35"/>
  <c r="A209" i="35"/>
  <c r="A210" i="35"/>
  <c r="A211" i="35"/>
  <c r="E206" i="35"/>
  <c r="E207" i="35"/>
  <c r="E208" i="35"/>
  <c r="D206" i="35"/>
  <c r="D207" i="35"/>
  <c r="D208" i="35"/>
  <c r="C207" i="35"/>
  <c r="C206" i="35"/>
  <c r="A206" i="35"/>
  <c r="A207" i="35"/>
  <c r="A208" i="35"/>
  <c r="E203" i="35"/>
  <c r="E204" i="35"/>
  <c r="E205" i="35"/>
  <c r="D203" i="35"/>
  <c r="D204" i="35"/>
  <c r="D205" i="35"/>
  <c r="C204" i="35"/>
  <c r="C203" i="35"/>
  <c r="A203" i="35"/>
  <c r="A204" i="35"/>
  <c r="A205" i="35"/>
  <c r="E200" i="35"/>
  <c r="E201" i="35"/>
  <c r="E202" i="35"/>
  <c r="D200" i="35"/>
  <c r="D201" i="35"/>
  <c r="D202" i="35"/>
  <c r="C201" i="35"/>
  <c r="C200" i="35"/>
  <c r="A200" i="35"/>
  <c r="A201" i="35"/>
  <c r="A202" i="35"/>
  <c r="E197" i="35"/>
  <c r="E198" i="35"/>
  <c r="E199" i="35"/>
  <c r="D197" i="35"/>
  <c r="D198" i="35"/>
  <c r="D199" i="35"/>
  <c r="C198" i="35"/>
  <c r="C197" i="35"/>
  <c r="A197" i="35"/>
  <c r="A198" i="35"/>
  <c r="A199" i="35"/>
  <c r="E194" i="35"/>
  <c r="E195" i="35"/>
  <c r="E196" i="35"/>
  <c r="D194" i="35"/>
  <c r="D195" i="35"/>
  <c r="D196" i="35"/>
  <c r="C195" i="35"/>
  <c r="C194" i="35"/>
  <c r="A194" i="35"/>
  <c r="A195" i="35"/>
  <c r="A196" i="35"/>
  <c r="E191" i="35"/>
  <c r="E192" i="35"/>
  <c r="E193" i="35"/>
  <c r="D191" i="35"/>
  <c r="D192" i="35"/>
  <c r="D193" i="35"/>
  <c r="C192" i="35"/>
  <c r="C191" i="35"/>
  <c r="A191" i="35"/>
  <c r="A192" i="35"/>
  <c r="A193" i="35"/>
  <c r="E188" i="35"/>
  <c r="E189" i="35"/>
  <c r="E190" i="35"/>
  <c r="D188" i="35"/>
  <c r="D189" i="35"/>
  <c r="D190" i="35"/>
  <c r="C189" i="35"/>
  <c r="C188" i="35"/>
  <c r="A188" i="35"/>
  <c r="A189" i="35"/>
  <c r="A190" i="35"/>
  <c r="E185" i="35"/>
  <c r="E186" i="35"/>
  <c r="E187" i="35"/>
  <c r="D185" i="35"/>
  <c r="D186" i="35"/>
  <c r="D187" i="35"/>
  <c r="C186" i="35"/>
  <c r="C185" i="35"/>
  <c r="A185" i="35"/>
  <c r="A186" i="35"/>
  <c r="A187" i="35"/>
  <c r="E182" i="35"/>
  <c r="E183" i="35"/>
  <c r="E184" i="35"/>
  <c r="D182" i="35"/>
  <c r="D183" i="35"/>
  <c r="D184" i="35"/>
  <c r="C183" i="35"/>
  <c r="C182" i="35"/>
  <c r="A182" i="35"/>
  <c r="A183" i="35"/>
  <c r="A184" i="35"/>
  <c r="E179" i="35"/>
  <c r="E180" i="35"/>
  <c r="E181" i="35"/>
  <c r="D179" i="35"/>
  <c r="D180" i="35"/>
  <c r="D181" i="35"/>
  <c r="C180" i="35"/>
  <c r="C179" i="35"/>
  <c r="A179" i="35"/>
  <c r="A180" i="35"/>
  <c r="A181" i="35"/>
  <c r="E176" i="35"/>
  <c r="E177" i="35"/>
  <c r="E178" i="35"/>
  <c r="D176" i="35"/>
  <c r="D177" i="35"/>
  <c r="D178" i="35"/>
  <c r="C177" i="35"/>
  <c r="C176" i="35"/>
  <c r="A176" i="35"/>
  <c r="A177" i="35"/>
  <c r="A178" i="35"/>
  <c r="E173" i="35"/>
  <c r="E174" i="35"/>
  <c r="E175" i="35"/>
  <c r="D173" i="35"/>
  <c r="D174" i="35"/>
  <c r="D175" i="35"/>
  <c r="C174" i="35"/>
  <c r="C173" i="35"/>
  <c r="A173" i="35"/>
  <c r="A174" i="35"/>
  <c r="A175" i="35"/>
  <c r="E170" i="35"/>
  <c r="E171" i="35"/>
  <c r="E172" i="35"/>
  <c r="D170" i="35"/>
  <c r="D171" i="35"/>
  <c r="D172" i="35"/>
  <c r="C171" i="35"/>
  <c r="C170" i="35"/>
  <c r="A170" i="35"/>
  <c r="A171" i="35"/>
  <c r="A172" i="35"/>
  <c r="E167" i="35"/>
  <c r="E168" i="35"/>
  <c r="E169" i="35"/>
  <c r="D167" i="35"/>
  <c r="D168" i="35"/>
  <c r="D169" i="35"/>
  <c r="C168" i="35"/>
  <c r="C167" i="35"/>
  <c r="A167" i="35"/>
  <c r="A168" i="35"/>
  <c r="A169" i="35"/>
  <c r="E164" i="35"/>
  <c r="E165" i="35"/>
  <c r="E166" i="35"/>
  <c r="D164" i="35"/>
  <c r="D165" i="35"/>
  <c r="D166" i="35"/>
  <c r="C165" i="35"/>
  <c r="C164" i="35"/>
  <c r="A164" i="35"/>
  <c r="A165" i="35"/>
  <c r="A166" i="35"/>
  <c r="E161" i="35"/>
  <c r="E162" i="35"/>
  <c r="E163" i="35"/>
  <c r="D161" i="35"/>
  <c r="D162" i="35"/>
  <c r="D163" i="35"/>
  <c r="C162" i="35"/>
  <c r="C161" i="35"/>
  <c r="A161" i="35"/>
  <c r="A162" i="35"/>
  <c r="A163" i="35"/>
  <c r="E158" i="35"/>
  <c r="E159" i="35"/>
  <c r="E160" i="35"/>
  <c r="D158" i="35"/>
  <c r="D159" i="35"/>
  <c r="D160" i="35"/>
  <c r="C159" i="35"/>
  <c r="C158" i="35"/>
  <c r="A158" i="35"/>
  <c r="A159" i="35"/>
  <c r="A160" i="35"/>
  <c r="E155" i="35"/>
  <c r="E156" i="35"/>
  <c r="E157" i="35"/>
  <c r="D155" i="35"/>
  <c r="D156" i="35"/>
  <c r="D157" i="35"/>
  <c r="C156" i="35"/>
  <c r="C155" i="35"/>
  <c r="A155" i="35"/>
  <c r="A156" i="35"/>
  <c r="A157" i="35"/>
  <c r="E152" i="35"/>
  <c r="E153" i="35"/>
  <c r="E154" i="35"/>
  <c r="D152" i="35"/>
  <c r="D153" i="35"/>
  <c r="D154" i="35"/>
  <c r="C153" i="35"/>
  <c r="C152" i="35"/>
  <c r="A152" i="35"/>
  <c r="A153" i="35"/>
  <c r="A154" i="35"/>
  <c r="E149" i="35"/>
  <c r="E150" i="35"/>
  <c r="E151" i="35"/>
  <c r="D149" i="35"/>
  <c r="D150" i="35"/>
  <c r="D151" i="35"/>
  <c r="C150" i="35"/>
  <c r="C149" i="35"/>
  <c r="A149" i="35"/>
  <c r="A150" i="35"/>
  <c r="A151" i="35"/>
  <c r="E146" i="35"/>
  <c r="E147" i="35"/>
  <c r="E148" i="35"/>
  <c r="D146" i="35"/>
  <c r="D147" i="35"/>
  <c r="D148" i="35"/>
  <c r="C147" i="35"/>
  <c r="C146" i="35"/>
  <c r="A146" i="35"/>
  <c r="A147" i="35"/>
  <c r="A148" i="35"/>
  <c r="E143" i="35"/>
  <c r="E144" i="35"/>
  <c r="E145" i="35"/>
  <c r="D143" i="35"/>
  <c r="D144" i="35"/>
  <c r="D145" i="35"/>
  <c r="C144" i="35"/>
  <c r="C143" i="35"/>
  <c r="A143" i="35"/>
  <c r="A144" i="35"/>
  <c r="A145" i="35"/>
  <c r="E140" i="35"/>
  <c r="E141" i="35"/>
  <c r="E142" i="35"/>
  <c r="D140" i="35"/>
  <c r="D141" i="35"/>
  <c r="D142" i="35"/>
  <c r="C141" i="35"/>
  <c r="C140" i="35"/>
  <c r="A140" i="35"/>
  <c r="A141" i="35"/>
  <c r="A142" i="35"/>
  <c r="E137" i="35"/>
  <c r="E138" i="35"/>
  <c r="E139" i="35"/>
  <c r="D137" i="35"/>
  <c r="D138" i="35"/>
  <c r="D139" i="35"/>
  <c r="C138" i="35"/>
  <c r="C137" i="35"/>
  <c r="A137" i="35"/>
  <c r="A138" i="35"/>
  <c r="A139" i="35"/>
  <c r="E134" i="35"/>
  <c r="E135" i="35"/>
  <c r="E136" i="35"/>
  <c r="D134" i="35"/>
  <c r="D135" i="35"/>
  <c r="D136" i="35"/>
  <c r="C135" i="35"/>
  <c r="C134" i="35"/>
  <c r="A134" i="35"/>
  <c r="A135" i="35"/>
  <c r="A136" i="35"/>
  <c r="E131" i="35"/>
  <c r="E132" i="35"/>
  <c r="E133" i="35"/>
  <c r="D131" i="35"/>
  <c r="D132" i="35"/>
  <c r="D133" i="35"/>
  <c r="C132" i="35"/>
  <c r="C131" i="35"/>
  <c r="A131" i="35"/>
  <c r="A132" i="35"/>
  <c r="A133" i="35"/>
  <c r="E128" i="35"/>
  <c r="E129" i="35"/>
  <c r="E130" i="35"/>
  <c r="D128" i="35"/>
  <c r="D129" i="35"/>
  <c r="D130" i="35"/>
  <c r="C129" i="35"/>
  <c r="C128" i="35"/>
  <c r="A128" i="35"/>
  <c r="A129" i="35"/>
  <c r="A130" i="35"/>
  <c r="E125" i="35"/>
  <c r="E126" i="35"/>
  <c r="E127" i="35"/>
  <c r="D125" i="35"/>
  <c r="D126" i="35"/>
  <c r="D127" i="35"/>
  <c r="C126" i="35"/>
  <c r="C125" i="35"/>
  <c r="A125" i="35"/>
  <c r="A126" i="35"/>
  <c r="A127" i="35"/>
  <c r="E122" i="35"/>
  <c r="E123" i="35"/>
  <c r="E124" i="35"/>
  <c r="D122" i="35"/>
  <c r="D123" i="35"/>
  <c r="D124" i="35"/>
  <c r="C123" i="35"/>
  <c r="C122" i="35"/>
  <c r="A122" i="35"/>
  <c r="A123" i="35"/>
  <c r="A124" i="35"/>
  <c r="E119" i="35"/>
  <c r="E120" i="35"/>
  <c r="E121" i="35"/>
  <c r="D119" i="35"/>
  <c r="D120" i="35"/>
  <c r="D121" i="35"/>
  <c r="C120" i="35"/>
  <c r="C119" i="35"/>
  <c r="A119" i="35"/>
  <c r="A120" i="35"/>
  <c r="A121" i="35"/>
  <c r="E116" i="35"/>
  <c r="E117" i="35"/>
  <c r="E118" i="35"/>
  <c r="D116" i="35"/>
  <c r="D117" i="35"/>
  <c r="D118" i="35"/>
  <c r="C117" i="35"/>
  <c r="C116" i="35"/>
  <c r="A116" i="35"/>
  <c r="A117" i="35"/>
  <c r="A118" i="35"/>
  <c r="E113" i="35"/>
  <c r="E114" i="35"/>
  <c r="E115" i="35"/>
  <c r="D113" i="35"/>
  <c r="D114" i="35"/>
  <c r="D115" i="35"/>
  <c r="C114" i="35"/>
  <c r="C113" i="35"/>
  <c r="A113" i="35"/>
  <c r="A114" i="35"/>
  <c r="A115" i="35"/>
  <c r="E110" i="35"/>
  <c r="E111" i="35"/>
  <c r="E112" i="35"/>
  <c r="D110" i="35"/>
  <c r="D111" i="35"/>
  <c r="D112" i="35"/>
  <c r="C111" i="35"/>
  <c r="C110" i="35"/>
  <c r="A110" i="35"/>
  <c r="A111" i="35"/>
  <c r="A112" i="35"/>
  <c r="E107" i="35"/>
  <c r="E108" i="35"/>
  <c r="E109" i="35"/>
  <c r="D107" i="35"/>
  <c r="D108" i="35"/>
  <c r="D109" i="35"/>
  <c r="C108" i="35"/>
  <c r="C107" i="35"/>
  <c r="A107" i="35"/>
  <c r="A108" i="35"/>
  <c r="A109" i="35"/>
  <c r="E104" i="35"/>
  <c r="E105" i="35"/>
  <c r="E106" i="35"/>
  <c r="D104" i="35"/>
  <c r="D105" i="35"/>
  <c r="D106" i="35"/>
  <c r="C105" i="35"/>
  <c r="C104" i="35"/>
  <c r="A104" i="35"/>
  <c r="A105" i="35"/>
  <c r="A106" i="35"/>
  <c r="E101" i="35"/>
  <c r="E102" i="35"/>
  <c r="E103" i="35"/>
  <c r="D101" i="35"/>
  <c r="D102" i="35"/>
  <c r="D103" i="35"/>
  <c r="C102" i="35"/>
  <c r="C101" i="35"/>
  <c r="A101" i="35"/>
  <c r="A102" i="35"/>
  <c r="A103" i="35"/>
  <c r="E98" i="35"/>
  <c r="E99" i="35"/>
  <c r="E100" i="35"/>
  <c r="D98" i="35"/>
  <c r="D99" i="35"/>
  <c r="D100" i="35"/>
  <c r="C99" i="35"/>
  <c r="C98" i="35"/>
  <c r="A98" i="35"/>
  <c r="A99" i="35"/>
  <c r="A100" i="35"/>
  <c r="E95" i="35"/>
  <c r="E96" i="35"/>
  <c r="E97" i="35"/>
  <c r="D95" i="35"/>
  <c r="D96" i="35"/>
  <c r="D97" i="35"/>
  <c r="C96" i="35"/>
  <c r="C95" i="35"/>
  <c r="A95" i="35"/>
  <c r="A96" i="35"/>
  <c r="A97" i="35"/>
  <c r="E92" i="35"/>
  <c r="E93" i="35"/>
  <c r="E94" i="35"/>
  <c r="D92" i="35"/>
  <c r="D93" i="35"/>
  <c r="D94" i="35"/>
  <c r="C93" i="35"/>
  <c r="C92" i="35"/>
  <c r="A92" i="35"/>
  <c r="A93" i="35"/>
  <c r="A94" i="35"/>
  <c r="E89" i="35"/>
  <c r="E90" i="35"/>
  <c r="E91" i="35"/>
  <c r="D89" i="35"/>
  <c r="D90" i="35"/>
  <c r="D91" i="35"/>
  <c r="C90" i="35"/>
  <c r="C89" i="35"/>
  <c r="A89" i="35"/>
  <c r="A90" i="35"/>
  <c r="A91" i="35"/>
  <c r="E86" i="35"/>
  <c r="E87" i="35"/>
  <c r="E88" i="35"/>
  <c r="D86" i="35"/>
  <c r="D87" i="35"/>
  <c r="D88" i="35"/>
  <c r="C87" i="35"/>
  <c r="C86" i="35"/>
  <c r="A86" i="35"/>
  <c r="A87" i="35"/>
  <c r="A88" i="35"/>
  <c r="E83" i="35"/>
  <c r="E84" i="35"/>
  <c r="E85" i="35"/>
  <c r="D83" i="35"/>
  <c r="D84" i="35"/>
  <c r="D85" i="35"/>
  <c r="C84" i="35"/>
  <c r="C83" i="35"/>
  <c r="A83" i="35"/>
  <c r="A84" i="35"/>
  <c r="A85" i="35"/>
  <c r="E80" i="35"/>
  <c r="E81" i="35"/>
  <c r="E82" i="35"/>
  <c r="D80" i="35"/>
  <c r="D81" i="35"/>
  <c r="D82" i="35"/>
  <c r="C81" i="35"/>
  <c r="C80" i="35"/>
  <c r="A80" i="35"/>
  <c r="A81" i="35"/>
  <c r="A82" i="35"/>
  <c r="E77" i="35"/>
  <c r="E78" i="35"/>
  <c r="E79" i="35"/>
  <c r="D77" i="35"/>
  <c r="D78" i="35"/>
  <c r="D79" i="35"/>
  <c r="C78" i="35"/>
  <c r="C77" i="35"/>
  <c r="A77" i="35"/>
  <c r="A78" i="35"/>
  <c r="A79" i="35"/>
  <c r="E74" i="35"/>
  <c r="E75" i="35"/>
  <c r="E76" i="35"/>
  <c r="D74" i="35"/>
  <c r="D75" i="35"/>
  <c r="D76" i="35"/>
  <c r="C75" i="35"/>
  <c r="C74" i="35"/>
  <c r="A74" i="35"/>
  <c r="A75" i="35"/>
  <c r="A76" i="35"/>
  <c r="E71" i="35"/>
  <c r="E72" i="35"/>
  <c r="E73" i="35"/>
  <c r="D71" i="35"/>
  <c r="D72" i="35"/>
  <c r="D73" i="35"/>
  <c r="C72" i="35"/>
  <c r="C71" i="35"/>
  <c r="A71" i="35"/>
  <c r="A72" i="35"/>
  <c r="A73" i="35"/>
  <c r="E68" i="35"/>
  <c r="E69" i="35"/>
  <c r="E70" i="35"/>
  <c r="D68" i="35"/>
  <c r="D69" i="35"/>
  <c r="D70" i="35"/>
  <c r="C69" i="35"/>
  <c r="C68" i="35"/>
  <c r="A68" i="35"/>
  <c r="A69" i="35"/>
  <c r="A70" i="35"/>
  <c r="E65" i="35"/>
  <c r="E66" i="35"/>
  <c r="E67" i="35"/>
  <c r="D65" i="35"/>
  <c r="D66" i="35"/>
  <c r="D67" i="35"/>
  <c r="C66" i="35"/>
  <c r="C65" i="35"/>
  <c r="A65" i="35"/>
  <c r="A66" i="35"/>
  <c r="A67" i="35"/>
  <c r="E62" i="35"/>
  <c r="E63" i="35"/>
  <c r="E64" i="35"/>
  <c r="D62" i="35"/>
  <c r="D63" i="35"/>
  <c r="D64" i="35"/>
  <c r="C63" i="35"/>
  <c r="C62" i="35"/>
  <c r="A62" i="35"/>
  <c r="A63" i="35"/>
  <c r="A64" i="35"/>
  <c r="E59" i="35"/>
  <c r="E60" i="35"/>
  <c r="E61" i="35"/>
  <c r="D59" i="35"/>
  <c r="D60" i="35"/>
  <c r="D61" i="35"/>
  <c r="C60" i="35"/>
  <c r="C59" i="35"/>
  <c r="A59" i="35"/>
  <c r="A60" i="35"/>
  <c r="A61" i="35"/>
  <c r="E56" i="35"/>
  <c r="E57" i="35"/>
  <c r="E58" i="35"/>
  <c r="D56" i="35"/>
  <c r="D57" i="35"/>
  <c r="D58" i="35"/>
  <c r="C57" i="35"/>
  <c r="C56" i="35"/>
  <c r="A56" i="35"/>
  <c r="A57" i="35"/>
  <c r="A58" i="35"/>
  <c r="E53" i="35"/>
  <c r="E54" i="35"/>
  <c r="E55" i="35"/>
  <c r="D53" i="35"/>
  <c r="D54" i="35"/>
  <c r="D55" i="35"/>
  <c r="C54" i="35"/>
  <c r="C53" i="35"/>
  <c r="A53" i="35"/>
  <c r="A54" i="35"/>
  <c r="A55" i="35"/>
  <c r="E50" i="35"/>
  <c r="E51" i="35"/>
  <c r="E52" i="35"/>
  <c r="D50" i="35"/>
  <c r="D51" i="35"/>
  <c r="D52" i="35"/>
  <c r="C51" i="35"/>
  <c r="C50" i="35"/>
  <c r="A50" i="35"/>
  <c r="A51" i="35"/>
  <c r="A52" i="35"/>
  <c r="E47" i="35"/>
  <c r="E48" i="35"/>
  <c r="E49" i="35"/>
  <c r="D47" i="35"/>
  <c r="D48" i="35"/>
  <c r="D49" i="35"/>
  <c r="C48" i="35"/>
  <c r="C47" i="35"/>
  <c r="A47" i="35"/>
  <c r="A48" i="35"/>
  <c r="A49" i="35"/>
  <c r="E44" i="35"/>
  <c r="E45" i="35"/>
  <c r="E46" i="35"/>
  <c r="D44" i="35"/>
  <c r="D45" i="35"/>
  <c r="D46" i="35"/>
  <c r="C45" i="35"/>
  <c r="C44" i="35"/>
  <c r="A44" i="35"/>
  <c r="A45" i="35"/>
  <c r="A46" i="35"/>
  <c r="E41" i="35"/>
  <c r="E42" i="35"/>
  <c r="E43" i="35"/>
  <c r="D41" i="35"/>
  <c r="D42" i="35"/>
  <c r="D43" i="35"/>
  <c r="C42" i="35"/>
  <c r="C41" i="35"/>
  <c r="A41" i="35"/>
  <c r="A42" i="35"/>
  <c r="A43" i="35"/>
  <c r="E38" i="35"/>
  <c r="E39" i="35"/>
  <c r="E40" i="35"/>
  <c r="D38" i="35"/>
  <c r="D39" i="35"/>
  <c r="D40" i="35"/>
  <c r="C39" i="35"/>
  <c r="C38" i="35"/>
  <c r="A38" i="35"/>
  <c r="A39" i="35"/>
  <c r="A40" i="35"/>
  <c r="E35" i="35"/>
  <c r="E36" i="35"/>
  <c r="E37" i="35"/>
  <c r="D35" i="35"/>
  <c r="D36" i="35"/>
  <c r="D37" i="35"/>
  <c r="C36" i="35"/>
  <c r="C35" i="35"/>
  <c r="A35" i="35"/>
  <c r="A36" i="35"/>
  <c r="A37" i="35"/>
  <c r="E32" i="35"/>
  <c r="E33" i="35"/>
  <c r="E34" i="35"/>
  <c r="D32" i="35"/>
  <c r="D33" i="35"/>
  <c r="D34" i="35"/>
  <c r="C33" i="35"/>
  <c r="C32" i="35"/>
  <c r="A32" i="35"/>
  <c r="A33" i="35"/>
  <c r="A34" i="35"/>
  <c r="E29" i="35"/>
  <c r="E30" i="35"/>
  <c r="E31" i="35"/>
  <c r="D29" i="35"/>
  <c r="D30" i="35"/>
  <c r="D31" i="35"/>
  <c r="C30" i="35"/>
  <c r="C29" i="35"/>
  <c r="A29" i="35"/>
  <c r="A30" i="35"/>
  <c r="A31" i="35"/>
  <c r="E26" i="35"/>
  <c r="E27" i="35"/>
  <c r="E28" i="35"/>
  <c r="D26" i="35"/>
  <c r="D27" i="35"/>
  <c r="D28" i="35"/>
  <c r="C27" i="35"/>
  <c r="C26" i="35"/>
  <c r="A26" i="35"/>
  <c r="A27" i="35"/>
  <c r="A28" i="35"/>
  <c r="E23" i="35"/>
  <c r="E24" i="35"/>
  <c r="E25" i="35"/>
  <c r="D23" i="35"/>
  <c r="D24" i="35"/>
  <c r="D25" i="35"/>
  <c r="C24" i="35"/>
  <c r="C23" i="35"/>
  <c r="A23" i="35"/>
  <c r="A24" i="35"/>
  <c r="A25" i="35"/>
  <c r="E20" i="35"/>
  <c r="E21" i="35"/>
  <c r="E22" i="35"/>
  <c r="D20" i="35"/>
  <c r="D21" i="35"/>
  <c r="D22" i="35"/>
  <c r="C21" i="35"/>
  <c r="C20" i="35"/>
  <c r="A20" i="35"/>
  <c r="A21" i="35"/>
  <c r="A22" i="35"/>
  <c r="E17" i="35"/>
  <c r="E18" i="35"/>
  <c r="E19" i="35"/>
  <c r="D17" i="35"/>
  <c r="D18" i="35"/>
  <c r="D19" i="35"/>
  <c r="C18" i="35"/>
  <c r="C17" i="35"/>
  <c r="A17" i="35"/>
  <c r="A18" i="35"/>
  <c r="A19" i="35"/>
  <c r="E14" i="35"/>
  <c r="E15" i="35"/>
  <c r="E16" i="35"/>
  <c r="D14" i="35"/>
  <c r="D15" i="35"/>
  <c r="D16" i="35"/>
  <c r="C15" i="35"/>
  <c r="C14" i="35"/>
  <c r="A14" i="35"/>
  <c r="A15" i="35"/>
  <c r="A16" i="35"/>
  <c r="E11" i="35"/>
  <c r="E12" i="35"/>
  <c r="E13" i="35"/>
  <c r="D11" i="35"/>
  <c r="D12" i="35"/>
  <c r="D13" i="35"/>
  <c r="C12" i="35"/>
  <c r="C11" i="35"/>
  <c r="A11" i="35"/>
  <c r="A12" i="35"/>
  <c r="A13" i="35"/>
  <c r="E8" i="35"/>
  <c r="E9" i="35"/>
  <c r="E10" i="35"/>
  <c r="D8" i="35"/>
  <c r="D9" i="35"/>
  <c r="D10" i="35"/>
  <c r="C9" i="35"/>
  <c r="C8" i="35"/>
  <c r="A8" i="35"/>
  <c r="A9" i="35"/>
  <c r="A10" i="35"/>
  <c r="E5" i="35"/>
  <c r="E6" i="35"/>
  <c r="E7" i="35"/>
  <c r="D5" i="35"/>
  <c r="D6" i="35"/>
  <c r="D7" i="35"/>
  <c r="C6" i="35"/>
  <c r="C5" i="35"/>
  <c r="A5" i="35"/>
  <c r="A6" i="35"/>
  <c r="A7" i="35"/>
  <c r="E2" i="35"/>
  <c r="E3" i="35"/>
  <c r="E4" i="35"/>
  <c r="D2" i="35"/>
  <c r="D3" i="35"/>
  <c r="D4" i="35"/>
  <c r="C3" i="35"/>
  <c r="C2" i="35"/>
  <c r="A2" i="35"/>
  <c r="A3" i="35"/>
  <c r="A4" i="35"/>
  <c r="S287" i="32" l="1"/>
  <c r="T287" i="32" s="1"/>
  <c r="S327" i="32"/>
  <c r="T327" i="32" s="1"/>
  <c r="S326" i="32"/>
  <c r="AA326" i="32" s="1"/>
  <c r="S325" i="32"/>
  <c r="S324" i="32"/>
  <c r="AA324" i="32"/>
  <c r="S323" i="32"/>
  <c r="AA323" i="32" s="1"/>
  <c r="T323" i="32"/>
  <c r="S322" i="32"/>
  <c r="AA322" i="32" s="1"/>
  <c r="S321" i="32"/>
  <c r="S320" i="32"/>
  <c r="AA320" i="32" s="1"/>
  <c r="S319" i="32"/>
  <c r="T319" i="32" s="1"/>
  <c r="S318" i="32"/>
  <c r="AA318" i="32" s="1"/>
  <c r="S317" i="32"/>
  <c r="S316" i="32"/>
  <c r="AA316" i="32" s="1"/>
  <c r="S315" i="32"/>
  <c r="AA315" i="32" s="1"/>
  <c r="S314" i="32"/>
  <c r="AA314" i="32" s="1"/>
  <c r="S313" i="32"/>
  <c r="S312" i="32"/>
  <c r="AA312" i="32" s="1"/>
  <c r="S311" i="32"/>
  <c r="T311" i="32" s="1"/>
  <c r="S310" i="32"/>
  <c r="AA310" i="32" s="1"/>
  <c r="S309" i="32"/>
  <c r="S308" i="32"/>
  <c r="AA308" i="32"/>
  <c r="S307" i="32"/>
  <c r="AA307" i="32" s="1"/>
  <c r="T307" i="32"/>
  <c r="S306" i="32"/>
  <c r="AA306" i="32" s="1"/>
  <c r="S305" i="32"/>
  <c r="S304" i="32"/>
  <c r="AA304" i="32" s="1"/>
  <c r="S303" i="32"/>
  <c r="T303" i="32" s="1"/>
  <c r="S302" i="32"/>
  <c r="AA302" i="32" s="1"/>
  <c r="S301" i="32"/>
  <c r="S300" i="32"/>
  <c r="AA300" i="32"/>
  <c r="S299" i="32"/>
  <c r="AA299" i="32" s="1"/>
  <c r="S298" i="32"/>
  <c r="AA298" i="32" s="1"/>
  <c r="S297" i="32"/>
  <c r="S296" i="32"/>
  <c r="AA296" i="32" s="1"/>
  <c r="S295" i="32"/>
  <c r="T295" i="32" s="1"/>
  <c r="S294" i="32"/>
  <c r="AA294" i="32" s="1"/>
  <c r="S293" i="32"/>
  <c r="S292" i="32"/>
  <c r="AA292" i="32"/>
  <c r="S291" i="32"/>
  <c r="AA291" i="32" s="1"/>
  <c r="S290" i="32"/>
  <c r="AA290" i="32" s="1"/>
  <c r="S289" i="32"/>
  <c r="S288" i="32"/>
  <c r="AA288" i="32" s="1"/>
  <c r="S286" i="32"/>
  <c r="T286" i="32" s="1"/>
  <c r="U286" i="32" s="1"/>
  <c r="AC286" i="32" s="1"/>
  <c r="S285" i="32"/>
  <c r="AA285" i="32" s="1"/>
  <c r="S284" i="32"/>
  <c r="S283" i="32"/>
  <c r="AA283" i="32" s="1"/>
  <c r="S282" i="32"/>
  <c r="AA282" i="32" s="1"/>
  <c r="S281" i="32"/>
  <c r="AA281" i="32" s="1"/>
  <c r="S280" i="32"/>
  <c r="S279" i="32"/>
  <c r="AA279" i="32" s="1"/>
  <c r="T279" i="32"/>
  <c r="U279" i="32" s="1"/>
  <c r="AC279" i="32" s="1"/>
  <c r="S278" i="32"/>
  <c r="T278" i="32" s="1"/>
  <c r="U278" i="32" s="1"/>
  <c r="AC278" i="32" s="1"/>
  <c r="S277" i="32"/>
  <c r="AA277" i="32" s="1"/>
  <c r="S276" i="32"/>
  <c r="S275" i="32"/>
  <c r="AA275" i="32" s="1"/>
  <c r="S274" i="32"/>
  <c r="AA274" i="32"/>
  <c r="S273" i="32"/>
  <c r="AA273" i="32" s="1"/>
  <c r="T273" i="32"/>
  <c r="AB273" i="32" s="1"/>
  <c r="S272" i="32"/>
  <c r="S271" i="32"/>
  <c r="AA271" i="32" s="1"/>
  <c r="S270" i="32"/>
  <c r="T270" i="32" s="1"/>
  <c r="U270" i="32" s="1"/>
  <c r="AC270" i="32" s="1"/>
  <c r="S269" i="32"/>
  <c r="AA269" i="32" s="1"/>
  <c r="S268" i="32"/>
  <c r="S267" i="32"/>
  <c r="AA267" i="32" s="1"/>
  <c r="S266" i="32"/>
  <c r="S197" i="32"/>
  <c r="F335" i="35" s="1"/>
  <c r="T197" i="32"/>
  <c r="G336" i="35" s="1"/>
  <c r="S198" i="32"/>
  <c r="F338" i="35" s="1"/>
  <c r="S199" i="32"/>
  <c r="S200" i="32"/>
  <c r="F344" i="35" s="1"/>
  <c r="S201" i="32"/>
  <c r="F347" i="35" s="1"/>
  <c r="S202" i="32"/>
  <c r="F350" i="35" s="1"/>
  <c r="S203" i="32"/>
  <c r="S204" i="32"/>
  <c r="F356" i="35" s="1"/>
  <c r="S205" i="32"/>
  <c r="F359" i="35" s="1"/>
  <c r="T205" i="32"/>
  <c r="G360" i="35" s="1"/>
  <c r="S206" i="32"/>
  <c r="F362" i="35" s="1"/>
  <c r="S207" i="32"/>
  <c r="S208" i="32"/>
  <c r="F368" i="35" s="1"/>
  <c r="S209" i="32"/>
  <c r="F371" i="35" s="1"/>
  <c r="S210" i="32"/>
  <c r="F374" i="35" s="1"/>
  <c r="S211" i="32"/>
  <c r="S212" i="32"/>
  <c r="F380" i="35" s="1"/>
  <c r="S213" i="32"/>
  <c r="F383" i="35" s="1"/>
  <c r="T213" i="32"/>
  <c r="G384" i="35" s="1"/>
  <c r="S214" i="32"/>
  <c r="F386" i="35" s="1"/>
  <c r="S215" i="32"/>
  <c r="S216" i="32"/>
  <c r="F392" i="35" s="1"/>
  <c r="S217" i="32"/>
  <c r="F395" i="35" s="1"/>
  <c r="S218" i="32"/>
  <c r="F398" i="35" s="1"/>
  <c r="S219" i="32"/>
  <c r="S220" i="32"/>
  <c r="F404" i="35" s="1"/>
  <c r="S221" i="32"/>
  <c r="F407" i="35" s="1"/>
  <c r="T221" i="32"/>
  <c r="G408" i="35" s="1"/>
  <c r="S222" i="32"/>
  <c r="F410" i="35" s="1"/>
  <c r="S223" i="32"/>
  <c r="S224" i="32"/>
  <c r="F416" i="35" s="1"/>
  <c r="S225" i="32"/>
  <c r="F419" i="35" s="1"/>
  <c r="S226" i="32"/>
  <c r="F422" i="35" s="1"/>
  <c r="S227" i="32"/>
  <c r="S228" i="32"/>
  <c r="F428" i="35" s="1"/>
  <c r="S229" i="32"/>
  <c r="F431" i="35" s="1"/>
  <c r="T229" i="32"/>
  <c r="G432" i="35" s="1"/>
  <c r="S230" i="32"/>
  <c r="F434" i="35" s="1"/>
  <c r="S231" i="32"/>
  <c r="S232" i="32"/>
  <c r="F440" i="35" s="1"/>
  <c r="S233" i="32"/>
  <c r="F443" i="35" s="1"/>
  <c r="S234" i="32"/>
  <c r="F446" i="35" s="1"/>
  <c r="S235" i="32"/>
  <c r="F449" i="35" s="1"/>
  <c r="S236" i="32"/>
  <c r="F452" i="35" s="1"/>
  <c r="S237" i="32"/>
  <c r="F455" i="35" s="1"/>
  <c r="T237" i="32"/>
  <c r="G456" i="35" s="1"/>
  <c r="S238" i="32"/>
  <c r="F458" i="35" s="1"/>
  <c r="S239" i="32"/>
  <c r="F461" i="35" s="1"/>
  <c r="S240" i="32"/>
  <c r="F464" i="35" s="1"/>
  <c r="S241" i="32"/>
  <c r="F467" i="35" s="1"/>
  <c r="S242" i="32"/>
  <c r="F470" i="35" s="1"/>
  <c r="S243" i="32"/>
  <c r="F473" i="35" s="1"/>
  <c r="S244" i="32"/>
  <c r="F476" i="35" s="1"/>
  <c r="S245" i="32"/>
  <c r="F479" i="35" s="1"/>
  <c r="T245" i="32"/>
  <c r="G480" i="35" s="1"/>
  <c r="S246" i="32"/>
  <c r="F482" i="35" s="1"/>
  <c r="S247" i="32"/>
  <c r="F485" i="35" s="1"/>
  <c r="S248" i="32"/>
  <c r="F488" i="35" s="1"/>
  <c r="S249" i="32"/>
  <c r="F491" i="35" s="1"/>
  <c r="S250" i="32"/>
  <c r="F494" i="35" s="1"/>
  <c r="S251" i="32"/>
  <c r="F497" i="35" s="1"/>
  <c r="S252" i="32"/>
  <c r="F500" i="35" s="1"/>
  <c r="S253" i="32"/>
  <c r="F503" i="35" s="1"/>
  <c r="T253" i="32"/>
  <c r="G504" i="35" s="1"/>
  <c r="S254" i="32"/>
  <c r="F506" i="35" s="1"/>
  <c r="S255" i="32"/>
  <c r="F509" i="35" s="1"/>
  <c r="S256" i="32"/>
  <c r="F512" i="35" s="1"/>
  <c r="S257" i="32"/>
  <c r="F515" i="35" s="1"/>
  <c r="S258" i="32"/>
  <c r="F518" i="35" s="1"/>
  <c r="S259" i="32"/>
  <c r="F521" i="35" s="1"/>
  <c r="S260" i="32"/>
  <c r="F524" i="35" s="1"/>
  <c r="S261" i="32"/>
  <c r="F527" i="35" s="1"/>
  <c r="S262" i="32"/>
  <c r="F530" i="35" s="1"/>
  <c r="S263" i="32"/>
  <c r="F533" i="35" s="1"/>
  <c r="S264" i="32"/>
  <c r="F536" i="35" s="1"/>
  <c r="S265" i="32"/>
  <c r="T265" i="32" s="1"/>
  <c r="AB265" i="32" s="1"/>
  <c r="S158" i="32"/>
  <c r="F218" i="35" s="1"/>
  <c r="S159" i="32"/>
  <c r="F221" i="35" s="1"/>
  <c r="AA159" i="32"/>
  <c r="S160" i="32"/>
  <c r="F224" i="35" s="1"/>
  <c r="S161" i="32"/>
  <c r="S162" i="32"/>
  <c r="F230" i="35" s="1"/>
  <c r="S163" i="32"/>
  <c r="F233" i="35" s="1"/>
  <c r="S164" i="32"/>
  <c r="F236" i="35" s="1"/>
  <c r="S165" i="32"/>
  <c r="S166" i="32"/>
  <c r="F242" i="35" s="1"/>
  <c r="S167" i="32"/>
  <c r="F245" i="35" s="1"/>
  <c r="AA167" i="32"/>
  <c r="S168" i="32"/>
  <c r="F248" i="35" s="1"/>
  <c r="S169" i="32"/>
  <c r="S170" i="32"/>
  <c r="F254" i="35" s="1"/>
  <c r="S171" i="32"/>
  <c r="F257" i="35" s="1"/>
  <c r="S172" i="32"/>
  <c r="F260" i="35" s="1"/>
  <c r="S173" i="32"/>
  <c r="S174" i="32"/>
  <c r="F266" i="35" s="1"/>
  <c r="S175" i="32"/>
  <c r="F269" i="35" s="1"/>
  <c r="AA175" i="32"/>
  <c r="S176" i="32"/>
  <c r="F272" i="35" s="1"/>
  <c r="S177" i="32"/>
  <c r="S178" i="32"/>
  <c r="F278" i="35" s="1"/>
  <c r="S179" i="32"/>
  <c r="F281" i="35" s="1"/>
  <c r="S180" i="32"/>
  <c r="F284" i="35" s="1"/>
  <c r="S181" i="32"/>
  <c r="S182" i="32"/>
  <c r="F290" i="35" s="1"/>
  <c r="S183" i="32"/>
  <c r="F293" i="35" s="1"/>
  <c r="AA183" i="32"/>
  <c r="S184" i="32"/>
  <c r="F296" i="35" s="1"/>
  <c r="S185" i="32"/>
  <c r="S186" i="32"/>
  <c r="F302" i="35" s="1"/>
  <c r="S187" i="32"/>
  <c r="F305" i="35" s="1"/>
  <c r="S188" i="32"/>
  <c r="F308" i="35" s="1"/>
  <c r="S189" i="32"/>
  <c r="S190" i="32"/>
  <c r="F314" i="35" s="1"/>
  <c r="S191" i="32"/>
  <c r="F317" i="35" s="1"/>
  <c r="AA191" i="32"/>
  <c r="S192" i="32"/>
  <c r="F320" i="35" s="1"/>
  <c r="S193" i="32"/>
  <c r="S194" i="32"/>
  <c r="F326" i="35" s="1"/>
  <c r="S195" i="32"/>
  <c r="F329" i="35" s="1"/>
  <c r="S196" i="32"/>
  <c r="AA197" i="32"/>
  <c r="AA199" i="32"/>
  <c r="AA201" i="32"/>
  <c r="AA205" i="32"/>
  <c r="AA209" i="32"/>
  <c r="AA213" i="32"/>
  <c r="AA217" i="32"/>
  <c r="AA221" i="32"/>
  <c r="AA225" i="32"/>
  <c r="AA229" i="32"/>
  <c r="AA233" i="32"/>
  <c r="AA237" i="32"/>
  <c r="AA241" i="32"/>
  <c r="AA245" i="32"/>
  <c r="AA249" i="32"/>
  <c r="AA253" i="32"/>
  <c r="AA257" i="32"/>
  <c r="AA261" i="32"/>
  <c r="AA265" i="32"/>
  <c r="S157" i="32"/>
  <c r="S156" i="32"/>
  <c r="F212" i="35" s="1"/>
  <c r="T157" i="32"/>
  <c r="G216" i="35" s="1"/>
  <c r="T159" i="32"/>
  <c r="G222" i="35" s="1"/>
  <c r="T161" i="32"/>
  <c r="G228" i="35" s="1"/>
  <c r="T163" i="32"/>
  <c r="G234" i="35" s="1"/>
  <c r="T165" i="32"/>
  <c r="G240" i="35" s="1"/>
  <c r="T167" i="32"/>
  <c r="G246" i="35" s="1"/>
  <c r="T169" i="32"/>
  <c r="G252" i="35" s="1"/>
  <c r="T171" i="32"/>
  <c r="G258" i="35" s="1"/>
  <c r="T173" i="32"/>
  <c r="G264" i="35" s="1"/>
  <c r="T175" i="32"/>
  <c r="G270" i="35" s="1"/>
  <c r="T177" i="32"/>
  <c r="G276" i="35" s="1"/>
  <c r="T179" i="32"/>
  <c r="G282" i="35" s="1"/>
  <c r="T181" i="32"/>
  <c r="G288" i="35" s="1"/>
  <c r="T183" i="32"/>
  <c r="G294" i="35" s="1"/>
  <c r="T185" i="32"/>
  <c r="G300" i="35" s="1"/>
  <c r="T187" i="32"/>
  <c r="G306" i="35" s="1"/>
  <c r="T189" i="32"/>
  <c r="G312" i="35" s="1"/>
  <c r="T191" i="32"/>
  <c r="G318" i="35" s="1"/>
  <c r="T193" i="32"/>
  <c r="G324" i="35" s="1"/>
  <c r="S155" i="32"/>
  <c r="F209" i="35" s="1"/>
  <c r="S154" i="32"/>
  <c r="F206" i="35" s="1"/>
  <c r="S153" i="32"/>
  <c r="F203" i="35" s="1"/>
  <c r="S152" i="32"/>
  <c r="F200" i="35" s="1"/>
  <c r="S151" i="32"/>
  <c r="F197" i="35" s="1"/>
  <c r="S150" i="32"/>
  <c r="F194" i="35" s="1"/>
  <c r="S149" i="32"/>
  <c r="F191" i="35" s="1"/>
  <c r="S148" i="32"/>
  <c r="F188" i="35" s="1"/>
  <c r="S147" i="32"/>
  <c r="F185" i="35" s="1"/>
  <c r="S146" i="32"/>
  <c r="F182" i="35" s="1"/>
  <c r="S145" i="32"/>
  <c r="F179" i="35" s="1"/>
  <c r="S144" i="32"/>
  <c r="F176" i="35" s="1"/>
  <c r="S143" i="32"/>
  <c r="F173" i="35" s="1"/>
  <c r="S142" i="32"/>
  <c r="F170" i="35" s="1"/>
  <c r="S141" i="32"/>
  <c r="F167" i="35" s="1"/>
  <c r="S140" i="32"/>
  <c r="F164" i="35" s="1"/>
  <c r="S139" i="32"/>
  <c r="F161" i="35" s="1"/>
  <c r="S110" i="32"/>
  <c r="S138" i="32"/>
  <c r="F158" i="35" s="1"/>
  <c r="T138" i="32"/>
  <c r="S137" i="32"/>
  <c r="S136" i="32"/>
  <c r="F152" i="35" s="1"/>
  <c r="S135" i="32"/>
  <c r="F149" i="35" s="1"/>
  <c r="T135" i="32"/>
  <c r="G150" i="35" s="1"/>
  <c r="S134" i="32"/>
  <c r="S133" i="32"/>
  <c r="F143" i="35" s="1"/>
  <c r="T133" i="32"/>
  <c r="S132" i="32"/>
  <c r="T132" i="32"/>
  <c r="S131" i="32"/>
  <c r="F137" i="35" s="1"/>
  <c r="S130" i="32"/>
  <c r="F134" i="35" s="1"/>
  <c r="S129" i="32"/>
  <c r="F131" i="35" s="1"/>
  <c r="S128" i="32"/>
  <c r="F128" i="35" s="1"/>
  <c r="X128" i="32"/>
  <c r="T128" i="32"/>
  <c r="G129" i="35" s="1"/>
  <c r="U128" i="32"/>
  <c r="G130" i="35" s="1"/>
  <c r="S127" i="32"/>
  <c r="F125" i="35" s="1"/>
  <c r="X127" i="32"/>
  <c r="AA127" i="32" s="1"/>
  <c r="BY127" i="32" s="1"/>
  <c r="T127" i="32"/>
  <c r="G126" i="35" s="1"/>
  <c r="U127" i="32"/>
  <c r="G127" i="35" s="1"/>
  <c r="S126" i="32"/>
  <c r="F122" i="35" s="1"/>
  <c r="T126" i="32"/>
  <c r="X126" i="32"/>
  <c r="S125" i="32"/>
  <c r="F119" i="35" s="1"/>
  <c r="X125" i="32"/>
  <c r="T125" i="32"/>
  <c r="G120" i="35" s="1"/>
  <c r="S124" i="32"/>
  <c r="F116" i="35" s="1"/>
  <c r="X124" i="32"/>
  <c r="AA124" i="32" s="1"/>
  <c r="BY124" i="32" s="1"/>
  <c r="S123" i="32"/>
  <c r="F113" i="35" s="1"/>
  <c r="X123" i="32"/>
  <c r="T123" i="32"/>
  <c r="G114" i="35" s="1"/>
  <c r="U123" i="32"/>
  <c r="G115" i="35" s="1"/>
  <c r="S122" i="32"/>
  <c r="F110" i="35" s="1"/>
  <c r="T122" i="32"/>
  <c r="X122" i="32"/>
  <c r="S121" i="32"/>
  <c r="F107" i="35" s="1"/>
  <c r="X121" i="32"/>
  <c r="T121" i="32"/>
  <c r="G108" i="35" s="1"/>
  <c r="S120" i="32"/>
  <c r="F104" i="35" s="1"/>
  <c r="X120" i="32"/>
  <c r="Y120" i="32" s="1"/>
  <c r="Z120" i="32" s="1"/>
  <c r="S119" i="32"/>
  <c r="F101" i="35" s="1"/>
  <c r="X119" i="32"/>
  <c r="AA119" i="32" s="1"/>
  <c r="BY119" i="32" s="1"/>
  <c r="T119" i="32"/>
  <c r="G102" i="35" s="1"/>
  <c r="U119" i="32"/>
  <c r="G103" i="35" s="1"/>
  <c r="S118" i="32"/>
  <c r="F98" i="35" s="1"/>
  <c r="T118" i="32"/>
  <c r="X118" i="32"/>
  <c r="S117" i="32"/>
  <c r="F95" i="35" s="1"/>
  <c r="X117" i="32"/>
  <c r="T117" i="32"/>
  <c r="G96" i="35" s="1"/>
  <c r="S116" i="32"/>
  <c r="F92" i="35" s="1"/>
  <c r="X116" i="32"/>
  <c r="AA116" i="32" s="1"/>
  <c r="BY116" i="32" s="1"/>
  <c r="S115" i="32"/>
  <c r="F89" i="35" s="1"/>
  <c r="X115" i="32"/>
  <c r="T115" i="32"/>
  <c r="G90" i="35" s="1"/>
  <c r="U115" i="32"/>
  <c r="G91" i="35" s="1"/>
  <c r="S114" i="32"/>
  <c r="F86" i="35" s="1"/>
  <c r="T114" i="32"/>
  <c r="X114" i="32"/>
  <c r="S113" i="32"/>
  <c r="F83" i="35" s="1"/>
  <c r="X113" i="32"/>
  <c r="T113" i="32"/>
  <c r="G84" i="35" s="1"/>
  <c r="S112" i="32"/>
  <c r="F80" i="35" s="1"/>
  <c r="X112" i="32"/>
  <c r="Y112" i="32" s="1"/>
  <c r="Z112" i="32" s="1"/>
  <c r="S111" i="32"/>
  <c r="F77" i="35" s="1"/>
  <c r="X111" i="32"/>
  <c r="AA111" i="32" s="1"/>
  <c r="BY111" i="32" s="1"/>
  <c r="T111" i="32"/>
  <c r="G78" i="35" s="1"/>
  <c r="U111" i="32"/>
  <c r="G79" i="35" s="1"/>
  <c r="X110" i="32"/>
  <c r="AA110" i="32"/>
  <c r="BY110" i="32" s="1"/>
  <c r="Y110" i="32"/>
  <c r="Z110" i="32" s="1"/>
  <c r="S109" i="32"/>
  <c r="F71" i="35" s="1"/>
  <c r="X109" i="32"/>
  <c r="T109" i="32"/>
  <c r="S108" i="32"/>
  <c r="X108" i="32"/>
  <c r="S107" i="32"/>
  <c r="F65" i="35" s="1"/>
  <c r="X107" i="32"/>
  <c r="T107" i="32"/>
  <c r="S106" i="32"/>
  <c r="X106" i="32"/>
  <c r="AA106" i="32"/>
  <c r="BY106" i="32" s="1"/>
  <c r="Y106" i="32"/>
  <c r="Z106" i="32" s="1"/>
  <c r="S105" i="32"/>
  <c r="F59" i="35" s="1"/>
  <c r="X105" i="32"/>
  <c r="T105" i="32"/>
  <c r="S104" i="32"/>
  <c r="X104" i="32"/>
  <c r="Y104" i="32" s="1"/>
  <c r="Z104" i="32" s="1"/>
  <c r="S103" i="32"/>
  <c r="F53" i="35" s="1"/>
  <c r="X103" i="32"/>
  <c r="AA103" i="32"/>
  <c r="BY103" i="32" s="1"/>
  <c r="S102" i="32"/>
  <c r="X102" i="32"/>
  <c r="AA102" i="32"/>
  <c r="BY102" i="32" s="1"/>
  <c r="Y102" i="32"/>
  <c r="Z102" i="32" s="1"/>
  <c r="S101" i="32"/>
  <c r="F47" i="35" s="1"/>
  <c r="X101" i="32"/>
  <c r="T101" i="32"/>
  <c r="S100" i="32"/>
  <c r="X100" i="32"/>
  <c r="AA100" i="32"/>
  <c r="BY100" i="32" s="1"/>
  <c r="S99" i="32"/>
  <c r="F41" i="35" s="1"/>
  <c r="X99" i="32"/>
  <c r="T99" i="32"/>
  <c r="S98" i="32"/>
  <c r="X98" i="32"/>
  <c r="Y98" i="32"/>
  <c r="Z98" i="32" s="1"/>
  <c r="S97" i="32"/>
  <c r="F35" i="35" s="1"/>
  <c r="X97" i="32"/>
  <c r="T97" i="32"/>
  <c r="S96" i="32"/>
  <c r="X96" i="32"/>
  <c r="Y96" i="32" s="1"/>
  <c r="Z96" i="32" s="1"/>
  <c r="S95" i="32"/>
  <c r="X95" i="32"/>
  <c r="S94" i="32"/>
  <c r="X94" i="32"/>
  <c r="Y94" i="32" s="1"/>
  <c r="Z94" i="32" s="1"/>
  <c r="S93" i="32"/>
  <c r="F23" i="35" s="1"/>
  <c r="X93" i="32"/>
  <c r="T93" i="32"/>
  <c r="S92" i="32"/>
  <c r="X92" i="32"/>
  <c r="S91" i="32"/>
  <c r="F17" i="35" s="1"/>
  <c r="X91" i="32"/>
  <c r="T91" i="32"/>
  <c r="S90" i="32"/>
  <c r="X90" i="32"/>
  <c r="Y90" i="32"/>
  <c r="Z90" i="32" s="1"/>
  <c r="S89" i="32"/>
  <c r="F11" i="35" s="1"/>
  <c r="X89" i="32"/>
  <c r="T89" i="32"/>
  <c r="S88" i="32"/>
  <c r="X88" i="32"/>
  <c r="Y88" i="32"/>
  <c r="Z88" i="32" s="1"/>
  <c r="S87" i="32"/>
  <c r="X87" i="32"/>
  <c r="AA87" i="32" s="1"/>
  <c r="BY87" i="32" s="1"/>
  <c r="S86" i="32"/>
  <c r="X86" i="32"/>
  <c r="Y86" i="32"/>
  <c r="Z86" i="32" s="1"/>
  <c r="S85" i="32"/>
  <c r="X85" i="32"/>
  <c r="T85" i="32"/>
  <c r="U85" i="32" s="1"/>
  <c r="S84" i="32"/>
  <c r="T84" i="32" s="1"/>
  <c r="U84" i="32" s="1"/>
  <c r="X84" i="32"/>
  <c r="S83" i="32"/>
  <c r="X83" i="32"/>
  <c r="T83" i="32"/>
  <c r="U83" i="32" s="1"/>
  <c r="S82" i="32"/>
  <c r="T82" i="32" s="1"/>
  <c r="U82" i="32"/>
  <c r="X82" i="32"/>
  <c r="Y82" i="32"/>
  <c r="Z82" i="32" s="1"/>
  <c r="S81" i="32"/>
  <c r="X81" i="32"/>
  <c r="T81" i="32"/>
  <c r="U81" i="32" s="1"/>
  <c r="S80" i="32"/>
  <c r="T80" i="32" s="1"/>
  <c r="X80" i="32"/>
  <c r="Y80" i="32" s="1"/>
  <c r="Z80" i="32"/>
  <c r="S79" i="32"/>
  <c r="X79" i="32"/>
  <c r="AA79" i="32" s="1"/>
  <c r="BY79" i="32" s="1"/>
  <c r="T79" i="32"/>
  <c r="S78" i="32"/>
  <c r="X78" i="32"/>
  <c r="Y78" i="32"/>
  <c r="Z78" i="32" s="1"/>
  <c r="S77" i="32"/>
  <c r="X77" i="32"/>
  <c r="T77" i="32"/>
  <c r="S76" i="32"/>
  <c r="T76" i="32" s="1"/>
  <c r="X76" i="32"/>
  <c r="S75" i="32"/>
  <c r="X75" i="32"/>
  <c r="Y75" i="32" s="1"/>
  <c r="Z75" i="32"/>
  <c r="S74" i="32"/>
  <c r="X74" i="32"/>
  <c r="T74" i="32"/>
  <c r="S73" i="32"/>
  <c r="X73" i="32"/>
  <c r="S72" i="32"/>
  <c r="T72" i="32" s="1"/>
  <c r="X72" i="32"/>
  <c r="Y72" i="32" s="1"/>
  <c r="Z72" i="32" s="1"/>
  <c r="S71" i="32"/>
  <c r="X71" i="32"/>
  <c r="S70" i="32"/>
  <c r="T70" i="32" s="1"/>
  <c r="X70" i="32"/>
  <c r="Y70" i="32" s="1"/>
  <c r="Z70" i="32" s="1"/>
  <c r="S69" i="32"/>
  <c r="X69" i="32"/>
  <c r="S68" i="32"/>
  <c r="T68" i="32" s="1"/>
  <c r="X68" i="32"/>
  <c r="Y68" i="32" s="1"/>
  <c r="Z68" i="32" s="1"/>
  <c r="S67" i="32"/>
  <c r="T67" i="32" s="1"/>
  <c r="U67" i="32" s="1"/>
  <c r="AC67" i="32" s="1"/>
  <c r="X67" i="32"/>
  <c r="S66" i="32"/>
  <c r="X66" i="32"/>
  <c r="T66" i="32"/>
  <c r="U66" i="32" s="1"/>
  <c r="S65" i="32"/>
  <c r="T65" i="32" s="1"/>
  <c r="X65" i="32"/>
  <c r="AA65" i="32" s="1"/>
  <c r="BY65" i="32" s="1"/>
  <c r="S64" i="32"/>
  <c r="X64" i="32"/>
  <c r="T64" i="32"/>
  <c r="U64" i="32"/>
  <c r="S63" i="32"/>
  <c r="T63" i="32"/>
  <c r="U63" i="32" s="1"/>
  <c r="X63" i="32"/>
  <c r="S62" i="32"/>
  <c r="X62" i="32"/>
  <c r="T62" i="32"/>
  <c r="U62" i="32" s="1"/>
  <c r="S61" i="32"/>
  <c r="T61" i="32" s="1"/>
  <c r="U61" i="32" s="1"/>
  <c r="X61" i="32"/>
  <c r="Y61" i="32" s="1"/>
  <c r="S60" i="32"/>
  <c r="X60" i="32"/>
  <c r="AA60" i="32" s="1"/>
  <c r="BY60" i="32" s="1"/>
  <c r="T60" i="32"/>
  <c r="U60" i="32"/>
  <c r="S59" i="32"/>
  <c r="T59" i="32"/>
  <c r="U59" i="32" s="1"/>
  <c r="X59" i="32"/>
  <c r="S58" i="32"/>
  <c r="X58" i="32"/>
  <c r="T58" i="32"/>
  <c r="U58" i="32" s="1"/>
  <c r="S57" i="32"/>
  <c r="T57" i="32" s="1"/>
  <c r="X57" i="32"/>
  <c r="AA57" i="32" s="1"/>
  <c r="BY57" i="32" s="1"/>
  <c r="S56" i="32"/>
  <c r="X56" i="32"/>
  <c r="T56" i="32"/>
  <c r="U56" i="32" s="1"/>
  <c r="S55" i="32"/>
  <c r="T55" i="32" s="1"/>
  <c r="X55" i="32"/>
  <c r="S54" i="32"/>
  <c r="X54" i="32"/>
  <c r="T54" i="32"/>
  <c r="U54" i="32" s="1"/>
  <c r="S53" i="32"/>
  <c r="T53" i="32" s="1"/>
  <c r="X53" i="32"/>
  <c r="Y53" i="32" s="1"/>
  <c r="Z53" i="32" s="1"/>
  <c r="S52" i="32"/>
  <c r="T52" i="32" s="1"/>
  <c r="X52" i="32"/>
  <c r="AA52" i="32"/>
  <c r="BY52" i="32" s="1"/>
  <c r="S51" i="32"/>
  <c r="T51" i="32" s="1"/>
  <c r="X51" i="32"/>
  <c r="AA51" i="32"/>
  <c r="BY51" i="32" s="1"/>
  <c r="S50" i="32"/>
  <c r="X50" i="32"/>
  <c r="T50" i="32"/>
  <c r="U50" i="32" s="1"/>
  <c r="S49" i="32"/>
  <c r="T49" i="32" s="1"/>
  <c r="X49" i="32"/>
  <c r="AA49" i="32"/>
  <c r="BY49" i="32" s="1"/>
  <c r="S48" i="32"/>
  <c r="X48" i="32"/>
  <c r="T48" i="32"/>
  <c r="U48" i="32" s="1"/>
  <c r="S47" i="32"/>
  <c r="T47" i="32" s="1"/>
  <c r="X47" i="32"/>
  <c r="AA47" i="32"/>
  <c r="BY47" i="32" s="1"/>
  <c r="S46" i="32"/>
  <c r="X46" i="32"/>
  <c r="T46" i="32"/>
  <c r="U46" i="32" s="1"/>
  <c r="S11" i="32"/>
  <c r="S12" i="32"/>
  <c r="S13" i="32"/>
  <c r="T13" i="32" s="1"/>
  <c r="S14" i="32"/>
  <c r="L328" i="32"/>
  <c r="K328" i="32"/>
  <c r="BZ1" i="32"/>
  <c r="X11" i="32"/>
  <c r="T12" i="32"/>
  <c r="U12" i="32" s="1"/>
  <c r="X12" i="32"/>
  <c r="AA12" i="32" s="1"/>
  <c r="X13" i="32"/>
  <c r="Y13" i="32" s="1"/>
  <c r="Z13" i="32" s="1"/>
  <c r="X14" i="32"/>
  <c r="Y14" i="32"/>
  <c r="Z14" i="32" s="1"/>
  <c r="S15" i="32"/>
  <c r="T15" i="32" s="1"/>
  <c r="X15" i="32"/>
  <c r="Y15" i="32" s="1"/>
  <c r="Z15" i="32" s="1"/>
  <c r="S16" i="32"/>
  <c r="X16" i="32"/>
  <c r="Y16" i="32"/>
  <c r="Z16" i="32" s="1"/>
  <c r="S17" i="32"/>
  <c r="T17" i="32" s="1"/>
  <c r="X17" i="32"/>
  <c r="Y17" i="32" s="1"/>
  <c r="Z17" i="32" s="1"/>
  <c r="S18" i="32"/>
  <c r="T18" i="32" s="1"/>
  <c r="X18" i="32"/>
  <c r="S19" i="32"/>
  <c r="T19" i="32" s="1"/>
  <c r="X19" i="32"/>
  <c r="Y19" i="32"/>
  <c r="S20" i="32"/>
  <c r="T20" i="32"/>
  <c r="U20" i="32" s="1"/>
  <c r="X20" i="32"/>
  <c r="S21" i="32"/>
  <c r="T21" i="32" s="1"/>
  <c r="U21" i="32" s="1"/>
  <c r="X21" i="32"/>
  <c r="Y21" i="32" s="1"/>
  <c r="S22" i="32"/>
  <c r="T22" i="32"/>
  <c r="X22" i="32"/>
  <c r="S23" i="32"/>
  <c r="T23" i="32" s="1"/>
  <c r="X23" i="32"/>
  <c r="S24" i="32"/>
  <c r="X24" i="32"/>
  <c r="S25" i="32"/>
  <c r="T25" i="32" s="1"/>
  <c r="X25" i="32"/>
  <c r="Y25" i="32"/>
  <c r="Z25" i="32" s="1"/>
  <c r="S26" i="32"/>
  <c r="T26" i="32" s="1"/>
  <c r="X26" i="32"/>
  <c r="S27" i="32"/>
  <c r="T27" i="32" s="1"/>
  <c r="X27" i="32"/>
  <c r="Y27" i="32" s="1"/>
  <c r="Z27" i="32" s="1"/>
  <c r="S28" i="32"/>
  <c r="T28" i="32"/>
  <c r="U28" i="32" s="1"/>
  <c r="X28" i="32"/>
  <c r="Y28" i="32" s="1"/>
  <c r="S29" i="32"/>
  <c r="X29" i="32"/>
  <c r="Y29" i="32"/>
  <c r="Z29" i="32" s="1"/>
  <c r="S30" i="32"/>
  <c r="T30" i="32" s="1"/>
  <c r="X30" i="32"/>
  <c r="Y30" i="32" s="1"/>
  <c r="Z30" i="32" s="1"/>
  <c r="S31" i="32"/>
  <c r="T31" i="32" s="1"/>
  <c r="X31" i="32"/>
  <c r="S32" i="32"/>
  <c r="X32" i="32"/>
  <c r="Y32" i="32"/>
  <c r="Z32" i="32" s="1"/>
  <c r="S33" i="32"/>
  <c r="X33" i="32"/>
  <c r="S34" i="32"/>
  <c r="T34" i="32" s="1"/>
  <c r="X34" i="32"/>
  <c r="S35" i="32"/>
  <c r="X35" i="32"/>
  <c r="S36" i="32"/>
  <c r="X36" i="32"/>
  <c r="Y36" i="32" s="1"/>
  <c r="S37" i="32"/>
  <c r="X37" i="32"/>
  <c r="Y37" i="32"/>
  <c r="Z37" i="32" s="1"/>
  <c r="S38" i="32"/>
  <c r="T38" i="32" s="1"/>
  <c r="X38" i="32"/>
  <c r="Y38" i="32" s="1"/>
  <c r="Z38" i="32" s="1"/>
  <c r="S39" i="32"/>
  <c r="T39" i="32" s="1"/>
  <c r="X39" i="32"/>
  <c r="S40" i="32"/>
  <c r="X40" i="32"/>
  <c r="Y40" i="32" s="1"/>
  <c r="S41" i="32"/>
  <c r="X41" i="32"/>
  <c r="AA41" i="32"/>
  <c r="BY41" i="32" s="1"/>
  <c r="S42" i="32"/>
  <c r="X42" i="32"/>
  <c r="Y42" i="32" s="1"/>
  <c r="S43" i="32"/>
  <c r="T43" i="32" s="1"/>
  <c r="X43" i="32"/>
  <c r="S44" i="32"/>
  <c r="T44" i="32" s="1"/>
  <c r="X44" i="32"/>
  <c r="Y44" i="32" s="1"/>
  <c r="Z44" i="32" s="1"/>
  <c r="S45" i="32"/>
  <c r="X45" i="32"/>
  <c r="Y45" i="32" s="1"/>
  <c r="T129" i="32"/>
  <c r="G132" i="35" s="1"/>
  <c r="X129" i="32"/>
  <c r="Y129" i="32" s="1"/>
  <c r="T130" i="32"/>
  <c r="X130" i="32"/>
  <c r="T131" i="32"/>
  <c r="G138" i="35" s="1"/>
  <c r="X131" i="32"/>
  <c r="Y131" i="32" s="1"/>
  <c r="M328" i="32"/>
  <c r="N328" i="32"/>
  <c r="O328" i="32"/>
  <c r="P328" i="32"/>
  <c r="Q328" i="32"/>
  <c r="R328" i="32"/>
  <c r="V328" i="32"/>
  <c r="W328" i="32"/>
  <c r="AF328" i="32"/>
  <c r="AI328" i="32"/>
  <c r="AL328" i="32"/>
  <c r="AQ328" i="32"/>
  <c r="AT328" i="32"/>
  <c r="AW328" i="32"/>
  <c r="AZ328" i="32"/>
  <c r="BC328" i="32"/>
  <c r="BF328" i="32"/>
  <c r="BI328" i="32"/>
  <c r="BL328" i="32"/>
  <c r="BO328" i="32"/>
  <c r="BR328" i="32"/>
  <c r="BU328" i="32"/>
  <c r="BX328" i="32"/>
  <c r="T33" i="32"/>
  <c r="Y34" i="32"/>
  <c r="Z34" i="32" s="1"/>
  <c r="U129" i="32"/>
  <c r="G133" i="35" s="1"/>
  <c r="T41" i="32"/>
  <c r="U41" i="32" s="1"/>
  <c r="AA25" i="32"/>
  <c r="BY25" i="32" s="1"/>
  <c r="AA38" i="32"/>
  <c r="BY38" i="32" s="1"/>
  <c r="T11" i="32"/>
  <c r="U11" i="32" s="1"/>
  <c r="T40" i="32"/>
  <c r="U40" i="32" s="1"/>
  <c r="T24" i="32"/>
  <c r="U24" i="32" s="1"/>
  <c r="AA14" i="32"/>
  <c r="BY14" i="32" s="1"/>
  <c r="T14" i="32"/>
  <c r="AA13" i="32"/>
  <c r="BY13" i="32"/>
  <c r="Y35" i="32"/>
  <c r="Z35" i="32"/>
  <c r="AA131" i="32"/>
  <c r="BY131" i="32"/>
  <c r="Y31" i="32"/>
  <c r="Z31" i="32"/>
  <c r="Y43" i="32"/>
  <c r="Z43" i="32"/>
  <c r="AA48" i="32"/>
  <c r="BY48" i="32"/>
  <c r="Y49" i="32"/>
  <c r="Z49" i="32"/>
  <c r="AA53" i="32"/>
  <c r="BY53" i="32"/>
  <c r="AA56" i="32"/>
  <c r="BY56" i="32"/>
  <c r="Y57" i="32"/>
  <c r="Z57" i="32"/>
  <c r="AA61" i="32"/>
  <c r="BY61" i="32"/>
  <c r="AA64" i="32"/>
  <c r="BY64" i="32"/>
  <c r="Y65" i="32"/>
  <c r="Z65" i="32"/>
  <c r="Y67" i="32"/>
  <c r="Z67" i="32"/>
  <c r="AA68" i="32"/>
  <c r="BY68" i="32"/>
  <c r="Y69" i="32"/>
  <c r="Z69" i="32"/>
  <c r="AA70" i="32"/>
  <c r="BY70" i="32"/>
  <c r="Y71" i="32"/>
  <c r="Z71" i="32"/>
  <c r="AA72" i="32"/>
  <c r="BY72" i="32"/>
  <c r="Y73" i="32"/>
  <c r="Z73" i="32"/>
  <c r="AA80" i="32"/>
  <c r="BY80" i="32"/>
  <c r="AA83" i="32"/>
  <c r="BY83" i="32"/>
  <c r="Y84" i="32"/>
  <c r="Z84" i="32"/>
  <c r="AA88" i="32"/>
  <c r="BY88" i="32"/>
  <c r="AA91" i="32"/>
  <c r="BY91" i="32"/>
  <c r="Y92" i="32"/>
  <c r="Z92" i="32"/>
  <c r="AA96" i="32"/>
  <c r="BY96" i="32"/>
  <c r="AA99" i="32"/>
  <c r="BY99" i="32"/>
  <c r="Y100" i="32"/>
  <c r="Z100" i="32"/>
  <c r="AA104" i="32"/>
  <c r="BY104" i="32"/>
  <c r="AA107" i="32"/>
  <c r="BY107" i="32"/>
  <c r="Y108" i="32"/>
  <c r="Z108" i="32"/>
  <c r="AA112" i="32"/>
  <c r="BY112" i="32"/>
  <c r="AA115" i="32"/>
  <c r="BY115" i="32"/>
  <c r="Y116" i="32"/>
  <c r="Z116" i="32"/>
  <c r="AA120" i="32"/>
  <c r="BY120" i="32"/>
  <c r="AA123" i="32"/>
  <c r="BY123" i="32"/>
  <c r="Y124" i="32"/>
  <c r="Z124" i="32"/>
  <c r="AA46" i="32"/>
  <c r="BY46" i="32" s="1"/>
  <c r="AA50" i="32"/>
  <c r="BY50" i="32" s="1"/>
  <c r="AA54" i="32"/>
  <c r="BY54" i="32" s="1"/>
  <c r="AA58" i="32"/>
  <c r="BY58" i="32" s="1"/>
  <c r="AA62" i="32"/>
  <c r="BY62" i="32" s="1"/>
  <c r="AA66" i="32"/>
  <c r="BY66" i="32" s="1"/>
  <c r="AA74" i="32"/>
  <c r="BY74" i="32" s="1"/>
  <c r="AA77" i="32"/>
  <c r="BY77" i="32" s="1"/>
  <c r="AA81" i="32"/>
  <c r="BY81" i="32" s="1"/>
  <c r="AA85" i="32"/>
  <c r="BY85" i="32" s="1"/>
  <c r="AA89" i="32"/>
  <c r="BY89" i="32" s="1"/>
  <c r="AA93" i="32"/>
  <c r="BY93" i="32" s="1"/>
  <c r="AA97" i="32"/>
  <c r="BY97" i="32" s="1"/>
  <c r="AA101" i="32"/>
  <c r="BY101" i="32" s="1"/>
  <c r="AA105" i="32"/>
  <c r="BY105" i="32" s="1"/>
  <c r="AA109" i="32"/>
  <c r="BY109" i="32" s="1"/>
  <c r="AA113" i="32"/>
  <c r="BY113" i="32" s="1"/>
  <c r="AA117" i="32"/>
  <c r="BY117" i="32" s="1"/>
  <c r="AA121" i="32"/>
  <c r="BY121" i="32" s="1"/>
  <c r="AA125" i="32"/>
  <c r="BY125" i="32" s="1"/>
  <c r="S328" i="32"/>
  <c r="Y12" i="32"/>
  <c r="Z12" i="32" s="1"/>
  <c r="AA129" i="32"/>
  <c r="BY129" i="32"/>
  <c r="AA43" i="32"/>
  <c r="BY43" i="32"/>
  <c r="AA40" i="32"/>
  <c r="BY40" i="32"/>
  <c r="AA37" i="32"/>
  <c r="BY37" i="32"/>
  <c r="AA27" i="32"/>
  <c r="BY27" i="32"/>
  <c r="AA22" i="32"/>
  <c r="BY22" i="32"/>
  <c r="AA17" i="32"/>
  <c r="BY17" i="32"/>
  <c r="Y33" i="32"/>
  <c r="Z33" i="32"/>
  <c r="AA33" i="32"/>
  <c r="BY33" i="32"/>
  <c r="T37" i="32"/>
  <c r="AB37" i="32" s="1"/>
  <c r="X328" i="32"/>
  <c r="Y22" i="32"/>
  <c r="Z22" i="32" s="1"/>
  <c r="AA21" i="32"/>
  <c r="BY21" i="32" s="1"/>
  <c r="Y11" i="32"/>
  <c r="Z11" i="32" s="1"/>
  <c r="AB14" i="32"/>
  <c r="Y46" i="32"/>
  <c r="Z46" i="32" s="1"/>
  <c r="Y48" i="32"/>
  <c r="Z48" i="32"/>
  <c r="Y50" i="32"/>
  <c r="Z50" i="32" s="1"/>
  <c r="Y52" i="32"/>
  <c r="Z52" i="32" s="1"/>
  <c r="Y54" i="32"/>
  <c r="Z54" i="32"/>
  <c r="Y56" i="32"/>
  <c r="Z56" i="32" s="1"/>
  <c r="Y58" i="32"/>
  <c r="Z58" i="32" s="1"/>
  <c r="AC58" i="32" s="1"/>
  <c r="Y60" i="32"/>
  <c r="Z60" i="32" s="1"/>
  <c r="AC60" i="32" s="1"/>
  <c r="Y62" i="32"/>
  <c r="Z62" i="32" s="1"/>
  <c r="Y64" i="32"/>
  <c r="Z64" i="32"/>
  <c r="AC64" i="32" s="1"/>
  <c r="Y66" i="32"/>
  <c r="Z66" i="32" s="1"/>
  <c r="Y74" i="32"/>
  <c r="Z74" i="32" s="1"/>
  <c r="Y76" i="32"/>
  <c r="Z76" i="32" s="1"/>
  <c r="Y77" i="32"/>
  <c r="Z77" i="32" s="1"/>
  <c r="Y79" i="32"/>
  <c r="Z79" i="32" s="1"/>
  <c r="Y81" i="32"/>
  <c r="Z81" i="32" s="1"/>
  <c r="AC81" i="32" s="1"/>
  <c r="Y83" i="32"/>
  <c r="Z83" i="32"/>
  <c r="AC83" i="32" s="1"/>
  <c r="Y85" i="32"/>
  <c r="Z85" i="32" s="1"/>
  <c r="AC85" i="32" s="1"/>
  <c r="Y87" i="32"/>
  <c r="Z87" i="32" s="1"/>
  <c r="Y89" i="32"/>
  <c r="Z89" i="32" s="1"/>
  <c r="Y91" i="32"/>
  <c r="Z91" i="32"/>
  <c r="Y93" i="32"/>
  <c r="Z93" i="32" s="1"/>
  <c r="Y95" i="32"/>
  <c r="Z95" i="32" s="1"/>
  <c r="Y97" i="32"/>
  <c r="Z97" i="32" s="1"/>
  <c r="Y99" i="32"/>
  <c r="Z99" i="32"/>
  <c r="Y101" i="32"/>
  <c r="Z101" i="32" s="1"/>
  <c r="Y103" i="32"/>
  <c r="Z103" i="32" s="1"/>
  <c r="Y105" i="32"/>
  <c r="Z105" i="32" s="1"/>
  <c r="Y107" i="32"/>
  <c r="Z107" i="32"/>
  <c r="Y109" i="32"/>
  <c r="Z109" i="32" s="1"/>
  <c r="Y111" i="32"/>
  <c r="Z111" i="32" s="1"/>
  <c r="AC111" i="32" s="1"/>
  <c r="Y113" i="32"/>
  <c r="Z113" i="32" s="1"/>
  <c r="Y115" i="32"/>
  <c r="Z115" i="32"/>
  <c r="AC115" i="32" s="1"/>
  <c r="Y117" i="32"/>
  <c r="Z117" i="32" s="1"/>
  <c r="Y119" i="32"/>
  <c r="Z119" i="32" s="1"/>
  <c r="AC119" i="32" s="1"/>
  <c r="Y121" i="32"/>
  <c r="Z121" i="32" s="1"/>
  <c r="Y123" i="32"/>
  <c r="Z123" i="32"/>
  <c r="AC123" i="32" s="1"/>
  <c r="Y125" i="32"/>
  <c r="Z125" i="32" s="1"/>
  <c r="Y127" i="32"/>
  <c r="Z127" i="32" s="1"/>
  <c r="AC127" i="32" s="1"/>
  <c r="U33" i="32"/>
  <c r="AC33" i="32" s="1"/>
  <c r="AA45" i="32"/>
  <c r="BY45" i="32" s="1"/>
  <c r="T45" i="32"/>
  <c r="AA36" i="32"/>
  <c r="BY36" i="32"/>
  <c r="T36" i="32"/>
  <c r="AA32" i="32"/>
  <c r="BY32" i="32" s="1"/>
  <c r="T32" i="32"/>
  <c r="U32" i="32" s="1"/>
  <c r="AC32" i="32" s="1"/>
  <c r="Y24" i="32"/>
  <c r="Z24" i="32" s="1"/>
  <c r="AA24" i="32"/>
  <c r="BY24" i="32" s="1"/>
  <c r="U22" i="32"/>
  <c r="AC22" i="32" s="1"/>
  <c r="Y20" i="32"/>
  <c r="AA20" i="32"/>
  <c r="BY20" i="32" s="1"/>
  <c r="AA16" i="32"/>
  <c r="T16" i="32"/>
  <c r="U16" i="32" s="1"/>
  <c r="AC16" i="32" s="1"/>
  <c r="AA130" i="32"/>
  <c r="BY130" i="32" s="1"/>
  <c r="Y130" i="32"/>
  <c r="Z130" i="32" s="1"/>
  <c r="T42" i="32"/>
  <c r="U42" i="32" s="1"/>
  <c r="AA42" i="32"/>
  <c r="BY42" i="32"/>
  <c r="Y39" i="32"/>
  <c r="Z39" i="32"/>
  <c r="AA39" i="32"/>
  <c r="BY39" i="32" s="1"/>
  <c r="T35" i="32"/>
  <c r="AB35" i="32" s="1"/>
  <c r="AA35" i="32"/>
  <c r="BY35" i="32"/>
  <c r="AA29" i="32"/>
  <c r="BY29" i="32"/>
  <c r="T29" i="32"/>
  <c r="Y26" i="32"/>
  <c r="Z26" i="32" s="1"/>
  <c r="AA26" i="32"/>
  <c r="BY26" i="32"/>
  <c r="Y23" i="32"/>
  <c r="AA23" i="32"/>
  <c r="BY23" i="32" s="1"/>
  <c r="Y18" i="32"/>
  <c r="AA18" i="32"/>
  <c r="BY18" i="32" s="1"/>
  <c r="U14" i="32"/>
  <c r="AC14" i="32" s="1"/>
  <c r="AA30" i="32"/>
  <c r="BY30" i="32"/>
  <c r="AA34" i="32"/>
  <c r="BY34" i="32"/>
  <c r="AC82" i="32"/>
  <c r="U74" i="32"/>
  <c r="AC74" i="32" s="1"/>
  <c r="U77" i="32"/>
  <c r="U79" i="32"/>
  <c r="AC79" i="32" s="1"/>
  <c r="AB79" i="32"/>
  <c r="U80" i="32"/>
  <c r="AC80" i="32"/>
  <c r="AB80" i="32"/>
  <c r="AB46" i="32"/>
  <c r="AB48" i="32"/>
  <c r="AB54" i="32"/>
  <c r="AB60" i="32"/>
  <c r="AB64" i="32"/>
  <c r="AB67" i="32"/>
  <c r="AB82" i="32"/>
  <c r="AB83" i="32"/>
  <c r="AB84" i="32"/>
  <c r="AB91" i="32"/>
  <c r="AB99" i="32"/>
  <c r="AB107" i="32"/>
  <c r="AB111" i="32"/>
  <c r="AB115" i="32"/>
  <c r="AB117" i="32"/>
  <c r="AB123" i="32"/>
  <c r="AB125" i="32"/>
  <c r="AB127" i="32"/>
  <c r="AB33" i="32"/>
  <c r="AB12" i="32"/>
  <c r="AB11" i="32"/>
  <c r="U29" i="32"/>
  <c r="AC29" i="32" s="1"/>
  <c r="AB29" i="32"/>
  <c r="BY16" i="32"/>
  <c r="Z20" i="32"/>
  <c r="AB20" i="32"/>
  <c r="AB24" i="32"/>
  <c r="Z18" i="32"/>
  <c r="Z23" i="32"/>
  <c r="AB32" i="32"/>
  <c r="U36" i="32"/>
  <c r="U45" i="32"/>
  <c r="Z19" i="32"/>
  <c r="AB307" i="32"/>
  <c r="U307" i="32"/>
  <c r="AC307" i="32" s="1"/>
  <c r="AB323" i="32"/>
  <c r="U323" i="32"/>
  <c r="AC323" i="32"/>
  <c r="AA15" i="32"/>
  <c r="BY15" i="32"/>
  <c r="AA31" i="32"/>
  <c r="BY31" i="32"/>
  <c r="AA28" i="32"/>
  <c r="BY28" i="32"/>
  <c r="AA44" i="32"/>
  <c r="BY44" i="32"/>
  <c r="AA19" i="32"/>
  <c r="BY19" i="32"/>
  <c r="AA11" i="32"/>
  <c r="Y41" i="32"/>
  <c r="AA55" i="32"/>
  <c r="BY55" i="32"/>
  <c r="Y55" i="32"/>
  <c r="AA114" i="32"/>
  <c r="BY114" i="32" s="1"/>
  <c r="Y114" i="32"/>
  <c r="AA126" i="32"/>
  <c r="BY126" i="32" s="1"/>
  <c r="Y126" i="32"/>
  <c r="AA128" i="32"/>
  <c r="BY128" i="32" s="1"/>
  <c r="Y128" i="32"/>
  <c r="AB135" i="32"/>
  <c r="U135" i="32"/>
  <c r="T139" i="32"/>
  <c r="G162" i="35" s="1"/>
  <c r="AA139" i="32"/>
  <c r="T140" i="32"/>
  <c r="G165" i="35" s="1"/>
  <c r="AA140" i="32"/>
  <c r="T141" i="32"/>
  <c r="G168" i="35" s="1"/>
  <c r="AA141" i="32"/>
  <c r="T142" i="32"/>
  <c r="G171" i="35" s="1"/>
  <c r="AA142" i="32"/>
  <c r="T143" i="32"/>
  <c r="G174" i="35" s="1"/>
  <c r="AA143" i="32"/>
  <c r="T144" i="32"/>
  <c r="G177" i="35" s="1"/>
  <c r="AA144" i="32"/>
  <c r="T145" i="32"/>
  <c r="G180" i="35" s="1"/>
  <c r="AA145" i="32"/>
  <c r="T146" i="32"/>
  <c r="G183" i="35" s="1"/>
  <c r="AA146" i="32"/>
  <c r="T147" i="32"/>
  <c r="G186" i="35" s="1"/>
  <c r="AA147" i="32"/>
  <c r="T148" i="32"/>
  <c r="G189" i="35" s="1"/>
  <c r="AA148" i="32"/>
  <c r="T149" i="32"/>
  <c r="G192" i="35" s="1"/>
  <c r="AA149" i="32"/>
  <c r="T150" i="32"/>
  <c r="G195" i="35" s="1"/>
  <c r="AA150" i="32"/>
  <c r="T151" i="32"/>
  <c r="G198" i="35" s="1"/>
  <c r="AA151" i="32"/>
  <c r="T152" i="32"/>
  <c r="G201" i="35" s="1"/>
  <c r="AA152" i="32"/>
  <c r="T153" i="32"/>
  <c r="G204" i="35" s="1"/>
  <c r="AA153" i="32"/>
  <c r="T154" i="32"/>
  <c r="G207" i="35" s="1"/>
  <c r="AA154" i="32"/>
  <c r="T155" i="32"/>
  <c r="G210" i="35" s="1"/>
  <c r="AA155" i="32"/>
  <c r="U193" i="32"/>
  <c r="G325" i="35" s="1"/>
  <c r="AB193" i="32"/>
  <c r="U189" i="32"/>
  <c r="AB189" i="32"/>
  <c r="U185" i="32"/>
  <c r="G301" i="35" s="1"/>
  <c r="AC185" i="32"/>
  <c r="AB185" i="32"/>
  <c r="U181" i="32"/>
  <c r="AB181" i="32"/>
  <c r="U177" i="32"/>
  <c r="G277" i="35" s="1"/>
  <c r="AB177" i="32"/>
  <c r="U173" i="32"/>
  <c r="AB173" i="32"/>
  <c r="U169" i="32"/>
  <c r="G253" i="35" s="1"/>
  <c r="AC169" i="32"/>
  <c r="AB169" i="32"/>
  <c r="U165" i="32"/>
  <c r="AB165" i="32"/>
  <c r="U161" i="32"/>
  <c r="G229" i="35" s="1"/>
  <c r="AB161" i="32"/>
  <c r="U157" i="32"/>
  <c r="AB157" i="32"/>
  <c r="T156" i="32"/>
  <c r="G213" i="35" s="1"/>
  <c r="AA156" i="32"/>
  <c r="AA194" i="32"/>
  <c r="T194" i="32"/>
  <c r="G327" i="35" s="1"/>
  <c r="AA192" i="32"/>
  <c r="T192" i="32"/>
  <c r="G321" i="35" s="1"/>
  <c r="AA190" i="32"/>
  <c r="T190" i="32"/>
  <c r="G315" i="35" s="1"/>
  <c r="AA188" i="32"/>
  <c r="T188" i="32"/>
  <c r="G309" i="35" s="1"/>
  <c r="AA186" i="32"/>
  <c r="T186" i="32"/>
  <c r="G303" i="35" s="1"/>
  <c r="AA184" i="32"/>
  <c r="T184" i="32"/>
  <c r="G297" i="35" s="1"/>
  <c r="AA182" i="32"/>
  <c r="T182" i="32"/>
  <c r="G291" i="35" s="1"/>
  <c r="AA180" i="32"/>
  <c r="T180" i="32"/>
  <c r="G285" i="35" s="1"/>
  <c r="AA178" i="32"/>
  <c r="T178" i="32"/>
  <c r="G279" i="35" s="1"/>
  <c r="AA176" i="32"/>
  <c r="T176" i="32"/>
  <c r="G273" i="35" s="1"/>
  <c r="AA174" i="32"/>
  <c r="T174" i="32"/>
  <c r="G267" i="35" s="1"/>
  <c r="AA172" i="32"/>
  <c r="T172" i="32"/>
  <c r="G261" i="35" s="1"/>
  <c r="AA170" i="32"/>
  <c r="T170" i="32"/>
  <c r="G255" i="35" s="1"/>
  <c r="AA168" i="32"/>
  <c r="T168" i="32"/>
  <c r="G249" i="35" s="1"/>
  <c r="AA166" i="32"/>
  <c r="T166" i="32"/>
  <c r="G243" i="35" s="1"/>
  <c r="AA164" i="32"/>
  <c r="T164" i="32"/>
  <c r="G237" i="35" s="1"/>
  <c r="AA162" i="32"/>
  <c r="T162" i="32"/>
  <c r="G231" i="35" s="1"/>
  <c r="AA160" i="32"/>
  <c r="T160" i="32"/>
  <c r="G225" i="35" s="1"/>
  <c r="AA158" i="32"/>
  <c r="T158" i="32"/>
  <c r="G219" i="35" s="1"/>
  <c r="T262" i="32"/>
  <c r="G531" i="35" s="1"/>
  <c r="AA262" i="32"/>
  <c r="T258" i="32"/>
  <c r="G519" i="35" s="1"/>
  <c r="AA258" i="32"/>
  <c r="T254" i="32"/>
  <c r="G507" i="35" s="1"/>
  <c r="AA254" i="32"/>
  <c r="T250" i="32"/>
  <c r="G495" i="35" s="1"/>
  <c r="AA250" i="32"/>
  <c r="T246" i="32"/>
  <c r="G483" i="35" s="1"/>
  <c r="AA246" i="32"/>
  <c r="T242" i="32"/>
  <c r="G471" i="35" s="1"/>
  <c r="AA242" i="32"/>
  <c r="T238" i="32"/>
  <c r="G459" i="35" s="1"/>
  <c r="AA238" i="32"/>
  <c r="T234" i="32"/>
  <c r="G447" i="35" s="1"/>
  <c r="AA234" i="32"/>
  <c r="T230" i="32"/>
  <c r="G435" i="35" s="1"/>
  <c r="AA230" i="32"/>
  <c r="T226" i="32"/>
  <c r="G423" i="35" s="1"/>
  <c r="AA226" i="32"/>
  <c r="T222" i="32"/>
  <c r="G411" i="35" s="1"/>
  <c r="AA222" i="32"/>
  <c r="T218" i="32"/>
  <c r="G399" i="35" s="1"/>
  <c r="AA218" i="32"/>
  <c r="T214" i="32"/>
  <c r="G387" i="35" s="1"/>
  <c r="AA214" i="32"/>
  <c r="T210" i="32"/>
  <c r="G375" i="35" s="1"/>
  <c r="AA210" i="32"/>
  <c r="T206" i="32"/>
  <c r="G363" i="35" s="1"/>
  <c r="AA206" i="32"/>
  <c r="T202" i="32"/>
  <c r="G351" i="35" s="1"/>
  <c r="AA202" i="32"/>
  <c r="T198" i="32"/>
  <c r="G339" i="35" s="1"/>
  <c r="AA198" i="32"/>
  <c r="AB295" i="32"/>
  <c r="U295" i="32"/>
  <c r="AC295" i="32" s="1"/>
  <c r="AB303" i="32"/>
  <c r="U303" i="32"/>
  <c r="AC303" i="32" s="1"/>
  <c r="AB311" i="32"/>
  <c r="U311" i="32"/>
  <c r="AC311" i="32" s="1"/>
  <c r="AB319" i="32"/>
  <c r="U319" i="32"/>
  <c r="AC319" i="32"/>
  <c r="AB327" i="32"/>
  <c r="U327" i="32"/>
  <c r="AC327" i="32" s="1"/>
  <c r="AB133" i="32"/>
  <c r="U265" i="32"/>
  <c r="AC265" i="32" s="1"/>
  <c r="AB270" i="32"/>
  <c r="AB278" i="32"/>
  <c r="AB286" i="32"/>
  <c r="AA59" i="32"/>
  <c r="BY59" i="32"/>
  <c r="Y59" i="32"/>
  <c r="AA63" i="32"/>
  <c r="BY63" i="32" s="1"/>
  <c r="Y63" i="32"/>
  <c r="T78" i="32"/>
  <c r="U78" i="32" s="1"/>
  <c r="AC78" i="32" s="1"/>
  <c r="AA78" i="32"/>
  <c r="BY78" i="32" s="1"/>
  <c r="AA118" i="32"/>
  <c r="BY118" i="32" s="1"/>
  <c r="Y118" i="32"/>
  <c r="Z118" i="32" s="1"/>
  <c r="AA122" i="32"/>
  <c r="BY122" i="32" s="1"/>
  <c r="Y122" i="32"/>
  <c r="AB122" i="32" s="1"/>
  <c r="U191" i="32"/>
  <c r="AB191" i="32"/>
  <c r="U187" i="32"/>
  <c r="G307" i="35" s="1"/>
  <c r="AC187" i="32"/>
  <c r="AB187" i="32"/>
  <c r="U183" i="32"/>
  <c r="AB183" i="32"/>
  <c r="U179" i="32"/>
  <c r="G283" i="35" s="1"/>
  <c r="AB179" i="32"/>
  <c r="U175" i="32"/>
  <c r="AB175" i="32"/>
  <c r="U171" i="32"/>
  <c r="G259" i="35" s="1"/>
  <c r="AC171" i="32"/>
  <c r="AB171" i="32"/>
  <c r="U167" i="32"/>
  <c r="AB167" i="32"/>
  <c r="U163" i="32"/>
  <c r="G235" i="35" s="1"/>
  <c r="AB163" i="32"/>
  <c r="U159" i="32"/>
  <c r="AB159" i="32"/>
  <c r="T195" i="32"/>
  <c r="G330" i="35" s="1"/>
  <c r="AA195" i="32"/>
  <c r="T264" i="32"/>
  <c r="G537" i="35" s="1"/>
  <c r="AA264" i="32"/>
  <c r="T260" i="32"/>
  <c r="G525" i="35" s="1"/>
  <c r="AA260" i="32"/>
  <c r="T256" i="32"/>
  <c r="G513" i="35" s="1"/>
  <c r="AA256" i="32"/>
  <c r="T252" i="32"/>
  <c r="G501" i="35" s="1"/>
  <c r="AA252" i="32"/>
  <c r="T248" i="32"/>
  <c r="G489" i="35" s="1"/>
  <c r="AA248" i="32"/>
  <c r="T244" i="32"/>
  <c r="G477" i="35" s="1"/>
  <c r="AA244" i="32"/>
  <c r="T240" i="32"/>
  <c r="G465" i="35" s="1"/>
  <c r="AA240" i="32"/>
  <c r="T236" i="32"/>
  <c r="G453" i="35" s="1"/>
  <c r="AA236" i="32"/>
  <c r="T232" i="32"/>
  <c r="G441" i="35" s="1"/>
  <c r="AA232" i="32"/>
  <c r="T228" i="32"/>
  <c r="G429" i="35" s="1"/>
  <c r="AA228" i="32"/>
  <c r="T224" i="32"/>
  <c r="G417" i="35" s="1"/>
  <c r="AA224" i="32"/>
  <c r="T220" i="32"/>
  <c r="G405" i="35" s="1"/>
  <c r="AA220" i="32"/>
  <c r="T216" i="32"/>
  <c r="G393" i="35" s="1"/>
  <c r="AA216" i="32"/>
  <c r="T212" i="32"/>
  <c r="G381" i="35" s="1"/>
  <c r="AA212" i="32"/>
  <c r="T208" i="32"/>
  <c r="G369" i="35" s="1"/>
  <c r="AA208" i="32"/>
  <c r="T204" i="32"/>
  <c r="G357" i="35" s="1"/>
  <c r="AA204" i="32"/>
  <c r="T200" i="32"/>
  <c r="G345" i="35" s="1"/>
  <c r="AA200" i="32"/>
  <c r="T266" i="32"/>
  <c r="AA266" i="32"/>
  <c r="AA268" i="32"/>
  <c r="T268" i="32"/>
  <c r="U268" i="32" s="1"/>
  <c r="AC268" i="32" s="1"/>
  <c r="AA272" i="32"/>
  <c r="T272" i="32"/>
  <c r="AB272" i="32" s="1"/>
  <c r="AA276" i="32"/>
  <c r="T276" i="32"/>
  <c r="U276" i="32" s="1"/>
  <c r="AC276" i="32" s="1"/>
  <c r="AA280" i="32"/>
  <c r="T280" i="32"/>
  <c r="AB280" i="32" s="1"/>
  <c r="AA284" i="32"/>
  <c r="T284" i="32"/>
  <c r="U284" i="32" s="1"/>
  <c r="AC284" i="32" s="1"/>
  <c r="AA289" i="32"/>
  <c r="T289" i="32"/>
  <c r="U289" i="32" s="1"/>
  <c r="AC289" i="32" s="1"/>
  <c r="AA293" i="32"/>
  <c r="T293" i="32"/>
  <c r="AB293" i="32" s="1"/>
  <c r="AA297" i="32"/>
  <c r="T297" i="32"/>
  <c r="U297" i="32" s="1"/>
  <c r="AC297" i="32" s="1"/>
  <c r="AA301" i="32"/>
  <c r="T301" i="32"/>
  <c r="AB301" i="32" s="1"/>
  <c r="AA305" i="32"/>
  <c r="T305" i="32"/>
  <c r="U305" i="32" s="1"/>
  <c r="AC305" i="32" s="1"/>
  <c r="AA309" i="32"/>
  <c r="T309" i="32"/>
  <c r="AB309" i="32" s="1"/>
  <c r="AA313" i="32"/>
  <c r="T313" i="32"/>
  <c r="U313" i="32" s="1"/>
  <c r="AC313" i="32" s="1"/>
  <c r="AA317" i="32"/>
  <c r="T317" i="32"/>
  <c r="AB317" i="32" s="1"/>
  <c r="AA321" i="32"/>
  <c r="T321" i="32"/>
  <c r="U321" i="32" s="1"/>
  <c r="AC321" i="32" s="1"/>
  <c r="AA325" i="32"/>
  <c r="T325" i="32"/>
  <c r="AB325" i="32" s="1"/>
  <c r="Y47" i="32"/>
  <c r="Y51" i="32"/>
  <c r="Z51" i="32" s="1"/>
  <c r="AA82" i="32"/>
  <c r="BY82" i="32"/>
  <c r="AA92" i="32"/>
  <c r="BY92" i="32"/>
  <c r="AA94" i="32"/>
  <c r="BY94" i="32"/>
  <c r="AA98" i="32"/>
  <c r="BY98" i="32"/>
  <c r="AA108" i="32"/>
  <c r="BY108" i="32"/>
  <c r="AA136" i="32"/>
  <c r="T196" i="32"/>
  <c r="T274" i="32"/>
  <c r="T282" i="32"/>
  <c r="AB282" i="32" s="1"/>
  <c r="AA287" i="32"/>
  <c r="U253" i="32"/>
  <c r="G505" i="35" s="1"/>
  <c r="AB253" i="32"/>
  <c r="U245" i="32"/>
  <c r="G481" i="35" s="1"/>
  <c r="AB245" i="32"/>
  <c r="U237" i="32"/>
  <c r="G457" i="35" s="1"/>
  <c r="AB237" i="32"/>
  <c r="U229" i="32"/>
  <c r="AB229" i="32"/>
  <c r="U221" i="32"/>
  <c r="AB221" i="32"/>
  <c r="U213" i="32"/>
  <c r="AB213" i="32"/>
  <c r="U205" i="32"/>
  <c r="AB205" i="32"/>
  <c r="U197" i="32"/>
  <c r="AB197" i="32"/>
  <c r="U273" i="32"/>
  <c r="AC273" i="32" s="1"/>
  <c r="T288" i="32"/>
  <c r="U288" i="32" s="1"/>
  <c r="AC288" i="32" s="1"/>
  <c r="T290" i="32"/>
  <c r="U290" i="32" s="1"/>
  <c r="T292" i="32"/>
  <c r="AB292" i="32" s="1"/>
  <c r="T294" i="32"/>
  <c r="U294" i="32" s="1"/>
  <c r="AC294" i="32" s="1"/>
  <c r="T296" i="32"/>
  <c r="AB296" i="32" s="1"/>
  <c r="T298" i="32"/>
  <c r="T300" i="32"/>
  <c r="U300" i="32" s="1"/>
  <c r="AC300" i="32" s="1"/>
  <c r="T302" i="32"/>
  <c r="AB302" i="32" s="1"/>
  <c r="T304" i="32"/>
  <c r="AB304" i="32" s="1"/>
  <c r="T306" i="32"/>
  <c r="U306" i="32" s="1"/>
  <c r="T308" i="32"/>
  <c r="U308" i="32" s="1"/>
  <c r="AC308" i="32" s="1"/>
  <c r="T310" i="32"/>
  <c r="U310" i="32" s="1"/>
  <c r="AC310" i="32" s="1"/>
  <c r="T312" i="32"/>
  <c r="AB312" i="32" s="1"/>
  <c r="T314" i="32"/>
  <c r="T316" i="32"/>
  <c r="U316" i="32" s="1"/>
  <c r="AC316" i="32" s="1"/>
  <c r="T318" i="32"/>
  <c r="AB318" i="32" s="1"/>
  <c r="T320" i="32"/>
  <c r="AB320" i="32" s="1"/>
  <c r="T322" i="32"/>
  <c r="U322" i="32" s="1"/>
  <c r="T324" i="32"/>
  <c r="U324" i="32" s="1"/>
  <c r="AC324" i="32" s="1"/>
  <c r="T326" i="32"/>
  <c r="U326" i="32" s="1"/>
  <c r="AC326" i="32" s="1"/>
  <c r="AB324" i="32"/>
  <c r="U320" i="32"/>
  <c r="AC320" i="32" s="1"/>
  <c r="AB316" i="32"/>
  <c r="U312" i="32"/>
  <c r="AC312" i="32" s="1"/>
  <c r="AB308" i="32"/>
  <c r="U304" i="32"/>
  <c r="AC304" i="32" s="1"/>
  <c r="AB300" i="32"/>
  <c r="U292" i="32"/>
  <c r="AC292" i="32" s="1"/>
  <c r="AB288" i="32"/>
  <c r="U274" i="32"/>
  <c r="AC274" i="32" s="1"/>
  <c r="AB274" i="32"/>
  <c r="U325" i="32"/>
  <c r="AC325" i="32" s="1"/>
  <c r="U317" i="32"/>
  <c r="AC317" i="32" s="1"/>
  <c r="U309" i="32"/>
  <c r="AC309" i="32" s="1"/>
  <c r="U301" i="32"/>
  <c r="AC301" i="32" s="1"/>
  <c r="U293" i="32"/>
  <c r="AC293" i="32" s="1"/>
  <c r="U280" i="32"/>
  <c r="AC280" i="32" s="1"/>
  <c r="U272" i="32"/>
  <c r="AC272" i="32" s="1"/>
  <c r="Z122" i="32"/>
  <c r="Z63" i="32"/>
  <c r="AB63" i="32"/>
  <c r="Z59" i="32"/>
  <c r="AB59" i="32"/>
  <c r="U198" i="32"/>
  <c r="AB198" i="32"/>
  <c r="U202" i="32"/>
  <c r="AB202" i="32"/>
  <c r="U206" i="32"/>
  <c r="AB206" i="32"/>
  <c r="U210" i="32"/>
  <c r="G376" i="35" s="1"/>
  <c r="AC210" i="32"/>
  <c r="AB210" i="32"/>
  <c r="U214" i="32"/>
  <c r="AB214" i="32"/>
  <c r="U218" i="32"/>
  <c r="AB218" i="32"/>
  <c r="U222" i="32"/>
  <c r="AB222" i="32"/>
  <c r="U226" i="32"/>
  <c r="G424" i="35" s="1"/>
  <c r="AC226" i="32"/>
  <c r="AB226" i="32"/>
  <c r="U230" i="32"/>
  <c r="AB230" i="32"/>
  <c r="U234" i="32"/>
  <c r="AB234" i="32"/>
  <c r="U238" i="32"/>
  <c r="G460" i="35" s="1"/>
  <c r="AB238" i="32"/>
  <c r="U242" i="32"/>
  <c r="G472" i="35" s="1"/>
  <c r="AC242" i="32"/>
  <c r="AB242" i="32"/>
  <c r="U246" i="32"/>
  <c r="G484" i="35" s="1"/>
  <c r="AB246" i="32"/>
  <c r="U250" i="32"/>
  <c r="AB250" i="32"/>
  <c r="U254" i="32"/>
  <c r="G508" i="35" s="1"/>
  <c r="AB254" i="32"/>
  <c r="U258" i="32"/>
  <c r="G520" i="35" s="1"/>
  <c r="AC258" i="32"/>
  <c r="AB258" i="32"/>
  <c r="U262" i="32"/>
  <c r="G532" i="35" s="1"/>
  <c r="AB262" i="32"/>
  <c r="U156" i="32"/>
  <c r="AB156" i="32"/>
  <c r="U155" i="32"/>
  <c r="AB154" i="32"/>
  <c r="AB153" i="32"/>
  <c r="AB151" i="32"/>
  <c r="U150" i="32"/>
  <c r="U149" i="32"/>
  <c r="U148" i="32"/>
  <c r="AB148" i="32"/>
  <c r="U147" i="32"/>
  <c r="AB146" i="32"/>
  <c r="AB145" i="32"/>
  <c r="AB143" i="32"/>
  <c r="U142" i="32"/>
  <c r="U141" i="32"/>
  <c r="U140" i="32"/>
  <c r="AB140" i="32"/>
  <c r="U139" i="32"/>
  <c r="BY11" i="32"/>
  <c r="AB326" i="32"/>
  <c r="AC322" i="32"/>
  <c r="U318" i="32"/>
  <c r="AC318" i="32" s="1"/>
  <c r="U314" i="32"/>
  <c r="AC314" i="32" s="1"/>
  <c r="AB314" i="32"/>
  <c r="AB310" i="32"/>
  <c r="AC306" i="32"/>
  <c r="U302" i="32"/>
  <c r="AC302" i="32" s="1"/>
  <c r="U298" i="32"/>
  <c r="AC298" i="32" s="1"/>
  <c r="AB298" i="32"/>
  <c r="AB294" i="32"/>
  <c r="AC290" i="32"/>
  <c r="U282" i="32"/>
  <c r="AC282" i="32" s="1"/>
  <c r="Z47" i="32"/>
  <c r="U266" i="32"/>
  <c r="AC266" i="32"/>
  <c r="AB266" i="32"/>
  <c r="U200" i="32"/>
  <c r="AB200" i="32"/>
  <c r="U204" i="32"/>
  <c r="AB204" i="32"/>
  <c r="U208" i="32"/>
  <c r="AB208" i="32"/>
  <c r="U212" i="32"/>
  <c r="G382" i="35" s="1"/>
  <c r="AC212" i="32"/>
  <c r="AB212" i="32"/>
  <c r="U216" i="32"/>
  <c r="AB216" i="32"/>
  <c r="U220" i="32"/>
  <c r="AB220" i="32"/>
  <c r="U224" i="32"/>
  <c r="AB224" i="32"/>
  <c r="U228" i="32"/>
  <c r="G430" i="35" s="1"/>
  <c r="AC228" i="32"/>
  <c r="AB228" i="32"/>
  <c r="U232" i="32"/>
  <c r="AB232" i="32"/>
  <c r="U236" i="32"/>
  <c r="AB236" i="32"/>
  <c r="U240" i="32"/>
  <c r="G466" i="35" s="1"/>
  <c r="AB240" i="32"/>
  <c r="U244" i="32"/>
  <c r="G478" i="35" s="1"/>
  <c r="AC244" i="32"/>
  <c r="AB244" i="32"/>
  <c r="U248" i="32"/>
  <c r="G490" i="35" s="1"/>
  <c r="AB248" i="32"/>
  <c r="U252" i="32"/>
  <c r="AB252" i="32"/>
  <c r="U256" i="32"/>
  <c r="G514" i="35" s="1"/>
  <c r="AB256" i="32"/>
  <c r="U260" i="32"/>
  <c r="G526" i="35" s="1"/>
  <c r="AC260" i="32"/>
  <c r="AB260" i="32"/>
  <c r="U264" i="32"/>
  <c r="G538" i="35" s="1"/>
  <c r="AB264" i="32"/>
  <c r="U195" i="32"/>
  <c r="AB195" i="32"/>
  <c r="AB78" i="32"/>
  <c r="U158" i="32"/>
  <c r="AB160" i="32"/>
  <c r="U162" i="32"/>
  <c r="AB164" i="32"/>
  <c r="U166" i="32"/>
  <c r="AB168" i="32"/>
  <c r="U170" i="32"/>
  <c r="AB172" i="32"/>
  <c r="U174" i="32"/>
  <c r="AB176" i="32"/>
  <c r="U178" i="32"/>
  <c r="AB180" i="32"/>
  <c r="U182" i="32"/>
  <c r="AB184" i="32"/>
  <c r="U186" i="32"/>
  <c r="AB188" i="32"/>
  <c r="U190" i="32"/>
  <c r="AB192" i="32"/>
  <c r="AB194" i="32"/>
  <c r="U194" i="32"/>
  <c r="Z128" i="32"/>
  <c r="AC128" i="32" s="1"/>
  <c r="AB128" i="32"/>
  <c r="Z126" i="32"/>
  <c r="AB126" i="32"/>
  <c r="Z114" i="32"/>
  <c r="AB114" i="32"/>
  <c r="Z55" i="32"/>
  <c r="Z41" i="32"/>
  <c r="AB41" i="32"/>
  <c r="U296" i="32"/>
  <c r="AC296" i="32" s="1"/>
  <c r="G331" i="35" l="1"/>
  <c r="AC195" i="32"/>
  <c r="G454" i="35"/>
  <c r="AC236" i="32"/>
  <c r="AC232" i="32"/>
  <c r="G442" i="35"/>
  <c r="G358" i="35"/>
  <c r="AC204" i="32"/>
  <c r="AC200" i="32"/>
  <c r="G346" i="35"/>
  <c r="G169" i="35"/>
  <c r="AC141" i="32"/>
  <c r="G187" i="35"/>
  <c r="AC147" i="32"/>
  <c r="G190" i="35"/>
  <c r="AC148" i="32"/>
  <c r="AC150" i="32"/>
  <c r="G196" i="35"/>
  <c r="G496" i="35"/>
  <c r="AC250" i="32"/>
  <c r="G400" i="35"/>
  <c r="AC218" i="32"/>
  <c r="AC214" i="32"/>
  <c r="G388" i="35"/>
  <c r="Z131" i="32"/>
  <c r="AB131" i="32"/>
  <c r="Z42" i="32"/>
  <c r="AB42" i="32"/>
  <c r="Z36" i="32"/>
  <c r="AC36" i="32" s="1"/>
  <c r="AB36" i="32"/>
  <c r="U68" i="32"/>
  <c r="AC68" i="32" s="1"/>
  <c r="AB68" i="32"/>
  <c r="U70" i="32"/>
  <c r="AC70" i="32" s="1"/>
  <c r="AB70" i="32"/>
  <c r="U72" i="32"/>
  <c r="AC72" i="32" s="1"/>
  <c r="AB72" i="32"/>
  <c r="AB76" i="32"/>
  <c r="U76" i="32"/>
  <c r="AC76" i="32" s="1"/>
  <c r="AC194" i="32"/>
  <c r="G328" i="35"/>
  <c r="AC190" i="32"/>
  <c r="G316" i="35"/>
  <c r="AC186" i="32"/>
  <c r="G304" i="35"/>
  <c r="AC182" i="32"/>
  <c r="G292" i="35"/>
  <c r="AC178" i="32"/>
  <c r="G280" i="35"/>
  <c r="AC174" i="32"/>
  <c r="G268" i="35"/>
  <c r="AC170" i="32"/>
  <c r="G256" i="35"/>
  <c r="AC166" i="32"/>
  <c r="G244" i="35"/>
  <c r="AC162" i="32"/>
  <c r="G232" i="35"/>
  <c r="AC158" i="32"/>
  <c r="G220" i="35"/>
  <c r="G502" i="35"/>
  <c r="AC252" i="32"/>
  <c r="G406" i="35"/>
  <c r="AC220" i="32"/>
  <c r="AC216" i="32"/>
  <c r="G394" i="35"/>
  <c r="G163" i="35"/>
  <c r="AC139" i="32"/>
  <c r="G166" i="35"/>
  <c r="AC140" i="32"/>
  <c r="AC142" i="32"/>
  <c r="G172" i="35"/>
  <c r="G193" i="35"/>
  <c r="AC149" i="32"/>
  <c r="G211" i="35"/>
  <c r="AC155" i="32"/>
  <c r="G214" i="35"/>
  <c r="AC156" i="32"/>
  <c r="G448" i="35"/>
  <c r="AC234" i="32"/>
  <c r="AC230" i="32"/>
  <c r="G436" i="35"/>
  <c r="G352" i="35"/>
  <c r="AC202" i="32"/>
  <c r="AC198" i="32"/>
  <c r="G340" i="35"/>
  <c r="U52" i="32"/>
  <c r="AB52" i="32"/>
  <c r="U57" i="32"/>
  <c r="AC57" i="32" s="1"/>
  <c r="AB57" i="32"/>
  <c r="U65" i="32"/>
  <c r="AC65" i="32" s="1"/>
  <c r="AB65" i="32"/>
  <c r="AB287" i="32"/>
  <c r="U287" i="32"/>
  <c r="AC287" i="32" s="1"/>
  <c r="U196" i="32"/>
  <c r="G333" i="35"/>
  <c r="AC165" i="32"/>
  <c r="G241" i="35"/>
  <c r="AC181" i="32"/>
  <c r="G289" i="35"/>
  <c r="AC135" i="32"/>
  <c r="G151" i="35"/>
  <c r="AC42" i="32"/>
  <c r="AC77" i="32"/>
  <c r="AC62" i="32"/>
  <c r="AC24" i="32"/>
  <c r="U130" i="32"/>
  <c r="G135" i="35"/>
  <c r="AC20" i="32"/>
  <c r="AC12" i="32"/>
  <c r="AC54" i="32"/>
  <c r="AC59" i="32"/>
  <c r="AC63" i="32"/>
  <c r="AC84" i="32"/>
  <c r="T86" i="32"/>
  <c r="F2" i="35"/>
  <c r="T88" i="32"/>
  <c r="F8" i="35"/>
  <c r="T90" i="32"/>
  <c r="F14" i="35"/>
  <c r="U93" i="32"/>
  <c r="G25" i="35" s="1"/>
  <c r="G24" i="35"/>
  <c r="T94" i="32"/>
  <c r="F26" i="35"/>
  <c r="T95" i="32"/>
  <c r="F29" i="35"/>
  <c r="T96" i="32"/>
  <c r="F32" i="35"/>
  <c r="T98" i="32"/>
  <c r="F38" i="35"/>
  <c r="U101" i="32"/>
  <c r="G49" i="35" s="1"/>
  <c r="G48" i="35"/>
  <c r="T102" i="32"/>
  <c r="F50" i="35"/>
  <c r="U105" i="32"/>
  <c r="G61" i="35" s="1"/>
  <c r="G60" i="35"/>
  <c r="T106" i="32"/>
  <c r="F62" i="35"/>
  <c r="U109" i="32"/>
  <c r="G73" i="35" s="1"/>
  <c r="G72" i="35"/>
  <c r="U114" i="32"/>
  <c r="G88" i="35" s="1"/>
  <c r="G87" i="35"/>
  <c r="U118" i="32"/>
  <c r="G100" i="35" s="1"/>
  <c r="G99" i="35"/>
  <c r="U122" i="32"/>
  <c r="G112" i="35" s="1"/>
  <c r="G111" i="35"/>
  <c r="U126" i="32"/>
  <c r="G123" i="35"/>
  <c r="AB132" i="32"/>
  <c r="G141" i="35"/>
  <c r="U133" i="32"/>
  <c r="G144" i="35"/>
  <c r="AA137" i="32"/>
  <c r="F155" i="35"/>
  <c r="AB138" i="32"/>
  <c r="G159" i="35"/>
  <c r="T110" i="32"/>
  <c r="F74" i="35"/>
  <c r="AA193" i="32"/>
  <c r="F323" i="35"/>
  <c r="AA185" i="32"/>
  <c r="F299" i="35"/>
  <c r="AA177" i="32"/>
  <c r="F275" i="35"/>
  <c r="AA169" i="32"/>
  <c r="F251" i="35"/>
  <c r="AA161" i="32"/>
  <c r="F227" i="35"/>
  <c r="T231" i="32"/>
  <c r="F437" i="35"/>
  <c r="T223" i="32"/>
  <c r="F413" i="35"/>
  <c r="T215" i="32"/>
  <c r="F389" i="35"/>
  <c r="T207" i="32"/>
  <c r="F365" i="35"/>
  <c r="T199" i="32"/>
  <c r="F341" i="35"/>
  <c r="T299" i="32"/>
  <c r="T315" i="32"/>
  <c r="AC167" i="32"/>
  <c r="G247" i="35"/>
  <c r="AC183" i="32"/>
  <c r="G295" i="35"/>
  <c r="U192" i="32"/>
  <c r="AB190" i="32"/>
  <c r="U188" i="32"/>
  <c r="AB186" i="32"/>
  <c r="U184" i="32"/>
  <c r="AB182" i="32"/>
  <c r="U180" i="32"/>
  <c r="AB178" i="32"/>
  <c r="U176" i="32"/>
  <c r="AB174" i="32"/>
  <c r="U172" i="32"/>
  <c r="AB170" i="32"/>
  <c r="U168" i="32"/>
  <c r="AB166" i="32"/>
  <c r="U164" i="32"/>
  <c r="AB162" i="32"/>
  <c r="U160" i="32"/>
  <c r="AB158" i="32"/>
  <c r="AC224" i="32"/>
  <c r="G418" i="35"/>
  <c r="AC208" i="32"/>
  <c r="G370" i="35"/>
  <c r="AB290" i="32"/>
  <c r="AB306" i="32"/>
  <c r="AB322" i="32"/>
  <c r="AB139" i="32"/>
  <c r="AB141" i="32"/>
  <c r="AB142" i="32"/>
  <c r="U143" i="32"/>
  <c r="AB144" i="32"/>
  <c r="U144" i="32"/>
  <c r="U145" i="32"/>
  <c r="U146" i="32"/>
  <c r="AB147" i="32"/>
  <c r="AB149" i="32"/>
  <c r="AB150" i="32"/>
  <c r="U151" i="32"/>
  <c r="AB152" i="32"/>
  <c r="U152" i="32"/>
  <c r="U153" i="32"/>
  <c r="U154" i="32"/>
  <c r="AB155" i="32"/>
  <c r="AC222" i="32"/>
  <c r="G412" i="35"/>
  <c r="AC206" i="32"/>
  <c r="G364" i="35"/>
  <c r="AB289" i="32"/>
  <c r="AB297" i="32"/>
  <c r="AB305" i="32"/>
  <c r="AB313" i="32"/>
  <c r="AB321" i="32"/>
  <c r="AC197" i="32"/>
  <c r="G337" i="35"/>
  <c r="AC205" i="32"/>
  <c r="G361" i="35"/>
  <c r="AC213" i="32"/>
  <c r="G385" i="35"/>
  <c r="AC221" i="32"/>
  <c r="G409" i="35"/>
  <c r="AC229" i="32"/>
  <c r="G433" i="35"/>
  <c r="AC159" i="32"/>
  <c r="G223" i="35"/>
  <c r="AC163" i="32"/>
  <c r="AC175" i="32"/>
  <c r="G271" i="35"/>
  <c r="AC179" i="32"/>
  <c r="AC191" i="32"/>
  <c r="G319" i="35"/>
  <c r="AC118" i="32"/>
  <c r="AC157" i="32"/>
  <c r="G217" i="35"/>
  <c r="AC161" i="32"/>
  <c r="AC173" i="32"/>
  <c r="G265" i="35"/>
  <c r="AC177" i="32"/>
  <c r="AC189" i="32"/>
  <c r="G313" i="35"/>
  <c r="AC193" i="32"/>
  <c r="U35" i="32"/>
  <c r="AC35" i="32" s="1"/>
  <c r="U37" i="32"/>
  <c r="AC37" i="32" s="1"/>
  <c r="AB130" i="32"/>
  <c r="AB119" i="32"/>
  <c r="AB62" i="32"/>
  <c r="AB58" i="32"/>
  <c r="AB74" i="32"/>
  <c r="AC117" i="32"/>
  <c r="AC109" i="32"/>
  <c r="AC101" i="32"/>
  <c r="AC93" i="32"/>
  <c r="AC66" i="32"/>
  <c r="AC41" i="32"/>
  <c r="U131" i="32"/>
  <c r="G139" i="35" s="1"/>
  <c r="AC48" i="32"/>
  <c r="AA67" i="32"/>
  <c r="BY67" i="32" s="1"/>
  <c r="AA76" i="32"/>
  <c r="BY76" i="32" s="1"/>
  <c r="T87" i="32"/>
  <c r="G6" i="35" s="1"/>
  <c r="F5" i="35"/>
  <c r="U89" i="32"/>
  <c r="G13" i="35" s="1"/>
  <c r="G12" i="35"/>
  <c r="U91" i="32"/>
  <c r="G19" i="35" s="1"/>
  <c r="G18" i="35"/>
  <c r="T92" i="32"/>
  <c r="F20" i="35"/>
  <c r="AA95" i="32"/>
  <c r="BY95" i="32" s="1"/>
  <c r="U97" i="32"/>
  <c r="G37" i="35" s="1"/>
  <c r="G36" i="35"/>
  <c r="U99" i="32"/>
  <c r="G43" i="35" s="1"/>
  <c r="G42" i="35"/>
  <c r="T100" i="32"/>
  <c r="F44" i="35"/>
  <c r="T103" i="32"/>
  <c r="T104" i="32"/>
  <c r="F56" i="35"/>
  <c r="U107" i="32"/>
  <c r="G67" i="35" s="1"/>
  <c r="G66" i="35"/>
  <c r="T108" i="32"/>
  <c r="F68" i="35"/>
  <c r="T112" i="32"/>
  <c r="U113" i="32"/>
  <c r="G85" i="35" s="1"/>
  <c r="T116" i="32"/>
  <c r="U117" i="32"/>
  <c r="G97" i="35" s="1"/>
  <c r="T120" i="32"/>
  <c r="U121" i="32"/>
  <c r="G109" i="35" s="1"/>
  <c r="T124" i="32"/>
  <c r="U125" i="32"/>
  <c r="G121" i="35" s="1"/>
  <c r="U132" i="32"/>
  <c r="AA132" i="32"/>
  <c r="BY132" i="32" s="1"/>
  <c r="F140" i="35"/>
  <c r="AA133" i="32"/>
  <c r="BY133" i="32" s="1"/>
  <c r="AA134" i="32"/>
  <c r="F146" i="35"/>
  <c r="AA135" i="32"/>
  <c r="T136" i="32"/>
  <c r="T137" i="32"/>
  <c r="U138" i="32"/>
  <c r="AA138" i="32"/>
  <c r="AA157" i="32"/>
  <c r="F215" i="35"/>
  <c r="AA196" i="32"/>
  <c r="F332" i="35"/>
  <c r="AA189" i="32"/>
  <c r="F311" i="35"/>
  <c r="AA187" i="32"/>
  <c r="AA181" i="32"/>
  <c r="F287" i="35"/>
  <c r="AA179" i="32"/>
  <c r="AA173" i="32"/>
  <c r="F263" i="35"/>
  <c r="AA171" i="32"/>
  <c r="AA165" i="32"/>
  <c r="F239" i="35"/>
  <c r="AA163" i="32"/>
  <c r="T257" i="32"/>
  <c r="T249" i="32"/>
  <c r="T241" i="32"/>
  <c r="T233" i="32"/>
  <c r="T227" i="32"/>
  <c r="F425" i="35"/>
  <c r="T225" i="32"/>
  <c r="T219" i="32"/>
  <c r="F401" i="35"/>
  <c r="T217" i="32"/>
  <c r="T211" i="32"/>
  <c r="F377" i="35"/>
  <c r="T209" i="32"/>
  <c r="T203" i="32"/>
  <c r="F353" i="35"/>
  <c r="T201" i="32"/>
  <c r="T271" i="32"/>
  <c r="U271" i="32" s="1"/>
  <c r="AC271" i="32" s="1"/>
  <c r="T281" i="32"/>
  <c r="T291" i="32"/>
  <c r="AC11" i="32"/>
  <c r="U44" i="32"/>
  <c r="AC44" i="32" s="1"/>
  <c r="AB44" i="32"/>
  <c r="U43" i="32"/>
  <c r="AC43" i="32" s="1"/>
  <c r="AB43" i="32"/>
  <c r="U39" i="32"/>
  <c r="AC39" i="32" s="1"/>
  <c r="AB39" i="32"/>
  <c r="U31" i="32"/>
  <c r="AC31" i="32" s="1"/>
  <c r="AB31" i="32"/>
  <c r="U25" i="32"/>
  <c r="AC25" i="32" s="1"/>
  <c r="AB25" i="32"/>
  <c r="AB23" i="32"/>
  <c r="U23" i="32"/>
  <c r="AC23" i="32" s="1"/>
  <c r="AB21" i="32"/>
  <c r="Y328" i="32"/>
  <c r="Z21" i="32"/>
  <c r="AB19" i="32"/>
  <c r="U19" i="32"/>
  <c r="AC19" i="32" s="1"/>
  <c r="U18" i="32"/>
  <c r="AC18" i="32" s="1"/>
  <c r="AB18" i="32"/>
  <c r="AB13" i="32"/>
  <c r="U13" i="32"/>
  <c r="AC13" i="32" s="1"/>
  <c r="U47" i="32"/>
  <c r="AC47" i="32" s="1"/>
  <c r="AB47" i="32"/>
  <c r="U49" i="32"/>
  <c r="AC49" i="32" s="1"/>
  <c r="AB49" i="32"/>
  <c r="U51" i="32"/>
  <c r="AC51" i="32" s="1"/>
  <c r="AB51" i="32"/>
  <c r="U55" i="32"/>
  <c r="AC55" i="32" s="1"/>
  <c r="AB55" i="32"/>
  <c r="Z61" i="32"/>
  <c r="AC61" i="32" s="1"/>
  <c r="AB61" i="32"/>
  <c r="AB129" i="32"/>
  <c r="Z129" i="32"/>
  <c r="AC129" i="32" s="1"/>
  <c r="AB45" i="32"/>
  <c r="Z45" i="32"/>
  <c r="AC45" i="32" s="1"/>
  <c r="Z40" i="32"/>
  <c r="AC40" i="32" s="1"/>
  <c r="AB40" i="32"/>
  <c r="U38" i="32"/>
  <c r="AC38" i="32" s="1"/>
  <c r="AB38" i="32"/>
  <c r="U34" i="32"/>
  <c r="AC34" i="32" s="1"/>
  <c r="AB34" i="32"/>
  <c r="U30" i="32"/>
  <c r="AC30" i="32" s="1"/>
  <c r="AB30" i="32"/>
  <c r="Z28" i="32"/>
  <c r="AC28" i="32" s="1"/>
  <c r="AB28" i="32"/>
  <c r="AB27" i="32"/>
  <c r="U27" i="32"/>
  <c r="AC27" i="32" s="1"/>
  <c r="U26" i="32"/>
  <c r="AC26" i="32" s="1"/>
  <c r="AB26" i="32"/>
  <c r="AB17" i="32"/>
  <c r="U17" i="32"/>
  <c r="AC17" i="32" s="1"/>
  <c r="U15" i="32"/>
  <c r="AC15" i="32" s="1"/>
  <c r="AB15" i="32"/>
  <c r="BY12" i="32"/>
  <c r="U53" i="32"/>
  <c r="AC53" i="32" s="1"/>
  <c r="AB53" i="32"/>
  <c r="U87" i="32"/>
  <c r="AB87" i="32"/>
  <c r="AC21" i="32"/>
  <c r="AC46" i="32"/>
  <c r="AC50" i="32"/>
  <c r="AC52" i="32"/>
  <c r="AC56" i="32"/>
  <c r="T69" i="32"/>
  <c r="AA69" i="32"/>
  <c r="BY69" i="32" s="1"/>
  <c r="T73" i="32"/>
  <c r="AA73" i="32"/>
  <c r="BY73" i="32" s="1"/>
  <c r="AC264" i="32"/>
  <c r="AC256" i="32"/>
  <c r="AC248" i="32"/>
  <c r="AC240" i="32"/>
  <c r="AB196" i="32"/>
  <c r="AC262" i="32"/>
  <c r="AC254" i="32"/>
  <c r="AC246" i="32"/>
  <c r="AC238" i="32"/>
  <c r="AB118" i="32"/>
  <c r="AB268" i="32"/>
  <c r="AB276" i="32"/>
  <c r="AB284" i="32"/>
  <c r="AC237" i="32"/>
  <c r="AC245" i="32"/>
  <c r="AC253" i="32"/>
  <c r="AB16" i="32"/>
  <c r="AB22" i="32"/>
  <c r="AB121" i="32"/>
  <c r="AB113" i="32"/>
  <c r="AB109" i="32"/>
  <c r="AB105" i="32"/>
  <c r="AB101" i="32"/>
  <c r="AB97" i="32"/>
  <c r="AB93" i="32"/>
  <c r="AB89" i="32"/>
  <c r="AB85" i="32"/>
  <c r="AB81" i="32"/>
  <c r="AB66" i="32"/>
  <c r="AB56" i="32"/>
  <c r="AB50" i="32"/>
  <c r="AB77" i="32"/>
  <c r="T71" i="32"/>
  <c r="AA71" i="32"/>
  <c r="BY71" i="32" s="1"/>
  <c r="T75" i="32"/>
  <c r="AA75" i="32"/>
  <c r="BY75" i="32" s="1"/>
  <c r="AA84" i="32"/>
  <c r="BY84" i="32" s="1"/>
  <c r="AA86" i="32"/>
  <c r="BY86" i="32" s="1"/>
  <c r="AA90" i="32"/>
  <c r="BY90" i="32" s="1"/>
  <c r="T134" i="32"/>
  <c r="G147" i="35" s="1"/>
  <c r="U136" i="32"/>
  <c r="AA263" i="32"/>
  <c r="AA259" i="32"/>
  <c r="AA255" i="32"/>
  <c r="AA251" i="32"/>
  <c r="AA247" i="32"/>
  <c r="AA243" i="32"/>
  <c r="AA239" i="32"/>
  <c r="AA235" i="32"/>
  <c r="AA231" i="32"/>
  <c r="AA227" i="32"/>
  <c r="AA223" i="32"/>
  <c r="AA219" i="32"/>
  <c r="AA215" i="32"/>
  <c r="AA211" i="32"/>
  <c r="AA207" i="32"/>
  <c r="AA203" i="32"/>
  <c r="T263" i="32"/>
  <c r="G534" i="35" s="1"/>
  <c r="T261" i="32"/>
  <c r="G528" i="35" s="1"/>
  <c r="T259" i="32"/>
  <c r="G522" i="35" s="1"/>
  <c r="T255" i="32"/>
  <c r="G510" i="35" s="1"/>
  <c r="T251" i="32"/>
  <c r="G498" i="35" s="1"/>
  <c r="T247" i="32"/>
  <c r="G486" i="35" s="1"/>
  <c r="T243" i="32"/>
  <c r="G474" i="35" s="1"/>
  <c r="T239" i="32"/>
  <c r="G462" i="35" s="1"/>
  <c r="T235" i="32"/>
  <c r="G450" i="35" s="1"/>
  <c r="T267" i="32"/>
  <c r="T269" i="32"/>
  <c r="AA270" i="32"/>
  <c r="AB271" i="32"/>
  <c r="T275" i="32"/>
  <c r="T277" i="32"/>
  <c r="AA278" i="32"/>
  <c r="AB279" i="32"/>
  <c r="T283" i="32"/>
  <c r="T285" i="32"/>
  <c r="AA286" i="32"/>
  <c r="AA295" i="32"/>
  <c r="AA303" i="32"/>
  <c r="AA311" i="32"/>
  <c r="AA319" i="32"/>
  <c r="AA327" i="32"/>
  <c r="AB281" i="32" l="1"/>
  <c r="U281" i="32"/>
  <c r="AC281" i="32" s="1"/>
  <c r="G348" i="35"/>
  <c r="AB201" i="32"/>
  <c r="U201" i="32"/>
  <c r="G354" i="35"/>
  <c r="U203" i="32"/>
  <c r="AB203" i="32"/>
  <c r="G396" i="35"/>
  <c r="AB217" i="32"/>
  <c r="U217" i="32"/>
  <c r="G402" i="35"/>
  <c r="U219" i="32"/>
  <c r="AB219" i="32"/>
  <c r="G444" i="35"/>
  <c r="AB233" i="32"/>
  <c r="U233" i="32"/>
  <c r="G492" i="35"/>
  <c r="AB249" i="32"/>
  <c r="U249" i="32"/>
  <c r="G156" i="35"/>
  <c r="AB137" i="32"/>
  <c r="U137" i="32"/>
  <c r="AC132" i="32"/>
  <c r="G142" i="35"/>
  <c r="U124" i="32"/>
  <c r="G117" i="35"/>
  <c r="AB124" i="32"/>
  <c r="U120" i="32"/>
  <c r="G105" i="35"/>
  <c r="AB120" i="32"/>
  <c r="U116" i="32"/>
  <c r="G93" i="35"/>
  <c r="AB116" i="32"/>
  <c r="U112" i="32"/>
  <c r="G81" i="35"/>
  <c r="AB112" i="32"/>
  <c r="U108" i="32"/>
  <c r="G69" i="35"/>
  <c r="AB108" i="32"/>
  <c r="U104" i="32"/>
  <c r="G57" i="35"/>
  <c r="AB104" i="32"/>
  <c r="U92" i="32"/>
  <c r="G21" i="35"/>
  <c r="AB92" i="32"/>
  <c r="G205" i="35"/>
  <c r="AC153" i="32"/>
  <c r="G181" i="35"/>
  <c r="AC145" i="32"/>
  <c r="U315" i="32"/>
  <c r="AC315" i="32" s="1"/>
  <c r="AB315" i="32"/>
  <c r="AC91" i="32"/>
  <c r="AC99" i="32"/>
  <c r="AC107" i="32"/>
  <c r="AC121" i="32"/>
  <c r="AC122" i="32"/>
  <c r="AC114" i="32"/>
  <c r="AC131" i="32"/>
  <c r="AC136" i="32"/>
  <c r="G154" i="35"/>
  <c r="AC87" i="32"/>
  <c r="G7" i="35"/>
  <c r="U291" i="32"/>
  <c r="AC291" i="32" s="1"/>
  <c r="AB291" i="32"/>
  <c r="G372" i="35"/>
  <c r="AB209" i="32"/>
  <c r="U209" i="32"/>
  <c r="G378" i="35"/>
  <c r="U211" i="32"/>
  <c r="AB211" i="32"/>
  <c r="G420" i="35"/>
  <c r="AB225" i="32"/>
  <c r="U225" i="32"/>
  <c r="G426" i="35"/>
  <c r="U227" i="32"/>
  <c r="AB227" i="32"/>
  <c r="G468" i="35"/>
  <c r="AB241" i="32"/>
  <c r="U241" i="32"/>
  <c r="G516" i="35"/>
  <c r="AB257" i="32"/>
  <c r="U257" i="32"/>
  <c r="AC138" i="32"/>
  <c r="G160" i="35"/>
  <c r="AB136" i="32"/>
  <c r="G153" i="35"/>
  <c r="U103" i="32"/>
  <c r="G54" i="35"/>
  <c r="AB103" i="32"/>
  <c r="G45" i="35"/>
  <c r="U100" i="32"/>
  <c r="AB100" i="32"/>
  <c r="AC125" i="32"/>
  <c r="AC154" i="32"/>
  <c r="G208" i="35"/>
  <c r="G202" i="35"/>
  <c r="AC152" i="32"/>
  <c r="G199" i="35"/>
  <c r="AC151" i="32"/>
  <c r="AC146" i="32"/>
  <c r="G184" i="35"/>
  <c r="G178" i="35"/>
  <c r="AC144" i="32"/>
  <c r="G175" i="35"/>
  <c r="AC143" i="32"/>
  <c r="AC160" i="32"/>
  <c r="G226" i="35"/>
  <c r="AC164" i="32"/>
  <c r="G238" i="35"/>
  <c r="AC168" i="32"/>
  <c r="G250" i="35"/>
  <c r="AC172" i="32"/>
  <c r="G262" i="35"/>
  <c r="AC176" i="32"/>
  <c r="G274" i="35"/>
  <c r="AC180" i="32"/>
  <c r="G286" i="35"/>
  <c r="AC184" i="32"/>
  <c r="G298" i="35"/>
  <c r="AC188" i="32"/>
  <c r="G310" i="35"/>
  <c r="AC192" i="32"/>
  <c r="G322" i="35"/>
  <c r="AB299" i="32"/>
  <c r="U299" i="32"/>
  <c r="AC299" i="32" s="1"/>
  <c r="G342" i="35"/>
  <c r="U199" i="32"/>
  <c r="AB199" i="32"/>
  <c r="G366" i="35"/>
  <c r="AB207" i="32"/>
  <c r="U207" i="32"/>
  <c r="G390" i="35"/>
  <c r="U215" i="32"/>
  <c r="AB215" i="32"/>
  <c r="G414" i="35"/>
  <c r="U223" i="32"/>
  <c r="AB223" i="32"/>
  <c r="G438" i="35"/>
  <c r="U231" i="32"/>
  <c r="AB231" i="32"/>
  <c r="U110" i="32"/>
  <c r="G75" i="35"/>
  <c r="AB110" i="32"/>
  <c r="AC133" i="32"/>
  <c r="G145" i="35"/>
  <c r="G124" i="35"/>
  <c r="AC126" i="32"/>
  <c r="U106" i="32"/>
  <c r="G63" i="35"/>
  <c r="AB106" i="32"/>
  <c r="U102" i="32"/>
  <c r="G51" i="35"/>
  <c r="AB102" i="32"/>
  <c r="U98" i="32"/>
  <c r="G39" i="35"/>
  <c r="AB98" i="32"/>
  <c r="G33" i="35"/>
  <c r="U96" i="32"/>
  <c r="AB96" i="32"/>
  <c r="G30" i="35"/>
  <c r="U95" i="32"/>
  <c r="AB95" i="32"/>
  <c r="G27" i="35"/>
  <c r="U94" i="32"/>
  <c r="AB94" i="32"/>
  <c r="U90" i="32"/>
  <c r="G15" i="35"/>
  <c r="AB90" i="32"/>
  <c r="U88" i="32"/>
  <c r="G9" i="35"/>
  <c r="AB88" i="32"/>
  <c r="U86" i="32"/>
  <c r="G3" i="35"/>
  <c r="AB86" i="32"/>
  <c r="AC130" i="32"/>
  <c r="G136" i="35"/>
  <c r="AC89" i="32"/>
  <c r="AC97" i="32"/>
  <c r="AC105" i="32"/>
  <c r="AC113" i="32"/>
  <c r="AC196" i="32"/>
  <c r="G334" i="35"/>
  <c r="U275" i="32"/>
  <c r="AC275" i="32" s="1"/>
  <c r="AB275" i="32"/>
  <c r="AB267" i="32"/>
  <c r="U267" i="32"/>
  <c r="AC267" i="32" s="1"/>
  <c r="U247" i="32"/>
  <c r="G487" i="35" s="1"/>
  <c r="AB247" i="32"/>
  <c r="U255" i="32"/>
  <c r="G511" i="35" s="1"/>
  <c r="AB255" i="32"/>
  <c r="U75" i="32"/>
  <c r="AC75" i="32" s="1"/>
  <c r="AB75" i="32"/>
  <c r="AB285" i="32"/>
  <c r="U285" i="32"/>
  <c r="AC285" i="32" s="1"/>
  <c r="AB277" i="32"/>
  <c r="U277" i="32"/>
  <c r="AC277" i="32" s="1"/>
  <c r="AB269" i="32"/>
  <c r="U269" i="32"/>
  <c r="AC269" i="32" s="1"/>
  <c r="U235" i="32"/>
  <c r="G451" i="35" s="1"/>
  <c r="AB235" i="32"/>
  <c r="U243" i="32"/>
  <c r="G475" i="35" s="1"/>
  <c r="AB243" i="32"/>
  <c r="U251" i="32"/>
  <c r="G499" i="35" s="1"/>
  <c r="AB251" i="32"/>
  <c r="U259" i="32"/>
  <c r="G523" i="35" s="1"/>
  <c r="AB259" i="32"/>
  <c r="U263" i="32"/>
  <c r="G535" i="35" s="1"/>
  <c r="AB263" i="32"/>
  <c r="AB134" i="32"/>
  <c r="U134" i="32"/>
  <c r="U73" i="32"/>
  <c r="AC73" i="32" s="1"/>
  <c r="AB73" i="32"/>
  <c r="U69" i="32"/>
  <c r="AC69" i="32" s="1"/>
  <c r="AB69" i="32"/>
  <c r="AA328" i="32"/>
  <c r="Z328" i="32"/>
  <c r="U283" i="32"/>
  <c r="AC283" i="32" s="1"/>
  <c r="AB283" i="32"/>
  <c r="U239" i="32"/>
  <c r="G463" i="35" s="1"/>
  <c r="AB239" i="32"/>
  <c r="U261" i="32"/>
  <c r="G529" i="35" s="1"/>
  <c r="AB261" i="32"/>
  <c r="U71" i="32"/>
  <c r="AC71" i="32" s="1"/>
  <c r="AB71" i="32"/>
  <c r="BY328" i="32"/>
  <c r="T328" i="32"/>
  <c r="AB328" i="32"/>
  <c r="AC88" i="32" l="1"/>
  <c r="G10" i="35"/>
  <c r="G31" i="35"/>
  <c r="AC95" i="32"/>
  <c r="G52" i="35"/>
  <c r="AC102" i="32"/>
  <c r="G76" i="35"/>
  <c r="AC110" i="32"/>
  <c r="G439" i="35"/>
  <c r="AC231" i="32"/>
  <c r="G391" i="35"/>
  <c r="AC215" i="32"/>
  <c r="G367" i="35"/>
  <c r="AC207" i="32"/>
  <c r="G343" i="35"/>
  <c r="AC199" i="32"/>
  <c r="G46" i="35"/>
  <c r="AC100" i="32"/>
  <c r="G55" i="35"/>
  <c r="AC103" i="32"/>
  <c r="G469" i="35"/>
  <c r="AC241" i="32"/>
  <c r="G427" i="35"/>
  <c r="AC227" i="32"/>
  <c r="AC225" i="32"/>
  <c r="G421" i="35"/>
  <c r="G379" i="35"/>
  <c r="AC211" i="32"/>
  <c r="AC209" i="32"/>
  <c r="G373" i="35"/>
  <c r="AC92" i="32"/>
  <c r="G22" i="35"/>
  <c r="G70" i="35"/>
  <c r="AC108" i="32"/>
  <c r="G94" i="35"/>
  <c r="AC116" i="32"/>
  <c r="G118" i="35"/>
  <c r="AC124" i="32"/>
  <c r="G493" i="35"/>
  <c r="AC249" i="32"/>
  <c r="U328" i="32"/>
  <c r="AC134" i="32"/>
  <c r="G148" i="35"/>
  <c r="AC86" i="32"/>
  <c r="G4" i="35"/>
  <c r="AC90" i="32"/>
  <c r="G16" i="35"/>
  <c r="G28" i="35"/>
  <c r="AC94" i="32"/>
  <c r="G34" i="35"/>
  <c r="AC96" i="32"/>
  <c r="AC98" i="32"/>
  <c r="G40" i="35"/>
  <c r="G64" i="35"/>
  <c r="AC106" i="32"/>
  <c r="G415" i="35"/>
  <c r="AC223" i="32"/>
  <c r="G517" i="35"/>
  <c r="AC257" i="32"/>
  <c r="G58" i="35"/>
  <c r="AC104" i="32"/>
  <c r="G82" i="35"/>
  <c r="AC112" i="32"/>
  <c r="G106" i="35"/>
  <c r="AC120" i="32"/>
  <c r="G157" i="35"/>
  <c r="AC137" i="32"/>
  <c r="AC233" i="32"/>
  <c r="G445" i="35"/>
  <c r="G403" i="35"/>
  <c r="AC219" i="32"/>
  <c r="AC217" i="32"/>
  <c r="G397" i="35"/>
  <c r="G355" i="35"/>
  <c r="AC203" i="32"/>
  <c r="AC201" i="32"/>
  <c r="G349" i="35"/>
  <c r="AC263" i="32"/>
  <c r="AC243" i="32"/>
  <c r="AC255" i="32"/>
  <c r="AC261" i="32"/>
  <c r="AC239" i="32"/>
  <c r="AC259" i="32"/>
  <c r="AC251" i="32"/>
  <c r="AC235" i="32"/>
  <c r="AC328" i="32" s="1"/>
  <c r="AC247" i="32"/>
</calcChain>
</file>

<file path=xl/sharedStrings.xml><?xml version="1.0" encoding="utf-8"?>
<sst xmlns="http://schemas.openxmlformats.org/spreadsheetml/2006/main" count="3041" uniqueCount="329">
  <si>
    <t>Adresse</t>
  </si>
  <si>
    <t>Nom</t>
  </si>
  <si>
    <t>Rue</t>
  </si>
  <si>
    <t>CP</t>
  </si>
  <si>
    <t>Ville</t>
  </si>
  <si>
    <t>Nature</t>
  </si>
  <si>
    <t>TOTAL</t>
  </si>
  <si>
    <t>Montant HT</t>
  </si>
  <si>
    <t>Observations</t>
  </si>
  <si>
    <t>Prescripteur</t>
  </si>
  <si>
    <t>ANNEE</t>
  </si>
  <si>
    <t>N° éléve</t>
  </si>
  <si>
    <t>Eleve</t>
  </si>
  <si>
    <t>Prénom</t>
  </si>
  <si>
    <t>Facturation</t>
  </si>
  <si>
    <t>Permis B</t>
  </si>
  <si>
    <t>Permis B AAC</t>
  </si>
  <si>
    <t>Facturation TTC</t>
  </si>
  <si>
    <t>Total Montant TTC</t>
  </si>
  <si>
    <t>Règlement</t>
  </si>
  <si>
    <t>date</t>
  </si>
  <si>
    <t>Montant</t>
  </si>
  <si>
    <t>mode (chq, esp, cb, vir)</t>
  </si>
  <si>
    <t>1ier règlement</t>
  </si>
  <si>
    <t>2ieme règlement</t>
  </si>
  <si>
    <t>3ieme règlement</t>
  </si>
  <si>
    <t>4ieme règlement</t>
  </si>
  <si>
    <t>5ieme règlement</t>
  </si>
  <si>
    <t>6ieme règlement</t>
  </si>
  <si>
    <t>7ieme règlement</t>
  </si>
  <si>
    <t>8ieme règlement</t>
  </si>
  <si>
    <t>9ieme règlement</t>
  </si>
  <si>
    <t>10ieme règlement</t>
  </si>
  <si>
    <t>11ieme règlement</t>
  </si>
  <si>
    <t>12ieme règlement</t>
  </si>
  <si>
    <t>13ieme règlement</t>
  </si>
  <si>
    <t>14ieme règlement</t>
  </si>
  <si>
    <t>15ieme règlement</t>
  </si>
  <si>
    <t>N° de facture</t>
  </si>
  <si>
    <t>autre 4</t>
  </si>
  <si>
    <t>Montant TVA</t>
  </si>
  <si>
    <t>Livres</t>
  </si>
  <si>
    <t>autre 5,5%</t>
  </si>
  <si>
    <t>Reste à régler</t>
  </si>
  <si>
    <t>125 CC</t>
  </si>
  <si>
    <t>à 19,6 %</t>
  </si>
  <si>
    <t>Date de
facture</t>
  </si>
  <si>
    <t>à 5,5%</t>
  </si>
  <si>
    <t>Permis B boite auto</t>
  </si>
  <si>
    <t>Moto A</t>
  </si>
  <si>
    <t>Moto A1</t>
  </si>
  <si>
    <t>chq</t>
  </si>
  <si>
    <t>formation AAC</t>
  </si>
  <si>
    <t>formation B</t>
  </si>
  <si>
    <t>avoir formation B</t>
  </si>
  <si>
    <t>formation moto</t>
  </si>
  <si>
    <t>esp</t>
  </si>
  <si>
    <t>cb</t>
  </si>
  <si>
    <t>vir</t>
  </si>
  <si>
    <t>0000000691</t>
  </si>
  <si>
    <t>0000000692</t>
  </si>
  <si>
    <t>0000000693</t>
  </si>
  <si>
    <t>0000000694</t>
  </si>
  <si>
    <t>0000000695</t>
  </si>
  <si>
    <t>0000000696</t>
  </si>
  <si>
    <t>0000000697</t>
  </si>
  <si>
    <t>0000000698</t>
  </si>
  <si>
    <t>0000000699</t>
  </si>
  <si>
    <t>0000000700</t>
  </si>
  <si>
    <t>0000000701</t>
  </si>
  <si>
    <t>0000000702</t>
  </si>
  <si>
    <t>0000000703</t>
  </si>
  <si>
    <t>0000000704</t>
  </si>
  <si>
    <t>0000000705</t>
  </si>
  <si>
    <t>0000000706</t>
  </si>
  <si>
    <t>0000000707</t>
  </si>
  <si>
    <t>0000000708</t>
  </si>
  <si>
    <t>avoir formation AAC</t>
  </si>
  <si>
    <t>0000000709</t>
  </si>
  <si>
    <t>0000000710</t>
  </si>
  <si>
    <t>0000000711</t>
  </si>
  <si>
    <t>0000000712</t>
  </si>
  <si>
    <t>0000000713</t>
  </si>
  <si>
    <t>0000000714</t>
  </si>
  <si>
    <t>0000000715</t>
  </si>
  <si>
    <t>0000000716</t>
  </si>
  <si>
    <t>0000000717</t>
  </si>
  <si>
    <t>0000000718</t>
  </si>
  <si>
    <t>0000000719</t>
  </si>
  <si>
    <t>0000000720</t>
  </si>
  <si>
    <t>0000000721</t>
  </si>
  <si>
    <t>0000000722</t>
  </si>
  <si>
    <t>0000000723</t>
  </si>
  <si>
    <t>0000000724</t>
  </si>
  <si>
    <t>0000000725</t>
  </si>
  <si>
    <t>0000000726</t>
  </si>
  <si>
    <t>0000000727</t>
  </si>
  <si>
    <t>0000000728</t>
  </si>
  <si>
    <t>0000000729</t>
  </si>
  <si>
    <t>0000000730</t>
  </si>
  <si>
    <t>0000000731</t>
  </si>
  <si>
    <t>0000000732</t>
  </si>
  <si>
    <t>0000000733</t>
  </si>
  <si>
    <t>0000000734</t>
  </si>
  <si>
    <t>0000000735</t>
  </si>
  <si>
    <t>0000000736</t>
  </si>
  <si>
    <t>0000000737</t>
  </si>
  <si>
    <t>0000000738</t>
  </si>
  <si>
    <t>0000000739</t>
  </si>
  <si>
    <t>0000000740</t>
  </si>
  <si>
    <t>0000000741</t>
  </si>
  <si>
    <t>0000000742</t>
  </si>
  <si>
    <t>0000000743</t>
  </si>
  <si>
    <t>0000000744</t>
  </si>
  <si>
    <t>0000000745</t>
  </si>
  <si>
    <t>0000000746</t>
  </si>
  <si>
    <t>0000000749</t>
  </si>
  <si>
    <t>0000000750</t>
  </si>
  <si>
    <t>0000000751</t>
  </si>
  <si>
    <t>0000000752</t>
  </si>
  <si>
    <t>0000000753</t>
  </si>
  <si>
    <t>0000000754</t>
  </si>
  <si>
    <t>0000000755</t>
  </si>
  <si>
    <t>0000000756</t>
  </si>
  <si>
    <t>0000000757</t>
  </si>
  <si>
    <t>0000000758</t>
  </si>
  <si>
    <t>Permis AM</t>
  </si>
  <si>
    <t>0000000760</t>
  </si>
  <si>
    <t>0000000761</t>
  </si>
  <si>
    <t>0000000762</t>
  </si>
  <si>
    <t>0000000763</t>
  </si>
  <si>
    <t>formation AM</t>
  </si>
  <si>
    <t>0000000766</t>
  </si>
  <si>
    <t>0000000767</t>
  </si>
  <si>
    <t>0000000768</t>
  </si>
  <si>
    <t>0000000769</t>
  </si>
  <si>
    <t>0000000770</t>
  </si>
  <si>
    <t>0000000771</t>
  </si>
  <si>
    <t>0000000772</t>
  </si>
  <si>
    <t>0000000773</t>
  </si>
  <si>
    <t>0000000774</t>
  </si>
  <si>
    <t>0000000775</t>
  </si>
  <si>
    <t>0000000776</t>
  </si>
  <si>
    <t>0000000777</t>
  </si>
  <si>
    <t>0000000778</t>
  </si>
  <si>
    <t>0000000779</t>
  </si>
  <si>
    <t>0000000780</t>
  </si>
  <si>
    <t>0000000781</t>
  </si>
  <si>
    <t>0000000782</t>
  </si>
  <si>
    <t>0000000783</t>
  </si>
  <si>
    <t>0000000784</t>
  </si>
  <si>
    <t>0000000785</t>
  </si>
  <si>
    <t>0000000786</t>
  </si>
  <si>
    <t>0000000787</t>
  </si>
  <si>
    <t>0000000788</t>
  </si>
  <si>
    <t>0000000789</t>
  </si>
  <si>
    <t>0000000790</t>
  </si>
  <si>
    <t>0000000791</t>
  </si>
  <si>
    <t>0000000792</t>
  </si>
  <si>
    <t>0000000793</t>
  </si>
  <si>
    <t>0000000794</t>
  </si>
  <si>
    <t>0000000795</t>
  </si>
  <si>
    <t>0000000796</t>
  </si>
  <si>
    <t>0000000797</t>
  </si>
  <si>
    <t>0000000798</t>
  </si>
  <si>
    <t>0000000799</t>
  </si>
  <si>
    <t>0000000800</t>
  </si>
  <si>
    <t>0000000801</t>
  </si>
  <si>
    <t>0000000802</t>
  </si>
  <si>
    <t>0000000803</t>
  </si>
  <si>
    <t>0000000804</t>
  </si>
  <si>
    <t>0000000805</t>
  </si>
  <si>
    <t>0000000806</t>
  </si>
  <si>
    <t>0000000807</t>
  </si>
  <si>
    <t>0000000808</t>
  </si>
  <si>
    <t>0000000809</t>
  </si>
  <si>
    <t>0000000810</t>
  </si>
  <si>
    <t>0000000811</t>
  </si>
  <si>
    <t>0000000812</t>
  </si>
  <si>
    <t>0000000813</t>
  </si>
  <si>
    <t>0000000814</t>
  </si>
  <si>
    <t>0000000815</t>
  </si>
  <si>
    <t>0000000816</t>
  </si>
  <si>
    <t>0000000817</t>
  </si>
  <si>
    <t>0000000818</t>
  </si>
  <si>
    <t>0000000819</t>
  </si>
  <si>
    <t>0000000820</t>
  </si>
  <si>
    <t>0000000821</t>
  </si>
  <si>
    <t>0000000822</t>
  </si>
  <si>
    <t>0000000823</t>
  </si>
  <si>
    <t>0000000824</t>
  </si>
  <si>
    <t>0000000825</t>
  </si>
  <si>
    <t>0000000826</t>
  </si>
  <si>
    <t>0000000827</t>
  </si>
  <si>
    <t>0000000828</t>
  </si>
  <si>
    <t>0000000829</t>
  </si>
  <si>
    <t>0000000830</t>
  </si>
  <si>
    <t>0000000831</t>
  </si>
  <si>
    <t>0000000832</t>
  </si>
  <si>
    <t>0000000833</t>
  </si>
  <si>
    <t>0000000834</t>
  </si>
  <si>
    <t>0000000835</t>
  </si>
  <si>
    <t>0000000836</t>
  </si>
  <si>
    <t>0000000837</t>
  </si>
  <si>
    <t>0000000838</t>
  </si>
  <si>
    <t>0000000839</t>
  </si>
  <si>
    <t>0000000840</t>
  </si>
  <si>
    <t>0000000841</t>
  </si>
  <si>
    <t>0000000842</t>
  </si>
  <si>
    <t>0000000843</t>
  </si>
  <si>
    <t>0000000844</t>
  </si>
  <si>
    <t>0000000845</t>
  </si>
  <si>
    <t>0000000846</t>
  </si>
  <si>
    <t>0000000847</t>
  </si>
  <si>
    <t>0000000848</t>
  </si>
  <si>
    <t>0000000849</t>
  </si>
  <si>
    <t>0000000850</t>
  </si>
  <si>
    <t>0000000851</t>
  </si>
  <si>
    <t>0000000852</t>
  </si>
  <si>
    <t>0000000853</t>
  </si>
  <si>
    <t>0000000854</t>
  </si>
  <si>
    <t>0000000855</t>
  </si>
  <si>
    <t>0000000856</t>
  </si>
  <si>
    <t>0000000857</t>
  </si>
  <si>
    <t>0000000858</t>
  </si>
  <si>
    <t>0000000859</t>
  </si>
  <si>
    <t>0000000860</t>
  </si>
  <si>
    <t>0000000861</t>
  </si>
  <si>
    <t>0000000862</t>
  </si>
  <si>
    <t>0000000863</t>
  </si>
  <si>
    <t>0000000864</t>
  </si>
  <si>
    <t>0000000865</t>
  </si>
  <si>
    <t>0000000866</t>
  </si>
  <si>
    <t>0000000867</t>
  </si>
  <si>
    <t>0000000868</t>
  </si>
  <si>
    <t>0000000869</t>
  </si>
  <si>
    <t>0000000870</t>
  </si>
  <si>
    <t>0000000871</t>
  </si>
  <si>
    <t>0000000872</t>
  </si>
  <si>
    <t>0000000873</t>
  </si>
  <si>
    <t>0000000874</t>
  </si>
  <si>
    <t>0000000875</t>
  </si>
  <si>
    <t>0000000876</t>
  </si>
  <si>
    <t>0000000877</t>
  </si>
  <si>
    <t>0000000878</t>
  </si>
  <si>
    <t>0000000879</t>
  </si>
  <si>
    <t>0000000880</t>
  </si>
  <si>
    <t>0000000881</t>
  </si>
  <si>
    <t>0000000882</t>
  </si>
  <si>
    <t>0000000883</t>
  </si>
  <si>
    <t>0000000884</t>
  </si>
  <si>
    <t>0000000885</t>
  </si>
  <si>
    <t>0000000886</t>
  </si>
  <si>
    <t>0000000887</t>
  </si>
  <si>
    <t>0000000888</t>
  </si>
  <si>
    <t>0000000889</t>
  </si>
  <si>
    <t>0000000890</t>
  </si>
  <si>
    <t>0000000891</t>
  </si>
  <si>
    <t>0000000892</t>
  </si>
  <si>
    <t>0000000893</t>
  </si>
  <si>
    <t>0000000894</t>
  </si>
  <si>
    <t>0000000895</t>
  </si>
  <si>
    <t>0000000896</t>
  </si>
  <si>
    <t>0000000897</t>
  </si>
  <si>
    <t>0000000898</t>
  </si>
  <si>
    <t>0000000899</t>
  </si>
  <si>
    <t>0000000900</t>
  </si>
  <si>
    <t>0000000901</t>
  </si>
  <si>
    <t>0000000902</t>
  </si>
  <si>
    <t>0000000903</t>
  </si>
  <si>
    <t>0000000904</t>
  </si>
  <si>
    <t>0000000905</t>
  </si>
  <si>
    <t>0000000906</t>
  </si>
  <si>
    <t>0000000907</t>
  </si>
  <si>
    <t>0000000908</t>
  </si>
  <si>
    <t>0000000909</t>
  </si>
  <si>
    <t>0000000910</t>
  </si>
  <si>
    <t>0000000911</t>
  </si>
  <si>
    <t>0000000912</t>
  </si>
  <si>
    <t>0000000913</t>
  </si>
  <si>
    <t>0000000914</t>
  </si>
  <si>
    <t>0000000915</t>
  </si>
  <si>
    <t>0000000916</t>
  </si>
  <si>
    <t>0000000917</t>
  </si>
  <si>
    <t>0000000918</t>
  </si>
  <si>
    <t>0000000919</t>
  </si>
  <si>
    <t>0000000920</t>
  </si>
  <si>
    <t>0000000921</t>
  </si>
  <si>
    <t>0000000922</t>
  </si>
  <si>
    <t>0000000923</t>
  </si>
  <si>
    <t>0000000924</t>
  </si>
  <si>
    <t>0000000925</t>
  </si>
  <si>
    <t>0000000926</t>
  </si>
  <si>
    <t>0000000927</t>
  </si>
  <si>
    <t>0000000928</t>
  </si>
  <si>
    <t>0000000929</t>
  </si>
  <si>
    <t>0000000930</t>
  </si>
  <si>
    <t>0000000931</t>
  </si>
  <si>
    <t>0000000932</t>
  </si>
  <si>
    <t>0000000933</t>
  </si>
  <si>
    <t>0000000934</t>
  </si>
  <si>
    <t>0000000935</t>
  </si>
  <si>
    <t>0000000936</t>
  </si>
  <si>
    <t>0000000937</t>
  </si>
  <si>
    <t>0000000938</t>
  </si>
  <si>
    <t>0000000939</t>
  </si>
  <si>
    <t>0000000940</t>
  </si>
  <si>
    <t>0000000941</t>
  </si>
  <si>
    <t>0000000942</t>
  </si>
  <si>
    <t>0000000943</t>
  </si>
  <si>
    <t>0000000944</t>
  </si>
  <si>
    <t>0000000945</t>
  </si>
  <si>
    <t>0000000946</t>
  </si>
  <si>
    <t>0000000947</t>
  </si>
  <si>
    <t>0000000948</t>
  </si>
  <si>
    <t>0000000949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</si>
  <si>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</si>
  <si>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</si>
  <si>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</si>
  <si>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</si>
  <si>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</si>
  <si>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</si>
  <si>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</si>
  <si>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</si>
  <si>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VE</t>
  </si>
  <si>
    <t>E</t>
  </si>
  <si>
    <t>date écriture</t>
  </si>
  <si>
    <t>pour lancer le traitement des données</t>
  </si>
  <si>
    <t>Ctrl +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</si>
</sst>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yyyy"/>
  </numFmts>
  <fonts count="8" x14ac:knownFonts="1">
    <font>
      <sz val="10"/>
      <name val="Times New Roman"/>
    </font>
    <font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0" fillId="0" borderId="2" xfId="0" applyNumberForma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0" fillId="0" borderId="0" xfId="0" applyNumberFormat="1"/>
    <xf numFmtId="4" fontId="0" fillId="0" borderId="0" xfId="0" applyNumberFormat="1" applyBorder="1"/>
    <xf numFmtId="4" fontId="0" fillId="0" borderId="14" xfId="0" applyNumberFormat="1" applyBorder="1"/>
    <xf numFmtId="4" fontId="0" fillId="0" borderId="5" xfId="0" applyNumberFormat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11" xfId="0" applyNumberFormat="1" applyBorder="1"/>
    <xf numFmtId="4" fontId="0" fillId="0" borderId="18" xfId="0" applyNumberFormat="1" applyBorder="1"/>
    <xf numFmtId="0" fontId="0" fillId="0" borderId="19" xfId="0" applyBorder="1"/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0" borderId="13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4" fontId="0" fillId="0" borderId="20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4" fontId="0" fillId="0" borderId="27" xfId="0" applyNumberFormat="1" applyBorder="1"/>
    <xf numFmtId="0" fontId="0" fillId="0" borderId="25" xfId="0" applyBorder="1" applyAlignment="1">
      <alignment horizontal="center" vertical="center" wrapText="1"/>
    </xf>
    <xf numFmtId="4" fontId="0" fillId="0" borderId="28" xfId="0" applyNumberFormat="1" applyBorder="1"/>
    <xf numFmtId="0" fontId="0" fillId="0" borderId="13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4" fontId="0" fillId="0" borderId="30" xfId="0" applyNumberFormat="1" applyBorder="1"/>
    <xf numFmtId="164" fontId="0" fillId="0" borderId="0" xfId="0" applyNumberFormat="1"/>
    <xf numFmtId="164" fontId="0" fillId="0" borderId="0" xfId="0" applyNumberFormat="1" applyBorder="1"/>
    <xf numFmtId="164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4" fontId="0" fillId="0" borderId="31" xfId="0" applyNumberFormat="1" applyBorder="1"/>
    <xf numFmtId="164" fontId="0" fillId="0" borderId="32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164" fontId="0" fillId="0" borderId="33" xfId="0" applyNumberFormat="1" applyBorder="1"/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4" fontId="0" fillId="0" borderId="32" xfId="0" applyNumberFormat="1" applyBorder="1"/>
    <xf numFmtId="4" fontId="0" fillId="0" borderId="12" xfId="0" applyNumberFormat="1" applyBorder="1"/>
    <xf numFmtId="4" fontId="0" fillId="0" borderId="38" xfId="0" applyNumberFormat="1" applyBorder="1"/>
    <xf numFmtId="4" fontId="0" fillId="0" borderId="39" xfId="0" applyNumberFormat="1" applyBorder="1"/>
    <xf numFmtId="4" fontId="0" fillId="0" borderId="10" xfId="0" applyNumberFormat="1" applyBorder="1"/>
    <xf numFmtId="0" fontId="2" fillId="0" borderId="40" xfId="0" applyFont="1" applyBorder="1" applyAlignment="1">
      <alignment horizontal="center" vertical="center" wrapText="1"/>
    </xf>
    <xf numFmtId="4" fontId="2" fillId="0" borderId="41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4" fontId="0" fillId="0" borderId="43" xfId="0" applyNumberFormat="1" applyBorder="1"/>
    <xf numFmtId="4" fontId="0" fillId="0" borderId="34" xfId="0" applyNumberFormat="1" applyBorder="1"/>
    <xf numFmtId="4" fontId="0" fillId="0" borderId="33" xfId="0" applyNumberFormat="1" applyBorder="1"/>
    <xf numFmtId="0" fontId="2" fillId="0" borderId="15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/>
    </xf>
    <xf numFmtId="49" fontId="0" fillId="0" borderId="14" xfId="0" applyNumberFormat="1" applyBorder="1"/>
    <xf numFmtId="49" fontId="0" fillId="0" borderId="44" xfId="0" applyNumberFormat="1" applyBorder="1" applyAlignment="1">
      <alignment horizontal="center" vertical="center" wrapText="1"/>
    </xf>
    <xf numFmtId="49" fontId="0" fillId="0" borderId="45" xfId="0" applyNumberFormat="1" applyBorder="1"/>
    <xf numFmtId="49" fontId="0" fillId="0" borderId="5" xfId="0" applyNumberFormat="1" applyBorder="1"/>
    <xf numFmtId="49" fontId="2" fillId="0" borderId="14" xfId="0" applyNumberFormat="1" applyFont="1" applyBorder="1" applyAlignment="1">
      <alignment wrapText="1"/>
    </xf>
    <xf numFmtId="14" fontId="0" fillId="0" borderId="0" xfId="0" applyNumberFormat="1"/>
    <xf numFmtId="14" fontId="0" fillId="0" borderId="0" xfId="0" applyNumberFormat="1" applyBorder="1"/>
    <xf numFmtId="14" fontId="2" fillId="0" borderId="0" xfId="0" applyNumberFormat="1" applyFont="1" applyBorder="1" applyAlignment="1">
      <alignment horizontal="center" vertical="center" wrapText="1"/>
    </xf>
    <xf numFmtId="14" fontId="0" fillId="0" borderId="14" xfId="0" applyNumberFormat="1" applyBorder="1" applyAlignment="1">
      <alignment wrapText="1"/>
    </xf>
    <xf numFmtId="14" fontId="0" fillId="0" borderId="46" xfId="0" applyNumberFormat="1" applyBorder="1"/>
    <xf numFmtId="14" fontId="0" fillId="0" borderId="14" xfId="0" applyNumberFormat="1" applyBorder="1"/>
    <xf numFmtId="14" fontId="0" fillId="0" borderId="44" xfId="0" applyNumberFormat="1" applyBorder="1" applyAlignment="1">
      <alignment horizontal="center" vertical="center" wrapText="1"/>
    </xf>
    <xf numFmtId="14" fontId="0" fillId="0" borderId="45" xfId="0" applyNumberFormat="1" applyBorder="1"/>
    <xf numFmtId="14" fontId="0" fillId="0" borderId="5" xfId="0" applyNumberFormat="1" applyBorder="1"/>
    <xf numFmtId="4" fontId="2" fillId="0" borderId="47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48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4" fontId="0" fillId="2" borderId="36" xfId="0" applyNumberFormat="1" applyFill="1" applyBorder="1"/>
    <xf numFmtId="4" fontId="0" fillId="2" borderId="0" xfId="0" applyNumberFormat="1" applyFill="1" applyBorder="1"/>
    <xf numFmtId="4" fontId="0" fillId="2" borderId="12" xfId="0" applyNumberFormat="1" applyFill="1" applyBorder="1"/>
    <xf numFmtId="4" fontId="0" fillId="2" borderId="32" xfId="0" applyNumberFormat="1" applyFill="1" applyBorder="1"/>
    <xf numFmtId="4" fontId="0" fillId="2" borderId="21" xfId="0" applyNumberFormat="1" applyFill="1" applyBorder="1"/>
    <xf numFmtId="4" fontId="0" fillId="2" borderId="49" xfId="0" applyNumberFormat="1" applyFill="1" applyBorder="1"/>
    <xf numFmtId="4" fontId="0" fillId="2" borderId="50" xfId="0" applyNumberFormat="1" applyFill="1" applyBorder="1"/>
    <xf numFmtId="4" fontId="0" fillId="2" borderId="51" xfId="0" applyNumberFormat="1" applyFill="1" applyBorder="1"/>
    <xf numFmtId="4" fontId="0" fillId="2" borderId="52" xfId="0" applyNumberFormat="1" applyFill="1" applyBorder="1"/>
    <xf numFmtId="164" fontId="0" fillId="2" borderId="51" xfId="0" applyNumberFormat="1" applyFill="1" applyBorder="1"/>
    <xf numFmtId="4" fontId="0" fillId="2" borderId="53" xfId="0" applyNumberFormat="1" applyFill="1" applyBorder="1"/>
    <xf numFmtId="4" fontId="0" fillId="2" borderId="54" xfId="0" applyNumberFormat="1" applyFill="1" applyBorder="1" applyAlignment="1"/>
    <xf numFmtId="4" fontId="0" fillId="2" borderId="55" xfId="0" applyNumberFormat="1" applyFill="1" applyBorder="1"/>
    <xf numFmtId="4" fontId="0" fillId="2" borderId="35" xfId="0" applyNumberFormat="1" applyFill="1" applyBorder="1"/>
    <xf numFmtId="4" fontId="0" fillId="2" borderId="24" xfId="0" applyNumberFormat="1" applyFill="1" applyBorder="1"/>
    <xf numFmtId="4" fontId="0" fillId="2" borderId="56" xfId="0" applyNumberFormat="1" applyFill="1" applyBorder="1"/>
    <xf numFmtId="4" fontId="0" fillId="2" borderId="38" xfId="0" applyNumberFormat="1" applyFill="1" applyBorder="1"/>
    <xf numFmtId="4" fontId="0" fillId="2" borderId="26" xfId="0" applyNumberFormat="1" applyFill="1" applyBorder="1"/>
    <xf numFmtId="4" fontId="0" fillId="2" borderId="57" xfId="0" applyNumberFormat="1" applyFill="1" applyBorder="1" applyAlignment="1"/>
    <xf numFmtId="4" fontId="0" fillId="2" borderId="14" xfId="0" applyNumberFormat="1" applyFill="1" applyBorder="1" applyAlignment="1"/>
    <xf numFmtId="14" fontId="2" fillId="0" borderId="20" xfId="0" applyNumberFormat="1" applyFont="1" applyBorder="1" applyAlignment="1">
      <alignment horizontal="center" vertical="center" wrapText="1"/>
    </xf>
    <xf numFmtId="14" fontId="0" fillId="0" borderId="23" xfId="0" applyNumberFormat="1" applyBorder="1"/>
    <xf numFmtId="14" fontId="0" fillId="0" borderId="20" xfId="0" applyNumberFormat="1" applyBorder="1"/>
    <xf numFmtId="14" fontId="0" fillId="0" borderId="11" xfId="0" applyNumberFormat="1" applyBorder="1"/>
    <xf numFmtId="14" fontId="0" fillId="2" borderId="52" xfId="0" applyNumberFormat="1" applyFill="1" applyBorder="1"/>
    <xf numFmtId="14" fontId="0" fillId="0" borderId="8" xfId="0" applyNumberFormat="1" applyBorder="1"/>
    <xf numFmtId="0" fontId="0" fillId="0" borderId="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34" xfId="0" applyFont="1" applyBorder="1" applyAlignment="1">
      <alignment horizontal="left" vertical="center" wrapText="1"/>
    </xf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Border="1"/>
    <xf numFmtId="0" fontId="2" fillId="0" borderId="23" xfId="0" applyNumberFormat="1" applyFont="1" applyBorder="1" applyAlignment="1">
      <alignment vertical="center" wrapText="1"/>
    </xf>
    <xf numFmtId="0" fontId="2" fillId="0" borderId="58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/>
    </xf>
    <xf numFmtId="0" fontId="1" fillId="0" borderId="14" xfId="0" applyNumberFormat="1" applyFont="1" applyBorder="1" applyAlignment="1">
      <alignment wrapText="1"/>
    </xf>
    <xf numFmtId="0" fontId="2" fillId="0" borderId="14" xfId="0" applyNumberFormat="1" applyFont="1" applyBorder="1"/>
    <xf numFmtId="0" fontId="0" fillId="0" borderId="14" xfId="0" applyNumberFormat="1" applyBorder="1"/>
    <xf numFmtId="0" fontId="1" fillId="0" borderId="14" xfId="0" applyNumberFormat="1" applyFont="1" applyBorder="1"/>
    <xf numFmtId="0" fontId="0" fillId="0" borderId="45" xfId="0" applyNumberFormat="1" applyBorder="1"/>
    <xf numFmtId="0" fontId="0" fillId="0" borderId="5" xfId="0" applyNumberFormat="1" applyBorder="1"/>
    <xf numFmtId="16" fontId="0" fillId="0" borderId="0" xfId="0" applyNumberFormat="1"/>
    <xf numFmtId="0" fontId="1" fillId="0" borderId="29" xfId="0" applyFont="1" applyBorder="1"/>
    <xf numFmtId="1" fontId="1" fillId="0" borderId="0" xfId="0" applyNumberFormat="1" applyFont="1"/>
    <xf numFmtId="14" fontId="6" fillId="0" borderId="0" xfId="0" applyNumberFormat="1" applyFont="1"/>
    <xf numFmtId="0" fontId="6" fillId="0" borderId="0" xfId="0" applyFont="1"/>
    <xf numFmtId="1" fontId="6" fillId="0" borderId="0" xfId="0" applyNumberFormat="1" applyFont="1"/>
    <xf numFmtId="4" fontId="6" fillId="0" borderId="0" xfId="0" applyNumberFormat="1" applyFont="1"/>
    <xf numFmtId="0" fontId="2" fillId="0" borderId="1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1" fillId="3" borderId="0" xfId="0" applyNumberFormat="1" applyFont="1" applyFill="1"/>
    <xf numFmtId="0" fontId="7" fillId="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361950</xdr:colOff>
      <xdr:row>3</xdr:row>
      <xdr:rowOff>142875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53475" y="628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47625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Génération écriture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361950</xdr:colOff>
      <xdr:row>3</xdr:row>
      <xdr:rowOff>142875</xdr:rowOff>
    </xdr:from>
    <xdr:ext cx="76200" cy="200025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753475" y="628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47625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Génération écriture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A330"/>
  <sheetViews>
    <sheetView showZeros="0" zoomScale="90" zoomScaleNormal="90" workbookViewId="0">
      <selection activeCell="J87" sqref="J87"/>
    </sheetView>
  </sheetViews>
  <sheetFormatPr baseColWidth="10" defaultRowHeight="12.75" x14ac:dyDescent="0.2"/>
  <cols>
    <col min="1" max="1" width="11.5" customWidth="1"/>
    <col min="2" max="2" width="22.83203125" customWidth="1"/>
    <col min="3" max="3" width="11.5" customWidth="1"/>
    <col min="4" max="4" width="22.1640625" hidden="1" customWidth="1"/>
    <col min="5" max="5" width="12" hidden="1" customWidth="1"/>
    <col min="6" max="6" width="14.83203125" hidden="1" customWidth="1"/>
    <col min="8" max="8" width="22.6640625" style="130" customWidth="1"/>
    <col min="9" max="9" width="15.83203125" style="75" customWidth="1"/>
    <col min="10" max="10" width="11.33203125" style="84" bestFit="1" customWidth="1"/>
    <col min="11" max="11" width="14.33203125" bestFit="1" customWidth="1"/>
    <col min="12" max="14" width="14.33203125" customWidth="1"/>
    <col min="15" max="15" width="12.1640625" bestFit="1" customWidth="1"/>
    <col min="16" max="29" width="12.1640625" customWidth="1"/>
    <col min="30" max="30" width="13" style="84" customWidth="1"/>
    <col min="31" max="31" width="12.1640625" style="47" customWidth="1"/>
    <col min="32" max="32" width="12.1640625" customWidth="1"/>
    <col min="33" max="33" width="12.1640625" style="84" customWidth="1"/>
    <col min="34" max="35" width="12.1640625" customWidth="1"/>
    <col min="36" max="36" width="12.1640625" style="84" customWidth="1"/>
    <col min="37" max="38" width="12.1640625" customWidth="1"/>
    <col min="39" max="40" width="12.1640625" hidden="1" customWidth="1"/>
    <col min="41" max="41" width="12.1640625" style="84" customWidth="1"/>
    <col min="42" max="43" width="12.1640625" customWidth="1"/>
    <col min="44" max="44" width="12.1640625" style="84" customWidth="1"/>
    <col min="45" max="77" width="12.1640625" customWidth="1"/>
    <col min="78" max="78" width="14.83203125" style="16" customWidth="1"/>
    <col min="79" max="79" width="2.33203125" style="1" customWidth="1"/>
  </cols>
  <sheetData>
    <row r="1" spans="1:79" x14ac:dyDescent="0.2">
      <c r="BZ1" s="16" t="e">
        <f>#REF!</f>
        <v>#REF!</v>
      </c>
    </row>
    <row r="2" spans="1:79" ht="13.5" thickBot="1" x14ac:dyDescent="0.25"/>
    <row r="3" spans="1:79" x14ac:dyDescent="0.2">
      <c r="A3" s="153" t="s">
        <v>10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  <c r="BU3" s="154"/>
      <c r="BV3" s="154"/>
      <c r="BW3" s="154"/>
      <c r="BX3" s="154"/>
      <c r="BY3" s="154"/>
      <c r="BZ3" s="154"/>
      <c r="CA3" s="2"/>
    </row>
    <row r="4" spans="1:79" x14ac:dyDescent="0.2">
      <c r="A4" s="155">
        <v>41275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6"/>
      <c r="AC4" s="156"/>
      <c r="AD4" s="156"/>
      <c r="AE4" s="156"/>
      <c r="AF4" s="156"/>
      <c r="AG4" s="156"/>
      <c r="AH4" s="156"/>
      <c r="AI4" s="156"/>
      <c r="AJ4" s="156"/>
      <c r="AK4" s="156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6"/>
      <c r="BA4" s="156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6"/>
      <c r="BP4" s="156"/>
      <c r="BQ4" s="156"/>
      <c r="BR4" s="156"/>
      <c r="BS4" s="156"/>
      <c r="BT4" s="156"/>
      <c r="BU4" s="156"/>
      <c r="BV4" s="156"/>
      <c r="BW4" s="156"/>
      <c r="BX4" s="156"/>
      <c r="BY4" s="156"/>
      <c r="BZ4" s="156"/>
      <c r="CA4" s="3"/>
    </row>
    <row r="5" spans="1:79" x14ac:dyDescent="0.2">
      <c r="A5" s="4"/>
      <c r="B5" s="5"/>
      <c r="C5" s="5"/>
      <c r="D5" s="5"/>
      <c r="E5" s="5"/>
      <c r="F5" s="5"/>
      <c r="G5" s="5"/>
      <c r="H5" s="132"/>
      <c r="I5" s="76"/>
      <c r="J5" s="8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5"/>
      <c r="AE5" s="48"/>
      <c r="AF5" s="5"/>
      <c r="AG5" s="85"/>
      <c r="AH5" s="5"/>
      <c r="AI5" s="5"/>
      <c r="AJ5" s="85"/>
      <c r="AK5" s="5"/>
      <c r="AL5" s="5"/>
      <c r="AM5" s="5"/>
      <c r="AN5" s="5"/>
      <c r="AO5" s="85"/>
      <c r="AP5" s="5"/>
      <c r="AQ5" s="5"/>
      <c r="AR5" s="8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7"/>
      <c r="CA5" s="3"/>
    </row>
    <row r="6" spans="1:79" x14ac:dyDescent="0.2">
      <c r="A6" s="165" t="s">
        <v>12</v>
      </c>
      <c r="B6" s="166"/>
      <c r="C6" s="166"/>
      <c r="D6" s="167"/>
      <c r="E6" s="167"/>
      <c r="F6" s="167"/>
      <c r="G6" s="178" t="s">
        <v>9</v>
      </c>
      <c r="H6" s="181" t="s">
        <v>14</v>
      </c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  <c r="AT6" s="182"/>
      <c r="AU6" s="182"/>
      <c r="AV6" s="182"/>
      <c r="AW6" s="182"/>
      <c r="AX6" s="182"/>
      <c r="AY6" s="182"/>
      <c r="AZ6" s="182"/>
      <c r="BA6" s="182"/>
      <c r="BB6" s="182"/>
      <c r="BC6" s="182"/>
      <c r="BD6" s="182"/>
      <c r="BE6" s="182"/>
      <c r="BF6" s="182"/>
      <c r="BG6" s="182"/>
      <c r="BH6" s="182"/>
      <c r="BI6" s="182"/>
      <c r="BJ6" s="182"/>
      <c r="BK6" s="182"/>
      <c r="BL6" s="182"/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66"/>
      <c r="CA6" s="3"/>
    </row>
    <row r="7" spans="1:79" x14ac:dyDescent="0.2">
      <c r="A7" s="174" t="s">
        <v>11</v>
      </c>
      <c r="B7" s="157" t="s">
        <v>1</v>
      </c>
      <c r="C7" s="160" t="s">
        <v>13</v>
      </c>
      <c r="D7" s="177" t="s">
        <v>0</v>
      </c>
      <c r="E7" s="177"/>
      <c r="F7" s="177"/>
      <c r="G7" s="179"/>
      <c r="H7" s="126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8"/>
      <c r="CA7" s="3"/>
    </row>
    <row r="8" spans="1:79" ht="14.25" x14ac:dyDescent="0.2">
      <c r="A8" s="175"/>
      <c r="B8" s="158"/>
      <c r="C8" s="161"/>
      <c r="D8" s="26"/>
      <c r="E8" s="27"/>
      <c r="F8" s="28"/>
      <c r="G8" s="179"/>
      <c r="H8" s="133"/>
      <c r="I8" s="97"/>
      <c r="J8" s="97"/>
      <c r="K8" s="163" t="s">
        <v>17</v>
      </c>
      <c r="L8" s="164"/>
      <c r="M8" s="164"/>
      <c r="N8" s="164"/>
      <c r="O8" s="164"/>
      <c r="P8" s="164"/>
      <c r="Q8" s="164"/>
      <c r="R8" s="164"/>
      <c r="S8" s="98"/>
      <c r="T8" s="98"/>
      <c r="U8" s="99"/>
      <c r="V8" s="152" t="s">
        <v>17</v>
      </c>
      <c r="W8" s="152"/>
      <c r="X8" s="98"/>
      <c r="Y8" s="98"/>
      <c r="Z8" s="99"/>
      <c r="AA8" s="98"/>
      <c r="AB8" s="98"/>
      <c r="AC8" s="99"/>
      <c r="AD8" s="168" t="s">
        <v>19</v>
      </c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9"/>
      <c r="BM8" s="169"/>
      <c r="BN8" s="169"/>
      <c r="BO8" s="169"/>
      <c r="BP8" s="169"/>
      <c r="BQ8" s="169"/>
      <c r="BR8" s="169"/>
      <c r="BS8" s="169"/>
      <c r="BT8" s="169"/>
      <c r="BU8" s="169"/>
      <c r="BV8" s="169"/>
      <c r="BW8" s="169"/>
      <c r="BX8" s="169"/>
      <c r="BY8" s="169"/>
      <c r="BZ8" s="178" t="s">
        <v>8</v>
      </c>
      <c r="CA8" s="3"/>
    </row>
    <row r="9" spans="1:79" ht="12.75" customHeight="1" x14ac:dyDescent="0.2">
      <c r="A9" s="175"/>
      <c r="B9" s="158"/>
      <c r="C9" s="161"/>
      <c r="D9" s="26"/>
      <c r="E9" s="27"/>
      <c r="F9" s="28"/>
      <c r="G9" s="179"/>
      <c r="H9" s="134"/>
      <c r="I9" s="77"/>
      <c r="J9" s="86"/>
      <c r="K9" s="173" t="s">
        <v>45</v>
      </c>
      <c r="L9" s="170"/>
      <c r="M9" s="170"/>
      <c r="N9" s="170"/>
      <c r="O9" s="170"/>
      <c r="P9" s="170"/>
      <c r="Q9" s="170"/>
      <c r="R9" s="170"/>
      <c r="S9" s="170"/>
      <c r="T9" s="170"/>
      <c r="U9" s="171"/>
      <c r="V9" s="173" t="s">
        <v>47</v>
      </c>
      <c r="W9" s="170"/>
      <c r="X9" s="170"/>
      <c r="Y9" s="170"/>
      <c r="Z9" s="171"/>
      <c r="AA9" s="170" t="s">
        <v>18</v>
      </c>
      <c r="AB9" s="170"/>
      <c r="AC9" s="171"/>
      <c r="AD9" s="149" t="s">
        <v>23</v>
      </c>
      <c r="AE9" s="150"/>
      <c r="AF9" s="151"/>
      <c r="AG9" s="149" t="s">
        <v>24</v>
      </c>
      <c r="AH9" s="150"/>
      <c r="AI9" s="151"/>
      <c r="AJ9" s="149" t="s">
        <v>25</v>
      </c>
      <c r="AK9" s="150"/>
      <c r="AL9" s="151"/>
      <c r="AM9" s="43"/>
      <c r="AN9" s="43"/>
      <c r="AO9" s="149" t="s">
        <v>26</v>
      </c>
      <c r="AP9" s="150"/>
      <c r="AQ9" s="151"/>
      <c r="AR9" s="149" t="s">
        <v>27</v>
      </c>
      <c r="AS9" s="150"/>
      <c r="AT9" s="151"/>
      <c r="AU9" s="149" t="s">
        <v>28</v>
      </c>
      <c r="AV9" s="150"/>
      <c r="AW9" s="151"/>
      <c r="AX9" s="149" t="s">
        <v>29</v>
      </c>
      <c r="AY9" s="150"/>
      <c r="AZ9" s="151"/>
      <c r="BA9" s="149" t="s">
        <v>30</v>
      </c>
      <c r="BB9" s="150"/>
      <c r="BC9" s="151"/>
      <c r="BD9" s="149" t="s">
        <v>31</v>
      </c>
      <c r="BE9" s="150"/>
      <c r="BF9" s="151"/>
      <c r="BG9" s="149" t="s">
        <v>32</v>
      </c>
      <c r="BH9" s="150"/>
      <c r="BI9" s="151"/>
      <c r="BJ9" s="149" t="s">
        <v>33</v>
      </c>
      <c r="BK9" s="150"/>
      <c r="BL9" s="151"/>
      <c r="BM9" s="149" t="s">
        <v>34</v>
      </c>
      <c r="BN9" s="150"/>
      <c r="BO9" s="151"/>
      <c r="BP9" s="149" t="s">
        <v>35</v>
      </c>
      <c r="BQ9" s="150"/>
      <c r="BR9" s="151"/>
      <c r="BS9" s="149" t="s">
        <v>36</v>
      </c>
      <c r="BT9" s="150"/>
      <c r="BU9" s="151"/>
      <c r="BV9" s="149" t="s">
        <v>37</v>
      </c>
      <c r="BW9" s="150"/>
      <c r="BX9" s="151"/>
      <c r="BY9" s="43"/>
      <c r="BZ9" s="183"/>
      <c r="CA9" s="3"/>
    </row>
    <row r="10" spans="1:79" ht="38.25" x14ac:dyDescent="0.2">
      <c r="A10" s="176"/>
      <c r="B10" s="159"/>
      <c r="C10" s="162"/>
      <c r="D10" s="20" t="s">
        <v>2</v>
      </c>
      <c r="E10" s="21" t="s">
        <v>3</v>
      </c>
      <c r="F10" s="22" t="s">
        <v>4</v>
      </c>
      <c r="G10" s="180"/>
      <c r="H10" s="135" t="s">
        <v>5</v>
      </c>
      <c r="I10" s="78" t="s">
        <v>38</v>
      </c>
      <c r="J10" s="95" t="s">
        <v>46</v>
      </c>
      <c r="K10" s="74" t="s">
        <v>126</v>
      </c>
      <c r="L10" s="57" t="s">
        <v>15</v>
      </c>
      <c r="M10" s="57" t="s">
        <v>16</v>
      </c>
      <c r="N10" s="57" t="s">
        <v>48</v>
      </c>
      <c r="O10" s="57" t="s">
        <v>44</v>
      </c>
      <c r="P10" s="57" t="s">
        <v>49</v>
      </c>
      <c r="Q10" s="57" t="s">
        <v>50</v>
      </c>
      <c r="R10" s="57" t="s">
        <v>39</v>
      </c>
      <c r="S10" s="67" t="s">
        <v>18</v>
      </c>
      <c r="T10" s="66" t="s">
        <v>7</v>
      </c>
      <c r="U10" s="69" t="s">
        <v>40</v>
      </c>
      <c r="V10" s="66" t="s">
        <v>41</v>
      </c>
      <c r="W10" s="57" t="s">
        <v>42</v>
      </c>
      <c r="X10" s="70" t="s">
        <v>18</v>
      </c>
      <c r="Y10" s="57" t="s">
        <v>7</v>
      </c>
      <c r="Z10" s="93" t="s">
        <v>40</v>
      </c>
      <c r="AA10" s="94" t="s">
        <v>18</v>
      </c>
      <c r="AB10" s="57" t="s">
        <v>7</v>
      </c>
      <c r="AC10" s="68" t="s">
        <v>40</v>
      </c>
      <c r="AD10" s="120" t="s">
        <v>20</v>
      </c>
      <c r="AE10" s="57" t="s">
        <v>22</v>
      </c>
      <c r="AF10" s="50" t="s">
        <v>21</v>
      </c>
      <c r="AG10" s="120" t="s">
        <v>20</v>
      </c>
      <c r="AH10" s="57" t="s">
        <v>22</v>
      </c>
      <c r="AI10" s="50" t="s">
        <v>21</v>
      </c>
      <c r="AJ10" s="120" t="s">
        <v>20</v>
      </c>
      <c r="AK10" s="57" t="s">
        <v>22</v>
      </c>
      <c r="AL10" s="50" t="s">
        <v>21</v>
      </c>
      <c r="AM10" s="26"/>
      <c r="AN10" s="40"/>
      <c r="AO10" s="120" t="s">
        <v>20</v>
      </c>
      <c r="AP10" s="57" t="s">
        <v>22</v>
      </c>
      <c r="AQ10" s="50" t="s">
        <v>21</v>
      </c>
      <c r="AR10" s="120" t="s">
        <v>20</v>
      </c>
      <c r="AS10" s="57" t="s">
        <v>22</v>
      </c>
      <c r="AT10" s="50" t="s">
        <v>21</v>
      </c>
      <c r="AU10" s="49" t="s">
        <v>20</v>
      </c>
      <c r="AV10" s="57" t="s">
        <v>22</v>
      </c>
      <c r="AW10" s="50" t="s">
        <v>21</v>
      </c>
      <c r="AX10" s="49" t="s">
        <v>20</v>
      </c>
      <c r="AY10" s="57" t="s">
        <v>22</v>
      </c>
      <c r="AZ10" s="50" t="s">
        <v>21</v>
      </c>
      <c r="BA10" s="49" t="s">
        <v>20</v>
      </c>
      <c r="BB10" s="57" t="s">
        <v>22</v>
      </c>
      <c r="BC10" s="50" t="s">
        <v>21</v>
      </c>
      <c r="BD10" s="49" t="s">
        <v>20</v>
      </c>
      <c r="BE10" s="57" t="s">
        <v>22</v>
      </c>
      <c r="BF10" s="50" t="s">
        <v>21</v>
      </c>
      <c r="BG10" s="49" t="s">
        <v>20</v>
      </c>
      <c r="BH10" s="57" t="s">
        <v>22</v>
      </c>
      <c r="BI10" s="50" t="s">
        <v>21</v>
      </c>
      <c r="BJ10" s="49" t="s">
        <v>20</v>
      </c>
      <c r="BK10" s="57" t="s">
        <v>22</v>
      </c>
      <c r="BL10" s="50" t="s">
        <v>21</v>
      </c>
      <c r="BM10" s="49" t="s">
        <v>20</v>
      </c>
      <c r="BN10" s="57" t="s">
        <v>22</v>
      </c>
      <c r="BO10" s="50" t="s">
        <v>21</v>
      </c>
      <c r="BP10" s="49" t="s">
        <v>20</v>
      </c>
      <c r="BQ10" s="57" t="s">
        <v>22</v>
      </c>
      <c r="BR10" s="50" t="s">
        <v>21</v>
      </c>
      <c r="BS10" s="49" t="s">
        <v>20</v>
      </c>
      <c r="BT10" s="57" t="s">
        <v>22</v>
      </c>
      <c r="BU10" s="50" t="s">
        <v>21</v>
      </c>
      <c r="BV10" s="49" t="s">
        <v>20</v>
      </c>
      <c r="BW10" s="57" t="s">
        <v>22</v>
      </c>
      <c r="BX10" s="50" t="s">
        <v>21</v>
      </c>
      <c r="BY10" s="29" t="s">
        <v>43</v>
      </c>
      <c r="BZ10" s="180"/>
      <c r="CA10" s="3"/>
    </row>
    <row r="11" spans="1:79" x14ac:dyDescent="0.2">
      <c r="A11" s="25"/>
      <c r="B11" s="14">
        <v>1</v>
      </c>
      <c r="C11" s="143">
        <v>100</v>
      </c>
      <c r="D11" s="13"/>
      <c r="E11" s="14"/>
      <c r="F11" s="15"/>
      <c r="G11" s="42"/>
      <c r="H11" s="136" t="s">
        <v>53</v>
      </c>
      <c r="I11" s="83" t="s">
        <v>59</v>
      </c>
      <c r="J11" s="87">
        <v>41276</v>
      </c>
      <c r="K11" s="58"/>
      <c r="L11" s="59">
        <v>302</v>
      </c>
      <c r="M11" s="59"/>
      <c r="N11" s="59"/>
      <c r="O11" s="59"/>
      <c r="P11" s="59"/>
      <c r="Q11" s="59"/>
      <c r="R11" s="59"/>
      <c r="S11" s="100">
        <f t="shared" ref="S11:S45" si="0">K11+L11+M11+N11+O11+P11+Q11+R11</f>
        <v>302</v>
      </c>
      <c r="T11" s="100">
        <f>S11/1.196</f>
        <v>252.5083612040134</v>
      </c>
      <c r="U11" s="101">
        <f>T11*0.196</f>
        <v>49.491638795986631</v>
      </c>
      <c r="V11" s="71"/>
      <c r="W11" s="72"/>
      <c r="X11" s="100">
        <f t="shared" ref="X11:X45" si="1">+V11+W11</f>
        <v>0</v>
      </c>
      <c r="Y11" s="100">
        <f t="shared" ref="Y11:Y72" si="2">+X11/1.055</f>
        <v>0</v>
      </c>
      <c r="Z11" s="112">
        <f t="shared" ref="Z11:Z72" si="3">+Y11*0.055</f>
        <v>0</v>
      </c>
      <c r="AA11" s="113">
        <f t="shared" ref="AA11:AA45" si="4">S11+X11</f>
        <v>302</v>
      </c>
      <c r="AB11" s="100">
        <f t="shared" ref="AB11:AB45" si="5">T11+Y11</f>
        <v>252.5083612040134</v>
      </c>
      <c r="AC11" s="114">
        <f t="shared" ref="AC11:AC45" si="6">U11+Z11</f>
        <v>49.491638795986631</v>
      </c>
      <c r="AD11" s="121">
        <v>41276</v>
      </c>
      <c r="AE11" s="129" t="s">
        <v>57</v>
      </c>
      <c r="AF11" s="51">
        <v>150</v>
      </c>
      <c r="AG11" s="121">
        <v>41388</v>
      </c>
      <c r="AH11" s="129" t="s">
        <v>57</v>
      </c>
      <c r="AI11" s="51">
        <v>152</v>
      </c>
      <c r="AJ11" s="121"/>
      <c r="AK11" s="56"/>
      <c r="AL11" s="51"/>
      <c r="AM11" s="32"/>
      <c r="AN11" s="36"/>
      <c r="AO11" s="121"/>
      <c r="AP11" s="56"/>
      <c r="AQ11" s="51"/>
      <c r="AR11" s="121"/>
      <c r="AS11" s="56"/>
      <c r="AT11" s="51"/>
      <c r="AU11" s="32"/>
      <c r="AV11" s="56"/>
      <c r="AW11" s="51"/>
      <c r="AX11" s="32"/>
      <c r="AY11" s="56"/>
      <c r="AZ11" s="51"/>
      <c r="BA11" s="32"/>
      <c r="BB11" s="56"/>
      <c r="BC11" s="51"/>
      <c r="BD11" s="32"/>
      <c r="BE11" s="56"/>
      <c r="BF11" s="51"/>
      <c r="BG11" s="32"/>
      <c r="BH11" s="56"/>
      <c r="BI11" s="51"/>
      <c r="BJ11" s="32"/>
      <c r="BK11" s="56"/>
      <c r="BL11" s="51"/>
      <c r="BM11" s="32"/>
      <c r="BN11" s="56"/>
      <c r="BO11" s="51"/>
      <c r="BP11" s="32"/>
      <c r="BQ11" s="56"/>
      <c r="BR11" s="51"/>
      <c r="BS11" s="32"/>
      <c r="BT11" s="56"/>
      <c r="BU11" s="51"/>
      <c r="BV11" s="32"/>
      <c r="BW11" s="56"/>
      <c r="BX11" s="51"/>
      <c r="BY11" s="118">
        <f>AA11-(AF11+AI11+AL11+AQ11+AT11+AW11+AZ11+BC11+BF11+BI11+BL11+BO11+BR11+BU11+BX11)</f>
        <v>0</v>
      </c>
      <c r="BZ11" s="24"/>
      <c r="CA11" s="3"/>
    </row>
    <row r="12" spans="1:79" ht="15" customHeight="1" x14ac:dyDescent="0.2">
      <c r="A12" s="25"/>
      <c r="B12" s="96">
        <v>2</v>
      </c>
      <c r="C12" s="143">
        <v>101</v>
      </c>
      <c r="D12" s="13"/>
      <c r="E12" s="14"/>
      <c r="F12" s="15"/>
      <c r="G12" s="15"/>
      <c r="H12" s="137" t="s">
        <v>52</v>
      </c>
      <c r="I12" s="79" t="s">
        <v>60</v>
      </c>
      <c r="J12" s="88">
        <v>41276</v>
      </c>
      <c r="K12" s="60"/>
      <c r="L12" s="61"/>
      <c r="M12" s="61">
        <v>190</v>
      </c>
      <c r="N12" s="61"/>
      <c r="O12" s="61"/>
      <c r="P12" s="61"/>
      <c r="Q12" s="61"/>
      <c r="R12" s="61"/>
      <c r="S12" s="102">
        <f t="shared" si="0"/>
        <v>190</v>
      </c>
      <c r="T12" s="103">
        <f t="shared" ref="T12:T73" si="7">+S12/1.196</f>
        <v>158.86287625418061</v>
      </c>
      <c r="U12" s="104">
        <f t="shared" ref="U12:U73" si="8">+T12*0.196</f>
        <v>31.137123745819398</v>
      </c>
      <c r="V12" s="60"/>
      <c r="W12" s="61"/>
      <c r="X12" s="102">
        <f t="shared" si="1"/>
        <v>0</v>
      </c>
      <c r="Y12" s="102">
        <f t="shared" si="2"/>
        <v>0</v>
      </c>
      <c r="Z12" s="115">
        <f t="shared" si="3"/>
        <v>0</v>
      </c>
      <c r="AA12" s="116">
        <f t="shared" si="4"/>
        <v>190</v>
      </c>
      <c r="AB12" s="102">
        <f t="shared" si="5"/>
        <v>158.86287625418061</v>
      </c>
      <c r="AC12" s="117">
        <f t="shared" si="6"/>
        <v>31.137123745819398</v>
      </c>
      <c r="AD12" s="122">
        <v>41282</v>
      </c>
      <c r="AE12" s="52" t="s">
        <v>51</v>
      </c>
      <c r="AF12" s="31">
        <v>190</v>
      </c>
      <c r="AG12" s="122"/>
      <c r="AH12" s="52"/>
      <c r="AI12" s="31"/>
      <c r="AJ12" s="122"/>
      <c r="AK12" s="52"/>
      <c r="AL12" s="31"/>
      <c r="AM12" s="33"/>
      <c r="AN12" s="37"/>
      <c r="AO12" s="122"/>
      <c r="AP12" s="52"/>
      <c r="AQ12" s="31"/>
      <c r="AR12" s="122"/>
      <c r="AS12" s="52"/>
      <c r="AT12" s="31"/>
      <c r="AU12" s="33"/>
      <c r="AV12" s="52"/>
      <c r="AW12" s="31"/>
      <c r="AX12" s="33"/>
      <c r="AY12" s="52"/>
      <c r="AZ12" s="31"/>
      <c r="BA12" s="33"/>
      <c r="BB12" s="52"/>
      <c r="BC12" s="31"/>
      <c r="BD12" s="33"/>
      <c r="BE12" s="52"/>
      <c r="BF12" s="31"/>
      <c r="BG12" s="33"/>
      <c r="BH12" s="52"/>
      <c r="BI12" s="31"/>
      <c r="BJ12" s="33"/>
      <c r="BK12" s="52"/>
      <c r="BL12" s="31"/>
      <c r="BM12" s="33"/>
      <c r="BN12" s="52"/>
      <c r="BO12" s="31"/>
      <c r="BP12" s="33"/>
      <c r="BQ12" s="52"/>
      <c r="BR12" s="31"/>
      <c r="BS12" s="33"/>
      <c r="BT12" s="52"/>
      <c r="BU12" s="31"/>
      <c r="BV12" s="33"/>
      <c r="BW12" s="52"/>
      <c r="BX12" s="31"/>
      <c r="BY12" s="119">
        <f>AA12-(AF12+AI12+AL12+AQ12+AT12+AW12+AZ12+BC12+BF12+BI12+BL12+BO12+BR12+BU12+BX12)</f>
        <v>0</v>
      </c>
      <c r="BZ12" s="18"/>
      <c r="CA12" s="3"/>
    </row>
    <row r="13" spans="1:79" x14ac:dyDescent="0.2">
      <c r="A13" s="25"/>
      <c r="B13" s="14">
        <v>3</v>
      </c>
      <c r="C13" s="143">
        <v>102</v>
      </c>
      <c r="D13" s="13"/>
      <c r="E13" s="14"/>
      <c r="F13" s="15"/>
      <c r="G13" s="15"/>
      <c r="H13" s="138" t="s">
        <v>53</v>
      </c>
      <c r="I13" s="79" t="s">
        <v>61</v>
      </c>
      <c r="J13" s="88">
        <v>41278</v>
      </c>
      <c r="K13" s="60"/>
      <c r="L13" s="61">
        <v>798</v>
      </c>
      <c r="M13" s="61"/>
      <c r="N13" s="61"/>
      <c r="O13" s="61"/>
      <c r="P13" s="61"/>
      <c r="Q13" s="61"/>
      <c r="R13" s="61"/>
      <c r="S13" s="102">
        <f t="shared" si="0"/>
        <v>798</v>
      </c>
      <c r="T13" s="103">
        <f t="shared" si="7"/>
        <v>667.22408026755852</v>
      </c>
      <c r="U13" s="104">
        <f t="shared" si="8"/>
        <v>130.77591973244148</v>
      </c>
      <c r="V13" s="60"/>
      <c r="W13" s="61"/>
      <c r="X13" s="102">
        <f t="shared" si="1"/>
        <v>0</v>
      </c>
      <c r="Y13" s="102">
        <f t="shared" si="2"/>
        <v>0</v>
      </c>
      <c r="Z13" s="115">
        <f t="shared" si="3"/>
        <v>0</v>
      </c>
      <c r="AA13" s="116">
        <f t="shared" si="4"/>
        <v>798</v>
      </c>
      <c r="AB13" s="102">
        <f t="shared" si="5"/>
        <v>667.22408026755852</v>
      </c>
      <c r="AC13" s="117">
        <f t="shared" si="6"/>
        <v>130.77591973244148</v>
      </c>
      <c r="AD13" s="122">
        <v>41278</v>
      </c>
      <c r="AE13" s="52" t="s">
        <v>56</v>
      </c>
      <c r="AF13" s="31">
        <v>660</v>
      </c>
      <c r="AG13" s="122">
        <v>41356</v>
      </c>
      <c r="AH13" s="52" t="s">
        <v>56</v>
      </c>
      <c r="AI13" s="31">
        <v>138</v>
      </c>
      <c r="AJ13" s="122"/>
      <c r="AK13" s="52"/>
      <c r="AL13" s="31"/>
      <c r="AM13" s="33"/>
      <c r="AN13" s="37"/>
      <c r="AO13" s="122"/>
      <c r="AP13" s="52"/>
      <c r="AQ13" s="31"/>
      <c r="AR13" s="122"/>
      <c r="AS13" s="52"/>
      <c r="AT13" s="31"/>
      <c r="AU13" s="33"/>
      <c r="AV13" s="52"/>
      <c r="AW13" s="31"/>
      <c r="AX13" s="33"/>
      <c r="AY13" s="52"/>
      <c r="AZ13" s="31"/>
      <c r="BA13" s="33"/>
      <c r="BB13" s="52"/>
      <c r="BC13" s="31"/>
      <c r="BD13" s="33"/>
      <c r="BE13" s="52"/>
      <c r="BF13" s="31"/>
      <c r="BG13" s="33"/>
      <c r="BH13" s="52"/>
      <c r="BI13" s="31"/>
      <c r="BJ13" s="33"/>
      <c r="BK13" s="52"/>
      <c r="BL13" s="31"/>
      <c r="BM13" s="33"/>
      <c r="BN13" s="52"/>
      <c r="BO13" s="31"/>
      <c r="BP13" s="33"/>
      <c r="BQ13" s="52"/>
      <c r="BR13" s="31"/>
      <c r="BS13" s="33"/>
      <c r="BT13" s="52"/>
      <c r="BU13" s="31"/>
      <c r="BV13" s="33"/>
      <c r="BW13" s="52"/>
      <c r="BX13" s="31"/>
      <c r="BY13" s="119">
        <f t="shared" ref="BY13:BY45" si="9">AA13-(AF13+AI13+AL13+AQ13+AT13+AW13+AZ13+BC13+BF13+BI13+BL13+BO13+BR13+BU13+BX13)</f>
        <v>0</v>
      </c>
      <c r="BZ13" s="18"/>
      <c r="CA13" s="3"/>
    </row>
    <row r="14" spans="1:79" x14ac:dyDescent="0.2">
      <c r="A14" s="25"/>
      <c r="B14" s="96">
        <v>4</v>
      </c>
      <c r="C14" s="143">
        <v>103</v>
      </c>
      <c r="D14" s="13"/>
      <c r="E14" s="14"/>
      <c r="F14" s="15"/>
      <c r="G14" s="15"/>
      <c r="H14" s="138" t="s">
        <v>53</v>
      </c>
      <c r="I14" s="79" t="s">
        <v>62</v>
      </c>
      <c r="J14" s="88">
        <v>41279</v>
      </c>
      <c r="K14" s="60"/>
      <c r="L14" s="61">
        <v>111</v>
      </c>
      <c r="M14" s="61"/>
      <c r="N14" s="61"/>
      <c r="O14" s="61"/>
      <c r="P14" s="61"/>
      <c r="Q14" s="61"/>
      <c r="R14" s="61"/>
      <c r="S14" s="102">
        <f t="shared" si="0"/>
        <v>111</v>
      </c>
      <c r="T14" s="103">
        <f t="shared" si="7"/>
        <v>92.809364548494983</v>
      </c>
      <c r="U14" s="104">
        <f t="shared" si="8"/>
        <v>18.190635451505017</v>
      </c>
      <c r="V14" s="60"/>
      <c r="W14" s="61"/>
      <c r="X14" s="102">
        <f t="shared" si="1"/>
        <v>0</v>
      </c>
      <c r="Y14" s="102">
        <f t="shared" si="2"/>
        <v>0</v>
      </c>
      <c r="Z14" s="115">
        <f t="shared" si="3"/>
        <v>0</v>
      </c>
      <c r="AA14" s="116">
        <f t="shared" si="4"/>
        <v>111</v>
      </c>
      <c r="AB14" s="102">
        <f t="shared" si="5"/>
        <v>92.809364548494983</v>
      </c>
      <c r="AC14" s="117">
        <f t="shared" si="6"/>
        <v>18.190635451505017</v>
      </c>
      <c r="AD14" s="122">
        <v>41314</v>
      </c>
      <c r="AE14" s="52" t="s">
        <v>51</v>
      </c>
      <c r="AF14" s="31">
        <v>111</v>
      </c>
      <c r="AG14" s="122"/>
      <c r="AH14" s="52"/>
      <c r="AI14" s="31"/>
      <c r="AJ14" s="122"/>
      <c r="AK14" s="52"/>
      <c r="AL14" s="31"/>
      <c r="AM14" s="33"/>
      <c r="AN14" s="37"/>
      <c r="AO14" s="122"/>
      <c r="AP14" s="52"/>
      <c r="AQ14" s="31"/>
      <c r="AR14" s="122"/>
      <c r="AS14" s="52"/>
      <c r="AT14" s="31"/>
      <c r="AU14" s="33"/>
      <c r="AV14" s="52"/>
      <c r="AW14" s="31"/>
      <c r="AX14" s="33"/>
      <c r="AY14" s="52"/>
      <c r="AZ14" s="31"/>
      <c r="BA14" s="33"/>
      <c r="BB14" s="52"/>
      <c r="BC14" s="31"/>
      <c r="BD14" s="33"/>
      <c r="BE14" s="52"/>
      <c r="BF14" s="31"/>
      <c r="BG14" s="33"/>
      <c r="BH14" s="52"/>
      <c r="BI14" s="31"/>
      <c r="BJ14" s="33"/>
      <c r="BK14" s="52"/>
      <c r="BL14" s="31"/>
      <c r="BM14" s="33"/>
      <c r="BN14" s="52"/>
      <c r="BO14" s="31"/>
      <c r="BP14" s="33"/>
      <c r="BQ14" s="52"/>
      <c r="BR14" s="31"/>
      <c r="BS14" s="33"/>
      <c r="BT14" s="52"/>
      <c r="BU14" s="31"/>
      <c r="BV14" s="33"/>
      <c r="BW14" s="52"/>
      <c r="BX14" s="31"/>
      <c r="BY14" s="119">
        <f t="shared" si="9"/>
        <v>0</v>
      </c>
      <c r="BZ14" s="18"/>
      <c r="CA14" s="3"/>
    </row>
    <row r="15" spans="1:79" x14ac:dyDescent="0.2">
      <c r="A15" s="25"/>
      <c r="B15" s="14">
        <v>5</v>
      </c>
      <c r="C15" s="143">
        <v>104</v>
      </c>
      <c r="D15" s="13"/>
      <c r="E15" s="14"/>
      <c r="F15" s="15"/>
      <c r="G15" s="15"/>
      <c r="H15" s="138" t="s">
        <v>52</v>
      </c>
      <c r="I15" s="79" t="s">
        <v>63</v>
      </c>
      <c r="J15" s="88">
        <v>41279</v>
      </c>
      <c r="K15" s="60"/>
      <c r="L15" s="61"/>
      <c r="M15" s="61">
        <v>211</v>
      </c>
      <c r="N15" s="61"/>
      <c r="O15" s="61"/>
      <c r="P15" s="61"/>
      <c r="Q15" s="61"/>
      <c r="R15" s="61"/>
      <c r="S15" s="102">
        <f t="shared" si="0"/>
        <v>211</v>
      </c>
      <c r="T15" s="103">
        <f t="shared" si="7"/>
        <v>176.42140468227424</v>
      </c>
      <c r="U15" s="104">
        <f t="shared" si="8"/>
        <v>34.57859531772575</v>
      </c>
      <c r="V15" s="60"/>
      <c r="W15" s="61"/>
      <c r="X15" s="102">
        <f t="shared" si="1"/>
        <v>0</v>
      </c>
      <c r="Y15" s="102">
        <f t="shared" si="2"/>
        <v>0</v>
      </c>
      <c r="Z15" s="115">
        <f t="shared" si="3"/>
        <v>0</v>
      </c>
      <c r="AA15" s="116">
        <f t="shared" si="4"/>
        <v>211</v>
      </c>
      <c r="AB15" s="102">
        <f t="shared" si="5"/>
        <v>176.42140468227424</v>
      </c>
      <c r="AC15" s="117">
        <f t="shared" si="6"/>
        <v>34.57859531772575</v>
      </c>
      <c r="AD15" s="123">
        <v>41303</v>
      </c>
      <c r="AE15" s="53" t="s">
        <v>56</v>
      </c>
      <c r="AF15" s="30">
        <v>211</v>
      </c>
      <c r="AG15" s="123"/>
      <c r="AH15" s="53"/>
      <c r="AI15" s="30"/>
      <c r="AJ15" s="123"/>
      <c r="AK15" s="53"/>
      <c r="AL15" s="30"/>
      <c r="AM15" s="23"/>
      <c r="AN15" s="38"/>
      <c r="AO15" s="123"/>
      <c r="AP15" s="53"/>
      <c r="AQ15" s="30"/>
      <c r="AR15" s="123"/>
      <c r="AS15" s="53"/>
      <c r="AT15" s="30"/>
      <c r="AU15" s="23"/>
      <c r="AV15" s="53"/>
      <c r="AW15" s="30"/>
      <c r="AX15" s="23"/>
      <c r="AY15" s="53"/>
      <c r="AZ15" s="30"/>
      <c r="BA15" s="23"/>
      <c r="BB15" s="53"/>
      <c r="BC15" s="30"/>
      <c r="BD15" s="23"/>
      <c r="BE15" s="53"/>
      <c r="BF15" s="30"/>
      <c r="BG15" s="23"/>
      <c r="BH15" s="53"/>
      <c r="BI15" s="30"/>
      <c r="BJ15" s="23"/>
      <c r="BK15" s="53"/>
      <c r="BL15" s="30"/>
      <c r="BM15" s="23"/>
      <c r="BN15" s="53"/>
      <c r="BO15" s="30"/>
      <c r="BP15" s="23"/>
      <c r="BQ15" s="53"/>
      <c r="BR15" s="30"/>
      <c r="BS15" s="23"/>
      <c r="BT15" s="53"/>
      <c r="BU15" s="30"/>
      <c r="BV15" s="23"/>
      <c r="BW15" s="53"/>
      <c r="BX15" s="30"/>
      <c r="BY15" s="119">
        <f t="shared" si="9"/>
        <v>0</v>
      </c>
      <c r="BZ15" s="18"/>
      <c r="CA15" s="3"/>
    </row>
    <row r="16" spans="1:79" x14ac:dyDescent="0.2">
      <c r="A16" s="25"/>
      <c r="B16" s="96">
        <v>6</v>
      </c>
      <c r="C16" s="143">
        <v>105</v>
      </c>
      <c r="D16" s="13"/>
      <c r="E16" s="14"/>
      <c r="F16" s="15"/>
      <c r="G16" s="15"/>
      <c r="H16" s="138" t="s">
        <v>52</v>
      </c>
      <c r="I16" s="79" t="s">
        <v>64</v>
      </c>
      <c r="J16" s="88">
        <v>41279</v>
      </c>
      <c r="K16" s="60"/>
      <c r="L16" s="61"/>
      <c r="M16" s="61">
        <v>211</v>
      </c>
      <c r="N16" s="61"/>
      <c r="O16" s="61"/>
      <c r="P16" s="61"/>
      <c r="Q16" s="61"/>
      <c r="R16" s="61"/>
      <c r="S16" s="102">
        <f t="shared" si="0"/>
        <v>211</v>
      </c>
      <c r="T16" s="103">
        <f t="shared" si="7"/>
        <v>176.42140468227424</v>
      </c>
      <c r="U16" s="104">
        <f t="shared" si="8"/>
        <v>34.57859531772575</v>
      </c>
      <c r="V16" s="60"/>
      <c r="W16" s="61"/>
      <c r="X16" s="102">
        <f t="shared" si="1"/>
        <v>0</v>
      </c>
      <c r="Y16" s="102">
        <f t="shared" si="2"/>
        <v>0</v>
      </c>
      <c r="Z16" s="115">
        <f t="shared" si="3"/>
        <v>0</v>
      </c>
      <c r="AA16" s="116">
        <f t="shared" si="4"/>
        <v>211</v>
      </c>
      <c r="AB16" s="102">
        <f t="shared" si="5"/>
        <v>176.42140468227424</v>
      </c>
      <c r="AC16" s="117">
        <f t="shared" si="6"/>
        <v>34.57859531772575</v>
      </c>
      <c r="AD16" s="122"/>
      <c r="AE16" s="52"/>
      <c r="AF16" s="31"/>
      <c r="AG16" s="122"/>
      <c r="AH16" s="52"/>
      <c r="AI16" s="31"/>
      <c r="AJ16" s="122"/>
      <c r="AK16" s="52"/>
      <c r="AL16" s="31"/>
      <c r="AM16" s="33"/>
      <c r="AN16" s="37"/>
      <c r="AO16" s="122"/>
      <c r="AP16" s="52"/>
      <c r="AQ16" s="31"/>
      <c r="AR16" s="122"/>
      <c r="AS16" s="52"/>
      <c r="AT16" s="31"/>
      <c r="AU16" s="33"/>
      <c r="AV16" s="52"/>
      <c r="AW16" s="31"/>
      <c r="AX16" s="33"/>
      <c r="AY16" s="52"/>
      <c r="AZ16" s="31"/>
      <c r="BA16" s="33"/>
      <c r="BB16" s="52"/>
      <c r="BC16" s="31"/>
      <c r="BD16" s="33"/>
      <c r="BE16" s="52"/>
      <c r="BF16" s="31"/>
      <c r="BG16" s="33"/>
      <c r="BH16" s="52"/>
      <c r="BI16" s="31"/>
      <c r="BJ16" s="33"/>
      <c r="BK16" s="52"/>
      <c r="BL16" s="31"/>
      <c r="BM16" s="33"/>
      <c r="BN16" s="52"/>
      <c r="BO16" s="31"/>
      <c r="BP16" s="33"/>
      <c r="BQ16" s="52"/>
      <c r="BR16" s="31"/>
      <c r="BS16" s="33"/>
      <c r="BT16" s="52"/>
      <c r="BU16" s="31"/>
      <c r="BV16" s="33"/>
      <c r="BW16" s="52"/>
      <c r="BX16" s="31"/>
      <c r="BY16" s="119">
        <f t="shared" si="9"/>
        <v>211</v>
      </c>
      <c r="BZ16" s="18"/>
      <c r="CA16" s="3"/>
    </row>
    <row r="17" spans="1:79" x14ac:dyDescent="0.2">
      <c r="A17" s="25"/>
      <c r="B17" s="14">
        <v>7</v>
      </c>
      <c r="C17" s="143">
        <v>106</v>
      </c>
      <c r="D17" s="13"/>
      <c r="E17" s="14"/>
      <c r="F17" s="15"/>
      <c r="G17" s="15"/>
      <c r="H17" s="139" t="s">
        <v>53</v>
      </c>
      <c r="I17" s="79" t="s">
        <v>65</v>
      </c>
      <c r="J17" s="88">
        <v>41282</v>
      </c>
      <c r="K17" s="60"/>
      <c r="L17" s="61">
        <v>332</v>
      </c>
      <c r="M17" s="61"/>
      <c r="N17" s="61"/>
      <c r="O17" s="61"/>
      <c r="P17" s="61"/>
      <c r="Q17" s="61"/>
      <c r="R17" s="61"/>
      <c r="S17" s="102">
        <f t="shared" si="0"/>
        <v>332</v>
      </c>
      <c r="T17" s="103">
        <f t="shared" si="7"/>
        <v>277.59197324414714</v>
      </c>
      <c r="U17" s="104">
        <f t="shared" si="8"/>
        <v>54.408026755852845</v>
      </c>
      <c r="V17" s="60"/>
      <c r="W17" s="61"/>
      <c r="X17" s="102">
        <f t="shared" si="1"/>
        <v>0</v>
      </c>
      <c r="Y17" s="102">
        <f t="shared" si="2"/>
        <v>0</v>
      </c>
      <c r="Z17" s="115">
        <f t="shared" si="3"/>
        <v>0</v>
      </c>
      <c r="AA17" s="116">
        <f t="shared" si="4"/>
        <v>332</v>
      </c>
      <c r="AB17" s="102">
        <f t="shared" si="5"/>
        <v>277.59197324414714</v>
      </c>
      <c r="AC17" s="117">
        <f t="shared" si="6"/>
        <v>54.408026755852845</v>
      </c>
      <c r="AD17" s="122">
        <v>41282</v>
      </c>
      <c r="AE17" s="52" t="s">
        <v>57</v>
      </c>
      <c r="AF17" s="31">
        <v>332</v>
      </c>
      <c r="AG17" s="122"/>
      <c r="AH17" s="52"/>
      <c r="AI17" s="31"/>
      <c r="AJ17" s="122"/>
      <c r="AK17" s="52"/>
      <c r="AL17" s="31"/>
      <c r="AM17" s="33"/>
      <c r="AN17" s="37"/>
      <c r="AO17" s="122"/>
      <c r="AP17" s="52"/>
      <c r="AQ17" s="31"/>
      <c r="AR17" s="122"/>
      <c r="AS17" s="52"/>
      <c r="AT17" s="31"/>
      <c r="AU17" s="33"/>
      <c r="AV17" s="52"/>
      <c r="AW17" s="31"/>
      <c r="AX17" s="33"/>
      <c r="AY17" s="52"/>
      <c r="AZ17" s="31"/>
      <c r="BA17" s="33"/>
      <c r="BB17" s="52"/>
      <c r="BC17" s="31"/>
      <c r="BD17" s="33"/>
      <c r="BE17" s="52"/>
      <c r="BF17" s="31"/>
      <c r="BG17" s="33"/>
      <c r="BH17" s="52"/>
      <c r="BI17" s="31"/>
      <c r="BJ17" s="33"/>
      <c r="BK17" s="52"/>
      <c r="BL17" s="31"/>
      <c r="BM17" s="33"/>
      <c r="BN17" s="52"/>
      <c r="BO17" s="31"/>
      <c r="BP17" s="33"/>
      <c r="BQ17" s="52"/>
      <c r="BR17" s="31"/>
      <c r="BS17" s="33"/>
      <c r="BT17" s="52"/>
      <c r="BU17" s="31"/>
      <c r="BV17" s="33"/>
      <c r="BW17" s="52"/>
      <c r="BX17" s="31"/>
      <c r="BY17" s="119">
        <f t="shared" si="9"/>
        <v>0</v>
      </c>
      <c r="BZ17" s="18"/>
      <c r="CA17" s="3"/>
    </row>
    <row r="18" spans="1:79" x14ac:dyDescent="0.2">
      <c r="A18" s="25"/>
      <c r="B18" s="96">
        <v>8</v>
      </c>
      <c r="C18" s="143">
        <v>107</v>
      </c>
      <c r="D18" s="13"/>
      <c r="E18" s="14"/>
      <c r="F18" s="15"/>
      <c r="G18" s="15"/>
      <c r="H18" s="138" t="s">
        <v>52</v>
      </c>
      <c r="I18" s="79" t="s">
        <v>66</v>
      </c>
      <c r="J18" s="88">
        <v>41282</v>
      </c>
      <c r="K18" s="60"/>
      <c r="L18" s="61"/>
      <c r="M18" s="61">
        <v>266</v>
      </c>
      <c r="N18" s="61"/>
      <c r="O18" s="61"/>
      <c r="P18" s="61"/>
      <c r="Q18" s="61"/>
      <c r="R18" s="61"/>
      <c r="S18" s="102">
        <f t="shared" si="0"/>
        <v>266</v>
      </c>
      <c r="T18" s="103">
        <f t="shared" si="7"/>
        <v>222.40802675585286</v>
      </c>
      <c r="U18" s="104">
        <f t="shared" si="8"/>
        <v>43.591973244147162</v>
      </c>
      <c r="V18" s="60"/>
      <c r="W18" s="61"/>
      <c r="X18" s="102">
        <f t="shared" si="1"/>
        <v>0</v>
      </c>
      <c r="Y18" s="102">
        <f t="shared" si="2"/>
        <v>0</v>
      </c>
      <c r="Z18" s="115">
        <f t="shared" si="3"/>
        <v>0</v>
      </c>
      <c r="AA18" s="116">
        <f t="shared" si="4"/>
        <v>266</v>
      </c>
      <c r="AB18" s="102">
        <f t="shared" si="5"/>
        <v>222.40802675585286</v>
      </c>
      <c r="AC18" s="117">
        <f t="shared" si="6"/>
        <v>43.591973244147162</v>
      </c>
      <c r="AD18" s="122">
        <v>41324</v>
      </c>
      <c r="AE18" s="52" t="s">
        <v>51</v>
      </c>
      <c r="AF18" s="31">
        <v>190</v>
      </c>
      <c r="AG18" s="122"/>
      <c r="AH18" s="52"/>
      <c r="AI18" s="31"/>
      <c r="AJ18" s="122"/>
      <c r="AK18" s="52"/>
      <c r="AL18" s="31"/>
      <c r="AM18" s="33"/>
      <c r="AN18" s="37"/>
      <c r="AO18" s="122"/>
      <c r="AP18" s="52"/>
      <c r="AQ18" s="31"/>
      <c r="AR18" s="122"/>
      <c r="AS18" s="52"/>
      <c r="AT18" s="31"/>
      <c r="AU18" s="33"/>
      <c r="AV18" s="52"/>
      <c r="AW18" s="31"/>
      <c r="AX18" s="33"/>
      <c r="AY18" s="52"/>
      <c r="AZ18" s="31"/>
      <c r="BA18" s="33"/>
      <c r="BB18" s="52"/>
      <c r="BC18" s="31"/>
      <c r="BD18" s="33"/>
      <c r="BE18" s="52"/>
      <c r="BF18" s="31"/>
      <c r="BG18" s="33"/>
      <c r="BH18" s="52"/>
      <c r="BI18" s="31"/>
      <c r="BJ18" s="33"/>
      <c r="BK18" s="52"/>
      <c r="BL18" s="31"/>
      <c r="BM18" s="33"/>
      <c r="BN18" s="52"/>
      <c r="BO18" s="31"/>
      <c r="BP18" s="33"/>
      <c r="BQ18" s="52"/>
      <c r="BR18" s="31"/>
      <c r="BS18" s="33"/>
      <c r="BT18" s="52"/>
      <c r="BU18" s="31"/>
      <c r="BV18" s="33"/>
      <c r="BW18" s="52"/>
      <c r="BX18" s="31"/>
      <c r="BY18" s="119">
        <f t="shared" si="9"/>
        <v>76</v>
      </c>
      <c r="BZ18" s="18"/>
      <c r="CA18" s="3"/>
    </row>
    <row r="19" spans="1:79" x14ac:dyDescent="0.2">
      <c r="A19" s="25"/>
      <c r="B19" s="14">
        <v>9</v>
      </c>
      <c r="C19" s="143">
        <v>108</v>
      </c>
      <c r="D19" s="13"/>
      <c r="E19" s="14"/>
      <c r="F19" s="15"/>
      <c r="G19" s="15"/>
      <c r="H19" s="138" t="s">
        <v>52</v>
      </c>
      <c r="I19" s="79" t="s">
        <v>67</v>
      </c>
      <c r="J19" s="89">
        <v>41282</v>
      </c>
      <c r="K19" s="63"/>
      <c r="L19" s="62"/>
      <c r="M19" s="62">
        <v>190</v>
      </c>
      <c r="N19" s="62"/>
      <c r="O19" s="62"/>
      <c r="P19" s="62"/>
      <c r="Q19" s="62"/>
      <c r="R19" s="62"/>
      <c r="S19" s="102">
        <f t="shared" si="0"/>
        <v>190</v>
      </c>
      <c r="T19" s="103">
        <f t="shared" si="7"/>
        <v>158.86287625418061</v>
      </c>
      <c r="U19" s="104">
        <f t="shared" si="8"/>
        <v>31.137123745819398</v>
      </c>
      <c r="V19" s="63"/>
      <c r="W19" s="62"/>
      <c r="X19" s="102">
        <f t="shared" si="1"/>
        <v>0</v>
      </c>
      <c r="Y19" s="102">
        <f t="shared" si="2"/>
        <v>0</v>
      </c>
      <c r="Z19" s="115">
        <f t="shared" si="3"/>
        <v>0</v>
      </c>
      <c r="AA19" s="116">
        <f t="shared" si="4"/>
        <v>190</v>
      </c>
      <c r="AB19" s="102">
        <f t="shared" si="5"/>
        <v>158.86287625418061</v>
      </c>
      <c r="AC19" s="117">
        <f t="shared" si="6"/>
        <v>31.137123745819398</v>
      </c>
      <c r="AD19" s="122">
        <v>41290</v>
      </c>
      <c r="AE19" s="52" t="s">
        <v>51</v>
      </c>
      <c r="AF19" s="31">
        <v>190</v>
      </c>
      <c r="AG19" s="122"/>
      <c r="AH19" s="52"/>
      <c r="AI19" s="31"/>
      <c r="AJ19" s="122"/>
      <c r="AK19" s="52"/>
      <c r="AL19" s="31"/>
      <c r="AM19" s="33"/>
      <c r="AN19" s="37"/>
      <c r="AO19" s="122"/>
      <c r="AP19" s="52"/>
      <c r="AQ19" s="31"/>
      <c r="AR19" s="122"/>
      <c r="AS19" s="52"/>
      <c r="AT19" s="31"/>
      <c r="AU19" s="33"/>
      <c r="AV19" s="52"/>
      <c r="AW19" s="31"/>
      <c r="AX19" s="33"/>
      <c r="AY19" s="52"/>
      <c r="AZ19" s="31"/>
      <c r="BA19" s="33"/>
      <c r="BB19" s="52"/>
      <c r="BC19" s="31"/>
      <c r="BD19" s="33"/>
      <c r="BE19" s="52"/>
      <c r="BF19" s="31"/>
      <c r="BG19" s="33"/>
      <c r="BH19" s="52"/>
      <c r="BI19" s="31"/>
      <c r="BJ19" s="33"/>
      <c r="BK19" s="52"/>
      <c r="BL19" s="31"/>
      <c r="BM19" s="33"/>
      <c r="BN19" s="52"/>
      <c r="BO19" s="31"/>
      <c r="BP19" s="33"/>
      <c r="BQ19" s="52"/>
      <c r="BR19" s="31"/>
      <c r="BS19" s="33"/>
      <c r="BT19" s="52"/>
      <c r="BU19" s="31"/>
      <c r="BV19" s="33"/>
      <c r="BW19" s="52"/>
      <c r="BX19" s="31"/>
      <c r="BY19" s="119">
        <f t="shared" si="9"/>
        <v>0</v>
      </c>
      <c r="BZ19" s="18"/>
      <c r="CA19" s="3"/>
    </row>
    <row r="20" spans="1:79" x14ac:dyDescent="0.2">
      <c r="A20" s="25"/>
      <c r="B20" s="96">
        <v>10</v>
      </c>
      <c r="C20" s="143">
        <v>109</v>
      </c>
      <c r="D20" s="13"/>
      <c r="E20" s="14"/>
      <c r="F20" s="15"/>
      <c r="G20" s="15"/>
      <c r="H20" s="138" t="s">
        <v>53</v>
      </c>
      <c r="I20" s="79" t="s">
        <v>68</v>
      </c>
      <c r="J20" s="89">
        <v>41282</v>
      </c>
      <c r="K20" s="63"/>
      <c r="L20" s="62">
        <v>111</v>
      </c>
      <c r="M20" s="62"/>
      <c r="N20" s="62"/>
      <c r="O20" s="62"/>
      <c r="P20" s="62"/>
      <c r="Q20" s="62"/>
      <c r="R20" s="62"/>
      <c r="S20" s="102">
        <f t="shared" si="0"/>
        <v>111</v>
      </c>
      <c r="T20" s="103">
        <f t="shared" si="7"/>
        <v>92.809364548494983</v>
      </c>
      <c r="U20" s="104">
        <f t="shared" si="8"/>
        <v>18.190635451505017</v>
      </c>
      <c r="V20" s="63"/>
      <c r="W20" s="62"/>
      <c r="X20" s="102">
        <f t="shared" si="1"/>
        <v>0</v>
      </c>
      <c r="Y20" s="102">
        <f t="shared" si="2"/>
        <v>0</v>
      </c>
      <c r="Z20" s="115">
        <f t="shared" si="3"/>
        <v>0</v>
      </c>
      <c r="AA20" s="116">
        <f t="shared" si="4"/>
        <v>111</v>
      </c>
      <c r="AB20" s="102">
        <f t="shared" si="5"/>
        <v>92.809364548494983</v>
      </c>
      <c r="AC20" s="117">
        <f t="shared" si="6"/>
        <v>18.190635451505017</v>
      </c>
      <c r="AD20" s="122">
        <v>41283</v>
      </c>
      <c r="AE20" s="52" t="s">
        <v>56</v>
      </c>
      <c r="AF20" s="31">
        <v>111</v>
      </c>
      <c r="AG20" s="122"/>
      <c r="AH20" s="52"/>
      <c r="AI20" s="31"/>
      <c r="AJ20" s="122"/>
      <c r="AK20" s="52"/>
      <c r="AL20" s="31"/>
      <c r="AM20" s="33"/>
      <c r="AN20" s="37"/>
      <c r="AO20" s="122"/>
      <c r="AP20" s="52"/>
      <c r="AQ20" s="31"/>
      <c r="AR20" s="122"/>
      <c r="AS20" s="52"/>
      <c r="AT20" s="31"/>
      <c r="AU20" s="33"/>
      <c r="AV20" s="52"/>
      <c r="AW20" s="31"/>
      <c r="AX20" s="33"/>
      <c r="AY20" s="52"/>
      <c r="AZ20" s="31"/>
      <c r="BA20" s="33"/>
      <c r="BB20" s="52"/>
      <c r="BC20" s="31"/>
      <c r="BD20" s="33"/>
      <c r="BE20" s="52"/>
      <c r="BF20" s="31"/>
      <c r="BG20" s="33"/>
      <c r="BH20" s="52"/>
      <c r="BI20" s="31"/>
      <c r="BJ20" s="33"/>
      <c r="BK20" s="52"/>
      <c r="BL20" s="31"/>
      <c r="BM20" s="33"/>
      <c r="BN20" s="52"/>
      <c r="BO20" s="31"/>
      <c r="BP20" s="33"/>
      <c r="BQ20" s="52"/>
      <c r="BR20" s="31"/>
      <c r="BS20" s="33"/>
      <c r="BT20" s="52"/>
      <c r="BU20" s="31"/>
      <c r="BV20" s="33"/>
      <c r="BW20" s="52"/>
      <c r="BX20" s="31"/>
      <c r="BY20" s="119">
        <f t="shared" si="9"/>
        <v>0</v>
      </c>
      <c r="BZ20" s="18"/>
      <c r="CA20" s="3"/>
    </row>
    <row r="21" spans="1:79" x14ac:dyDescent="0.2">
      <c r="A21" s="25"/>
      <c r="B21" s="14">
        <v>11</v>
      </c>
      <c r="C21" s="143">
        <v>110</v>
      </c>
      <c r="D21" s="13"/>
      <c r="E21" s="14"/>
      <c r="F21" s="15"/>
      <c r="G21" s="15"/>
      <c r="H21" s="138" t="s">
        <v>53</v>
      </c>
      <c r="I21" s="79" t="s">
        <v>69</v>
      </c>
      <c r="J21" s="89">
        <v>41283</v>
      </c>
      <c r="K21" s="63"/>
      <c r="L21" s="62">
        <v>111</v>
      </c>
      <c r="M21" s="62"/>
      <c r="N21" s="62"/>
      <c r="O21" s="62"/>
      <c r="P21" s="62"/>
      <c r="Q21" s="62"/>
      <c r="R21" s="62"/>
      <c r="S21" s="102">
        <f t="shared" si="0"/>
        <v>111</v>
      </c>
      <c r="T21" s="103">
        <f t="shared" si="7"/>
        <v>92.809364548494983</v>
      </c>
      <c r="U21" s="104">
        <f t="shared" si="8"/>
        <v>18.190635451505017</v>
      </c>
      <c r="V21" s="63"/>
      <c r="W21" s="62"/>
      <c r="X21" s="102">
        <f t="shared" si="1"/>
        <v>0</v>
      </c>
      <c r="Y21" s="102">
        <f t="shared" si="2"/>
        <v>0</v>
      </c>
      <c r="Z21" s="115">
        <f t="shared" si="3"/>
        <v>0</v>
      </c>
      <c r="AA21" s="116">
        <f t="shared" si="4"/>
        <v>111</v>
      </c>
      <c r="AB21" s="102">
        <f t="shared" si="5"/>
        <v>92.809364548494983</v>
      </c>
      <c r="AC21" s="117">
        <f t="shared" si="6"/>
        <v>18.190635451505017</v>
      </c>
      <c r="AD21" s="122">
        <v>41281</v>
      </c>
      <c r="AE21" s="52" t="s">
        <v>58</v>
      </c>
      <c r="AF21" s="31">
        <v>48</v>
      </c>
      <c r="AG21" s="122">
        <v>41311</v>
      </c>
      <c r="AH21" s="52" t="s">
        <v>58</v>
      </c>
      <c r="AI21" s="31">
        <v>63</v>
      </c>
      <c r="AJ21" s="122"/>
      <c r="AK21" s="52"/>
      <c r="AL21" s="31"/>
      <c r="AM21" s="33"/>
      <c r="AN21" s="37"/>
      <c r="AO21" s="122"/>
      <c r="AP21" s="52"/>
      <c r="AQ21" s="31"/>
      <c r="AR21" s="122"/>
      <c r="AS21" s="52"/>
      <c r="AT21" s="31"/>
      <c r="AU21" s="33"/>
      <c r="AV21" s="52"/>
      <c r="AW21" s="31"/>
      <c r="AX21" s="33"/>
      <c r="AY21" s="52"/>
      <c r="AZ21" s="31"/>
      <c r="BA21" s="33"/>
      <c r="BB21" s="52"/>
      <c r="BC21" s="31"/>
      <c r="BD21" s="33"/>
      <c r="BE21" s="52"/>
      <c r="BF21" s="31"/>
      <c r="BG21" s="33"/>
      <c r="BH21" s="52"/>
      <c r="BI21" s="31"/>
      <c r="BJ21" s="33"/>
      <c r="BK21" s="52"/>
      <c r="BL21" s="31"/>
      <c r="BM21" s="33"/>
      <c r="BN21" s="52"/>
      <c r="BO21" s="31"/>
      <c r="BP21" s="33"/>
      <c r="BQ21" s="52"/>
      <c r="BR21" s="31"/>
      <c r="BS21" s="33"/>
      <c r="BT21" s="52"/>
      <c r="BU21" s="31"/>
      <c r="BV21" s="33"/>
      <c r="BW21" s="52"/>
      <c r="BX21" s="31"/>
      <c r="BY21" s="119">
        <f t="shared" si="9"/>
        <v>0</v>
      </c>
      <c r="BZ21" s="18"/>
      <c r="CA21" s="3"/>
    </row>
    <row r="22" spans="1:79" x14ac:dyDescent="0.2">
      <c r="A22" s="25"/>
      <c r="B22" s="96">
        <v>12</v>
      </c>
      <c r="C22" s="143">
        <v>111</v>
      </c>
      <c r="D22" s="13"/>
      <c r="E22" s="14"/>
      <c r="F22" s="15"/>
      <c r="G22" s="15"/>
      <c r="H22" s="138" t="s">
        <v>53</v>
      </c>
      <c r="I22" s="79" t="s">
        <v>70</v>
      </c>
      <c r="J22" s="89">
        <v>41283</v>
      </c>
      <c r="K22" s="63"/>
      <c r="L22" s="62">
        <v>418</v>
      </c>
      <c r="M22" s="62"/>
      <c r="N22" s="62"/>
      <c r="O22" s="62"/>
      <c r="P22" s="62"/>
      <c r="Q22" s="62"/>
      <c r="R22" s="62"/>
      <c r="S22" s="102">
        <f t="shared" si="0"/>
        <v>418</v>
      </c>
      <c r="T22" s="103">
        <f t="shared" si="7"/>
        <v>349.49832775919737</v>
      </c>
      <c r="U22" s="104">
        <f t="shared" si="8"/>
        <v>68.501672240802691</v>
      </c>
      <c r="V22" s="63"/>
      <c r="W22" s="62"/>
      <c r="X22" s="102">
        <f t="shared" si="1"/>
        <v>0</v>
      </c>
      <c r="Y22" s="102">
        <f t="shared" si="2"/>
        <v>0</v>
      </c>
      <c r="Z22" s="115">
        <f t="shared" si="3"/>
        <v>0</v>
      </c>
      <c r="AA22" s="116">
        <f t="shared" si="4"/>
        <v>418</v>
      </c>
      <c r="AB22" s="102">
        <f t="shared" si="5"/>
        <v>349.49832775919737</v>
      </c>
      <c r="AC22" s="117">
        <f t="shared" si="6"/>
        <v>68.501672240802691</v>
      </c>
      <c r="AD22" s="122">
        <v>41283</v>
      </c>
      <c r="AE22" s="52" t="s">
        <v>56</v>
      </c>
      <c r="AF22" s="31">
        <v>339</v>
      </c>
      <c r="AG22" s="122">
        <v>41345</v>
      </c>
      <c r="AH22" s="52" t="s">
        <v>56</v>
      </c>
      <c r="AI22" s="31">
        <v>79</v>
      </c>
      <c r="AJ22" s="122"/>
      <c r="AK22" s="52"/>
      <c r="AL22" s="31"/>
      <c r="AM22" s="33"/>
      <c r="AN22" s="37"/>
      <c r="AO22" s="122"/>
      <c r="AP22" s="52"/>
      <c r="AQ22" s="31"/>
      <c r="AR22" s="122"/>
      <c r="AS22" s="52"/>
      <c r="AT22" s="31"/>
      <c r="AU22" s="33"/>
      <c r="AV22" s="52"/>
      <c r="AW22" s="31"/>
      <c r="AX22" s="33"/>
      <c r="AY22" s="52"/>
      <c r="AZ22" s="31"/>
      <c r="BA22" s="33"/>
      <c r="BB22" s="52"/>
      <c r="BC22" s="31"/>
      <c r="BD22" s="33"/>
      <c r="BE22" s="52"/>
      <c r="BF22" s="31"/>
      <c r="BG22" s="33"/>
      <c r="BH22" s="52"/>
      <c r="BI22" s="31"/>
      <c r="BJ22" s="33"/>
      <c r="BK22" s="52"/>
      <c r="BL22" s="31"/>
      <c r="BM22" s="33"/>
      <c r="BN22" s="52"/>
      <c r="BO22" s="31"/>
      <c r="BP22" s="33"/>
      <c r="BQ22" s="52"/>
      <c r="BR22" s="31"/>
      <c r="BS22" s="33"/>
      <c r="BT22" s="52"/>
      <c r="BU22" s="31"/>
      <c r="BV22" s="33"/>
      <c r="BW22" s="52"/>
      <c r="BX22" s="31"/>
      <c r="BY22" s="119">
        <f t="shared" si="9"/>
        <v>0</v>
      </c>
      <c r="BZ22" s="18"/>
      <c r="CA22" s="3"/>
    </row>
    <row r="23" spans="1:79" x14ac:dyDescent="0.2">
      <c r="A23" s="25"/>
      <c r="B23" s="14">
        <v>13</v>
      </c>
      <c r="C23" s="143">
        <v>112</v>
      </c>
      <c r="D23" s="13"/>
      <c r="E23" s="14"/>
      <c r="F23" s="15"/>
      <c r="G23" s="15"/>
      <c r="H23" s="139" t="s">
        <v>53</v>
      </c>
      <c r="I23" s="79" t="s">
        <v>71</v>
      </c>
      <c r="J23" s="89">
        <v>41286</v>
      </c>
      <c r="K23" s="63"/>
      <c r="L23" s="62">
        <v>228</v>
      </c>
      <c r="M23" s="62"/>
      <c r="N23" s="62"/>
      <c r="O23" s="62"/>
      <c r="P23" s="62"/>
      <c r="Q23" s="62"/>
      <c r="R23" s="62"/>
      <c r="S23" s="102">
        <f t="shared" si="0"/>
        <v>228</v>
      </c>
      <c r="T23" s="103">
        <f t="shared" si="7"/>
        <v>190.63545150501673</v>
      </c>
      <c r="U23" s="104">
        <f t="shared" si="8"/>
        <v>37.364548494983282</v>
      </c>
      <c r="V23" s="63"/>
      <c r="W23" s="62"/>
      <c r="X23" s="102">
        <f t="shared" si="1"/>
        <v>0</v>
      </c>
      <c r="Y23" s="102">
        <f t="shared" si="2"/>
        <v>0</v>
      </c>
      <c r="Z23" s="115">
        <f t="shared" si="3"/>
        <v>0</v>
      </c>
      <c r="AA23" s="116">
        <f t="shared" si="4"/>
        <v>228</v>
      </c>
      <c r="AB23" s="102">
        <f t="shared" si="5"/>
        <v>190.63545150501673</v>
      </c>
      <c r="AC23" s="117">
        <f t="shared" si="6"/>
        <v>37.364548494983282</v>
      </c>
      <c r="AD23" s="122">
        <v>41286</v>
      </c>
      <c r="AE23" s="52" t="s">
        <v>56</v>
      </c>
      <c r="AF23" s="31">
        <v>85</v>
      </c>
      <c r="AG23" s="122">
        <v>41338</v>
      </c>
      <c r="AH23" s="52" t="s">
        <v>56</v>
      </c>
      <c r="AI23" s="31">
        <v>143</v>
      </c>
      <c r="AJ23" s="122"/>
      <c r="AK23" s="52"/>
      <c r="AL23" s="31"/>
      <c r="AM23" s="33"/>
      <c r="AN23" s="37"/>
      <c r="AO23" s="122"/>
      <c r="AP23" s="52"/>
      <c r="AQ23" s="31"/>
      <c r="AR23" s="122"/>
      <c r="AS23" s="52"/>
      <c r="AT23" s="31"/>
      <c r="AU23" s="33"/>
      <c r="AV23" s="52"/>
      <c r="AW23" s="31"/>
      <c r="AX23" s="33"/>
      <c r="AY23" s="52"/>
      <c r="AZ23" s="31"/>
      <c r="BA23" s="33"/>
      <c r="BB23" s="52"/>
      <c r="BC23" s="31"/>
      <c r="BD23" s="33"/>
      <c r="BE23" s="52"/>
      <c r="BF23" s="31"/>
      <c r="BG23" s="33"/>
      <c r="BH23" s="52"/>
      <c r="BI23" s="31"/>
      <c r="BJ23" s="33"/>
      <c r="BK23" s="52"/>
      <c r="BL23" s="31"/>
      <c r="BM23" s="33"/>
      <c r="BN23" s="52"/>
      <c r="BO23" s="31"/>
      <c r="BP23" s="33"/>
      <c r="BQ23" s="52"/>
      <c r="BR23" s="31"/>
      <c r="BS23" s="33"/>
      <c r="BT23" s="52"/>
      <c r="BU23" s="31"/>
      <c r="BV23" s="33"/>
      <c r="BW23" s="52"/>
      <c r="BX23" s="31"/>
      <c r="BY23" s="119">
        <f t="shared" si="9"/>
        <v>0</v>
      </c>
      <c r="BZ23" s="18"/>
      <c r="CA23" s="3"/>
    </row>
    <row r="24" spans="1:79" x14ac:dyDescent="0.2">
      <c r="A24" s="25"/>
      <c r="B24" s="96">
        <v>14</v>
      </c>
      <c r="C24" s="143">
        <v>113</v>
      </c>
      <c r="D24" s="13"/>
      <c r="E24" s="14"/>
      <c r="F24" s="15"/>
      <c r="G24" s="15"/>
      <c r="H24" s="138" t="s">
        <v>55</v>
      </c>
      <c r="I24" s="79" t="s">
        <v>72</v>
      </c>
      <c r="J24" s="89">
        <v>41289</v>
      </c>
      <c r="K24" s="63"/>
      <c r="L24" s="62"/>
      <c r="M24" s="62"/>
      <c r="N24" s="62"/>
      <c r="O24" s="62"/>
      <c r="P24" s="62"/>
      <c r="Q24" s="62">
        <v>342</v>
      </c>
      <c r="R24" s="62"/>
      <c r="S24" s="102">
        <f t="shared" si="0"/>
        <v>342</v>
      </c>
      <c r="T24" s="103">
        <f t="shared" si="7"/>
        <v>285.95317725752511</v>
      </c>
      <c r="U24" s="104">
        <f t="shared" si="8"/>
        <v>56.046822742474923</v>
      </c>
      <c r="V24" s="63"/>
      <c r="W24" s="62"/>
      <c r="X24" s="102">
        <f t="shared" si="1"/>
        <v>0</v>
      </c>
      <c r="Y24" s="102">
        <f t="shared" si="2"/>
        <v>0</v>
      </c>
      <c r="Z24" s="115">
        <f t="shared" si="3"/>
        <v>0</v>
      </c>
      <c r="AA24" s="116">
        <f t="shared" si="4"/>
        <v>342</v>
      </c>
      <c r="AB24" s="102">
        <f t="shared" si="5"/>
        <v>285.95317725752511</v>
      </c>
      <c r="AC24" s="117">
        <f t="shared" si="6"/>
        <v>56.046822742474923</v>
      </c>
      <c r="AD24" s="122">
        <v>41289</v>
      </c>
      <c r="AE24" s="52" t="s">
        <v>51</v>
      </c>
      <c r="AF24" s="31">
        <v>200</v>
      </c>
      <c r="AG24" s="122">
        <v>41307</v>
      </c>
      <c r="AH24" s="52" t="s">
        <v>51</v>
      </c>
      <c r="AI24" s="31">
        <v>142</v>
      </c>
      <c r="AJ24" s="122"/>
      <c r="AK24" s="52"/>
      <c r="AL24" s="31"/>
      <c r="AM24" s="33"/>
      <c r="AN24" s="37"/>
      <c r="AO24" s="122"/>
      <c r="AP24" s="52"/>
      <c r="AQ24" s="31"/>
      <c r="AR24" s="122"/>
      <c r="AS24" s="52"/>
      <c r="AT24" s="31"/>
      <c r="AU24" s="33"/>
      <c r="AV24" s="52"/>
      <c r="AW24" s="31"/>
      <c r="AX24" s="33"/>
      <c r="AY24" s="52"/>
      <c r="AZ24" s="31"/>
      <c r="BA24" s="33"/>
      <c r="BB24" s="52"/>
      <c r="BC24" s="31"/>
      <c r="BD24" s="33"/>
      <c r="BE24" s="52"/>
      <c r="BF24" s="31"/>
      <c r="BG24" s="33"/>
      <c r="BH24" s="52"/>
      <c r="BI24" s="31"/>
      <c r="BJ24" s="33"/>
      <c r="BK24" s="52"/>
      <c r="BL24" s="31"/>
      <c r="BM24" s="33"/>
      <c r="BN24" s="52"/>
      <c r="BO24" s="31"/>
      <c r="BP24" s="33"/>
      <c r="BQ24" s="52"/>
      <c r="BR24" s="31"/>
      <c r="BS24" s="33"/>
      <c r="BT24" s="52"/>
      <c r="BU24" s="31"/>
      <c r="BV24" s="33"/>
      <c r="BW24" s="52"/>
      <c r="BX24" s="31"/>
      <c r="BY24" s="119">
        <f t="shared" si="9"/>
        <v>0</v>
      </c>
      <c r="BZ24" s="18"/>
      <c r="CA24" s="3"/>
    </row>
    <row r="25" spans="1:79" x14ac:dyDescent="0.2">
      <c r="A25" s="25"/>
      <c r="B25" s="14">
        <v>15</v>
      </c>
      <c r="C25" s="143">
        <v>114</v>
      </c>
      <c r="D25" s="13"/>
      <c r="E25" s="14"/>
      <c r="F25" s="15"/>
      <c r="G25" s="15"/>
      <c r="H25" s="138" t="s">
        <v>53</v>
      </c>
      <c r="I25" s="79" t="s">
        <v>73</v>
      </c>
      <c r="J25" s="89">
        <v>41290</v>
      </c>
      <c r="K25" s="63"/>
      <c r="L25" s="62">
        <v>262</v>
      </c>
      <c r="M25" s="62"/>
      <c r="N25" s="62"/>
      <c r="O25" s="62"/>
      <c r="P25" s="62"/>
      <c r="Q25" s="62"/>
      <c r="R25" s="62"/>
      <c r="S25" s="102">
        <f t="shared" si="0"/>
        <v>262</v>
      </c>
      <c r="T25" s="103">
        <f t="shared" si="7"/>
        <v>219.06354515050168</v>
      </c>
      <c r="U25" s="104">
        <f t="shared" si="8"/>
        <v>42.936454849498332</v>
      </c>
      <c r="V25" s="63"/>
      <c r="W25" s="62"/>
      <c r="X25" s="102">
        <f t="shared" si="1"/>
        <v>0</v>
      </c>
      <c r="Y25" s="102">
        <f t="shared" si="2"/>
        <v>0</v>
      </c>
      <c r="Z25" s="115">
        <f t="shared" si="3"/>
        <v>0</v>
      </c>
      <c r="AA25" s="116">
        <f t="shared" si="4"/>
        <v>262</v>
      </c>
      <c r="AB25" s="102">
        <f t="shared" si="5"/>
        <v>219.06354515050168</v>
      </c>
      <c r="AC25" s="117">
        <f t="shared" si="6"/>
        <v>42.936454849498332</v>
      </c>
      <c r="AD25" s="122">
        <v>41416</v>
      </c>
      <c r="AE25" s="52" t="s">
        <v>51</v>
      </c>
      <c r="AF25" s="31">
        <v>262</v>
      </c>
      <c r="AG25" s="122"/>
      <c r="AH25" s="52"/>
      <c r="AI25" s="31"/>
      <c r="AJ25" s="122"/>
      <c r="AK25" s="52"/>
      <c r="AL25" s="31"/>
      <c r="AM25" s="33"/>
      <c r="AN25" s="37"/>
      <c r="AO25" s="122"/>
      <c r="AP25" s="52"/>
      <c r="AQ25" s="31"/>
      <c r="AR25" s="122"/>
      <c r="AS25" s="52"/>
      <c r="AT25" s="31"/>
      <c r="AU25" s="33"/>
      <c r="AV25" s="52"/>
      <c r="AW25" s="31"/>
      <c r="AX25" s="33"/>
      <c r="AY25" s="52"/>
      <c r="AZ25" s="31"/>
      <c r="BA25" s="33"/>
      <c r="BB25" s="52"/>
      <c r="BC25" s="31"/>
      <c r="BD25" s="33"/>
      <c r="BE25" s="52"/>
      <c r="BF25" s="31"/>
      <c r="BG25" s="33"/>
      <c r="BH25" s="52"/>
      <c r="BI25" s="31"/>
      <c r="BJ25" s="33"/>
      <c r="BK25" s="52"/>
      <c r="BL25" s="31"/>
      <c r="BM25" s="33"/>
      <c r="BN25" s="52"/>
      <c r="BO25" s="31"/>
      <c r="BP25" s="33"/>
      <c r="BQ25" s="52"/>
      <c r="BR25" s="31"/>
      <c r="BS25" s="33"/>
      <c r="BT25" s="52"/>
      <c r="BU25" s="31"/>
      <c r="BV25" s="33"/>
      <c r="BW25" s="52"/>
      <c r="BX25" s="31"/>
      <c r="BY25" s="119">
        <f t="shared" si="9"/>
        <v>0</v>
      </c>
      <c r="BZ25" s="18"/>
      <c r="CA25" s="3"/>
    </row>
    <row r="26" spans="1:79" x14ac:dyDescent="0.2">
      <c r="A26" s="25"/>
      <c r="B26" s="96">
        <v>16</v>
      </c>
      <c r="C26" s="143">
        <v>115</v>
      </c>
      <c r="D26" s="13"/>
      <c r="E26" s="14"/>
      <c r="F26" s="15"/>
      <c r="G26" s="15"/>
      <c r="H26" s="138" t="s">
        <v>53</v>
      </c>
      <c r="I26" s="79" t="s">
        <v>74</v>
      </c>
      <c r="J26" s="89">
        <v>41290</v>
      </c>
      <c r="K26" s="63"/>
      <c r="L26" s="62">
        <v>272</v>
      </c>
      <c r="M26" s="62"/>
      <c r="N26" s="62"/>
      <c r="O26" s="62"/>
      <c r="P26" s="62"/>
      <c r="Q26" s="62"/>
      <c r="R26" s="62"/>
      <c r="S26" s="102">
        <f t="shared" si="0"/>
        <v>272</v>
      </c>
      <c r="T26" s="103">
        <f t="shared" si="7"/>
        <v>227.4247491638796</v>
      </c>
      <c r="U26" s="104">
        <f t="shared" si="8"/>
        <v>44.575250836120404</v>
      </c>
      <c r="V26" s="63"/>
      <c r="W26" s="62"/>
      <c r="X26" s="102">
        <f t="shared" si="1"/>
        <v>0</v>
      </c>
      <c r="Y26" s="102">
        <f t="shared" si="2"/>
        <v>0</v>
      </c>
      <c r="Z26" s="115">
        <f t="shared" si="3"/>
        <v>0</v>
      </c>
      <c r="AA26" s="116">
        <f t="shared" si="4"/>
        <v>272</v>
      </c>
      <c r="AB26" s="102">
        <f t="shared" si="5"/>
        <v>227.4247491638796</v>
      </c>
      <c r="AC26" s="117">
        <f t="shared" si="6"/>
        <v>44.575250836120404</v>
      </c>
      <c r="AD26" s="122">
        <v>41290</v>
      </c>
      <c r="AE26" s="52" t="s">
        <v>56</v>
      </c>
      <c r="AF26" s="31">
        <v>272</v>
      </c>
      <c r="AG26" s="122"/>
      <c r="AH26" s="52"/>
      <c r="AI26" s="31"/>
      <c r="AJ26" s="122"/>
      <c r="AK26" s="52"/>
      <c r="AL26" s="31"/>
      <c r="AM26" s="33"/>
      <c r="AN26" s="37"/>
      <c r="AO26" s="122"/>
      <c r="AP26" s="52"/>
      <c r="AQ26" s="31"/>
      <c r="AR26" s="122"/>
      <c r="AS26" s="52"/>
      <c r="AT26" s="31"/>
      <c r="AU26" s="33"/>
      <c r="AV26" s="52"/>
      <c r="AW26" s="31"/>
      <c r="AX26" s="33"/>
      <c r="AY26" s="52"/>
      <c r="AZ26" s="31"/>
      <c r="BA26" s="33"/>
      <c r="BB26" s="52"/>
      <c r="BC26" s="31"/>
      <c r="BD26" s="33"/>
      <c r="BE26" s="52"/>
      <c r="BF26" s="31"/>
      <c r="BG26" s="33"/>
      <c r="BH26" s="52"/>
      <c r="BI26" s="31"/>
      <c r="BJ26" s="33"/>
      <c r="BK26" s="52"/>
      <c r="BL26" s="31"/>
      <c r="BM26" s="33"/>
      <c r="BN26" s="52"/>
      <c r="BO26" s="31"/>
      <c r="BP26" s="33"/>
      <c r="BQ26" s="52"/>
      <c r="BR26" s="31"/>
      <c r="BS26" s="33"/>
      <c r="BT26" s="52"/>
      <c r="BU26" s="31"/>
      <c r="BV26" s="33"/>
      <c r="BW26" s="52"/>
      <c r="BX26" s="31"/>
      <c r="BY26" s="119">
        <f t="shared" si="9"/>
        <v>0</v>
      </c>
      <c r="BZ26" s="18"/>
      <c r="CA26" s="3"/>
    </row>
    <row r="27" spans="1:79" x14ac:dyDescent="0.2">
      <c r="A27" s="25"/>
      <c r="B27" s="14">
        <v>17</v>
      </c>
      <c r="C27" s="143">
        <v>116</v>
      </c>
      <c r="D27" s="13"/>
      <c r="E27" s="14"/>
      <c r="F27" s="15"/>
      <c r="G27" s="15"/>
      <c r="H27" s="138" t="s">
        <v>77</v>
      </c>
      <c r="I27" s="79" t="s">
        <v>75</v>
      </c>
      <c r="J27" s="89">
        <v>41291</v>
      </c>
      <c r="K27" s="63"/>
      <c r="L27" s="62"/>
      <c r="M27" s="62">
        <v>-76</v>
      </c>
      <c r="N27" s="62"/>
      <c r="O27" s="62"/>
      <c r="P27" s="62"/>
      <c r="Q27" s="62"/>
      <c r="R27" s="62"/>
      <c r="S27" s="102">
        <f t="shared" si="0"/>
        <v>-76</v>
      </c>
      <c r="T27" s="103">
        <f t="shared" si="7"/>
        <v>-63.545150501672246</v>
      </c>
      <c r="U27" s="104">
        <f t="shared" si="8"/>
        <v>-12.454849498327761</v>
      </c>
      <c r="V27" s="63"/>
      <c r="W27" s="62"/>
      <c r="X27" s="102">
        <f t="shared" si="1"/>
        <v>0</v>
      </c>
      <c r="Y27" s="102">
        <f t="shared" si="2"/>
        <v>0</v>
      </c>
      <c r="Z27" s="115">
        <f t="shared" si="3"/>
        <v>0</v>
      </c>
      <c r="AA27" s="116">
        <f t="shared" si="4"/>
        <v>-76</v>
      </c>
      <c r="AB27" s="102">
        <f t="shared" si="5"/>
        <v>-63.545150501672246</v>
      </c>
      <c r="AC27" s="117">
        <f t="shared" si="6"/>
        <v>-12.454849498327761</v>
      </c>
      <c r="AD27" s="122"/>
      <c r="AE27" s="52"/>
      <c r="AF27" s="31"/>
      <c r="AG27" s="122"/>
      <c r="AH27" s="52"/>
      <c r="AI27" s="31"/>
      <c r="AJ27" s="122"/>
      <c r="AK27" s="52"/>
      <c r="AL27" s="31"/>
      <c r="AM27" s="33"/>
      <c r="AN27" s="37"/>
      <c r="AO27" s="122"/>
      <c r="AP27" s="52"/>
      <c r="AQ27" s="31"/>
      <c r="AR27" s="122"/>
      <c r="AS27" s="52"/>
      <c r="AT27" s="31"/>
      <c r="AU27" s="33"/>
      <c r="AV27" s="52"/>
      <c r="AW27" s="31"/>
      <c r="AX27" s="33"/>
      <c r="AY27" s="52"/>
      <c r="AZ27" s="31"/>
      <c r="BA27" s="33"/>
      <c r="BB27" s="52"/>
      <c r="BC27" s="31"/>
      <c r="BD27" s="33"/>
      <c r="BE27" s="52"/>
      <c r="BF27" s="31"/>
      <c r="BG27" s="33"/>
      <c r="BH27" s="52"/>
      <c r="BI27" s="31"/>
      <c r="BJ27" s="33"/>
      <c r="BK27" s="52"/>
      <c r="BL27" s="31"/>
      <c r="BM27" s="33"/>
      <c r="BN27" s="52"/>
      <c r="BO27" s="31"/>
      <c r="BP27" s="33"/>
      <c r="BQ27" s="52"/>
      <c r="BR27" s="31"/>
      <c r="BS27" s="33"/>
      <c r="BT27" s="52"/>
      <c r="BU27" s="31"/>
      <c r="BV27" s="33"/>
      <c r="BW27" s="52"/>
      <c r="BX27" s="31"/>
      <c r="BY27" s="119">
        <f t="shared" si="9"/>
        <v>-76</v>
      </c>
      <c r="BZ27" s="18"/>
      <c r="CA27" s="3"/>
    </row>
    <row r="28" spans="1:79" x14ac:dyDescent="0.2">
      <c r="A28" s="25"/>
      <c r="B28" s="96">
        <v>18</v>
      </c>
      <c r="C28" s="143">
        <v>117</v>
      </c>
      <c r="D28" s="13"/>
      <c r="E28" s="14"/>
      <c r="F28" s="15"/>
      <c r="G28" s="15"/>
      <c r="H28" s="138" t="s">
        <v>53</v>
      </c>
      <c r="I28" s="79" t="s">
        <v>76</v>
      </c>
      <c r="J28" s="89">
        <v>41292</v>
      </c>
      <c r="K28" s="63"/>
      <c r="L28" s="62">
        <v>190</v>
      </c>
      <c r="M28" s="62"/>
      <c r="N28" s="62"/>
      <c r="O28" s="62"/>
      <c r="P28" s="62"/>
      <c r="Q28" s="62"/>
      <c r="R28" s="62"/>
      <c r="S28" s="102">
        <f t="shared" si="0"/>
        <v>190</v>
      </c>
      <c r="T28" s="103">
        <f t="shared" si="7"/>
        <v>158.86287625418061</v>
      </c>
      <c r="U28" s="104">
        <f t="shared" si="8"/>
        <v>31.137123745819398</v>
      </c>
      <c r="V28" s="63"/>
      <c r="W28" s="62"/>
      <c r="X28" s="102">
        <f t="shared" si="1"/>
        <v>0</v>
      </c>
      <c r="Y28" s="102">
        <f t="shared" si="2"/>
        <v>0</v>
      </c>
      <c r="Z28" s="115">
        <f t="shared" si="3"/>
        <v>0</v>
      </c>
      <c r="AA28" s="116">
        <f t="shared" si="4"/>
        <v>190</v>
      </c>
      <c r="AB28" s="102">
        <f t="shared" si="5"/>
        <v>158.86287625418061</v>
      </c>
      <c r="AC28" s="117">
        <f t="shared" si="6"/>
        <v>31.137123745819398</v>
      </c>
      <c r="AD28" s="122">
        <v>41303</v>
      </c>
      <c r="AE28" s="52" t="s">
        <v>51</v>
      </c>
      <c r="AF28" s="31">
        <v>190</v>
      </c>
      <c r="AG28" s="122"/>
      <c r="AH28" s="52"/>
      <c r="AI28" s="31"/>
      <c r="AJ28" s="122"/>
      <c r="AK28" s="52"/>
      <c r="AL28" s="31"/>
      <c r="AM28" s="33"/>
      <c r="AN28" s="37"/>
      <c r="AO28" s="122"/>
      <c r="AP28" s="52"/>
      <c r="AQ28" s="31"/>
      <c r="AR28" s="122"/>
      <c r="AS28" s="52"/>
      <c r="AT28" s="31"/>
      <c r="AU28" s="33"/>
      <c r="AV28" s="52"/>
      <c r="AW28" s="31"/>
      <c r="AX28" s="33"/>
      <c r="AY28" s="52"/>
      <c r="AZ28" s="31"/>
      <c r="BA28" s="33"/>
      <c r="BB28" s="52"/>
      <c r="BC28" s="31"/>
      <c r="BD28" s="33"/>
      <c r="BE28" s="52"/>
      <c r="BF28" s="31"/>
      <c r="BG28" s="33"/>
      <c r="BH28" s="52"/>
      <c r="BI28" s="31"/>
      <c r="BJ28" s="33"/>
      <c r="BK28" s="52"/>
      <c r="BL28" s="31"/>
      <c r="BM28" s="33"/>
      <c r="BN28" s="52"/>
      <c r="BO28" s="31"/>
      <c r="BP28" s="33"/>
      <c r="BQ28" s="52"/>
      <c r="BR28" s="31"/>
      <c r="BS28" s="33"/>
      <c r="BT28" s="52"/>
      <c r="BU28" s="31"/>
      <c r="BV28" s="33"/>
      <c r="BW28" s="52"/>
      <c r="BX28" s="31"/>
      <c r="BY28" s="119">
        <f t="shared" si="9"/>
        <v>0</v>
      </c>
      <c r="BZ28" s="18"/>
      <c r="CA28" s="3"/>
    </row>
    <row r="29" spans="1:79" x14ac:dyDescent="0.2">
      <c r="A29" s="25"/>
      <c r="B29" s="14">
        <v>19</v>
      </c>
      <c r="C29" s="143">
        <v>118</v>
      </c>
      <c r="D29" s="13"/>
      <c r="E29" s="14"/>
      <c r="F29" s="15"/>
      <c r="G29" s="15"/>
      <c r="H29" s="138" t="s">
        <v>52</v>
      </c>
      <c r="I29" s="79" t="s">
        <v>78</v>
      </c>
      <c r="J29" s="89">
        <v>41292</v>
      </c>
      <c r="K29" s="63"/>
      <c r="L29" s="62"/>
      <c r="M29" s="62">
        <v>76</v>
      </c>
      <c r="N29" s="62"/>
      <c r="O29" s="62"/>
      <c r="P29" s="62"/>
      <c r="Q29" s="62"/>
      <c r="R29" s="62"/>
      <c r="S29" s="102">
        <f t="shared" si="0"/>
        <v>76</v>
      </c>
      <c r="T29" s="103">
        <f t="shared" si="7"/>
        <v>63.545150501672246</v>
      </c>
      <c r="U29" s="104">
        <f t="shared" si="8"/>
        <v>12.454849498327761</v>
      </c>
      <c r="V29" s="63"/>
      <c r="W29" s="62"/>
      <c r="X29" s="102">
        <f t="shared" si="1"/>
        <v>0</v>
      </c>
      <c r="Y29" s="102">
        <f t="shared" si="2"/>
        <v>0</v>
      </c>
      <c r="Z29" s="115">
        <f t="shared" si="3"/>
        <v>0</v>
      </c>
      <c r="AA29" s="116">
        <f t="shared" si="4"/>
        <v>76</v>
      </c>
      <c r="AB29" s="102">
        <f t="shared" si="5"/>
        <v>63.545150501672246</v>
      </c>
      <c r="AC29" s="117">
        <f t="shared" si="6"/>
        <v>12.454849498327761</v>
      </c>
      <c r="AD29" s="122">
        <v>41298</v>
      </c>
      <c r="AE29" s="52" t="s">
        <v>51</v>
      </c>
      <c r="AF29" s="31">
        <v>76</v>
      </c>
      <c r="AG29" s="122"/>
      <c r="AH29" s="52"/>
      <c r="AI29" s="31"/>
      <c r="AJ29" s="122"/>
      <c r="AK29" s="52"/>
      <c r="AL29" s="31"/>
      <c r="AM29" s="33"/>
      <c r="AN29" s="37"/>
      <c r="AO29" s="122"/>
      <c r="AP29" s="52"/>
      <c r="AQ29" s="31"/>
      <c r="AR29" s="122"/>
      <c r="AS29" s="52"/>
      <c r="AT29" s="31"/>
      <c r="AU29" s="33"/>
      <c r="AV29" s="52"/>
      <c r="AW29" s="31"/>
      <c r="AX29" s="33"/>
      <c r="AY29" s="52"/>
      <c r="AZ29" s="31"/>
      <c r="BA29" s="33"/>
      <c r="BB29" s="52"/>
      <c r="BC29" s="31"/>
      <c r="BD29" s="33"/>
      <c r="BE29" s="52"/>
      <c r="BF29" s="31"/>
      <c r="BG29" s="33"/>
      <c r="BH29" s="52"/>
      <c r="BI29" s="31"/>
      <c r="BJ29" s="33"/>
      <c r="BK29" s="52"/>
      <c r="BL29" s="31"/>
      <c r="BM29" s="33"/>
      <c r="BN29" s="52"/>
      <c r="BO29" s="31"/>
      <c r="BP29" s="33"/>
      <c r="BQ29" s="52"/>
      <c r="BR29" s="31"/>
      <c r="BS29" s="33"/>
      <c r="BT29" s="52"/>
      <c r="BU29" s="31"/>
      <c r="BV29" s="33"/>
      <c r="BW29" s="52"/>
      <c r="BX29" s="31"/>
      <c r="BY29" s="119">
        <f t="shared" si="9"/>
        <v>0</v>
      </c>
      <c r="BZ29" s="18"/>
      <c r="CA29" s="3"/>
    </row>
    <row r="30" spans="1:79" x14ac:dyDescent="0.2">
      <c r="A30" s="25"/>
      <c r="B30" s="96">
        <v>20</v>
      </c>
      <c r="C30" s="143">
        <v>119</v>
      </c>
      <c r="D30" s="13"/>
      <c r="E30" s="14"/>
      <c r="F30" s="15"/>
      <c r="G30" s="15"/>
      <c r="H30" s="138" t="s">
        <v>53</v>
      </c>
      <c r="I30" s="79" t="s">
        <v>79</v>
      </c>
      <c r="J30" s="89">
        <v>41296</v>
      </c>
      <c r="K30" s="63"/>
      <c r="L30" s="62">
        <v>318</v>
      </c>
      <c r="M30" s="62"/>
      <c r="N30" s="62"/>
      <c r="O30" s="62"/>
      <c r="P30" s="62"/>
      <c r="Q30" s="62"/>
      <c r="R30" s="62"/>
      <c r="S30" s="102">
        <f t="shared" si="0"/>
        <v>318</v>
      </c>
      <c r="T30" s="103">
        <f t="shared" si="7"/>
        <v>265.88628762541805</v>
      </c>
      <c r="U30" s="104">
        <f t="shared" si="8"/>
        <v>52.113712374581937</v>
      </c>
      <c r="V30" s="63"/>
      <c r="W30" s="62"/>
      <c r="X30" s="102">
        <f t="shared" si="1"/>
        <v>0</v>
      </c>
      <c r="Y30" s="102">
        <f t="shared" si="2"/>
        <v>0</v>
      </c>
      <c r="Z30" s="115">
        <f t="shared" si="3"/>
        <v>0</v>
      </c>
      <c r="AA30" s="116">
        <f t="shared" si="4"/>
        <v>318</v>
      </c>
      <c r="AB30" s="102">
        <f t="shared" si="5"/>
        <v>265.88628762541805</v>
      </c>
      <c r="AC30" s="117">
        <f t="shared" si="6"/>
        <v>52.113712374581937</v>
      </c>
      <c r="AD30" s="122">
        <v>41311</v>
      </c>
      <c r="AE30" s="52" t="s">
        <v>56</v>
      </c>
      <c r="AF30" s="31">
        <v>63</v>
      </c>
      <c r="AG30" s="122">
        <v>41340</v>
      </c>
      <c r="AH30" s="52" t="s">
        <v>56</v>
      </c>
      <c r="AI30" s="31">
        <v>50</v>
      </c>
      <c r="AJ30" s="122">
        <v>41369</v>
      </c>
      <c r="AK30" s="52" t="s">
        <v>56</v>
      </c>
      <c r="AL30" s="31">
        <v>100</v>
      </c>
      <c r="AM30" s="33"/>
      <c r="AN30" s="37"/>
      <c r="AO30" s="122">
        <v>41397</v>
      </c>
      <c r="AP30" s="52" t="s">
        <v>56</v>
      </c>
      <c r="AQ30" s="31">
        <v>50</v>
      </c>
      <c r="AR30" s="122">
        <v>41429</v>
      </c>
      <c r="AS30" s="52" t="s">
        <v>56</v>
      </c>
      <c r="AT30" s="31">
        <v>55</v>
      </c>
      <c r="AU30" s="33"/>
      <c r="AV30" s="52"/>
      <c r="AW30" s="31"/>
      <c r="AX30" s="33"/>
      <c r="AY30" s="52"/>
      <c r="AZ30" s="31"/>
      <c r="BA30" s="33"/>
      <c r="BB30" s="52"/>
      <c r="BC30" s="31"/>
      <c r="BD30" s="33"/>
      <c r="BE30" s="52"/>
      <c r="BF30" s="31"/>
      <c r="BG30" s="33"/>
      <c r="BH30" s="52"/>
      <c r="BI30" s="31"/>
      <c r="BJ30" s="33"/>
      <c r="BK30" s="52"/>
      <c r="BL30" s="31"/>
      <c r="BM30" s="33"/>
      <c r="BN30" s="52"/>
      <c r="BO30" s="31"/>
      <c r="BP30" s="33"/>
      <c r="BQ30" s="52"/>
      <c r="BR30" s="31"/>
      <c r="BS30" s="33"/>
      <c r="BT30" s="52"/>
      <c r="BU30" s="31"/>
      <c r="BV30" s="33"/>
      <c r="BW30" s="52"/>
      <c r="BX30" s="31"/>
      <c r="BY30" s="119">
        <f t="shared" si="9"/>
        <v>0</v>
      </c>
      <c r="BZ30" s="18"/>
      <c r="CA30" s="3"/>
    </row>
    <row r="31" spans="1:79" x14ac:dyDescent="0.2">
      <c r="A31" s="25"/>
      <c r="B31" s="14">
        <v>21</v>
      </c>
      <c r="C31" s="143">
        <v>120</v>
      </c>
      <c r="D31" s="13"/>
      <c r="E31" s="14"/>
      <c r="F31" s="15"/>
      <c r="G31" s="15"/>
      <c r="H31" s="138" t="s">
        <v>52</v>
      </c>
      <c r="I31" s="79" t="s">
        <v>80</v>
      </c>
      <c r="J31" s="89">
        <v>41299</v>
      </c>
      <c r="K31" s="63"/>
      <c r="L31" s="62"/>
      <c r="M31" s="62">
        <v>70</v>
      </c>
      <c r="N31" s="62"/>
      <c r="O31" s="62"/>
      <c r="P31" s="62"/>
      <c r="Q31" s="62"/>
      <c r="R31" s="62"/>
      <c r="S31" s="102">
        <f t="shared" si="0"/>
        <v>70</v>
      </c>
      <c r="T31" s="103">
        <f t="shared" si="7"/>
        <v>58.528428093645488</v>
      </c>
      <c r="U31" s="104">
        <f t="shared" si="8"/>
        <v>11.471571906354516</v>
      </c>
      <c r="V31" s="63"/>
      <c r="W31" s="62"/>
      <c r="X31" s="102">
        <f t="shared" si="1"/>
        <v>0</v>
      </c>
      <c r="Y31" s="102">
        <f t="shared" si="2"/>
        <v>0</v>
      </c>
      <c r="Z31" s="115">
        <f t="shared" si="3"/>
        <v>0</v>
      </c>
      <c r="AA31" s="116">
        <f t="shared" si="4"/>
        <v>70</v>
      </c>
      <c r="AB31" s="102">
        <f t="shared" si="5"/>
        <v>58.528428093645488</v>
      </c>
      <c r="AC31" s="117">
        <f t="shared" si="6"/>
        <v>11.471571906354516</v>
      </c>
      <c r="AD31" s="122">
        <v>41318</v>
      </c>
      <c r="AE31" s="52" t="s">
        <v>51</v>
      </c>
      <c r="AF31" s="31">
        <v>70</v>
      </c>
      <c r="AG31" s="122"/>
      <c r="AH31" s="52"/>
      <c r="AI31" s="31"/>
      <c r="AJ31" s="122"/>
      <c r="AK31" s="52"/>
      <c r="AL31" s="31"/>
      <c r="AM31" s="33"/>
      <c r="AN31" s="37"/>
      <c r="AO31" s="122"/>
      <c r="AP31" s="52"/>
      <c r="AQ31" s="31"/>
      <c r="AR31" s="122"/>
      <c r="AS31" s="52"/>
      <c r="AT31" s="31"/>
      <c r="AU31" s="33"/>
      <c r="AV31" s="52"/>
      <c r="AW31" s="31"/>
      <c r="AX31" s="33"/>
      <c r="AY31" s="52"/>
      <c r="AZ31" s="31"/>
      <c r="BA31" s="33"/>
      <c r="BB31" s="52"/>
      <c r="BC31" s="31"/>
      <c r="BD31" s="33"/>
      <c r="BE31" s="52"/>
      <c r="BF31" s="31"/>
      <c r="BG31" s="33"/>
      <c r="BH31" s="52"/>
      <c r="BI31" s="31"/>
      <c r="BJ31" s="33"/>
      <c r="BK31" s="52"/>
      <c r="BL31" s="31"/>
      <c r="BM31" s="33"/>
      <c r="BN31" s="52"/>
      <c r="BO31" s="31"/>
      <c r="BP31" s="33"/>
      <c r="BQ31" s="52"/>
      <c r="BR31" s="31"/>
      <c r="BS31" s="33"/>
      <c r="BT31" s="52"/>
      <c r="BU31" s="31"/>
      <c r="BV31" s="33"/>
      <c r="BW31" s="52"/>
      <c r="BX31" s="31"/>
      <c r="BY31" s="119">
        <f t="shared" si="9"/>
        <v>0</v>
      </c>
      <c r="BZ31" s="18"/>
      <c r="CA31" s="3"/>
    </row>
    <row r="32" spans="1:79" x14ac:dyDescent="0.2">
      <c r="A32" s="25"/>
      <c r="B32" s="96">
        <v>22</v>
      </c>
      <c r="C32" s="143">
        <v>121</v>
      </c>
      <c r="D32" s="13"/>
      <c r="E32" s="14"/>
      <c r="F32" s="15"/>
      <c r="G32" s="15"/>
      <c r="H32" s="138" t="s">
        <v>53</v>
      </c>
      <c r="I32" s="79" t="s">
        <v>81</v>
      </c>
      <c r="J32" s="89">
        <v>41299</v>
      </c>
      <c r="K32" s="63"/>
      <c r="L32" s="62">
        <v>184</v>
      </c>
      <c r="M32" s="62"/>
      <c r="N32" s="62"/>
      <c r="O32" s="62"/>
      <c r="P32" s="62"/>
      <c r="Q32" s="62"/>
      <c r="R32" s="62"/>
      <c r="S32" s="102">
        <f t="shared" si="0"/>
        <v>184</v>
      </c>
      <c r="T32" s="103">
        <f t="shared" si="7"/>
        <v>153.84615384615384</v>
      </c>
      <c r="U32" s="104">
        <f t="shared" si="8"/>
        <v>30.153846153846153</v>
      </c>
      <c r="V32" s="63"/>
      <c r="W32" s="62"/>
      <c r="X32" s="102">
        <f t="shared" si="1"/>
        <v>0</v>
      </c>
      <c r="Y32" s="102">
        <f t="shared" si="2"/>
        <v>0</v>
      </c>
      <c r="Z32" s="115">
        <f t="shared" si="3"/>
        <v>0</v>
      </c>
      <c r="AA32" s="116">
        <f t="shared" si="4"/>
        <v>184</v>
      </c>
      <c r="AB32" s="102">
        <f t="shared" si="5"/>
        <v>153.84615384615384</v>
      </c>
      <c r="AC32" s="117">
        <f t="shared" si="6"/>
        <v>30.153846153846153</v>
      </c>
      <c r="AD32" s="122">
        <v>41311</v>
      </c>
      <c r="AE32" s="52" t="s">
        <v>58</v>
      </c>
      <c r="AF32" s="31">
        <v>184</v>
      </c>
      <c r="AG32" s="122"/>
      <c r="AH32" s="52"/>
      <c r="AI32" s="31"/>
      <c r="AJ32" s="122"/>
      <c r="AK32" s="52"/>
      <c r="AL32" s="31"/>
      <c r="AM32" s="33"/>
      <c r="AN32" s="37"/>
      <c r="AO32" s="122"/>
      <c r="AP32" s="52"/>
      <c r="AQ32" s="31"/>
      <c r="AR32" s="122"/>
      <c r="AS32" s="52"/>
      <c r="AT32" s="31"/>
      <c r="AU32" s="33"/>
      <c r="AV32" s="52"/>
      <c r="AW32" s="31"/>
      <c r="AX32" s="33"/>
      <c r="AY32" s="52"/>
      <c r="AZ32" s="31"/>
      <c r="BA32" s="33"/>
      <c r="BB32" s="52"/>
      <c r="BC32" s="31"/>
      <c r="BD32" s="33"/>
      <c r="BE32" s="52"/>
      <c r="BF32" s="31"/>
      <c r="BG32" s="33"/>
      <c r="BH32" s="52"/>
      <c r="BI32" s="31"/>
      <c r="BJ32" s="33"/>
      <c r="BK32" s="52"/>
      <c r="BL32" s="31"/>
      <c r="BM32" s="33"/>
      <c r="BN32" s="52"/>
      <c r="BO32" s="31"/>
      <c r="BP32" s="33"/>
      <c r="BQ32" s="52"/>
      <c r="BR32" s="31"/>
      <c r="BS32" s="33"/>
      <c r="BT32" s="52"/>
      <c r="BU32" s="31"/>
      <c r="BV32" s="33"/>
      <c r="BW32" s="52"/>
      <c r="BX32" s="31"/>
      <c r="BY32" s="119">
        <f t="shared" si="9"/>
        <v>0</v>
      </c>
      <c r="BZ32" s="18"/>
      <c r="CA32" s="3"/>
    </row>
    <row r="33" spans="1:79" x14ac:dyDescent="0.2">
      <c r="A33" s="25"/>
      <c r="B33" s="14">
        <v>23</v>
      </c>
      <c r="C33" s="143">
        <v>122</v>
      </c>
      <c r="D33" s="13"/>
      <c r="E33" s="14"/>
      <c r="F33" s="15"/>
      <c r="G33" s="15"/>
      <c r="H33" s="138" t="s">
        <v>53</v>
      </c>
      <c r="I33" s="79" t="s">
        <v>82</v>
      </c>
      <c r="J33" s="89">
        <v>41299</v>
      </c>
      <c r="K33" s="63"/>
      <c r="L33" s="62">
        <v>70</v>
      </c>
      <c r="M33" s="62"/>
      <c r="N33" s="62"/>
      <c r="O33" s="62"/>
      <c r="P33" s="62"/>
      <c r="Q33" s="62"/>
      <c r="R33" s="62"/>
      <c r="S33" s="102">
        <f t="shared" si="0"/>
        <v>70</v>
      </c>
      <c r="T33" s="103">
        <f t="shared" si="7"/>
        <v>58.528428093645488</v>
      </c>
      <c r="U33" s="104">
        <f t="shared" si="8"/>
        <v>11.471571906354516</v>
      </c>
      <c r="V33" s="63"/>
      <c r="W33" s="62"/>
      <c r="X33" s="102">
        <f t="shared" si="1"/>
        <v>0</v>
      </c>
      <c r="Y33" s="102">
        <f t="shared" si="2"/>
        <v>0</v>
      </c>
      <c r="Z33" s="115">
        <f t="shared" si="3"/>
        <v>0</v>
      </c>
      <c r="AA33" s="116">
        <f t="shared" si="4"/>
        <v>70</v>
      </c>
      <c r="AB33" s="102">
        <f t="shared" si="5"/>
        <v>58.528428093645488</v>
      </c>
      <c r="AC33" s="117">
        <f t="shared" si="6"/>
        <v>11.471571906354516</v>
      </c>
      <c r="AD33" s="122">
        <v>41314</v>
      </c>
      <c r="AE33" s="52" t="s">
        <v>51</v>
      </c>
      <c r="AF33" s="31">
        <v>70</v>
      </c>
      <c r="AG33" s="122"/>
      <c r="AH33" s="52"/>
      <c r="AI33" s="31"/>
      <c r="AJ33" s="122"/>
      <c r="AK33" s="52"/>
      <c r="AL33" s="31"/>
      <c r="AM33" s="33"/>
      <c r="AN33" s="37"/>
      <c r="AO33" s="122"/>
      <c r="AP33" s="52"/>
      <c r="AQ33" s="31"/>
      <c r="AR33" s="122"/>
      <c r="AS33" s="52"/>
      <c r="AT33" s="31"/>
      <c r="AU33" s="33"/>
      <c r="AV33" s="52"/>
      <c r="AW33" s="31"/>
      <c r="AX33" s="33"/>
      <c r="AY33" s="52"/>
      <c r="AZ33" s="31"/>
      <c r="BA33" s="33"/>
      <c r="BB33" s="52"/>
      <c r="BC33" s="31"/>
      <c r="BD33" s="33"/>
      <c r="BE33" s="52"/>
      <c r="BF33" s="31"/>
      <c r="BG33" s="33"/>
      <c r="BH33" s="52"/>
      <c r="BI33" s="31"/>
      <c r="BJ33" s="33"/>
      <c r="BK33" s="52"/>
      <c r="BL33" s="31"/>
      <c r="BM33" s="33"/>
      <c r="BN33" s="52"/>
      <c r="BO33" s="31"/>
      <c r="BP33" s="33"/>
      <c r="BQ33" s="52"/>
      <c r="BR33" s="31"/>
      <c r="BS33" s="33"/>
      <c r="BT33" s="52"/>
      <c r="BU33" s="31"/>
      <c r="BV33" s="33"/>
      <c r="BW33" s="52"/>
      <c r="BX33" s="31"/>
      <c r="BY33" s="119">
        <f t="shared" si="9"/>
        <v>0</v>
      </c>
      <c r="BZ33" s="18"/>
      <c r="CA33" s="3"/>
    </row>
    <row r="34" spans="1:79" x14ac:dyDescent="0.2">
      <c r="A34" s="25"/>
      <c r="B34" s="96">
        <v>24</v>
      </c>
      <c r="C34" s="143">
        <v>123</v>
      </c>
      <c r="D34" s="13"/>
      <c r="E34" s="14"/>
      <c r="F34" s="15"/>
      <c r="G34" s="15"/>
      <c r="H34" s="138" t="s">
        <v>52</v>
      </c>
      <c r="I34" s="79" t="s">
        <v>83</v>
      </c>
      <c r="J34" s="89">
        <v>41299</v>
      </c>
      <c r="K34" s="63"/>
      <c r="L34" s="62"/>
      <c r="M34" s="62">
        <v>190</v>
      </c>
      <c r="N34" s="62"/>
      <c r="O34" s="62"/>
      <c r="P34" s="62"/>
      <c r="Q34" s="62"/>
      <c r="R34" s="62"/>
      <c r="S34" s="102">
        <f t="shared" si="0"/>
        <v>190</v>
      </c>
      <c r="T34" s="103">
        <f t="shared" si="7"/>
        <v>158.86287625418061</v>
      </c>
      <c r="U34" s="104">
        <f t="shared" si="8"/>
        <v>31.137123745819398</v>
      </c>
      <c r="V34" s="63"/>
      <c r="W34" s="62"/>
      <c r="X34" s="102">
        <f t="shared" si="1"/>
        <v>0</v>
      </c>
      <c r="Y34" s="102">
        <f t="shared" si="2"/>
        <v>0</v>
      </c>
      <c r="Z34" s="115">
        <f t="shared" si="3"/>
        <v>0</v>
      </c>
      <c r="AA34" s="116">
        <f t="shared" si="4"/>
        <v>190</v>
      </c>
      <c r="AB34" s="102">
        <f t="shared" si="5"/>
        <v>158.86287625418061</v>
      </c>
      <c r="AC34" s="117">
        <f t="shared" si="6"/>
        <v>31.137123745819398</v>
      </c>
      <c r="AD34" s="122">
        <v>41306</v>
      </c>
      <c r="AE34" s="52" t="s">
        <v>51</v>
      </c>
      <c r="AF34" s="31">
        <v>190</v>
      </c>
      <c r="AG34" s="122"/>
      <c r="AH34" s="52"/>
      <c r="AI34" s="31"/>
      <c r="AJ34" s="122"/>
      <c r="AK34" s="52"/>
      <c r="AL34" s="31"/>
      <c r="AM34" s="33"/>
      <c r="AN34" s="37"/>
      <c r="AO34" s="122"/>
      <c r="AP34" s="52"/>
      <c r="AQ34" s="31"/>
      <c r="AR34" s="122"/>
      <c r="AS34" s="52"/>
      <c r="AT34" s="31"/>
      <c r="AU34" s="33"/>
      <c r="AV34" s="52"/>
      <c r="AW34" s="31"/>
      <c r="AX34" s="33"/>
      <c r="AY34" s="52"/>
      <c r="AZ34" s="31"/>
      <c r="BA34" s="33"/>
      <c r="BB34" s="52"/>
      <c r="BC34" s="31"/>
      <c r="BD34" s="33"/>
      <c r="BE34" s="52"/>
      <c r="BF34" s="31"/>
      <c r="BG34" s="33"/>
      <c r="BH34" s="52"/>
      <c r="BI34" s="31"/>
      <c r="BJ34" s="33"/>
      <c r="BK34" s="52"/>
      <c r="BL34" s="31"/>
      <c r="BM34" s="33"/>
      <c r="BN34" s="52"/>
      <c r="BO34" s="31"/>
      <c r="BP34" s="33"/>
      <c r="BQ34" s="52"/>
      <c r="BR34" s="31"/>
      <c r="BS34" s="33"/>
      <c r="BT34" s="52"/>
      <c r="BU34" s="31"/>
      <c r="BV34" s="33"/>
      <c r="BW34" s="52"/>
      <c r="BX34" s="31"/>
      <c r="BY34" s="119">
        <f t="shared" si="9"/>
        <v>0</v>
      </c>
      <c r="BZ34" s="18"/>
      <c r="CA34" s="3"/>
    </row>
    <row r="35" spans="1:79" x14ac:dyDescent="0.2">
      <c r="A35" s="25"/>
      <c r="B35" s="14">
        <v>25</v>
      </c>
      <c r="C35" s="143">
        <v>124</v>
      </c>
      <c r="D35" s="13"/>
      <c r="E35" s="14"/>
      <c r="F35" s="15"/>
      <c r="G35" s="15"/>
      <c r="H35" s="138" t="s">
        <v>52</v>
      </c>
      <c r="I35" s="79" t="s">
        <v>84</v>
      </c>
      <c r="J35" s="89">
        <v>41299</v>
      </c>
      <c r="K35" s="63"/>
      <c r="L35" s="62"/>
      <c r="M35" s="62">
        <v>228</v>
      </c>
      <c r="N35" s="62"/>
      <c r="O35" s="62"/>
      <c r="P35" s="62"/>
      <c r="Q35" s="62"/>
      <c r="R35" s="62"/>
      <c r="S35" s="102">
        <f t="shared" si="0"/>
        <v>228</v>
      </c>
      <c r="T35" s="103">
        <f t="shared" si="7"/>
        <v>190.63545150501673</v>
      </c>
      <c r="U35" s="104">
        <f t="shared" si="8"/>
        <v>37.364548494983282</v>
      </c>
      <c r="V35" s="63"/>
      <c r="W35" s="62"/>
      <c r="X35" s="102">
        <f t="shared" si="1"/>
        <v>0</v>
      </c>
      <c r="Y35" s="102">
        <f t="shared" si="2"/>
        <v>0</v>
      </c>
      <c r="Z35" s="115">
        <f t="shared" si="3"/>
        <v>0</v>
      </c>
      <c r="AA35" s="116">
        <f t="shared" si="4"/>
        <v>228</v>
      </c>
      <c r="AB35" s="102">
        <f t="shared" si="5"/>
        <v>190.63545150501673</v>
      </c>
      <c r="AC35" s="117">
        <f t="shared" si="6"/>
        <v>37.364548494983282</v>
      </c>
      <c r="AD35" s="122">
        <v>41304</v>
      </c>
      <c r="AE35" s="52" t="s">
        <v>51</v>
      </c>
      <c r="AF35" s="31">
        <v>228</v>
      </c>
      <c r="AG35" s="122"/>
      <c r="AH35" s="52"/>
      <c r="AI35" s="31"/>
      <c r="AJ35" s="122"/>
      <c r="AK35" s="52"/>
      <c r="AL35" s="31"/>
      <c r="AM35" s="33"/>
      <c r="AN35" s="37"/>
      <c r="AO35" s="122"/>
      <c r="AP35" s="52"/>
      <c r="AQ35" s="31"/>
      <c r="AR35" s="122"/>
      <c r="AS35" s="52"/>
      <c r="AT35" s="31"/>
      <c r="AU35" s="33"/>
      <c r="AV35" s="52"/>
      <c r="AW35" s="31"/>
      <c r="AX35" s="33"/>
      <c r="AY35" s="52"/>
      <c r="AZ35" s="31"/>
      <c r="BA35" s="33"/>
      <c r="BB35" s="52"/>
      <c r="BC35" s="31"/>
      <c r="BD35" s="33"/>
      <c r="BE35" s="52"/>
      <c r="BF35" s="31"/>
      <c r="BG35" s="33"/>
      <c r="BH35" s="52"/>
      <c r="BI35" s="31"/>
      <c r="BJ35" s="33"/>
      <c r="BK35" s="52"/>
      <c r="BL35" s="31"/>
      <c r="BM35" s="33"/>
      <c r="BN35" s="52"/>
      <c r="BO35" s="31"/>
      <c r="BP35" s="33"/>
      <c r="BQ35" s="52"/>
      <c r="BR35" s="31"/>
      <c r="BS35" s="33"/>
      <c r="BT35" s="52"/>
      <c r="BU35" s="31"/>
      <c r="BV35" s="33"/>
      <c r="BW35" s="52"/>
      <c r="BX35" s="31"/>
      <c r="BY35" s="119">
        <f t="shared" si="9"/>
        <v>0</v>
      </c>
      <c r="BZ35" s="18"/>
      <c r="CA35" s="3"/>
    </row>
    <row r="36" spans="1:79" x14ac:dyDescent="0.2">
      <c r="A36" s="25"/>
      <c r="B36" s="96">
        <v>26</v>
      </c>
      <c r="C36" s="143">
        <v>125</v>
      </c>
      <c r="D36" s="13"/>
      <c r="E36" s="14"/>
      <c r="F36" s="15"/>
      <c r="G36" s="15"/>
      <c r="H36" s="138" t="s">
        <v>53</v>
      </c>
      <c r="I36" s="79" t="s">
        <v>85</v>
      </c>
      <c r="J36" s="89">
        <v>41300</v>
      </c>
      <c r="K36" s="63"/>
      <c r="L36" s="62">
        <v>114</v>
      </c>
      <c r="M36" s="62"/>
      <c r="N36" s="62"/>
      <c r="O36" s="62"/>
      <c r="P36" s="62"/>
      <c r="Q36" s="62"/>
      <c r="R36" s="62"/>
      <c r="S36" s="102">
        <f t="shared" si="0"/>
        <v>114</v>
      </c>
      <c r="T36" s="103">
        <f t="shared" si="7"/>
        <v>95.317725752508366</v>
      </c>
      <c r="U36" s="104">
        <f t="shared" si="8"/>
        <v>18.682274247491641</v>
      </c>
      <c r="V36" s="63"/>
      <c r="W36" s="62"/>
      <c r="X36" s="102">
        <f t="shared" si="1"/>
        <v>0</v>
      </c>
      <c r="Y36" s="102">
        <f t="shared" si="2"/>
        <v>0</v>
      </c>
      <c r="Z36" s="115">
        <f t="shared" si="3"/>
        <v>0</v>
      </c>
      <c r="AA36" s="116">
        <f t="shared" si="4"/>
        <v>114</v>
      </c>
      <c r="AB36" s="102">
        <f t="shared" si="5"/>
        <v>95.317725752508366</v>
      </c>
      <c r="AC36" s="117">
        <f t="shared" si="6"/>
        <v>18.682274247491641</v>
      </c>
      <c r="AD36" s="122">
        <v>41306</v>
      </c>
      <c r="AE36" s="52" t="s">
        <v>51</v>
      </c>
      <c r="AF36" s="31">
        <v>114</v>
      </c>
      <c r="AG36" s="122"/>
      <c r="AH36" s="52"/>
      <c r="AI36" s="31"/>
      <c r="AJ36" s="122"/>
      <c r="AK36" s="52"/>
      <c r="AL36" s="31"/>
      <c r="AM36" s="33"/>
      <c r="AN36" s="37"/>
      <c r="AO36" s="122"/>
      <c r="AP36" s="52"/>
      <c r="AQ36" s="31"/>
      <c r="AR36" s="122"/>
      <c r="AS36" s="52"/>
      <c r="AT36" s="31"/>
      <c r="AU36" s="33"/>
      <c r="AV36" s="52"/>
      <c r="AW36" s="31"/>
      <c r="AX36" s="33"/>
      <c r="AY36" s="52"/>
      <c r="AZ36" s="31"/>
      <c r="BA36" s="33"/>
      <c r="BB36" s="52"/>
      <c r="BC36" s="31"/>
      <c r="BD36" s="33"/>
      <c r="BE36" s="52"/>
      <c r="BF36" s="31"/>
      <c r="BG36" s="33"/>
      <c r="BH36" s="52"/>
      <c r="BI36" s="31"/>
      <c r="BJ36" s="33"/>
      <c r="BK36" s="52"/>
      <c r="BL36" s="31"/>
      <c r="BM36" s="33"/>
      <c r="BN36" s="52"/>
      <c r="BO36" s="31"/>
      <c r="BP36" s="33"/>
      <c r="BQ36" s="52"/>
      <c r="BR36" s="31"/>
      <c r="BS36" s="33"/>
      <c r="BT36" s="52"/>
      <c r="BU36" s="31"/>
      <c r="BV36" s="33"/>
      <c r="BW36" s="52"/>
      <c r="BX36" s="31"/>
      <c r="BY36" s="119">
        <f t="shared" si="9"/>
        <v>0</v>
      </c>
      <c r="BZ36" s="18"/>
      <c r="CA36" s="3"/>
    </row>
    <row r="37" spans="1:79" x14ac:dyDescent="0.2">
      <c r="A37" s="25"/>
      <c r="B37" s="14">
        <v>27</v>
      </c>
      <c r="C37" s="143">
        <v>126</v>
      </c>
      <c r="D37" s="13"/>
      <c r="E37" s="14"/>
      <c r="F37" s="15"/>
      <c r="G37" s="15"/>
      <c r="H37" s="138" t="s">
        <v>52</v>
      </c>
      <c r="I37" s="79" t="s">
        <v>86</v>
      </c>
      <c r="J37" s="89">
        <v>41300</v>
      </c>
      <c r="K37" s="63"/>
      <c r="L37" s="62"/>
      <c r="M37" s="62">
        <v>30</v>
      </c>
      <c r="N37" s="62"/>
      <c r="O37" s="62"/>
      <c r="P37" s="62"/>
      <c r="Q37" s="62"/>
      <c r="R37" s="62"/>
      <c r="S37" s="102">
        <f t="shared" si="0"/>
        <v>30</v>
      </c>
      <c r="T37" s="103">
        <f t="shared" si="7"/>
        <v>25.083612040133779</v>
      </c>
      <c r="U37" s="104">
        <f t="shared" si="8"/>
        <v>4.9163879598662206</v>
      </c>
      <c r="V37" s="63"/>
      <c r="W37" s="62"/>
      <c r="X37" s="102">
        <f t="shared" si="1"/>
        <v>0</v>
      </c>
      <c r="Y37" s="102">
        <f t="shared" si="2"/>
        <v>0</v>
      </c>
      <c r="Z37" s="115">
        <f t="shared" si="3"/>
        <v>0</v>
      </c>
      <c r="AA37" s="116">
        <f t="shared" si="4"/>
        <v>30</v>
      </c>
      <c r="AB37" s="102">
        <f t="shared" si="5"/>
        <v>25.083612040133779</v>
      </c>
      <c r="AC37" s="117">
        <f t="shared" si="6"/>
        <v>4.9163879598662206</v>
      </c>
      <c r="AD37" s="122">
        <v>41300</v>
      </c>
      <c r="AE37" s="52" t="s">
        <v>51</v>
      </c>
      <c r="AF37" s="31">
        <v>30</v>
      </c>
      <c r="AG37" s="122"/>
      <c r="AH37" s="52"/>
      <c r="AI37" s="31"/>
      <c r="AJ37" s="122"/>
      <c r="AK37" s="52"/>
      <c r="AL37" s="31"/>
      <c r="AM37" s="33"/>
      <c r="AN37" s="37"/>
      <c r="AO37" s="122"/>
      <c r="AP37" s="52"/>
      <c r="AQ37" s="31"/>
      <c r="AR37" s="122"/>
      <c r="AS37" s="52"/>
      <c r="AT37" s="31"/>
      <c r="AU37" s="33"/>
      <c r="AV37" s="52"/>
      <c r="AW37" s="31"/>
      <c r="AX37" s="33"/>
      <c r="AY37" s="52"/>
      <c r="AZ37" s="31"/>
      <c r="BA37" s="33"/>
      <c r="BB37" s="52"/>
      <c r="BC37" s="31"/>
      <c r="BD37" s="33"/>
      <c r="BE37" s="52"/>
      <c r="BF37" s="31"/>
      <c r="BG37" s="33"/>
      <c r="BH37" s="52"/>
      <c r="BI37" s="31"/>
      <c r="BJ37" s="33"/>
      <c r="BK37" s="52"/>
      <c r="BL37" s="31"/>
      <c r="BM37" s="33"/>
      <c r="BN37" s="52"/>
      <c r="BO37" s="31"/>
      <c r="BP37" s="33"/>
      <c r="BQ37" s="52"/>
      <c r="BR37" s="31"/>
      <c r="BS37" s="33"/>
      <c r="BT37" s="52"/>
      <c r="BU37" s="31"/>
      <c r="BV37" s="33"/>
      <c r="BW37" s="52"/>
      <c r="BX37" s="31"/>
      <c r="BY37" s="119">
        <f t="shared" si="9"/>
        <v>0</v>
      </c>
      <c r="BZ37" s="18"/>
      <c r="CA37" s="3"/>
    </row>
    <row r="38" spans="1:79" x14ac:dyDescent="0.2">
      <c r="A38" s="25"/>
      <c r="B38" s="96">
        <v>28</v>
      </c>
      <c r="C38" s="143">
        <v>127</v>
      </c>
      <c r="D38" s="13"/>
      <c r="E38" s="14"/>
      <c r="F38" s="15"/>
      <c r="G38" s="15"/>
      <c r="H38" s="138" t="s">
        <v>53</v>
      </c>
      <c r="I38" s="79" t="s">
        <v>87</v>
      </c>
      <c r="J38" s="89">
        <v>41303</v>
      </c>
      <c r="K38" s="63"/>
      <c r="L38" s="62">
        <v>76</v>
      </c>
      <c r="M38" s="62"/>
      <c r="N38" s="62"/>
      <c r="O38" s="62"/>
      <c r="P38" s="62"/>
      <c r="Q38" s="62"/>
      <c r="R38" s="62"/>
      <c r="S38" s="102">
        <f t="shared" si="0"/>
        <v>76</v>
      </c>
      <c r="T38" s="103">
        <f t="shared" si="7"/>
        <v>63.545150501672246</v>
      </c>
      <c r="U38" s="104">
        <f t="shared" si="8"/>
        <v>12.454849498327761</v>
      </c>
      <c r="V38" s="63"/>
      <c r="W38" s="62"/>
      <c r="X38" s="102">
        <f t="shared" si="1"/>
        <v>0</v>
      </c>
      <c r="Y38" s="102">
        <f t="shared" si="2"/>
        <v>0</v>
      </c>
      <c r="Z38" s="115">
        <f t="shared" si="3"/>
        <v>0</v>
      </c>
      <c r="AA38" s="116">
        <f t="shared" si="4"/>
        <v>76</v>
      </c>
      <c r="AB38" s="102">
        <f t="shared" si="5"/>
        <v>63.545150501672246</v>
      </c>
      <c r="AC38" s="117">
        <f t="shared" si="6"/>
        <v>12.454849498327761</v>
      </c>
      <c r="AD38" s="122">
        <v>41311</v>
      </c>
      <c r="AE38" s="52" t="s">
        <v>58</v>
      </c>
      <c r="AF38" s="31">
        <v>76</v>
      </c>
      <c r="AG38" s="122"/>
      <c r="AH38" s="52"/>
      <c r="AI38" s="31"/>
      <c r="AJ38" s="122"/>
      <c r="AK38" s="52"/>
      <c r="AL38" s="31"/>
      <c r="AM38" s="33"/>
      <c r="AN38" s="37"/>
      <c r="AO38" s="122"/>
      <c r="AP38" s="52"/>
      <c r="AQ38" s="31"/>
      <c r="AR38" s="122"/>
      <c r="AS38" s="52"/>
      <c r="AT38" s="31"/>
      <c r="AU38" s="33"/>
      <c r="AV38" s="52"/>
      <c r="AW38" s="31"/>
      <c r="AX38" s="33"/>
      <c r="AY38" s="52"/>
      <c r="AZ38" s="31"/>
      <c r="BA38" s="33"/>
      <c r="BB38" s="52"/>
      <c r="BC38" s="31"/>
      <c r="BD38" s="33"/>
      <c r="BE38" s="52"/>
      <c r="BF38" s="31"/>
      <c r="BG38" s="33"/>
      <c r="BH38" s="52"/>
      <c r="BI38" s="31"/>
      <c r="BJ38" s="33"/>
      <c r="BK38" s="52"/>
      <c r="BL38" s="31"/>
      <c r="BM38" s="33"/>
      <c r="BN38" s="52"/>
      <c r="BO38" s="31"/>
      <c r="BP38" s="33"/>
      <c r="BQ38" s="52"/>
      <c r="BR38" s="31"/>
      <c r="BS38" s="33"/>
      <c r="BT38" s="52"/>
      <c r="BU38" s="31"/>
      <c r="BV38" s="33"/>
      <c r="BW38" s="52"/>
      <c r="BX38" s="31"/>
      <c r="BY38" s="119">
        <f t="shared" si="9"/>
        <v>0</v>
      </c>
      <c r="BZ38" s="18"/>
      <c r="CA38" s="3"/>
    </row>
    <row r="39" spans="1:79" x14ac:dyDescent="0.2">
      <c r="A39" s="25"/>
      <c r="B39" s="14">
        <v>29</v>
      </c>
      <c r="C39" s="143">
        <v>128</v>
      </c>
      <c r="D39" s="13"/>
      <c r="E39" s="14"/>
      <c r="F39" s="15"/>
      <c r="G39" s="15"/>
      <c r="H39" s="138" t="s">
        <v>53</v>
      </c>
      <c r="I39" s="79" t="s">
        <v>88</v>
      </c>
      <c r="J39" s="89">
        <v>41303</v>
      </c>
      <c r="K39" s="63"/>
      <c r="L39" s="62">
        <v>570</v>
      </c>
      <c r="M39" s="62"/>
      <c r="N39" s="62"/>
      <c r="O39" s="62"/>
      <c r="P39" s="62"/>
      <c r="Q39" s="62"/>
      <c r="R39" s="62"/>
      <c r="S39" s="102">
        <f t="shared" si="0"/>
        <v>570</v>
      </c>
      <c r="T39" s="103">
        <f t="shared" si="7"/>
        <v>476.58862876254182</v>
      </c>
      <c r="U39" s="104">
        <f t="shared" si="8"/>
        <v>93.411371237458198</v>
      </c>
      <c r="V39" s="63"/>
      <c r="W39" s="62"/>
      <c r="X39" s="102">
        <f t="shared" si="1"/>
        <v>0</v>
      </c>
      <c r="Y39" s="102">
        <f t="shared" si="2"/>
        <v>0</v>
      </c>
      <c r="Z39" s="115">
        <f t="shared" si="3"/>
        <v>0</v>
      </c>
      <c r="AA39" s="116">
        <f t="shared" si="4"/>
        <v>570</v>
      </c>
      <c r="AB39" s="102">
        <f t="shared" si="5"/>
        <v>476.58862876254182</v>
      </c>
      <c r="AC39" s="117">
        <f t="shared" si="6"/>
        <v>93.411371237458198</v>
      </c>
      <c r="AD39" s="122">
        <v>41326</v>
      </c>
      <c r="AE39" s="52" t="s">
        <v>57</v>
      </c>
      <c r="AF39" s="31">
        <v>261</v>
      </c>
      <c r="AG39" s="122">
        <v>41342</v>
      </c>
      <c r="AH39" s="52" t="s">
        <v>57</v>
      </c>
      <c r="AI39" s="31">
        <v>200</v>
      </c>
      <c r="AJ39" s="122">
        <v>41380</v>
      </c>
      <c r="AK39" s="52" t="s">
        <v>56</v>
      </c>
      <c r="AL39" s="31">
        <v>109</v>
      </c>
      <c r="AM39" s="33"/>
      <c r="AN39" s="37"/>
      <c r="AO39" s="122"/>
      <c r="AP39" s="52"/>
      <c r="AQ39" s="31"/>
      <c r="AR39" s="122"/>
      <c r="AS39" s="52"/>
      <c r="AT39" s="31"/>
      <c r="AU39" s="33"/>
      <c r="AV39" s="52"/>
      <c r="AW39" s="31"/>
      <c r="AX39" s="33"/>
      <c r="AY39" s="52"/>
      <c r="AZ39" s="31"/>
      <c r="BA39" s="33"/>
      <c r="BB39" s="52"/>
      <c r="BC39" s="31"/>
      <c r="BD39" s="33"/>
      <c r="BE39" s="52"/>
      <c r="BF39" s="31"/>
      <c r="BG39" s="33"/>
      <c r="BH39" s="52"/>
      <c r="BI39" s="31"/>
      <c r="BJ39" s="33"/>
      <c r="BK39" s="52"/>
      <c r="BL39" s="31"/>
      <c r="BM39" s="33"/>
      <c r="BN39" s="52"/>
      <c r="BO39" s="31"/>
      <c r="BP39" s="33"/>
      <c r="BQ39" s="52"/>
      <c r="BR39" s="31"/>
      <c r="BS39" s="33"/>
      <c r="BT39" s="52"/>
      <c r="BU39" s="31"/>
      <c r="BV39" s="33"/>
      <c r="BW39" s="52"/>
      <c r="BX39" s="31"/>
      <c r="BY39" s="119">
        <f t="shared" si="9"/>
        <v>0</v>
      </c>
      <c r="BZ39" s="18"/>
      <c r="CA39" s="3"/>
    </row>
    <row r="40" spans="1:79" x14ac:dyDescent="0.2">
      <c r="A40" s="25"/>
      <c r="B40" s="96">
        <v>30</v>
      </c>
      <c r="C40" s="143">
        <v>129</v>
      </c>
      <c r="D40" s="13"/>
      <c r="E40" s="14"/>
      <c r="F40" s="15"/>
      <c r="G40" s="15"/>
      <c r="H40" s="138" t="s">
        <v>52</v>
      </c>
      <c r="I40" s="79" t="s">
        <v>89</v>
      </c>
      <c r="J40" s="89">
        <v>41304</v>
      </c>
      <c r="K40" s="63"/>
      <c r="L40" s="62"/>
      <c r="M40" s="62">
        <v>190</v>
      </c>
      <c r="N40" s="62"/>
      <c r="O40" s="62"/>
      <c r="P40" s="62"/>
      <c r="Q40" s="62"/>
      <c r="R40" s="62"/>
      <c r="S40" s="102">
        <f t="shared" si="0"/>
        <v>190</v>
      </c>
      <c r="T40" s="103">
        <f t="shared" si="7"/>
        <v>158.86287625418061</v>
      </c>
      <c r="U40" s="104">
        <f t="shared" si="8"/>
        <v>31.137123745819398</v>
      </c>
      <c r="V40" s="63"/>
      <c r="W40" s="62"/>
      <c r="X40" s="102">
        <f t="shared" si="1"/>
        <v>0</v>
      </c>
      <c r="Y40" s="102">
        <f t="shared" si="2"/>
        <v>0</v>
      </c>
      <c r="Z40" s="115">
        <f t="shared" si="3"/>
        <v>0</v>
      </c>
      <c r="AA40" s="116">
        <f t="shared" si="4"/>
        <v>190</v>
      </c>
      <c r="AB40" s="102">
        <f t="shared" si="5"/>
        <v>158.86287625418061</v>
      </c>
      <c r="AC40" s="117">
        <f t="shared" si="6"/>
        <v>31.137123745819398</v>
      </c>
      <c r="AD40" s="122">
        <v>41317</v>
      </c>
      <c r="AE40" s="52" t="s">
        <v>51</v>
      </c>
      <c r="AF40" s="31">
        <v>190</v>
      </c>
      <c r="AG40" s="122"/>
      <c r="AH40" s="52"/>
      <c r="AI40" s="31"/>
      <c r="AJ40" s="122"/>
      <c r="AK40" s="52"/>
      <c r="AL40" s="31"/>
      <c r="AM40" s="33"/>
      <c r="AN40" s="37"/>
      <c r="AO40" s="122"/>
      <c r="AP40" s="52"/>
      <c r="AQ40" s="31"/>
      <c r="AR40" s="122"/>
      <c r="AS40" s="52"/>
      <c r="AT40" s="31"/>
      <c r="AU40" s="33"/>
      <c r="AV40" s="52"/>
      <c r="AW40" s="31"/>
      <c r="AX40" s="33"/>
      <c r="AY40" s="52"/>
      <c r="AZ40" s="31"/>
      <c r="BA40" s="33"/>
      <c r="BB40" s="52"/>
      <c r="BC40" s="31"/>
      <c r="BD40" s="33"/>
      <c r="BE40" s="52"/>
      <c r="BF40" s="31"/>
      <c r="BG40" s="33"/>
      <c r="BH40" s="52"/>
      <c r="BI40" s="31"/>
      <c r="BJ40" s="33"/>
      <c r="BK40" s="52"/>
      <c r="BL40" s="31"/>
      <c r="BM40" s="33"/>
      <c r="BN40" s="52"/>
      <c r="BO40" s="31"/>
      <c r="BP40" s="33"/>
      <c r="BQ40" s="52"/>
      <c r="BR40" s="31"/>
      <c r="BS40" s="33"/>
      <c r="BT40" s="52"/>
      <c r="BU40" s="31"/>
      <c r="BV40" s="33"/>
      <c r="BW40" s="52"/>
      <c r="BX40" s="31"/>
      <c r="BY40" s="119">
        <f t="shared" si="9"/>
        <v>0</v>
      </c>
      <c r="BZ40" s="18"/>
      <c r="CA40" s="3"/>
    </row>
    <row r="41" spans="1:79" x14ac:dyDescent="0.2">
      <c r="A41" s="25"/>
      <c r="B41" s="14">
        <v>31</v>
      </c>
      <c r="C41" s="143">
        <v>130</v>
      </c>
      <c r="D41" s="13"/>
      <c r="E41" s="14"/>
      <c r="F41" s="15"/>
      <c r="G41" s="15"/>
      <c r="H41" s="138" t="s">
        <v>52</v>
      </c>
      <c r="I41" s="79" t="s">
        <v>90</v>
      </c>
      <c r="J41" s="89">
        <v>41304</v>
      </c>
      <c r="K41" s="63"/>
      <c r="L41" s="62"/>
      <c r="M41" s="62">
        <v>190</v>
      </c>
      <c r="N41" s="62"/>
      <c r="O41" s="62"/>
      <c r="P41" s="62"/>
      <c r="Q41" s="62"/>
      <c r="R41" s="62"/>
      <c r="S41" s="102">
        <f t="shared" si="0"/>
        <v>190</v>
      </c>
      <c r="T41" s="103">
        <f t="shared" si="7"/>
        <v>158.86287625418061</v>
      </c>
      <c r="U41" s="104">
        <f t="shared" si="8"/>
        <v>31.137123745819398</v>
      </c>
      <c r="V41" s="63"/>
      <c r="W41" s="62"/>
      <c r="X41" s="102">
        <f t="shared" si="1"/>
        <v>0</v>
      </c>
      <c r="Y41" s="102">
        <f t="shared" si="2"/>
        <v>0</v>
      </c>
      <c r="Z41" s="115">
        <f t="shared" si="3"/>
        <v>0</v>
      </c>
      <c r="AA41" s="116">
        <f t="shared" si="4"/>
        <v>190</v>
      </c>
      <c r="AB41" s="102">
        <f t="shared" si="5"/>
        <v>158.86287625418061</v>
      </c>
      <c r="AC41" s="117">
        <f t="shared" si="6"/>
        <v>31.137123745819398</v>
      </c>
      <c r="AD41" s="122">
        <v>41317</v>
      </c>
      <c r="AE41" s="52" t="s">
        <v>51</v>
      </c>
      <c r="AF41" s="31">
        <v>190</v>
      </c>
      <c r="AG41" s="122"/>
      <c r="AH41" s="52"/>
      <c r="AI41" s="31"/>
      <c r="AJ41" s="122"/>
      <c r="AK41" s="52"/>
      <c r="AL41" s="31"/>
      <c r="AM41" s="33"/>
      <c r="AN41" s="37"/>
      <c r="AO41" s="122"/>
      <c r="AP41" s="52"/>
      <c r="AQ41" s="31"/>
      <c r="AR41" s="122"/>
      <c r="AS41" s="52"/>
      <c r="AT41" s="31"/>
      <c r="AU41" s="33"/>
      <c r="AV41" s="52"/>
      <c r="AW41" s="31"/>
      <c r="AX41" s="33"/>
      <c r="AY41" s="52"/>
      <c r="AZ41" s="31"/>
      <c r="BA41" s="33"/>
      <c r="BB41" s="52"/>
      <c r="BC41" s="31"/>
      <c r="BD41" s="33"/>
      <c r="BE41" s="52"/>
      <c r="BF41" s="31"/>
      <c r="BG41" s="33"/>
      <c r="BH41" s="52"/>
      <c r="BI41" s="31"/>
      <c r="BJ41" s="33"/>
      <c r="BK41" s="52"/>
      <c r="BL41" s="31"/>
      <c r="BM41" s="33"/>
      <c r="BN41" s="52"/>
      <c r="BO41" s="31"/>
      <c r="BP41" s="33"/>
      <c r="BQ41" s="52"/>
      <c r="BR41" s="31"/>
      <c r="BS41" s="33"/>
      <c r="BT41" s="52"/>
      <c r="BU41" s="31"/>
      <c r="BV41" s="33"/>
      <c r="BW41" s="52"/>
      <c r="BX41" s="31"/>
      <c r="BY41" s="119">
        <f t="shared" si="9"/>
        <v>0</v>
      </c>
      <c r="BZ41" s="18"/>
      <c r="CA41" s="3"/>
    </row>
    <row r="42" spans="1:79" x14ac:dyDescent="0.2">
      <c r="A42" s="25"/>
      <c r="B42" s="96">
        <v>32</v>
      </c>
      <c r="C42" s="143">
        <v>131</v>
      </c>
      <c r="D42" s="13"/>
      <c r="E42" s="14"/>
      <c r="F42" s="15"/>
      <c r="G42" s="15"/>
      <c r="H42" s="138" t="s">
        <v>52</v>
      </c>
      <c r="I42" s="79" t="s">
        <v>91</v>
      </c>
      <c r="J42" s="89">
        <v>41305</v>
      </c>
      <c r="K42" s="63"/>
      <c r="L42" s="62"/>
      <c r="M42" s="62">
        <v>210</v>
      </c>
      <c r="N42" s="62"/>
      <c r="O42" s="62"/>
      <c r="P42" s="62"/>
      <c r="Q42" s="62"/>
      <c r="R42" s="62"/>
      <c r="S42" s="102">
        <f t="shared" si="0"/>
        <v>210</v>
      </c>
      <c r="T42" s="103">
        <f t="shared" si="7"/>
        <v>175.58528428093646</v>
      </c>
      <c r="U42" s="104">
        <f t="shared" si="8"/>
        <v>34.414715719063551</v>
      </c>
      <c r="V42" s="63"/>
      <c r="W42" s="62"/>
      <c r="X42" s="102">
        <f t="shared" si="1"/>
        <v>0</v>
      </c>
      <c r="Y42" s="102">
        <f t="shared" si="2"/>
        <v>0</v>
      </c>
      <c r="Z42" s="115">
        <f t="shared" si="3"/>
        <v>0</v>
      </c>
      <c r="AA42" s="116">
        <f t="shared" si="4"/>
        <v>210</v>
      </c>
      <c r="AB42" s="102">
        <f t="shared" si="5"/>
        <v>175.58528428093646</v>
      </c>
      <c r="AC42" s="117">
        <f t="shared" si="6"/>
        <v>34.414715719063551</v>
      </c>
      <c r="AD42" s="122">
        <v>41299</v>
      </c>
      <c r="AE42" s="52" t="s">
        <v>57</v>
      </c>
      <c r="AF42" s="31">
        <v>210</v>
      </c>
      <c r="AG42" s="122"/>
      <c r="AH42" s="52"/>
      <c r="AI42" s="31"/>
      <c r="AJ42" s="122"/>
      <c r="AK42" s="52"/>
      <c r="AL42" s="31"/>
      <c r="AM42" s="33"/>
      <c r="AN42" s="37"/>
      <c r="AO42" s="122"/>
      <c r="AP42" s="52"/>
      <c r="AQ42" s="31"/>
      <c r="AR42" s="122"/>
      <c r="AS42" s="52"/>
      <c r="AT42" s="31"/>
      <c r="AU42" s="33"/>
      <c r="AV42" s="52"/>
      <c r="AW42" s="31"/>
      <c r="AX42" s="33"/>
      <c r="AY42" s="52"/>
      <c r="AZ42" s="31"/>
      <c r="BA42" s="33"/>
      <c r="BB42" s="52"/>
      <c r="BC42" s="31"/>
      <c r="BD42" s="33"/>
      <c r="BE42" s="52"/>
      <c r="BF42" s="31"/>
      <c r="BG42" s="33"/>
      <c r="BH42" s="52"/>
      <c r="BI42" s="31"/>
      <c r="BJ42" s="33"/>
      <c r="BK42" s="52"/>
      <c r="BL42" s="31"/>
      <c r="BM42" s="33"/>
      <c r="BN42" s="52"/>
      <c r="BO42" s="31"/>
      <c r="BP42" s="33"/>
      <c r="BQ42" s="52"/>
      <c r="BR42" s="31"/>
      <c r="BS42" s="33"/>
      <c r="BT42" s="52"/>
      <c r="BU42" s="31"/>
      <c r="BV42" s="33"/>
      <c r="BW42" s="52"/>
      <c r="BX42" s="31"/>
      <c r="BY42" s="119">
        <f t="shared" si="9"/>
        <v>0</v>
      </c>
      <c r="BZ42" s="18"/>
      <c r="CA42" s="3"/>
    </row>
    <row r="43" spans="1:79" x14ac:dyDescent="0.2">
      <c r="A43" s="25"/>
      <c r="B43" s="14">
        <v>33</v>
      </c>
      <c r="C43" s="143">
        <v>132</v>
      </c>
      <c r="D43" s="13"/>
      <c r="E43" s="14"/>
      <c r="F43" s="15"/>
      <c r="G43" s="15"/>
      <c r="H43" s="138" t="s">
        <v>53</v>
      </c>
      <c r="I43" s="79" t="s">
        <v>92</v>
      </c>
      <c r="J43" s="89">
        <v>41306</v>
      </c>
      <c r="K43" s="63"/>
      <c r="L43" s="62">
        <v>38</v>
      </c>
      <c r="M43" s="62"/>
      <c r="N43" s="62"/>
      <c r="O43" s="62"/>
      <c r="P43" s="62"/>
      <c r="Q43" s="62"/>
      <c r="R43" s="62"/>
      <c r="S43" s="102">
        <f t="shared" si="0"/>
        <v>38</v>
      </c>
      <c r="T43" s="103">
        <f t="shared" si="7"/>
        <v>31.772575250836123</v>
      </c>
      <c r="U43" s="104">
        <f t="shared" si="8"/>
        <v>6.2274247491638803</v>
      </c>
      <c r="V43" s="63"/>
      <c r="W43" s="62"/>
      <c r="X43" s="102">
        <f t="shared" si="1"/>
        <v>0</v>
      </c>
      <c r="Y43" s="102">
        <f t="shared" si="2"/>
        <v>0</v>
      </c>
      <c r="Z43" s="115">
        <f t="shared" si="3"/>
        <v>0</v>
      </c>
      <c r="AA43" s="116">
        <f t="shared" si="4"/>
        <v>38</v>
      </c>
      <c r="AB43" s="102">
        <f t="shared" si="5"/>
        <v>31.772575250836123</v>
      </c>
      <c r="AC43" s="117">
        <f t="shared" si="6"/>
        <v>6.2274247491638803</v>
      </c>
      <c r="AD43" s="122">
        <v>41306</v>
      </c>
      <c r="AE43" s="52" t="s">
        <v>51</v>
      </c>
      <c r="AF43" s="31">
        <v>38</v>
      </c>
      <c r="AG43" s="122"/>
      <c r="AH43" s="52"/>
      <c r="AI43" s="31"/>
      <c r="AJ43" s="122"/>
      <c r="AK43" s="52"/>
      <c r="AL43" s="31"/>
      <c r="AM43" s="33"/>
      <c r="AN43" s="37"/>
      <c r="AO43" s="122"/>
      <c r="AP43" s="52"/>
      <c r="AQ43" s="31"/>
      <c r="AR43" s="122"/>
      <c r="AS43" s="52"/>
      <c r="AT43" s="31"/>
      <c r="AU43" s="33"/>
      <c r="AV43" s="52"/>
      <c r="AW43" s="31"/>
      <c r="AX43" s="33"/>
      <c r="AY43" s="52"/>
      <c r="AZ43" s="31"/>
      <c r="BA43" s="33"/>
      <c r="BB43" s="52"/>
      <c r="BC43" s="31"/>
      <c r="BD43" s="33"/>
      <c r="BE43" s="52"/>
      <c r="BF43" s="31"/>
      <c r="BG43" s="33"/>
      <c r="BH43" s="52"/>
      <c r="BI43" s="31"/>
      <c r="BJ43" s="33"/>
      <c r="BK43" s="52"/>
      <c r="BL43" s="31"/>
      <c r="BM43" s="33"/>
      <c r="BN43" s="52"/>
      <c r="BO43" s="31"/>
      <c r="BP43" s="33"/>
      <c r="BQ43" s="52"/>
      <c r="BR43" s="31"/>
      <c r="BS43" s="33"/>
      <c r="BT43" s="52"/>
      <c r="BU43" s="31"/>
      <c r="BV43" s="33"/>
      <c r="BW43" s="52"/>
      <c r="BX43" s="31"/>
      <c r="BY43" s="119">
        <f t="shared" si="9"/>
        <v>0</v>
      </c>
      <c r="BZ43" s="18"/>
      <c r="CA43" s="3"/>
    </row>
    <row r="44" spans="1:79" x14ac:dyDescent="0.2">
      <c r="A44" s="25"/>
      <c r="B44" s="96">
        <v>34</v>
      </c>
      <c r="C44" s="143">
        <v>133</v>
      </c>
      <c r="D44" s="13"/>
      <c r="E44" s="14"/>
      <c r="F44" s="15"/>
      <c r="G44" s="15"/>
      <c r="H44" s="138" t="s">
        <v>52</v>
      </c>
      <c r="I44" s="79" t="s">
        <v>93</v>
      </c>
      <c r="J44" s="89">
        <v>41306</v>
      </c>
      <c r="K44" s="63"/>
      <c r="L44" s="62"/>
      <c r="M44" s="62">
        <v>100</v>
      </c>
      <c r="N44" s="62"/>
      <c r="O44" s="62"/>
      <c r="P44" s="62"/>
      <c r="Q44" s="62"/>
      <c r="R44" s="62"/>
      <c r="S44" s="102">
        <f t="shared" si="0"/>
        <v>100</v>
      </c>
      <c r="T44" s="103">
        <f t="shared" si="7"/>
        <v>83.612040133779274</v>
      </c>
      <c r="U44" s="104">
        <f t="shared" si="8"/>
        <v>16.38795986622074</v>
      </c>
      <c r="V44" s="63"/>
      <c r="W44" s="62"/>
      <c r="X44" s="102">
        <f t="shared" si="1"/>
        <v>0</v>
      </c>
      <c r="Y44" s="102">
        <f t="shared" si="2"/>
        <v>0</v>
      </c>
      <c r="Z44" s="115">
        <f t="shared" si="3"/>
        <v>0</v>
      </c>
      <c r="AA44" s="116">
        <f t="shared" si="4"/>
        <v>100</v>
      </c>
      <c r="AB44" s="102">
        <f t="shared" si="5"/>
        <v>83.612040133779274</v>
      </c>
      <c r="AC44" s="117">
        <f t="shared" si="6"/>
        <v>16.38795986622074</v>
      </c>
      <c r="AD44" s="122">
        <v>41307</v>
      </c>
      <c r="AE44" s="52" t="s">
        <v>51</v>
      </c>
      <c r="AF44" s="31">
        <v>100</v>
      </c>
      <c r="AG44" s="122"/>
      <c r="AH44" s="52"/>
      <c r="AI44" s="31"/>
      <c r="AJ44" s="122"/>
      <c r="AK44" s="52"/>
      <c r="AL44" s="31"/>
      <c r="AM44" s="33"/>
      <c r="AN44" s="37"/>
      <c r="AO44" s="122"/>
      <c r="AP44" s="52"/>
      <c r="AQ44" s="31"/>
      <c r="AR44" s="122"/>
      <c r="AS44" s="52"/>
      <c r="AT44" s="31"/>
      <c r="AU44" s="33"/>
      <c r="AV44" s="52"/>
      <c r="AW44" s="31"/>
      <c r="AX44" s="33"/>
      <c r="AY44" s="52"/>
      <c r="AZ44" s="31"/>
      <c r="BA44" s="33"/>
      <c r="BB44" s="52"/>
      <c r="BC44" s="31"/>
      <c r="BD44" s="33"/>
      <c r="BE44" s="52"/>
      <c r="BF44" s="31"/>
      <c r="BG44" s="33"/>
      <c r="BH44" s="52"/>
      <c r="BI44" s="31"/>
      <c r="BJ44" s="33"/>
      <c r="BK44" s="52"/>
      <c r="BL44" s="31"/>
      <c r="BM44" s="33"/>
      <c r="BN44" s="52"/>
      <c r="BO44" s="31"/>
      <c r="BP44" s="33"/>
      <c r="BQ44" s="52"/>
      <c r="BR44" s="31"/>
      <c r="BS44" s="33"/>
      <c r="BT44" s="52"/>
      <c r="BU44" s="31"/>
      <c r="BV44" s="33"/>
      <c r="BW44" s="52"/>
      <c r="BX44" s="31"/>
      <c r="BY44" s="119">
        <f t="shared" si="9"/>
        <v>0</v>
      </c>
      <c r="BZ44" s="18"/>
      <c r="CA44" s="3"/>
    </row>
    <row r="45" spans="1:79" x14ac:dyDescent="0.2">
      <c r="A45" s="25"/>
      <c r="B45" s="14">
        <v>35</v>
      </c>
      <c r="C45" s="143">
        <v>134</v>
      </c>
      <c r="D45" s="13"/>
      <c r="E45" s="14"/>
      <c r="F45" s="15"/>
      <c r="G45" s="15"/>
      <c r="H45" s="138" t="s">
        <v>52</v>
      </c>
      <c r="I45" s="79" t="s">
        <v>94</v>
      </c>
      <c r="J45" s="89">
        <v>41306</v>
      </c>
      <c r="K45" s="63"/>
      <c r="L45" s="62"/>
      <c r="M45" s="62">
        <v>100</v>
      </c>
      <c r="N45" s="62"/>
      <c r="O45" s="62"/>
      <c r="P45" s="62"/>
      <c r="Q45" s="62"/>
      <c r="R45" s="62"/>
      <c r="S45" s="102">
        <f t="shared" si="0"/>
        <v>100</v>
      </c>
      <c r="T45" s="103">
        <f t="shared" si="7"/>
        <v>83.612040133779274</v>
      </c>
      <c r="U45" s="104">
        <f t="shared" si="8"/>
        <v>16.38795986622074</v>
      </c>
      <c r="V45" s="63"/>
      <c r="W45" s="62"/>
      <c r="X45" s="102">
        <f t="shared" si="1"/>
        <v>0</v>
      </c>
      <c r="Y45" s="102">
        <f t="shared" si="2"/>
        <v>0</v>
      </c>
      <c r="Z45" s="115">
        <f t="shared" si="3"/>
        <v>0</v>
      </c>
      <c r="AA45" s="116">
        <f t="shared" si="4"/>
        <v>100</v>
      </c>
      <c r="AB45" s="102">
        <f t="shared" si="5"/>
        <v>83.612040133779274</v>
      </c>
      <c r="AC45" s="117">
        <f t="shared" si="6"/>
        <v>16.38795986622074</v>
      </c>
      <c r="AD45" s="122">
        <v>41307</v>
      </c>
      <c r="AE45" s="52" t="s">
        <v>57</v>
      </c>
      <c r="AF45" s="31">
        <v>100</v>
      </c>
      <c r="AG45" s="122"/>
      <c r="AH45" s="52"/>
      <c r="AI45" s="31"/>
      <c r="AJ45" s="122"/>
      <c r="AK45" s="52"/>
      <c r="AL45" s="31"/>
      <c r="AM45" s="33"/>
      <c r="AN45" s="37"/>
      <c r="AO45" s="122"/>
      <c r="AP45" s="52"/>
      <c r="AQ45" s="31"/>
      <c r="AR45" s="122"/>
      <c r="AS45" s="52"/>
      <c r="AT45" s="31"/>
      <c r="AU45" s="33"/>
      <c r="AV45" s="52"/>
      <c r="AW45" s="31"/>
      <c r="AX45" s="33"/>
      <c r="AY45" s="52"/>
      <c r="AZ45" s="31"/>
      <c r="BA45" s="33"/>
      <c r="BB45" s="52"/>
      <c r="BC45" s="31"/>
      <c r="BD45" s="33"/>
      <c r="BE45" s="52"/>
      <c r="BF45" s="31"/>
      <c r="BG45" s="33"/>
      <c r="BH45" s="52"/>
      <c r="BI45" s="31"/>
      <c r="BJ45" s="33"/>
      <c r="BK45" s="52"/>
      <c r="BL45" s="31"/>
      <c r="BM45" s="33"/>
      <c r="BN45" s="52"/>
      <c r="BO45" s="31"/>
      <c r="BP45" s="33"/>
      <c r="BQ45" s="52"/>
      <c r="BR45" s="31"/>
      <c r="BS45" s="33"/>
      <c r="BT45" s="52"/>
      <c r="BU45" s="31"/>
      <c r="BV45" s="33"/>
      <c r="BW45" s="52"/>
      <c r="BX45" s="31"/>
      <c r="BY45" s="119">
        <f t="shared" si="9"/>
        <v>0</v>
      </c>
      <c r="BZ45" s="18"/>
      <c r="CA45" s="3"/>
    </row>
    <row r="46" spans="1:79" x14ac:dyDescent="0.2">
      <c r="A46" s="25"/>
      <c r="B46" s="96">
        <v>36</v>
      </c>
      <c r="C46" s="143">
        <v>135</v>
      </c>
      <c r="D46" s="13"/>
      <c r="E46" s="14"/>
      <c r="F46" s="15"/>
      <c r="G46" s="15"/>
      <c r="H46" s="138" t="s">
        <v>53</v>
      </c>
      <c r="I46" s="79" t="s">
        <v>95</v>
      </c>
      <c r="J46" s="89">
        <v>41310</v>
      </c>
      <c r="K46" s="63"/>
      <c r="L46" s="62">
        <v>418</v>
      </c>
      <c r="M46" s="62"/>
      <c r="N46" s="62"/>
      <c r="O46" s="62"/>
      <c r="P46" s="62"/>
      <c r="Q46" s="62"/>
      <c r="R46" s="62"/>
      <c r="S46" s="102">
        <f t="shared" ref="S46:S104" si="10">K46+L46+M46+N46+O46+P46+Q46+R46</f>
        <v>418</v>
      </c>
      <c r="T46" s="103">
        <f t="shared" si="7"/>
        <v>349.49832775919737</v>
      </c>
      <c r="U46" s="104">
        <f t="shared" si="8"/>
        <v>68.501672240802691</v>
      </c>
      <c r="V46" s="63"/>
      <c r="W46" s="62"/>
      <c r="X46" s="102">
        <f t="shared" ref="X46:X104" si="11">+V46+W46</f>
        <v>0</v>
      </c>
      <c r="Y46" s="102">
        <f t="shared" si="2"/>
        <v>0</v>
      </c>
      <c r="Z46" s="115">
        <f t="shared" si="3"/>
        <v>0</v>
      </c>
      <c r="AA46" s="116">
        <f t="shared" ref="AA46:AA104" si="12">S46+X46</f>
        <v>418</v>
      </c>
      <c r="AB46" s="102">
        <f t="shared" ref="AB46:AB104" si="13">T46+Y46</f>
        <v>349.49832775919737</v>
      </c>
      <c r="AC46" s="117">
        <f t="shared" ref="AC46:AC104" si="14">U46+Z46</f>
        <v>68.501672240802691</v>
      </c>
      <c r="AD46" s="122">
        <v>41310</v>
      </c>
      <c r="AE46" s="52" t="s">
        <v>56</v>
      </c>
      <c r="AF46" s="31">
        <v>300</v>
      </c>
      <c r="AG46" s="122">
        <v>41312</v>
      </c>
      <c r="AH46" s="52" t="s">
        <v>56</v>
      </c>
      <c r="AI46" s="31">
        <v>79</v>
      </c>
      <c r="AJ46" s="122">
        <v>41338</v>
      </c>
      <c r="AK46" s="52" t="s">
        <v>58</v>
      </c>
      <c r="AL46" s="31">
        <v>39</v>
      </c>
      <c r="AM46" s="33"/>
      <c r="AN46" s="37"/>
      <c r="AO46" s="122"/>
      <c r="AP46" s="52"/>
      <c r="AQ46" s="31"/>
      <c r="AR46" s="122"/>
      <c r="AS46" s="52"/>
      <c r="AT46" s="31"/>
      <c r="AU46" s="33"/>
      <c r="AV46" s="52"/>
      <c r="AW46" s="31"/>
      <c r="AX46" s="33"/>
      <c r="AY46" s="52"/>
      <c r="AZ46" s="31"/>
      <c r="BA46" s="33"/>
      <c r="BB46" s="52"/>
      <c r="BC46" s="31"/>
      <c r="BD46" s="33"/>
      <c r="BE46" s="52"/>
      <c r="BF46" s="31"/>
      <c r="BG46" s="33"/>
      <c r="BH46" s="52"/>
      <c r="BI46" s="31"/>
      <c r="BJ46" s="33"/>
      <c r="BK46" s="52"/>
      <c r="BL46" s="31"/>
      <c r="BM46" s="33"/>
      <c r="BN46" s="52"/>
      <c r="BO46" s="31"/>
      <c r="BP46" s="33"/>
      <c r="BQ46" s="52"/>
      <c r="BR46" s="31"/>
      <c r="BS46" s="33"/>
      <c r="BT46" s="52"/>
      <c r="BU46" s="31"/>
      <c r="BV46" s="33"/>
      <c r="BW46" s="52"/>
      <c r="BX46" s="31"/>
      <c r="BY46" s="119">
        <f t="shared" ref="BY46:BY104" si="15">AA46-(AF46+AI46+AL46+AQ46+AT46+AW46+AZ46+BC46+BF46+BI46+BL46+BO46+BR46+BU46+BX46)</f>
        <v>0</v>
      </c>
      <c r="BZ46" s="18"/>
      <c r="CA46" s="3"/>
    </row>
    <row r="47" spans="1:79" x14ac:dyDescent="0.2">
      <c r="A47" s="25"/>
      <c r="B47" s="14">
        <v>37</v>
      </c>
      <c r="C47" s="143">
        <v>136</v>
      </c>
      <c r="D47" s="13"/>
      <c r="E47" s="14"/>
      <c r="F47" s="15"/>
      <c r="G47" s="15"/>
      <c r="H47" s="138" t="s">
        <v>53</v>
      </c>
      <c r="I47" s="79" t="s">
        <v>96</v>
      </c>
      <c r="J47" s="89">
        <v>41310</v>
      </c>
      <c r="K47" s="63"/>
      <c r="L47" s="62">
        <v>76</v>
      </c>
      <c r="M47" s="62"/>
      <c r="N47" s="62"/>
      <c r="O47" s="62"/>
      <c r="P47" s="62"/>
      <c r="Q47" s="62"/>
      <c r="R47" s="62"/>
      <c r="S47" s="102">
        <f t="shared" si="10"/>
        <v>76</v>
      </c>
      <c r="T47" s="103">
        <f t="shared" si="7"/>
        <v>63.545150501672246</v>
      </c>
      <c r="U47" s="104">
        <f t="shared" si="8"/>
        <v>12.454849498327761</v>
      </c>
      <c r="V47" s="63"/>
      <c r="W47" s="62"/>
      <c r="X47" s="102">
        <f t="shared" si="11"/>
        <v>0</v>
      </c>
      <c r="Y47" s="102">
        <f t="shared" si="2"/>
        <v>0</v>
      </c>
      <c r="Z47" s="115">
        <f t="shared" si="3"/>
        <v>0</v>
      </c>
      <c r="AA47" s="116">
        <f t="shared" si="12"/>
        <v>76</v>
      </c>
      <c r="AB47" s="102">
        <f t="shared" si="13"/>
        <v>63.545150501672246</v>
      </c>
      <c r="AC47" s="117">
        <f t="shared" si="14"/>
        <v>12.454849498327761</v>
      </c>
      <c r="AD47" s="122">
        <v>41333</v>
      </c>
      <c r="AE47" s="52" t="s">
        <v>51</v>
      </c>
      <c r="AF47" s="31">
        <v>76</v>
      </c>
      <c r="AG47" s="122"/>
      <c r="AH47" s="52"/>
      <c r="AI47" s="31"/>
      <c r="AJ47" s="122"/>
      <c r="AK47" s="52"/>
      <c r="AL47" s="31"/>
      <c r="AM47" s="33"/>
      <c r="AN47" s="37"/>
      <c r="AO47" s="122"/>
      <c r="AP47" s="52"/>
      <c r="AQ47" s="31"/>
      <c r="AR47" s="122"/>
      <c r="AS47" s="52"/>
      <c r="AT47" s="31"/>
      <c r="AU47" s="33"/>
      <c r="AV47" s="52"/>
      <c r="AW47" s="31"/>
      <c r="AX47" s="33"/>
      <c r="AY47" s="52"/>
      <c r="AZ47" s="31"/>
      <c r="BA47" s="33"/>
      <c r="BB47" s="52"/>
      <c r="BC47" s="31"/>
      <c r="BD47" s="33"/>
      <c r="BE47" s="52"/>
      <c r="BF47" s="31"/>
      <c r="BG47" s="33"/>
      <c r="BH47" s="52"/>
      <c r="BI47" s="31"/>
      <c r="BJ47" s="33"/>
      <c r="BK47" s="52"/>
      <c r="BL47" s="31"/>
      <c r="BM47" s="33"/>
      <c r="BN47" s="52"/>
      <c r="BO47" s="31"/>
      <c r="BP47" s="33"/>
      <c r="BQ47" s="52"/>
      <c r="BR47" s="31"/>
      <c r="BS47" s="33"/>
      <c r="BT47" s="52"/>
      <c r="BU47" s="31"/>
      <c r="BV47" s="33"/>
      <c r="BW47" s="52"/>
      <c r="BX47" s="31"/>
      <c r="BY47" s="119">
        <f t="shared" si="15"/>
        <v>0</v>
      </c>
      <c r="BZ47" s="18"/>
      <c r="CA47" s="3"/>
    </row>
    <row r="48" spans="1:79" x14ac:dyDescent="0.2">
      <c r="A48" s="25"/>
      <c r="B48" s="96">
        <v>38</v>
      </c>
      <c r="C48" s="143">
        <v>137</v>
      </c>
      <c r="D48" s="13"/>
      <c r="E48" s="14"/>
      <c r="F48" s="15"/>
      <c r="G48" s="15"/>
      <c r="H48" s="138" t="s">
        <v>53</v>
      </c>
      <c r="I48" s="79" t="s">
        <v>97</v>
      </c>
      <c r="J48" s="89">
        <v>41311</v>
      </c>
      <c r="K48" s="63"/>
      <c r="L48" s="62">
        <v>660</v>
      </c>
      <c r="M48" s="62"/>
      <c r="N48" s="62"/>
      <c r="O48" s="62"/>
      <c r="P48" s="62"/>
      <c r="Q48" s="62"/>
      <c r="R48" s="62"/>
      <c r="S48" s="102">
        <f t="shared" si="10"/>
        <v>660</v>
      </c>
      <c r="T48" s="103">
        <f t="shared" si="7"/>
        <v>551.83946488294316</v>
      </c>
      <c r="U48" s="104">
        <f t="shared" si="8"/>
        <v>108.16053511705687</v>
      </c>
      <c r="V48" s="63"/>
      <c r="W48" s="62"/>
      <c r="X48" s="102">
        <f t="shared" si="11"/>
        <v>0</v>
      </c>
      <c r="Y48" s="102">
        <f t="shared" si="2"/>
        <v>0</v>
      </c>
      <c r="Z48" s="115">
        <f t="shared" si="3"/>
        <v>0</v>
      </c>
      <c r="AA48" s="116">
        <f t="shared" si="12"/>
        <v>660</v>
      </c>
      <c r="AB48" s="102">
        <f t="shared" si="13"/>
        <v>551.83946488294316</v>
      </c>
      <c r="AC48" s="117">
        <f t="shared" si="14"/>
        <v>108.16053511705687</v>
      </c>
      <c r="AD48" s="122">
        <v>41341</v>
      </c>
      <c r="AE48" s="52" t="s">
        <v>51</v>
      </c>
      <c r="AF48" s="31">
        <v>220</v>
      </c>
      <c r="AG48" s="122">
        <v>41372</v>
      </c>
      <c r="AH48" s="52" t="s">
        <v>51</v>
      </c>
      <c r="AI48" s="31">
        <v>220</v>
      </c>
      <c r="AJ48" s="122">
        <v>41407</v>
      </c>
      <c r="AK48" s="52" t="s">
        <v>51</v>
      </c>
      <c r="AL48" s="31">
        <v>220</v>
      </c>
      <c r="AM48" s="33"/>
      <c r="AN48" s="37"/>
      <c r="AO48" s="122"/>
      <c r="AP48" s="52"/>
      <c r="AQ48" s="31"/>
      <c r="AR48" s="122"/>
      <c r="AS48" s="52"/>
      <c r="AT48" s="31"/>
      <c r="AU48" s="33"/>
      <c r="AV48" s="52"/>
      <c r="AW48" s="31"/>
      <c r="AX48" s="33"/>
      <c r="AY48" s="52"/>
      <c r="AZ48" s="31"/>
      <c r="BA48" s="33"/>
      <c r="BB48" s="52"/>
      <c r="BC48" s="31"/>
      <c r="BD48" s="33"/>
      <c r="BE48" s="52"/>
      <c r="BF48" s="31"/>
      <c r="BG48" s="33"/>
      <c r="BH48" s="52"/>
      <c r="BI48" s="31"/>
      <c r="BJ48" s="33"/>
      <c r="BK48" s="52"/>
      <c r="BL48" s="31"/>
      <c r="BM48" s="33"/>
      <c r="BN48" s="52"/>
      <c r="BO48" s="31"/>
      <c r="BP48" s="33"/>
      <c r="BQ48" s="52"/>
      <c r="BR48" s="31"/>
      <c r="BS48" s="33"/>
      <c r="BT48" s="52"/>
      <c r="BU48" s="31"/>
      <c r="BV48" s="33"/>
      <c r="BW48" s="52"/>
      <c r="BX48" s="31"/>
      <c r="BY48" s="119">
        <f t="shared" si="15"/>
        <v>0</v>
      </c>
      <c r="BZ48" s="18"/>
      <c r="CA48" s="3"/>
    </row>
    <row r="49" spans="1:79" x14ac:dyDescent="0.2">
      <c r="A49" s="25"/>
      <c r="B49" s="14">
        <v>39</v>
      </c>
      <c r="C49" s="143">
        <v>138</v>
      </c>
      <c r="D49" s="13"/>
      <c r="E49" s="14"/>
      <c r="F49" s="15"/>
      <c r="G49" s="15"/>
      <c r="H49" s="138" t="s">
        <v>53</v>
      </c>
      <c r="I49" s="79" t="s">
        <v>98</v>
      </c>
      <c r="J49" s="89">
        <v>41311</v>
      </c>
      <c r="K49" s="63"/>
      <c r="L49" s="62">
        <v>204</v>
      </c>
      <c r="M49" s="62"/>
      <c r="N49" s="62"/>
      <c r="O49" s="62"/>
      <c r="P49" s="62"/>
      <c r="Q49" s="62"/>
      <c r="R49" s="62"/>
      <c r="S49" s="102">
        <f t="shared" si="10"/>
        <v>204</v>
      </c>
      <c r="T49" s="103">
        <f t="shared" si="7"/>
        <v>170.5685618729097</v>
      </c>
      <c r="U49" s="104">
        <f t="shared" si="8"/>
        <v>33.431438127090303</v>
      </c>
      <c r="V49" s="63"/>
      <c r="W49" s="62"/>
      <c r="X49" s="102">
        <f t="shared" si="11"/>
        <v>0</v>
      </c>
      <c r="Y49" s="102">
        <f t="shared" si="2"/>
        <v>0</v>
      </c>
      <c r="Z49" s="115">
        <f t="shared" si="3"/>
        <v>0</v>
      </c>
      <c r="AA49" s="116">
        <f t="shared" si="12"/>
        <v>204</v>
      </c>
      <c r="AB49" s="102">
        <f t="shared" si="13"/>
        <v>170.5685618729097</v>
      </c>
      <c r="AC49" s="117">
        <f t="shared" si="14"/>
        <v>33.431438127090303</v>
      </c>
      <c r="AD49" s="122">
        <v>41326</v>
      </c>
      <c r="AE49" s="52" t="s">
        <v>57</v>
      </c>
      <c r="AF49" s="31">
        <v>204</v>
      </c>
      <c r="AG49" s="122"/>
      <c r="AH49" s="52"/>
      <c r="AI49" s="31"/>
      <c r="AJ49" s="122"/>
      <c r="AK49" s="52"/>
      <c r="AL49" s="31"/>
      <c r="AM49" s="33"/>
      <c r="AN49" s="37"/>
      <c r="AO49" s="122"/>
      <c r="AP49" s="52"/>
      <c r="AQ49" s="31"/>
      <c r="AR49" s="122"/>
      <c r="AS49" s="52"/>
      <c r="AT49" s="31"/>
      <c r="AU49" s="33"/>
      <c r="AV49" s="52"/>
      <c r="AW49" s="31"/>
      <c r="AX49" s="33"/>
      <c r="AY49" s="52"/>
      <c r="AZ49" s="31"/>
      <c r="BA49" s="33"/>
      <c r="BB49" s="52"/>
      <c r="BC49" s="31"/>
      <c r="BD49" s="33"/>
      <c r="BE49" s="52"/>
      <c r="BF49" s="31"/>
      <c r="BG49" s="33"/>
      <c r="BH49" s="52"/>
      <c r="BI49" s="31"/>
      <c r="BJ49" s="33"/>
      <c r="BK49" s="52"/>
      <c r="BL49" s="31"/>
      <c r="BM49" s="33"/>
      <c r="BN49" s="52"/>
      <c r="BO49" s="31"/>
      <c r="BP49" s="33"/>
      <c r="BQ49" s="52"/>
      <c r="BR49" s="31"/>
      <c r="BS49" s="33"/>
      <c r="BT49" s="52"/>
      <c r="BU49" s="31"/>
      <c r="BV49" s="33"/>
      <c r="BW49" s="52"/>
      <c r="BX49" s="31"/>
      <c r="BY49" s="119">
        <f t="shared" si="15"/>
        <v>0</v>
      </c>
      <c r="BZ49" s="18"/>
      <c r="CA49" s="3"/>
    </row>
    <row r="50" spans="1:79" x14ac:dyDescent="0.2">
      <c r="A50" s="25"/>
      <c r="B50" s="96">
        <v>40</v>
      </c>
      <c r="C50" s="143">
        <v>139</v>
      </c>
      <c r="D50" s="13"/>
      <c r="E50" s="14"/>
      <c r="F50" s="15"/>
      <c r="G50" s="15"/>
      <c r="H50" s="138" t="s">
        <v>53</v>
      </c>
      <c r="I50" s="79" t="s">
        <v>99</v>
      </c>
      <c r="J50" s="89">
        <v>41312</v>
      </c>
      <c r="K50" s="63"/>
      <c r="L50" s="62">
        <v>90</v>
      </c>
      <c r="M50" s="62"/>
      <c r="N50" s="62"/>
      <c r="O50" s="62"/>
      <c r="P50" s="62"/>
      <c r="Q50" s="62"/>
      <c r="R50" s="62"/>
      <c r="S50" s="102">
        <f t="shared" si="10"/>
        <v>90</v>
      </c>
      <c r="T50" s="103">
        <f t="shared" si="7"/>
        <v>75.250836120401345</v>
      </c>
      <c r="U50" s="104">
        <f t="shared" si="8"/>
        <v>14.749163879598663</v>
      </c>
      <c r="V50" s="63"/>
      <c r="W50" s="62"/>
      <c r="X50" s="102">
        <f t="shared" si="11"/>
        <v>0</v>
      </c>
      <c r="Y50" s="102">
        <f t="shared" si="2"/>
        <v>0</v>
      </c>
      <c r="Z50" s="115">
        <f t="shared" si="3"/>
        <v>0</v>
      </c>
      <c r="AA50" s="116">
        <f t="shared" si="12"/>
        <v>90</v>
      </c>
      <c r="AB50" s="102">
        <f t="shared" si="13"/>
        <v>75.250836120401345</v>
      </c>
      <c r="AC50" s="117">
        <f t="shared" si="14"/>
        <v>14.749163879598663</v>
      </c>
      <c r="AD50" s="122">
        <v>41311</v>
      </c>
      <c r="AE50" s="52" t="s">
        <v>58</v>
      </c>
      <c r="AF50" s="31">
        <v>7</v>
      </c>
      <c r="AG50" s="122"/>
      <c r="AH50" s="52"/>
      <c r="AI50" s="31"/>
      <c r="AJ50" s="122"/>
      <c r="AK50" s="52"/>
      <c r="AL50" s="31"/>
      <c r="AM50" s="33"/>
      <c r="AN50" s="37"/>
      <c r="AO50" s="122"/>
      <c r="AP50" s="52"/>
      <c r="AQ50" s="31"/>
      <c r="AR50" s="122"/>
      <c r="AS50" s="52"/>
      <c r="AT50" s="31"/>
      <c r="AU50" s="33"/>
      <c r="AV50" s="52"/>
      <c r="AW50" s="31"/>
      <c r="AX50" s="33"/>
      <c r="AY50" s="52"/>
      <c r="AZ50" s="31"/>
      <c r="BA50" s="33"/>
      <c r="BB50" s="52"/>
      <c r="BC50" s="31"/>
      <c r="BD50" s="33"/>
      <c r="BE50" s="52"/>
      <c r="BF50" s="31"/>
      <c r="BG50" s="33"/>
      <c r="BH50" s="52"/>
      <c r="BI50" s="31"/>
      <c r="BJ50" s="33"/>
      <c r="BK50" s="52"/>
      <c r="BL50" s="31"/>
      <c r="BM50" s="33"/>
      <c r="BN50" s="52"/>
      <c r="BO50" s="31"/>
      <c r="BP50" s="33"/>
      <c r="BQ50" s="52"/>
      <c r="BR50" s="31"/>
      <c r="BS50" s="33"/>
      <c r="BT50" s="52"/>
      <c r="BU50" s="31"/>
      <c r="BV50" s="33"/>
      <c r="BW50" s="52"/>
      <c r="BX50" s="31"/>
      <c r="BY50" s="119">
        <f t="shared" si="15"/>
        <v>83</v>
      </c>
      <c r="BZ50" s="18"/>
      <c r="CA50" s="3"/>
    </row>
    <row r="51" spans="1:79" x14ac:dyDescent="0.2">
      <c r="A51" s="25"/>
      <c r="B51" s="14">
        <v>41</v>
      </c>
      <c r="C51" s="143">
        <v>140</v>
      </c>
      <c r="D51" s="13"/>
      <c r="E51" s="14"/>
      <c r="F51" s="15"/>
      <c r="G51" s="15"/>
      <c r="H51" s="138" t="s">
        <v>52</v>
      </c>
      <c r="I51" s="79" t="s">
        <v>100</v>
      </c>
      <c r="J51" s="89">
        <v>41313</v>
      </c>
      <c r="K51" s="63"/>
      <c r="L51" s="62"/>
      <c r="M51" s="62">
        <v>190</v>
      </c>
      <c r="N51" s="62"/>
      <c r="O51" s="62"/>
      <c r="P51" s="62"/>
      <c r="Q51" s="62"/>
      <c r="R51" s="62"/>
      <c r="S51" s="102">
        <f t="shared" si="10"/>
        <v>190</v>
      </c>
      <c r="T51" s="103">
        <f t="shared" si="7"/>
        <v>158.86287625418061</v>
      </c>
      <c r="U51" s="104">
        <f t="shared" si="8"/>
        <v>31.137123745819398</v>
      </c>
      <c r="V51" s="63"/>
      <c r="W51" s="62"/>
      <c r="X51" s="102">
        <f t="shared" si="11"/>
        <v>0</v>
      </c>
      <c r="Y51" s="102">
        <f t="shared" si="2"/>
        <v>0</v>
      </c>
      <c r="Z51" s="115">
        <f t="shared" si="3"/>
        <v>0</v>
      </c>
      <c r="AA51" s="116">
        <f t="shared" si="12"/>
        <v>190</v>
      </c>
      <c r="AB51" s="102">
        <f t="shared" si="13"/>
        <v>158.86287625418061</v>
      </c>
      <c r="AC51" s="117">
        <f t="shared" si="14"/>
        <v>31.137123745819398</v>
      </c>
      <c r="AD51" s="122">
        <v>41324</v>
      </c>
      <c r="AE51" s="52" t="s">
        <v>56</v>
      </c>
      <c r="AF51" s="31">
        <v>190</v>
      </c>
      <c r="AG51" s="122"/>
      <c r="AH51" s="52"/>
      <c r="AI51" s="31"/>
      <c r="AJ51" s="122"/>
      <c r="AK51" s="52"/>
      <c r="AL51" s="31"/>
      <c r="AM51" s="33"/>
      <c r="AN51" s="37"/>
      <c r="AO51" s="122"/>
      <c r="AP51" s="52"/>
      <c r="AQ51" s="31"/>
      <c r="AR51" s="122"/>
      <c r="AS51" s="52"/>
      <c r="AT51" s="31"/>
      <c r="AU51" s="33"/>
      <c r="AV51" s="52"/>
      <c r="AW51" s="31"/>
      <c r="AX51" s="33"/>
      <c r="AY51" s="52"/>
      <c r="AZ51" s="31"/>
      <c r="BA51" s="33"/>
      <c r="BB51" s="52"/>
      <c r="BC51" s="31"/>
      <c r="BD51" s="33"/>
      <c r="BE51" s="52"/>
      <c r="BF51" s="31"/>
      <c r="BG51" s="33"/>
      <c r="BH51" s="52"/>
      <c r="BI51" s="31"/>
      <c r="BJ51" s="33"/>
      <c r="BK51" s="52"/>
      <c r="BL51" s="31"/>
      <c r="BM51" s="33"/>
      <c r="BN51" s="52"/>
      <c r="BO51" s="31"/>
      <c r="BP51" s="33"/>
      <c r="BQ51" s="52"/>
      <c r="BR51" s="31"/>
      <c r="BS51" s="33"/>
      <c r="BT51" s="52"/>
      <c r="BU51" s="31"/>
      <c r="BV51" s="33"/>
      <c r="BW51" s="52"/>
      <c r="BX51" s="31"/>
      <c r="BY51" s="119">
        <f t="shared" si="15"/>
        <v>0</v>
      </c>
      <c r="BZ51" s="18"/>
      <c r="CA51" s="3"/>
    </row>
    <row r="52" spans="1:79" x14ac:dyDescent="0.2">
      <c r="A52" s="25"/>
      <c r="B52" s="96">
        <v>42</v>
      </c>
      <c r="C52" s="143">
        <v>141</v>
      </c>
      <c r="D52" s="13"/>
      <c r="E52" s="14"/>
      <c r="F52" s="15"/>
      <c r="G52" s="15"/>
      <c r="H52" s="138" t="s">
        <v>52</v>
      </c>
      <c r="I52" s="79" t="s">
        <v>101</v>
      </c>
      <c r="J52" s="89">
        <v>41313</v>
      </c>
      <c r="K52" s="63"/>
      <c r="L52" s="62"/>
      <c r="M52" s="62">
        <v>190</v>
      </c>
      <c r="N52" s="62"/>
      <c r="O52" s="62"/>
      <c r="P52" s="62"/>
      <c r="Q52" s="62"/>
      <c r="R52" s="62"/>
      <c r="S52" s="102">
        <f t="shared" si="10"/>
        <v>190</v>
      </c>
      <c r="T52" s="103">
        <f t="shared" si="7"/>
        <v>158.86287625418061</v>
      </c>
      <c r="U52" s="104">
        <f t="shared" si="8"/>
        <v>31.137123745819398</v>
      </c>
      <c r="V52" s="63"/>
      <c r="W52" s="62"/>
      <c r="X52" s="102">
        <f t="shared" si="11"/>
        <v>0</v>
      </c>
      <c r="Y52" s="102">
        <f t="shared" si="2"/>
        <v>0</v>
      </c>
      <c r="Z52" s="115">
        <f t="shared" si="3"/>
        <v>0</v>
      </c>
      <c r="AA52" s="116">
        <f t="shared" si="12"/>
        <v>190</v>
      </c>
      <c r="AB52" s="102">
        <f t="shared" si="13"/>
        <v>158.86287625418061</v>
      </c>
      <c r="AC52" s="117">
        <f t="shared" si="14"/>
        <v>31.137123745819398</v>
      </c>
      <c r="AD52" s="122">
        <v>41319</v>
      </c>
      <c r="AE52" s="52" t="s">
        <v>51</v>
      </c>
      <c r="AF52" s="31">
        <v>190</v>
      </c>
      <c r="AG52" s="122"/>
      <c r="AH52" s="52"/>
      <c r="AI52" s="31"/>
      <c r="AJ52" s="122"/>
      <c r="AK52" s="52"/>
      <c r="AL52" s="31"/>
      <c r="AM52" s="33"/>
      <c r="AN52" s="37"/>
      <c r="AO52" s="122"/>
      <c r="AP52" s="52"/>
      <c r="AQ52" s="31"/>
      <c r="AR52" s="122"/>
      <c r="AS52" s="52"/>
      <c r="AT52" s="31"/>
      <c r="AU52" s="33"/>
      <c r="AV52" s="52"/>
      <c r="AW52" s="31"/>
      <c r="AX52" s="33"/>
      <c r="AY52" s="52"/>
      <c r="AZ52" s="31"/>
      <c r="BA52" s="33"/>
      <c r="BB52" s="52"/>
      <c r="BC52" s="31"/>
      <c r="BD52" s="33"/>
      <c r="BE52" s="52"/>
      <c r="BF52" s="31"/>
      <c r="BG52" s="33"/>
      <c r="BH52" s="52"/>
      <c r="BI52" s="31"/>
      <c r="BJ52" s="33"/>
      <c r="BK52" s="52"/>
      <c r="BL52" s="31"/>
      <c r="BM52" s="33"/>
      <c r="BN52" s="52"/>
      <c r="BO52" s="31"/>
      <c r="BP52" s="33"/>
      <c r="BQ52" s="52"/>
      <c r="BR52" s="31"/>
      <c r="BS52" s="33"/>
      <c r="BT52" s="52"/>
      <c r="BU52" s="31"/>
      <c r="BV52" s="33"/>
      <c r="BW52" s="52"/>
      <c r="BX52" s="31"/>
      <c r="BY52" s="119">
        <f t="shared" si="15"/>
        <v>0</v>
      </c>
      <c r="BZ52" s="18"/>
      <c r="CA52" s="3"/>
    </row>
    <row r="53" spans="1:79" x14ac:dyDescent="0.2">
      <c r="A53" s="25"/>
      <c r="B53" s="14">
        <v>43</v>
      </c>
      <c r="C53" s="143">
        <v>142</v>
      </c>
      <c r="D53" s="13"/>
      <c r="E53" s="14"/>
      <c r="F53" s="15"/>
      <c r="G53" s="15"/>
      <c r="H53" s="138" t="s">
        <v>53</v>
      </c>
      <c r="I53" s="79" t="s">
        <v>102</v>
      </c>
      <c r="J53" s="89">
        <v>41314</v>
      </c>
      <c r="K53" s="63"/>
      <c r="L53" s="62">
        <v>152</v>
      </c>
      <c r="M53" s="62"/>
      <c r="N53" s="62"/>
      <c r="O53" s="62"/>
      <c r="P53" s="62"/>
      <c r="Q53" s="62"/>
      <c r="R53" s="62"/>
      <c r="S53" s="102">
        <f t="shared" si="10"/>
        <v>152</v>
      </c>
      <c r="T53" s="103">
        <f t="shared" si="7"/>
        <v>127.09030100334449</v>
      </c>
      <c r="U53" s="104">
        <f t="shared" si="8"/>
        <v>24.909698996655521</v>
      </c>
      <c r="V53" s="63"/>
      <c r="W53" s="62"/>
      <c r="X53" s="102">
        <f t="shared" si="11"/>
        <v>0</v>
      </c>
      <c r="Y53" s="102">
        <f t="shared" si="2"/>
        <v>0</v>
      </c>
      <c r="Z53" s="115">
        <f t="shared" si="3"/>
        <v>0</v>
      </c>
      <c r="AA53" s="116">
        <f t="shared" si="12"/>
        <v>152</v>
      </c>
      <c r="AB53" s="102">
        <f t="shared" si="13"/>
        <v>127.09030100334449</v>
      </c>
      <c r="AC53" s="117">
        <f t="shared" si="14"/>
        <v>24.909698996655521</v>
      </c>
      <c r="AD53" s="122">
        <v>41363</v>
      </c>
      <c r="AE53" s="52" t="s">
        <v>51</v>
      </c>
      <c r="AF53" s="31">
        <v>152</v>
      </c>
      <c r="AG53" s="122"/>
      <c r="AH53" s="52"/>
      <c r="AI53" s="31"/>
      <c r="AJ53" s="122"/>
      <c r="AK53" s="52"/>
      <c r="AL53" s="31"/>
      <c r="AM53" s="33"/>
      <c r="AN53" s="37"/>
      <c r="AO53" s="122"/>
      <c r="AP53" s="52"/>
      <c r="AQ53" s="31"/>
      <c r="AR53" s="122"/>
      <c r="AS53" s="52"/>
      <c r="AT53" s="31"/>
      <c r="AU53" s="33"/>
      <c r="AV53" s="52"/>
      <c r="AW53" s="31"/>
      <c r="AX53" s="33"/>
      <c r="AY53" s="52"/>
      <c r="AZ53" s="31"/>
      <c r="BA53" s="33"/>
      <c r="BB53" s="52"/>
      <c r="BC53" s="31"/>
      <c r="BD53" s="33"/>
      <c r="BE53" s="52"/>
      <c r="BF53" s="31"/>
      <c r="BG53" s="33"/>
      <c r="BH53" s="52"/>
      <c r="BI53" s="31"/>
      <c r="BJ53" s="33"/>
      <c r="BK53" s="52"/>
      <c r="BL53" s="31"/>
      <c r="BM53" s="33"/>
      <c r="BN53" s="52"/>
      <c r="BO53" s="31"/>
      <c r="BP53" s="33"/>
      <c r="BQ53" s="52"/>
      <c r="BR53" s="31"/>
      <c r="BS53" s="33"/>
      <c r="BT53" s="52"/>
      <c r="BU53" s="31"/>
      <c r="BV53" s="33"/>
      <c r="BW53" s="52"/>
      <c r="BX53" s="31"/>
      <c r="BY53" s="119">
        <f t="shared" si="15"/>
        <v>0</v>
      </c>
      <c r="BZ53" s="18"/>
      <c r="CA53" s="3"/>
    </row>
    <row r="54" spans="1:79" x14ac:dyDescent="0.2">
      <c r="A54" s="25"/>
      <c r="B54" s="96">
        <v>44</v>
      </c>
      <c r="C54" s="143">
        <v>143</v>
      </c>
      <c r="D54" s="13"/>
      <c r="E54" s="14"/>
      <c r="F54" s="15"/>
      <c r="G54" s="15"/>
      <c r="H54" s="138" t="s">
        <v>52</v>
      </c>
      <c r="I54" s="79" t="s">
        <v>103</v>
      </c>
      <c r="J54" s="89">
        <v>41317</v>
      </c>
      <c r="K54" s="63"/>
      <c r="L54" s="62"/>
      <c r="M54" s="62">
        <v>190</v>
      </c>
      <c r="N54" s="62"/>
      <c r="O54" s="62"/>
      <c r="P54" s="62"/>
      <c r="Q54" s="62"/>
      <c r="R54" s="62"/>
      <c r="S54" s="102">
        <f t="shared" si="10"/>
        <v>190</v>
      </c>
      <c r="T54" s="103">
        <f t="shared" si="7"/>
        <v>158.86287625418061</v>
      </c>
      <c r="U54" s="104">
        <f t="shared" si="8"/>
        <v>31.137123745819398</v>
      </c>
      <c r="V54" s="63"/>
      <c r="W54" s="62"/>
      <c r="X54" s="102">
        <f t="shared" si="11"/>
        <v>0</v>
      </c>
      <c r="Y54" s="102">
        <f t="shared" si="2"/>
        <v>0</v>
      </c>
      <c r="Z54" s="115">
        <f t="shared" si="3"/>
        <v>0</v>
      </c>
      <c r="AA54" s="116">
        <f t="shared" si="12"/>
        <v>190</v>
      </c>
      <c r="AB54" s="102">
        <f t="shared" si="13"/>
        <v>158.86287625418061</v>
      </c>
      <c r="AC54" s="117">
        <f t="shared" si="14"/>
        <v>31.137123745819398</v>
      </c>
      <c r="AD54" s="122">
        <v>41321</v>
      </c>
      <c r="AE54" s="52" t="s">
        <v>51</v>
      </c>
      <c r="AF54" s="31">
        <v>190</v>
      </c>
      <c r="AG54" s="122"/>
      <c r="AH54" s="52"/>
      <c r="AI54" s="31"/>
      <c r="AJ54" s="122"/>
      <c r="AK54" s="52"/>
      <c r="AL54" s="31"/>
      <c r="AM54" s="33"/>
      <c r="AN54" s="37"/>
      <c r="AO54" s="122"/>
      <c r="AP54" s="52"/>
      <c r="AQ54" s="31"/>
      <c r="AR54" s="122"/>
      <c r="AS54" s="52"/>
      <c r="AT54" s="31"/>
      <c r="AU54" s="33"/>
      <c r="AV54" s="52"/>
      <c r="AW54" s="31"/>
      <c r="AX54" s="33"/>
      <c r="AY54" s="52"/>
      <c r="AZ54" s="31"/>
      <c r="BA54" s="33"/>
      <c r="BB54" s="52"/>
      <c r="BC54" s="31"/>
      <c r="BD54" s="33"/>
      <c r="BE54" s="52"/>
      <c r="BF54" s="31"/>
      <c r="BG54" s="33"/>
      <c r="BH54" s="52"/>
      <c r="BI54" s="31"/>
      <c r="BJ54" s="33"/>
      <c r="BK54" s="52"/>
      <c r="BL54" s="31"/>
      <c r="BM54" s="33"/>
      <c r="BN54" s="52"/>
      <c r="BO54" s="31"/>
      <c r="BP54" s="33"/>
      <c r="BQ54" s="52"/>
      <c r="BR54" s="31"/>
      <c r="BS54" s="33"/>
      <c r="BT54" s="52"/>
      <c r="BU54" s="31"/>
      <c r="BV54" s="33"/>
      <c r="BW54" s="52"/>
      <c r="BX54" s="31"/>
      <c r="BY54" s="119">
        <f t="shared" si="15"/>
        <v>0</v>
      </c>
      <c r="BZ54" s="18"/>
      <c r="CA54" s="3"/>
    </row>
    <row r="55" spans="1:79" x14ac:dyDescent="0.2">
      <c r="A55" s="25"/>
      <c r="B55" s="14">
        <v>45</v>
      </c>
      <c r="C55" s="143">
        <v>144</v>
      </c>
      <c r="D55" s="13"/>
      <c r="E55" s="14"/>
      <c r="F55" s="15"/>
      <c r="G55" s="15"/>
      <c r="H55" s="138" t="s">
        <v>53</v>
      </c>
      <c r="I55" s="79" t="s">
        <v>104</v>
      </c>
      <c r="J55" s="89">
        <v>41318</v>
      </c>
      <c r="K55" s="63"/>
      <c r="L55" s="62">
        <v>332</v>
      </c>
      <c r="M55" s="62"/>
      <c r="N55" s="62"/>
      <c r="O55" s="62"/>
      <c r="P55" s="62"/>
      <c r="Q55" s="62"/>
      <c r="R55" s="62"/>
      <c r="S55" s="102">
        <f t="shared" si="10"/>
        <v>332</v>
      </c>
      <c r="T55" s="103">
        <f t="shared" si="7"/>
        <v>277.59197324414714</v>
      </c>
      <c r="U55" s="104">
        <f t="shared" si="8"/>
        <v>54.408026755852845</v>
      </c>
      <c r="V55" s="63"/>
      <c r="W55" s="62"/>
      <c r="X55" s="102">
        <f t="shared" si="11"/>
        <v>0</v>
      </c>
      <c r="Y55" s="102">
        <f t="shared" si="2"/>
        <v>0</v>
      </c>
      <c r="Z55" s="115">
        <f t="shared" si="3"/>
        <v>0</v>
      </c>
      <c r="AA55" s="116">
        <f t="shared" si="12"/>
        <v>332</v>
      </c>
      <c r="AB55" s="102">
        <f t="shared" si="13"/>
        <v>277.59197324414714</v>
      </c>
      <c r="AC55" s="117">
        <f t="shared" si="14"/>
        <v>54.408026755852845</v>
      </c>
      <c r="AD55" s="122">
        <v>41318</v>
      </c>
      <c r="AE55" s="52" t="s">
        <v>51</v>
      </c>
      <c r="AF55" s="31">
        <v>332</v>
      </c>
      <c r="AG55" s="122"/>
      <c r="AH55" s="52"/>
      <c r="AI55" s="31"/>
      <c r="AJ55" s="122"/>
      <c r="AK55" s="52"/>
      <c r="AL55" s="31"/>
      <c r="AM55" s="33"/>
      <c r="AN55" s="37"/>
      <c r="AO55" s="122"/>
      <c r="AP55" s="52"/>
      <c r="AQ55" s="31"/>
      <c r="AR55" s="122"/>
      <c r="AS55" s="52"/>
      <c r="AT55" s="31"/>
      <c r="AU55" s="33"/>
      <c r="AV55" s="52"/>
      <c r="AW55" s="31"/>
      <c r="AX55" s="33"/>
      <c r="AY55" s="52"/>
      <c r="AZ55" s="31"/>
      <c r="BA55" s="33"/>
      <c r="BB55" s="52"/>
      <c r="BC55" s="31"/>
      <c r="BD55" s="33"/>
      <c r="BE55" s="52"/>
      <c r="BF55" s="31"/>
      <c r="BG55" s="33"/>
      <c r="BH55" s="52"/>
      <c r="BI55" s="31"/>
      <c r="BJ55" s="33"/>
      <c r="BK55" s="52"/>
      <c r="BL55" s="31"/>
      <c r="BM55" s="33"/>
      <c r="BN55" s="52"/>
      <c r="BO55" s="31"/>
      <c r="BP55" s="33"/>
      <c r="BQ55" s="52"/>
      <c r="BR55" s="31"/>
      <c r="BS55" s="33"/>
      <c r="BT55" s="52"/>
      <c r="BU55" s="31"/>
      <c r="BV55" s="33"/>
      <c r="BW55" s="52"/>
      <c r="BX55" s="31"/>
      <c r="BY55" s="119">
        <f t="shared" si="15"/>
        <v>0</v>
      </c>
      <c r="BZ55" s="18"/>
      <c r="CA55" s="3"/>
    </row>
    <row r="56" spans="1:79" x14ac:dyDescent="0.2">
      <c r="A56" s="25"/>
      <c r="B56" s="96">
        <v>46</v>
      </c>
      <c r="C56" s="143">
        <v>145</v>
      </c>
      <c r="D56" s="13"/>
      <c r="E56" s="14"/>
      <c r="F56" s="15"/>
      <c r="G56" s="15"/>
      <c r="H56" s="138" t="s">
        <v>53</v>
      </c>
      <c r="I56" s="79" t="s">
        <v>105</v>
      </c>
      <c r="J56" s="89">
        <v>41319</v>
      </c>
      <c r="K56" s="63"/>
      <c r="L56" s="62">
        <v>228</v>
      </c>
      <c r="M56" s="62"/>
      <c r="N56" s="62"/>
      <c r="O56" s="62"/>
      <c r="P56" s="62"/>
      <c r="Q56" s="62"/>
      <c r="R56" s="62"/>
      <c r="S56" s="102">
        <f t="shared" si="10"/>
        <v>228</v>
      </c>
      <c r="T56" s="103">
        <f t="shared" si="7"/>
        <v>190.63545150501673</v>
      </c>
      <c r="U56" s="104">
        <f t="shared" si="8"/>
        <v>37.364548494983282</v>
      </c>
      <c r="V56" s="63"/>
      <c r="W56" s="62"/>
      <c r="X56" s="102">
        <f t="shared" si="11"/>
        <v>0</v>
      </c>
      <c r="Y56" s="102">
        <f t="shared" si="2"/>
        <v>0</v>
      </c>
      <c r="Z56" s="115">
        <f t="shared" si="3"/>
        <v>0</v>
      </c>
      <c r="AA56" s="116">
        <f t="shared" si="12"/>
        <v>228</v>
      </c>
      <c r="AB56" s="102">
        <f t="shared" si="13"/>
        <v>190.63545150501673</v>
      </c>
      <c r="AC56" s="117">
        <f t="shared" si="14"/>
        <v>37.364548494983282</v>
      </c>
      <c r="AD56" s="122">
        <v>41348</v>
      </c>
      <c r="AE56" s="52" t="s">
        <v>56</v>
      </c>
      <c r="AF56" s="31">
        <v>228</v>
      </c>
      <c r="AG56" s="122"/>
      <c r="AH56" s="52"/>
      <c r="AI56" s="31"/>
      <c r="AJ56" s="122"/>
      <c r="AK56" s="52"/>
      <c r="AL56" s="31"/>
      <c r="AM56" s="33"/>
      <c r="AN56" s="37"/>
      <c r="AO56" s="122"/>
      <c r="AP56" s="52"/>
      <c r="AQ56" s="31"/>
      <c r="AR56" s="122"/>
      <c r="AS56" s="52"/>
      <c r="AT56" s="31"/>
      <c r="AU56" s="33"/>
      <c r="AV56" s="52"/>
      <c r="AW56" s="31"/>
      <c r="AX56" s="33"/>
      <c r="AY56" s="52"/>
      <c r="AZ56" s="31"/>
      <c r="BA56" s="33"/>
      <c r="BB56" s="52"/>
      <c r="BC56" s="31"/>
      <c r="BD56" s="33"/>
      <c r="BE56" s="52"/>
      <c r="BF56" s="31"/>
      <c r="BG56" s="33"/>
      <c r="BH56" s="52"/>
      <c r="BI56" s="31"/>
      <c r="BJ56" s="33"/>
      <c r="BK56" s="52"/>
      <c r="BL56" s="31"/>
      <c r="BM56" s="33"/>
      <c r="BN56" s="52"/>
      <c r="BO56" s="31"/>
      <c r="BP56" s="33"/>
      <c r="BQ56" s="52"/>
      <c r="BR56" s="31"/>
      <c r="BS56" s="33"/>
      <c r="BT56" s="52"/>
      <c r="BU56" s="31"/>
      <c r="BV56" s="33"/>
      <c r="BW56" s="52"/>
      <c r="BX56" s="31"/>
      <c r="BY56" s="119">
        <f t="shared" si="15"/>
        <v>0</v>
      </c>
      <c r="BZ56" s="18"/>
      <c r="CA56" s="3"/>
    </row>
    <row r="57" spans="1:79" x14ac:dyDescent="0.2">
      <c r="A57" s="25"/>
      <c r="B57" s="14">
        <v>47</v>
      </c>
      <c r="C57" s="143">
        <v>146</v>
      </c>
      <c r="D57" s="13"/>
      <c r="E57" s="14"/>
      <c r="F57" s="15"/>
      <c r="G57" s="15"/>
      <c r="H57" s="138" t="s">
        <v>53</v>
      </c>
      <c r="I57" s="79" t="s">
        <v>106</v>
      </c>
      <c r="J57" s="89">
        <v>41319</v>
      </c>
      <c r="K57" s="63"/>
      <c r="L57" s="62">
        <v>809</v>
      </c>
      <c r="M57" s="62"/>
      <c r="N57" s="62"/>
      <c r="O57" s="62"/>
      <c r="P57" s="62"/>
      <c r="Q57" s="62"/>
      <c r="R57" s="62"/>
      <c r="S57" s="102">
        <f t="shared" si="10"/>
        <v>809</v>
      </c>
      <c r="T57" s="103">
        <f t="shared" si="7"/>
        <v>676.42140468227433</v>
      </c>
      <c r="U57" s="104">
        <f t="shared" si="8"/>
        <v>132.57859531772579</v>
      </c>
      <c r="V57" s="63"/>
      <c r="W57" s="62"/>
      <c r="X57" s="102">
        <f t="shared" si="11"/>
        <v>0</v>
      </c>
      <c r="Y57" s="102">
        <f t="shared" si="2"/>
        <v>0</v>
      </c>
      <c r="Z57" s="115">
        <f t="shared" si="3"/>
        <v>0</v>
      </c>
      <c r="AA57" s="116">
        <f t="shared" si="12"/>
        <v>809</v>
      </c>
      <c r="AB57" s="102">
        <f t="shared" si="13"/>
        <v>676.42140468227433</v>
      </c>
      <c r="AC57" s="117">
        <f t="shared" si="14"/>
        <v>132.57859531772579</v>
      </c>
      <c r="AD57" s="122">
        <v>41401</v>
      </c>
      <c r="AE57" s="52" t="s">
        <v>51</v>
      </c>
      <c r="AF57" s="31">
        <v>809</v>
      </c>
      <c r="AG57" s="122"/>
      <c r="AH57" s="52"/>
      <c r="AI57" s="31"/>
      <c r="AJ57" s="122"/>
      <c r="AK57" s="52"/>
      <c r="AL57" s="31"/>
      <c r="AM57" s="33"/>
      <c r="AN57" s="37"/>
      <c r="AO57" s="122"/>
      <c r="AP57" s="52"/>
      <c r="AQ57" s="31"/>
      <c r="AR57" s="122"/>
      <c r="AS57" s="52"/>
      <c r="AT57" s="31"/>
      <c r="AU57" s="33"/>
      <c r="AV57" s="52"/>
      <c r="AW57" s="31"/>
      <c r="AX57" s="33"/>
      <c r="AY57" s="52"/>
      <c r="AZ57" s="31"/>
      <c r="BA57" s="33"/>
      <c r="BB57" s="52"/>
      <c r="BC57" s="31"/>
      <c r="BD57" s="33"/>
      <c r="BE57" s="52"/>
      <c r="BF57" s="31"/>
      <c r="BG57" s="33"/>
      <c r="BH57" s="52"/>
      <c r="BI57" s="31"/>
      <c r="BJ57" s="33"/>
      <c r="BK57" s="52"/>
      <c r="BL57" s="31"/>
      <c r="BM57" s="33"/>
      <c r="BN57" s="52"/>
      <c r="BO57" s="31"/>
      <c r="BP57" s="33"/>
      <c r="BQ57" s="52"/>
      <c r="BR57" s="31"/>
      <c r="BS57" s="33"/>
      <c r="BT57" s="52"/>
      <c r="BU57" s="31"/>
      <c r="BV57" s="33"/>
      <c r="BW57" s="52"/>
      <c r="BX57" s="31"/>
      <c r="BY57" s="119">
        <f t="shared" si="15"/>
        <v>0</v>
      </c>
      <c r="BZ57" s="18"/>
      <c r="CA57" s="3"/>
    </row>
    <row r="58" spans="1:79" x14ac:dyDescent="0.2">
      <c r="A58" s="25"/>
      <c r="B58" s="96">
        <v>48</v>
      </c>
      <c r="C58" s="143">
        <v>147</v>
      </c>
      <c r="D58" s="13"/>
      <c r="E58" s="14"/>
      <c r="F58" s="15"/>
      <c r="G58" s="15"/>
      <c r="H58" s="138" t="s">
        <v>53</v>
      </c>
      <c r="I58" s="79" t="s">
        <v>107</v>
      </c>
      <c r="J58" s="89">
        <v>41321</v>
      </c>
      <c r="K58" s="63"/>
      <c r="L58" s="62">
        <v>190</v>
      </c>
      <c r="M58" s="62"/>
      <c r="N58" s="62"/>
      <c r="O58" s="62"/>
      <c r="P58" s="62"/>
      <c r="Q58" s="62"/>
      <c r="R58" s="62"/>
      <c r="S58" s="102">
        <f t="shared" si="10"/>
        <v>190</v>
      </c>
      <c r="T58" s="103">
        <f t="shared" si="7"/>
        <v>158.86287625418061</v>
      </c>
      <c r="U58" s="104">
        <f t="shared" si="8"/>
        <v>31.137123745819398</v>
      </c>
      <c r="V58" s="63"/>
      <c r="W58" s="62"/>
      <c r="X58" s="102">
        <f t="shared" si="11"/>
        <v>0</v>
      </c>
      <c r="Y58" s="102">
        <f t="shared" si="2"/>
        <v>0</v>
      </c>
      <c r="Z58" s="115">
        <f t="shared" si="3"/>
        <v>0</v>
      </c>
      <c r="AA58" s="116">
        <f t="shared" si="12"/>
        <v>190</v>
      </c>
      <c r="AB58" s="102">
        <f t="shared" si="13"/>
        <v>158.86287625418061</v>
      </c>
      <c r="AC58" s="117">
        <f t="shared" si="14"/>
        <v>31.137123745819398</v>
      </c>
      <c r="AD58" s="122">
        <v>41320</v>
      </c>
      <c r="AE58" s="52" t="s">
        <v>58</v>
      </c>
      <c r="AF58" s="31">
        <v>10</v>
      </c>
      <c r="AG58" s="122">
        <v>41348</v>
      </c>
      <c r="AH58" s="52" t="s">
        <v>58</v>
      </c>
      <c r="AI58" s="31">
        <v>150</v>
      </c>
      <c r="AJ58" s="122">
        <v>41379</v>
      </c>
      <c r="AK58" s="52" t="s">
        <v>58</v>
      </c>
      <c r="AL58" s="31">
        <v>30</v>
      </c>
      <c r="AM58" s="33"/>
      <c r="AN58" s="37"/>
      <c r="AO58" s="122"/>
      <c r="AP58" s="52"/>
      <c r="AQ58" s="31"/>
      <c r="AR58" s="122"/>
      <c r="AS58" s="52"/>
      <c r="AT58" s="31"/>
      <c r="AU58" s="33"/>
      <c r="AV58" s="52"/>
      <c r="AW58" s="31"/>
      <c r="AX58" s="33"/>
      <c r="AY58" s="52"/>
      <c r="AZ58" s="31"/>
      <c r="BA58" s="33"/>
      <c r="BB58" s="52"/>
      <c r="BC58" s="31"/>
      <c r="BD58" s="33"/>
      <c r="BE58" s="52"/>
      <c r="BF58" s="31"/>
      <c r="BG58" s="33"/>
      <c r="BH58" s="52"/>
      <c r="BI58" s="31"/>
      <c r="BJ58" s="33"/>
      <c r="BK58" s="52"/>
      <c r="BL58" s="31"/>
      <c r="BM58" s="33"/>
      <c r="BN58" s="52"/>
      <c r="BO58" s="31"/>
      <c r="BP58" s="33"/>
      <c r="BQ58" s="52"/>
      <c r="BR58" s="31"/>
      <c r="BS58" s="33"/>
      <c r="BT58" s="52"/>
      <c r="BU58" s="31"/>
      <c r="BV58" s="33"/>
      <c r="BW58" s="52"/>
      <c r="BX58" s="31"/>
      <c r="BY58" s="119">
        <f t="shared" si="15"/>
        <v>0</v>
      </c>
      <c r="BZ58" s="18"/>
      <c r="CA58" s="3"/>
    </row>
    <row r="59" spans="1:79" x14ac:dyDescent="0.2">
      <c r="A59" s="25"/>
      <c r="B59" s="14">
        <v>49</v>
      </c>
      <c r="C59" s="143">
        <v>148</v>
      </c>
      <c r="D59" s="13"/>
      <c r="E59" s="14"/>
      <c r="F59" s="15"/>
      <c r="G59" s="15"/>
      <c r="H59" s="138" t="s">
        <v>52</v>
      </c>
      <c r="I59" s="79" t="s">
        <v>108</v>
      </c>
      <c r="J59" s="89">
        <v>41324</v>
      </c>
      <c r="K59" s="63"/>
      <c r="L59" s="62"/>
      <c r="M59" s="62">
        <v>190</v>
      </c>
      <c r="N59" s="62"/>
      <c r="O59" s="62"/>
      <c r="P59" s="62"/>
      <c r="Q59" s="62"/>
      <c r="R59" s="62"/>
      <c r="S59" s="102">
        <f t="shared" si="10"/>
        <v>190</v>
      </c>
      <c r="T59" s="103">
        <f t="shared" si="7"/>
        <v>158.86287625418061</v>
      </c>
      <c r="U59" s="104">
        <f t="shared" si="8"/>
        <v>31.137123745819398</v>
      </c>
      <c r="V59" s="63"/>
      <c r="W59" s="62"/>
      <c r="X59" s="102">
        <f t="shared" si="11"/>
        <v>0</v>
      </c>
      <c r="Y59" s="102">
        <f t="shared" si="2"/>
        <v>0</v>
      </c>
      <c r="Z59" s="115">
        <f t="shared" si="3"/>
        <v>0</v>
      </c>
      <c r="AA59" s="116">
        <f t="shared" si="12"/>
        <v>190</v>
      </c>
      <c r="AB59" s="102">
        <f t="shared" si="13"/>
        <v>158.86287625418061</v>
      </c>
      <c r="AC59" s="117">
        <f t="shared" si="14"/>
        <v>31.137123745819398</v>
      </c>
      <c r="AD59" s="122">
        <v>41338</v>
      </c>
      <c r="AE59" s="52" t="s">
        <v>51</v>
      </c>
      <c r="AF59" s="31">
        <v>190</v>
      </c>
      <c r="AG59" s="122"/>
      <c r="AH59" s="52"/>
      <c r="AI59" s="31"/>
      <c r="AJ59" s="122"/>
      <c r="AK59" s="52"/>
      <c r="AL59" s="31"/>
      <c r="AM59" s="33"/>
      <c r="AN59" s="37"/>
      <c r="AO59" s="122"/>
      <c r="AP59" s="52"/>
      <c r="AQ59" s="31"/>
      <c r="AR59" s="122"/>
      <c r="AS59" s="52"/>
      <c r="AT59" s="31"/>
      <c r="AU59" s="33"/>
      <c r="AV59" s="52"/>
      <c r="AW59" s="31"/>
      <c r="AX59" s="33"/>
      <c r="AY59" s="52"/>
      <c r="AZ59" s="31"/>
      <c r="BA59" s="33"/>
      <c r="BB59" s="52"/>
      <c r="BC59" s="31"/>
      <c r="BD59" s="33"/>
      <c r="BE59" s="52"/>
      <c r="BF59" s="31"/>
      <c r="BG59" s="33"/>
      <c r="BH59" s="52"/>
      <c r="BI59" s="31"/>
      <c r="BJ59" s="33"/>
      <c r="BK59" s="52"/>
      <c r="BL59" s="31"/>
      <c r="BM59" s="33"/>
      <c r="BN59" s="52"/>
      <c r="BO59" s="31"/>
      <c r="BP59" s="33"/>
      <c r="BQ59" s="52"/>
      <c r="BR59" s="31"/>
      <c r="BS59" s="33"/>
      <c r="BT59" s="52"/>
      <c r="BU59" s="31"/>
      <c r="BV59" s="33"/>
      <c r="BW59" s="52"/>
      <c r="BX59" s="31"/>
      <c r="BY59" s="119">
        <f t="shared" si="15"/>
        <v>0</v>
      </c>
      <c r="BZ59" s="18"/>
      <c r="CA59" s="3"/>
    </row>
    <row r="60" spans="1:79" x14ac:dyDescent="0.2">
      <c r="A60" s="25"/>
      <c r="B60" s="96">
        <v>50</v>
      </c>
      <c r="C60" s="143">
        <v>149</v>
      </c>
      <c r="D60" s="13"/>
      <c r="E60" s="14"/>
      <c r="F60" s="15"/>
      <c r="G60" s="15"/>
      <c r="H60" s="138" t="s">
        <v>52</v>
      </c>
      <c r="I60" s="79" t="s">
        <v>109</v>
      </c>
      <c r="J60" s="89">
        <v>41324</v>
      </c>
      <c r="K60" s="63"/>
      <c r="L60" s="62"/>
      <c r="M60" s="62">
        <v>190</v>
      </c>
      <c r="N60" s="62"/>
      <c r="O60" s="62"/>
      <c r="P60" s="62"/>
      <c r="Q60" s="62"/>
      <c r="R60" s="62"/>
      <c r="S60" s="102">
        <f t="shared" si="10"/>
        <v>190</v>
      </c>
      <c r="T60" s="103">
        <f t="shared" si="7"/>
        <v>158.86287625418061</v>
      </c>
      <c r="U60" s="104">
        <f t="shared" si="8"/>
        <v>31.137123745819398</v>
      </c>
      <c r="V60" s="63"/>
      <c r="W60" s="62"/>
      <c r="X60" s="102">
        <f t="shared" si="11"/>
        <v>0</v>
      </c>
      <c r="Y60" s="102">
        <f t="shared" si="2"/>
        <v>0</v>
      </c>
      <c r="Z60" s="115">
        <f t="shared" si="3"/>
        <v>0</v>
      </c>
      <c r="AA60" s="116">
        <f t="shared" si="12"/>
        <v>190</v>
      </c>
      <c r="AB60" s="102">
        <f t="shared" si="13"/>
        <v>158.86287625418061</v>
      </c>
      <c r="AC60" s="117">
        <f t="shared" si="14"/>
        <v>31.137123745819398</v>
      </c>
      <c r="AD60" s="122">
        <v>41327</v>
      </c>
      <c r="AE60" s="52" t="s">
        <v>51</v>
      </c>
      <c r="AF60" s="31">
        <v>190</v>
      </c>
      <c r="AG60" s="122"/>
      <c r="AH60" s="52"/>
      <c r="AI60" s="31"/>
      <c r="AJ60" s="122"/>
      <c r="AK60" s="52"/>
      <c r="AL60" s="31"/>
      <c r="AM60" s="33"/>
      <c r="AN60" s="37"/>
      <c r="AO60" s="122"/>
      <c r="AP60" s="52"/>
      <c r="AQ60" s="31"/>
      <c r="AR60" s="122"/>
      <c r="AS60" s="52"/>
      <c r="AT60" s="31"/>
      <c r="AU60" s="33"/>
      <c r="AV60" s="52"/>
      <c r="AW60" s="31"/>
      <c r="AX60" s="33"/>
      <c r="AY60" s="52"/>
      <c r="AZ60" s="31"/>
      <c r="BA60" s="33"/>
      <c r="BB60" s="52"/>
      <c r="BC60" s="31"/>
      <c r="BD60" s="33"/>
      <c r="BE60" s="52"/>
      <c r="BF60" s="31"/>
      <c r="BG60" s="33"/>
      <c r="BH60" s="52"/>
      <c r="BI60" s="31"/>
      <c r="BJ60" s="33"/>
      <c r="BK60" s="52"/>
      <c r="BL60" s="31"/>
      <c r="BM60" s="33"/>
      <c r="BN60" s="52"/>
      <c r="BO60" s="31"/>
      <c r="BP60" s="33"/>
      <c r="BQ60" s="52"/>
      <c r="BR60" s="31"/>
      <c r="BS60" s="33"/>
      <c r="BT60" s="52"/>
      <c r="BU60" s="31"/>
      <c r="BV60" s="33"/>
      <c r="BW60" s="52"/>
      <c r="BX60" s="31"/>
      <c r="BY60" s="119">
        <f t="shared" si="15"/>
        <v>0</v>
      </c>
      <c r="BZ60" s="18"/>
      <c r="CA60" s="3"/>
    </row>
    <row r="61" spans="1:79" x14ac:dyDescent="0.2">
      <c r="A61" s="25"/>
      <c r="B61" s="14">
        <v>51</v>
      </c>
      <c r="C61" s="143">
        <v>150</v>
      </c>
      <c r="D61" s="13"/>
      <c r="E61" s="14"/>
      <c r="F61" s="15"/>
      <c r="G61" s="15"/>
      <c r="H61" s="138" t="s">
        <v>52</v>
      </c>
      <c r="I61" s="79" t="s">
        <v>110</v>
      </c>
      <c r="J61" s="89">
        <v>41325</v>
      </c>
      <c r="K61" s="63"/>
      <c r="L61" s="62"/>
      <c r="M61" s="62">
        <v>305</v>
      </c>
      <c r="N61" s="62"/>
      <c r="O61" s="62"/>
      <c r="P61" s="62"/>
      <c r="Q61" s="62"/>
      <c r="R61" s="62"/>
      <c r="S61" s="102">
        <f t="shared" si="10"/>
        <v>305</v>
      </c>
      <c r="T61" s="103">
        <f t="shared" si="7"/>
        <v>255.01672240802677</v>
      </c>
      <c r="U61" s="104">
        <f t="shared" si="8"/>
        <v>49.983277591973248</v>
      </c>
      <c r="V61" s="63"/>
      <c r="W61" s="62"/>
      <c r="X61" s="102">
        <f t="shared" si="11"/>
        <v>0</v>
      </c>
      <c r="Y61" s="102">
        <f t="shared" si="2"/>
        <v>0</v>
      </c>
      <c r="Z61" s="115">
        <f t="shared" si="3"/>
        <v>0</v>
      </c>
      <c r="AA61" s="116">
        <f t="shared" si="12"/>
        <v>305</v>
      </c>
      <c r="AB61" s="102">
        <f t="shared" si="13"/>
        <v>255.01672240802677</v>
      </c>
      <c r="AC61" s="117">
        <f t="shared" si="14"/>
        <v>49.983277591973248</v>
      </c>
      <c r="AD61" s="122">
        <v>41325</v>
      </c>
      <c r="AE61" s="52" t="s">
        <v>56</v>
      </c>
      <c r="AF61" s="31">
        <v>305</v>
      </c>
      <c r="AG61" s="122"/>
      <c r="AH61" s="52"/>
      <c r="AI61" s="31"/>
      <c r="AJ61" s="122"/>
      <c r="AK61" s="52"/>
      <c r="AL61" s="31"/>
      <c r="AM61" s="33"/>
      <c r="AN61" s="37"/>
      <c r="AO61" s="122"/>
      <c r="AP61" s="52"/>
      <c r="AQ61" s="31"/>
      <c r="AR61" s="122"/>
      <c r="AS61" s="52"/>
      <c r="AT61" s="31"/>
      <c r="AU61" s="33"/>
      <c r="AV61" s="52"/>
      <c r="AW61" s="31"/>
      <c r="AX61" s="33"/>
      <c r="AY61" s="52"/>
      <c r="AZ61" s="31"/>
      <c r="BA61" s="33"/>
      <c r="BB61" s="52"/>
      <c r="BC61" s="31"/>
      <c r="BD61" s="33"/>
      <c r="BE61" s="52"/>
      <c r="BF61" s="31"/>
      <c r="BG61" s="33"/>
      <c r="BH61" s="52"/>
      <c r="BI61" s="31"/>
      <c r="BJ61" s="33"/>
      <c r="BK61" s="52"/>
      <c r="BL61" s="31"/>
      <c r="BM61" s="33"/>
      <c r="BN61" s="52"/>
      <c r="BO61" s="31"/>
      <c r="BP61" s="33"/>
      <c r="BQ61" s="52"/>
      <c r="BR61" s="31"/>
      <c r="BS61" s="33"/>
      <c r="BT61" s="52"/>
      <c r="BU61" s="31"/>
      <c r="BV61" s="33"/>
      <c r="BW61" s="52"/>
      <c r="BX61" s="31"/>
      <c r="BY61" s="119">
        <f t="shared" si="15"/>
        <v>0</v>
      </c>
      <c r="BZ61" s="18"/>
      <c r="CA61" s="3"/>
    </row>
    <row r="62" spans="1:79" x14ac:dyDescent="0.2">
      <c r="A62" s="25"/>
      <c r="B62" s="96">
        <v>52</v>
      </c>
      <c r="C62" s="143">
        <v>151</v>
      </c>
      <c r="D62" s="13"/>
      <c r="E62" s="14"/>
      <c r="F62" s="15"/>
      <c r="G62" s="15"/>
      <c r="H62" s="138" t="s">
        <v>53</v>
      </c>
      <c r="I62" s="79" t="s">
        <v>111</v>
      </c>
      <c r="J62" s="89">
        <v>41325</v>
      </c>
      <c r="K62" s="63"/>
      <c r="L62" s="62">
        <v>332</v>
      </c>
      <c r="M62" s="62"/>
      <c r="N62" s="62"/>
      <c r="O62" s="62"/>
      <c r="P62" s="62"/>
      <c r="Q62" s="62"/>
      <c r="R62" s="62"/>
      <c r="S62" s="102">
        <f t="shared" si="10"/>
        <v>332</v>
      </c>
      <c r="T62" s="103">
        <f t="shared" si="7"/>
        <v>277.59197324414714</v>
      </c>
      <c r="U62" s="104">
        <f t="shared" si="8"/>
        <v>54.408026755852845</v>
      </c>
      <c r="V62" s="63"/>
      <c r="W62" s="62"/>
      <c r="X62" s="102">
        <f t="shared" si="11"/>
        <v>0</v>
      </c>
      <c r="Y62" s="102">
        <f t="shared" si="2"/>
        <v>0</v>
      </c>
      <c r="Z62" s="115">
        <f t="shared" si="3"/>
        <v>0</v>
      </c>
      <c r="AA62" s="116">
        <f t="shared" si="12"/>
        <v>332</v>
      </c>
      <c r="AB62" s="102">
        <f t="shared" si="13"/>
        <v>277.59197324414714</v>
      </c>
      <c r="AC62" s="117">
        <f t="shared" si="14"/>
        <v>54.408026755852845</v>
      </c>
      <c r="AD62" s="122">
        <v>41325</v>
      </c>
      <c r="AE62" s="52" t="s">
        <v>51</v>
      </c>
      <c r="AF62" s="31">
        <v>332</v>
      </c>
      <c r="AG62" s="122"/>
      <c r="AH62" s="52"/>
      <c r="AI62" s="31"/>
      <c r="AJ62" s="122"/>
      <c r="AK62" s="52"/>
      <c r="AL62" s="31"/>
      <c r="AM62" s="33"/>
      <c r="AN62" s="37"/>
      <c r="AO62" s="122"/>
      <c r="AP62" s="52"/>
      <c r="AQ62" s="31"/>
      <c r="AR62" s="122"/>
      <c r="AS62" s="52"/>
      <c r="AT62" s="31"/>
      <c r="AU62" s="33"/>
      <c r="AV62" s="52"/>
      <c r="AW62" s="31"/>
      <c r="AX62" s="33"/>
      <c r="AY62" s="52"/>
      <c r="AZ62" s="31"/>
      <c r="BA62" s="33"/>
      <c r="BB62" s="52"/>
      <c r="BC62" s="31"/>
      <c r="BD62" s="33"/>
      <c r="BE62" s="52"/>
      <c r="BF62" s="31"/>
      <c r="BG62" s="33"/>
      <c r="BH62" s="52"/>
      <c r="BI62" s="31"/>
      <c r="BJ62" s="33"/>
      <c r="BK62" s="52"/>
      <c r="BL62" s="31"/>
      <c r="BM62" s="33"/>
      <c r="BN62" s="52"/>
      <c r="BO62" s="31"/>
      <c r="BP62" s="33"/>
      <c r="BQ62" s="52"/>
      <c r="BR62" s="31"/>
      <c r="BS62" s="33"/>
      <c r="BT62" s="52"/>
      <c r="BU62" s="31"/>
      <c r="BV62" s="33"/>
      <c r="BW62" s="52"/>
      <c r="BX62" s="31"/>
      <c r="BY62" s="119">
        <f t="shared" si="15"/>
        <v>0</v>
      </c>
      <c r="BZ62" s="18"/>
      <c r="CA62" s="3"/>
    </row>
    <row r="63" spans="1:79" x14ac:dyDescent="0.2">
      <c r="A63" s="25"/>
      <c r="B63" s="14">
        <v>53</v>
      </c>
      <c r="C63" s="143">
        <v>152</v>
      </c>
      <c r="D63" s="13"/>
      <c r="E63" s="14"/>
      <c r="F63" s="15"/>
      <c r="G63" s="15"/>
      <c r="H63" s="138" t="s">
        <v>52</v>
      </c>
      <c r="I63" s="79" t="s">
        <v>112</v>
      </c>
      <c r="J63" s="89">
        <v>41325</v>
      </c>
      <c r="K63" s="63"/>
      <c r="L63" s="62"/>
      <c r="M63" s="62">
        <v>30</v>
      </c>
      <c r="N63" s="62"/>
      <c r="O63" s="62"/>
      <c r="P63" s="62"/>
      <c r="Q63" s="62"/>
      <c r="R63" s="62"/>
      <c r="S63" s="102">
        <f t="shared" si="10"/>
        <v>30</v>
      </c>
      <c r="T63" s="103">
        <f t="shared" si="7"/>
        <v>25.083612040133779</v>
      </c>
      <c r="U63" s="104">
        <f t="shared" si="8"/>
        <v>4.9163879598662206</v>
      </c>
      <c r="V63" s="63"/>
      <c r="W63" s="62"/>
      <c r="X63" s="102">
        <f t="shared" si="11"/>
        <v>0</v>
      </c>
      <c r="Y63" s="102">
        <f t="shared" si="2"/>
        <v>0</v>
      </c>
      <c r="Z63" s="115">
        <f t="shared" si="3"/>
        <v>0</v>
      </c>
      <c r="AA63" s="116">
        <f t="shared" si="12"/>
        <v>30</v>
      </c>
      <c r="AB63" s="102">
        <f t="shared" si="13"/>
        <v>25.083612040133779</v>
      </c>
      <c r="AC63" s="117">
        <f t="shared" si="14"/>
        <v>4.9163879598662206</v>
      </c>
      <c r="AD63" s="122">
        <v>41325</v>
      </c>
      <c r="AE63" s="52" t="s">
        <v>57</v>
      </c>
      <c r="AF63" s="31">
        <v>30</v>
      </c>
      <c r="AG63" s="122"/>
      <c r="AH63" s="52"/>
      <c r="AI63" s="31"/>
      <c r="AJ63" s="122"/>
      <c r="AK63" s="52"/>
      <c r="AL63" s="31"/>
      <c r="AM63" s="33"/>
      <c r="AN63" s="37"/>
      <c r="AO63" s="122"/>
      <c r="AP63" s="52"/>
      <c r="AQ63" s="31"/>
      <c r="AR63" s="122"/>
      <c r="AS63" s="52"/>
      <c r="AT63" s="31"/>
      <c r="AU63" s="33"/>
      <c r="AV63" s="52"/>
      <c r="AW63" s="31"/>
      <c r="AX63" s="33"/>
      <c r="AY63" s="52"/>
      <c r="AZ63" s="31"/>
      <c r="BA63" s="33"/>
      <c r="BB63" s="52"/>
      <c r="BC63" s="31"/>
      <c r="BD63" s="33"/>
      <c r="BE63" s="52"/>
      <c r="BF63" s="31"/>
      <c r="BG63" s="33"/>
      <c r="BH63" s="52"/>
      <c r="BI63" s="31"/>
      <c r="BJ63" s="33"/>
      <c r="BK63" s="52"/>
      <c r="BL63" s="31"/>
      <c r="BM63" s="33"/>
      <c r="BN63" s="52"/>
      <c r="BO63" s="31"/>
      <c r="BP63" s="33"/>
      <c r="BQ63" s="52"/>
      <c r="BR63" s="31"/>
      <c r="BS63" s="33"/>
      <c r="BT63" s="52"/>
      <c r="BU63" s="31"/>
      <c r="BV63" s="33"/>
      <c r="BW63" s="52"/>
      <c r="BX63" s="31"/>
      <c r="BY63" s="119">
        <f t="shared" si="15"/>
        <v>0</v>
      </c>
      <c r="BZ63" s="18"/>
      <c r="CA63" s="3"/>
    </row>
    <row r="64" spans="1:79" x14ac:dyDescent="0.2">
      <c r="A64" s="25"/>
      <c r="B64" s="96">
        <v>54</v>
      </c>
      <c r="C64" s="143">
        <v>153</v>
      </c>
      <c r="D64" s="13"/>
      <c r="E64" s="14"/>
      <c r="F64" s="15"/>
      <c r="G64" s="15"/>
      <c r="H64" s="138" t="s">
        <v>52</v>
      </c>
      <c r="I64" s="79" t="s">
        <v>113</v>
      </c>
      <c r="J64" s="89">
        <v>41325</v>
      </c>
      <c r="K64" s="63"/>
      <c r="L64" s="62"/>
      <c r="M64" s="62">
        <v>190</v>
      </c>
      <c r="N64" s="62"/>
      <c r="O64" s="62"/>
      <c r="P64" s="62"/>
      <c r="Q64" s="62"/>
      <c r="R64" s="62"/>
      <c r="S64" s="102">
        <f t="shared" si="10"/>
        <v>190</v>
      </c>
      <c r="T64" s="103">
        <f t="shared" si="7"/>
        <v>158.86287625418061</v>
      </c>
      <c r="U64" s="104">
        <f t="shared" si="8"/>
        <v>31.137123745819398</v>
      </c>
      <c r="V64" s="63"/>
      <c r="W64" s="62"/>
      <c r="X64" s="102">
        <f t="shared" si="11"/>
        <v>0</v>
      </c>
      <c r="Y64" s="102">
        <f t="shared" si="2"/>
        <v>0</v>
      </c>
      <c r="Z64" s="115">
        <f t="shared" si="3"/>
        <v>0</v>
      </c>
      <c r="AA64" s="116">
        <f t="shared" si="12"/>
        <v>190</v>
      </c>
      <c r="AB64" s="102">
        <f t="shared" si="13"/>
        <v>158.86287625418061</v>
      </c>
      <c r="AC64" s="117">
        <f t="shared" si="14"/>
        <v>31.137123745819398</v>
      </c>
      <c r="AD64" s="122">
        <v>41327</v>
      </c>
      <c r="AE64" s="52" t="s">
        <v>51</v>
      </c>
      <c r="AF64" s="31">
        <v>190</v>
      </c>
      <c r="AG64" s="122"/>
      <c r="AH64" s="52"/>
      <c r="AI64" s="31"/>
      <c r="AJ64" s="122"/>
      <c r="AK64" s="52"/>
      <c r="AL64" s="31"/>
      <c r="AM64" s="33"/>
      <c r="AN64" s="37"/>
      <c r="AO64" s="122"/>
      <c r="AP64" s="52"/>
      <c r="AQ64" s="31"/>
      <c r="AR64" s="122"/>
      <c r="AS64" s="52"/>
      <c r="AT64" s="31"/>
      <c r="AU64" s="33"/>
      <c r="AV64" s="52"/>
      <c r="AW64" s="31"/>
      <c r="AX64" s="33"/>
      <c r="AY64" s="52"/>
      <c r="AZ64" s="31"/>
      <c r="BA64" s="33"/>
      <c r="BB64" s="52"/>
      <c r="BC64" s="31"/>
      <c r="BD64" s="33"/>
      <c r="BE64" s="52"/>
      <c r="BF64" s="31"/>
      <c r="BG64" s="33"/>
      <c r="BH64" s="52"/>
      <c r="BI64" s="31"/>
      <c r="BJ64" s="33"/>
      <c r="BK64" s="52"/>
      <c r="BL64" s="31"/>
      <c r="BM64" s="33"/>
      <c r="BN64" s="52"/>
      <c r="BO64" s="31"/>
      <c r="BP64" s="33"/>
      <c r="BQ64" s="52"/>
      <c r="BR64" s="31"/>
      <c r="BS64" s="33"/>
      <c r="BT64" s="52"/>
      <c r="BU64" s="31"/>
      <c r="BV64" s="33"/>
      <c r="BW64" s="52"/>
      <c r="BX64" s="31"/>
      <c r="BY64" s="119">
        <f t="shared" si="15"/>
        <v>0</v>
      </c>
      <c r="BZ64" s="18"/>
      <c r="CA64" s="3"/>
    </row>
    <row r="65" spans="1:79" x14ac:dyDescent="0.2">
      <c r="A65" s="25"/>
      <c r="B65" s="14">
        <v>55</v>
      </c>
      <c r="C65" s="143">
        <v>154</v>
      </c>
      <c r="D65" s="13"/>
      <c r="E65" s="14"/>
      <c r="F65" s="15"/>
      <c r="G65" s="15"/>
      <c r="H65" s="138" t="s">
        <v>52</v>
      </c>
      <c r="I65" s="79" t="s">
        <v>114</v>
      </c>
      <c r="J65" s="89">
        <v>41325</v>
      </c>
      <c r="K65" s="63"/>
      <c r="L65" s="62"/>
      <c r="M65" s="62">
        <v>190</v>
      </c>
      <c r="N65" s="62"/>
      <c r="O65" s="62"/>
      <c r="P65" s="62"/>
      <c r="Q65" s="62"/>
      <c r="R65" s="62"/>
      <c r="S65" s="102">
        <f t="shared" si="10"/>
        <v>190</v>
      </c>
      <c r="T65" s="103">
        <f t="shared" si="7"/>
        <v>158.86287625418061</v>
      </c>
      <c r="U65" s="104">
        <f t="shared" si="8"/>
        <v>31.137123745819398</v>
      </c>
      <c r="V65" s="63"/>
      <c r="W65" s="62"/>
      <c r="X65" s="102">
        <f t="shared" si="11"/>
        <v>0</v>
      </c>
      <c r="Y65" s="102">
        <f t="shared" si="2"/>
        <v>0</v>
      </c>
      <c r="Z65" s="115">
        <f t="shared" si="3"/>
        <v>0</v>
      </c>
      <c r="AA65" s="116">
        <f t="shared" si="12"/>
        <v>190</v>
      </c>
      <c r="AB65" s="102">
        <f t="shared" si="13"/>
        <v>158.86287625418061</v>
      </c>
      <c r="AC65" s="117">
        <f t="shared" si="14"/>
        <v>31.137123745819398</v>
      </c>
      <c r="AD65" s="122">
        <v>41352</v>
      </c>
      <c r="AE65" s="52" t="s">
        <v>51</v>
      </c>
      <c r="AF65" s="31">
        <v>190</v>
      </c>
      <c r="AG65" s="122"/>
      <c r="AH65" s="52"/>
      <c r="AI65" s="31"/>
      <c r="AJ65" s="122"/>
      <c r="AK65" s="52"/>
      <c r="AL65" s="31"/>
      <c r="AM65" s="33"/>
      <c r="AN65" s="37"/>
      <c r="AO65" s="122"/>
      <c r="AP65" s="52"/>
      <c r="AQ65" s="31"/>
      <c r="AR65" s="122"/>
      <c r="AS65" s="52"/>
      <c r="AT65" s="31"/>
      <c r="AU65" s="33"/>
      <c r="AV65" s="52"/>
      <c r="AW65" s="31"/>
      <c r="AX65" s="33"/>
      <c r="AY65" s="52"/>
      <c r="AZ65" s="31"/>
      <c r="BA65" s="33"/>
      <c r="BB65" s="52"/>
      <c r="BC65" s="31"/>
      <c r="BD65" s="33"/>
      <c r="BE65" s="52"/>
      <c r="BF65" s="31"/>
      <c r="BG65" s="33"/>
      <c r="BH65" s="52"/>
      <c r="BI65" s="31"/>
      <c r="BJ65" s="33"/>
      <c r="BK65" s="52"/>
      <c r="BL65" s="31"/>
      <c r="BM65" s="33"/>
      <c r="BN65" s="52"/>
      <c r="BO65" s="31"/>
      <c r="BP65" s="33"/>
      <c r="BQ65" s="52"/>
      <c r="BR65" s="31"/>
      <c r="BS65" s="33"/>
      <c r="BT65" s="52"/>
      <c r="BU65" s="31"/>
      <c r="BV65" s="33"/>
      <c r="BW65" s="52"/>
      <c r="BX65" s="31"/>
      <c r="BY65" s="119">
        <f t="shared" si="15"/>
        <v>0</v>
      </c>
      <c r="BZ65" s="18"/>
      <c r="CA65" s="3"/>
    </row>
    <row r="66" spans="1:79" x14ac:dyDescent="0.2">
      <c r="A66" s="25"/>
      <c r="B66" s="96">
        <v>56</v>
      </c>
      <c r="C66" s="143">
        <v>155</v>
      </c>
      <c r="D66" s="13"/>
      <c r="E66" s="14"/>
      <c r="F66" s="15"/>
      <c r="G66" s="15"/>
      <c r="H66" s="138" t="s">
        <v>53</v>
      </c>
      <c r="I66" s="79" t="s">
        <v>115</v>
      </c>
      <c r="J66" s="89">
        <v>41326</v>
      </c>
      <c r="K66" s="63"/>
      <c r="L66" s="62">
        <v>190</v>
      </c>
      <c r="M66" s="62"/>
      <c r="N66" s="62"/>
      <c r="O66" s="62"/>
      <c r="P66" s="62"/>
      <c r="Q66" s="62"/>
      <c r="R66" s="62"/>
      <c r="S66" s="102">
        <f t="shared" si="10"/>
        <v>190</v>
      </c>
      <c r="T66" s="103">
        <f t="shared" si="7"/>
        <v>158.86287625418061</v>
      </c>
      <c r="U66" s="104">
        <f t="shared" si="8"/>
        <v>31.137123745819398</v>
      </c>
      <c r="V66" s="63"/>
      <c r="W66" s="62"/>
      <c r="X66" s="102">
        <f t="shared" si="11"/>
        <v>0</v>
      </c>
      <c r="Y66" s="102">
        <f t="shared" si="2"/>
        <v>0</v>
      </c>
      <c r="Z66" s="115">
        <f t="shared" si="3"/>
        <v>0</v>
      </c>
      <c r="AA66" s="116">
        <f t="shared" si="12"/>
        <v>190</v>
      </c>
      <c r="AB66" s="102">
        <f t="shared" si="13"/>
        <v>158.86287625418061</v>
      </c>
      <c r="AC66" s="117">
        <f t="shared" si="14"/>
        <v>31.137123745819398</v>
      </c>
      <c r="AD66" s="122">
        <v>41338</v>
      </c>
      <c r="AE66" s="52" t="s">
        <v>58</v>
      </c>
      <c r="AF66" s="31">
        <v>173.5</v>
      </c>
      <c r="AG66" s="122">
        <v>41372</v>
      </c>
      <c r="AH66" s="52" t="s">
        <v>58</v>
      </c>
      <c r="AI66" s="31">
        <v>16.5</v>
      </c>
      <c r="AJ66" s="122"/>
      <c r="AK66" s="52"/>
      <c r="AL66" s="31"/>
      <c r="AM66" s="33"/>
      <c r="AN66" s="37"/>
      <c r="AO66" s="122"/>
      <c r="AP66" s="52"/>
      <c r="AQ66" s="31"/>
      <c r="AR66" s="122"/>
      <c r="AS66" s="52"/>
      <c r="AT66" s="31"/>
      <c r="AU66" s="33"/>
      <c r="AV66" s="52"/>
      <c r="AW66" s="31"/>
      <c r="AX66" s="33"/>
      <c r="AY66" s="52"/>
      <c r="AZ66" s="31"/>
      <c r="BA66" s="33"/>
      <c r="BB66" s="52"/>
      <c r="BC66" s="31"/>
      <c r="BD66" s="33"/>
      <c r="BE66" s="52"/>
      <c r="BF66" s="31"/>
      <c r="BG66" s="33"/>
      <c r="BH66" s="52"/>
      <c r="BI66" s="31"/>
      <c r="BJ66" s="33"/>
      <c r="BK66" s="52"/>
      <c r="BL66" s="31"/>
      <c r="BM66" s="33"/>
      <c r="BN66" s="52"/>
      <c r="BO66" s="31"/>
      <c r="BP66" s="33"/>
      <c r="BQ66" s="52"/>
      <c r="BR66" s="31"/>
      <c r="BS66" s="33"/>
      <c r="BT66" s="52"/>
      <c r="BU66" s="31"/>
      <c r="BV66" s="33"/>
      <c r="BW66" s="52"/>
      <c r="BX66" s="31"/>
      <c r="BY66" s="119">
        <f t="shared" si="15"/>
        <v>0</v>
      </c>
      <c r="BZ66" s="18"/>
      <c r="CA66" s="3"/>
    </row>
    <row r="67" spans="1:79" x14ac:dyDescent="0.2">
      <c r="A67" s="25"/>
      <c r="B67" s="14">
        <v>57</v>
      </c>
      <c r="C67" s="143">
        <v>156</v>
      </c>
      <c r="D67" s="13"/>
      <c r="E67" s="14"/>
      <c r="F67" s="15"/>
      <c r="G67" s="15"/>
      <c r="H67" s="138" t="s">
        <v>53</v>
      </c>
      <c r="I67" s="79" t="s">
        <v>116</v>
      </c>
      <c r="J67" s="89">
        <v>41327</v>
      </c>
      <c r="K67" s="63"/>
      <c r="L67" s="62">
        <v>332</v>
      </c>
      <c r="M67" s="62"/>
      <c r="N67" s="62"/>
      <c r="O67" s="62"/>
      <c r="P67" s="62"/>
      <c r="Q67" s="62"/>
      <c r="R67" s="62"/>
      <c r="S67" s="102">
        <f t="shared" si="10"/>
        <v>332</v>
      </c>
      <c r="T67" s="103">
        <f t="shared" si="7"/>
        <v>277.59197324414714</v>
      </c>
      <c r="U67" s="104">
        <f t="shared" si="8"/>
        <v>54.408026755852845</v>
      </c>
      <c r="V67" s="63"/>
      <c r="W67" s="62"/>
      <c r="X67" s="102">
        <f t="shared" si="11"/>
        <v>0</v>
      </c>
      <c r="Y67" s="102">
        <f t="shared" si="2"/>
        <v>0</v>
      </c>
      <c r="Z67" s="115">
        <f t="shared" si="3"/>
        <v>0</v>
      </c>
      <c r="AA67" s="116">
        <f t="shared" si="12"/>
        <v>332</v>
      </c>
      <c r="AB67" s="102">
        <f t="shared" si="13"/>
        <v>277.59197324414714</v>
      </c>
      <c r="AC67" s="117">
        <f t="shared" si="14"/>
        <v>54.408026755852845</v>
      </c>
      <c r="AD67" s="122">
        <v>41327</v>
      </c>
      <c r="AE67" s="52" t="s">
        <v>51</v>
      </c>
      <c r="AF67" s="31">
        <v>332</v>
      </c>
      <c r="AG67" s="122"/>
      <c r="AH67" s="52"/>
      <c r="AI67" s="31"/>
      <c r="AJ67" s="122"/>
      <c r="AK67" s="52"/>
      <c r="AL67" s="31"/>
      <c r="AM67" s="33"/>
      <c r="AN67" s="37"/>
      <c r="AO67" s="122"/>
      <c r="AP67" s="52"/>
      <c r="AQ67" s="31"/>
      <c r="AR67" s="122"/>
      <c r="AS67" s="52"/>
      <c r="AT67" s="31"/>
      <c r="AU67" s="33"/>
      <c r="AV67" s="52"/>
      <c r="AW67" s="31"/>
      <c r="AX67" s="33"/>
      <c r="AY67" s="52"/>
      <c r="AZ67" s="31"/>
      <c r="BA67" s="33"/>
      <c r="BB67" s="52"/>
      <c r="BC67" s="31"/>
      <c r="BD67" s="33"/>
      <c r="BE67" s="52"/>
      <c r="BF67" s="31"/>
      <c r="BG67" s="33"/>
      <c r="BH67" s="52"/>
      <c r="BI67" s="31"/>
      <c r="BJ67" s="33"/>
      <c r="BK67" s="52"/>
      <c r="BL67" s="31"/>
      <c r="BM67" s="33"/>
      <c r="BN67" s="52"/>
      <c r="BO67" s="31"/>
      <c r="BP67" s="33"/>
      <c r="BQ67" s="52"/>
      <c r="BR67" s="31"/>
      <c r="BS67" s="33"/>
      <c r="BT67" s="52"/>
      <c r="BU67" s="31"/>
      <c r="BV67" s="33"/>
      <c r="BW67" s="52"/>
      <c r="BX67" s="31"/>
      <c r="BY67" s="119">
        <f t="shared" si="15"/>
        <v>0</v>
      </c>
      <c r="BZ67" s="18"/>
      <c r="CA67" s="3"/>
    </row>
    <row r="68" spans="1:79" x14ac:dyDescent="0.2">
      <c r="A68" s="25"/>
      <c r="B68" s="96">
        <v>58</v>
      </c>
      <c r="C68" s="143">
        <v>157</v>
      </c>
      <c r="D68" s="13"/>
      <c r="E68" s="14"/>
      <c r="F68" s="15"/>
      <c r="G68" s="15"/>
      <c r="H68" s="138" t="s">
        <v>53</v>
      </c>
      <c r="I68" s="79" t="s">
        <v>117</v>
      </c>
      <c r="J68" s="89">
        <v>41327</v>
      </c>
      <c r="K68" s="63"/>
      <c r="L68" s="62">
        <v>70</v>
      </c>
      <c r="M68" s="62"/>
      <c r="N68" s="62"/>
      <c r="O68" s="62"/>
      <c r="P68" s="62"/>
      <c r="Q68" s="62"/>
      <c r="R68" s="62"/>
      <c r="S68" s="102">
        <f t="shared" si="10"/>
        <v>70</v>
      </c>
      <c r="T68" s="103">
        <f t="shared" si="7"/>
        <v>58.528428093645488</v>
      </c>
      <c r="U68" s="104">
        <f t="shared" si="8"/>
        <v>11.471571906354516</v>
      </c>
      <c r="V68" s="63"/>
      <c r="W68" s="62"/>
      <c r="X68" s="102">
        <f t="shared" si="11"/>
        <v>0</v>
      </c>
      <c r="Y68" s="102">
        <f t="shared" si="2"/>
        <v>0</v>
      </c>
      <c r="Z68" s="115">
        <f t="shared" si="3"/>
        <v>0</v>
      </c>
      <c r="AA68" s="116">
        <f t="shared" si="12"/>
        <v>70</v>
      </c>
      <c r="AB68" s="102">
        <f t="shared" si="13"/>
        <v>58.528428093645488</v>
      </c>
      <c r="AC68" s="117">
        <f t="shared" si="14"/>
        <v>11.471571906354516</v>
      </c>
      <c r="AD68" s="122">
        <v>41341</v>
      </c>
      <c r="AE68" s="52" t="s">
        <v>51</v>
      </c>
      <c r="AF68" s="31">
        <v>70</v>
      </c>
      <c r="AG68" s="122"/>
      <c r="AH68" s="52"/>
      <c r="AI68" s="31"/>
      <c r="AJ68" s="122"/>
      <c r="AK68" s="52"/>
      <c r="AL68" s="31"/>
      <c r="AM68" s="33"/>
      <c r="AN68" s="37"/>
      <c r="AO68" s="122"/>
      <c r="AP68" s="52"/>
      <c r="AQ68" s="31"/>
      <c r="AR68" s="122"/>
      <c r="AS68" s="52"/>
      <c r="AT68" s="31"/>
      <c r="AU68" s="33"/>
      <c r="AV68" s="52"/>
      <c r="AW68" s="31"/>
      <c r="AX68" s="33"/>
      <c r="AY68" s="52"/>
      <c r="AZ68" s="31"/>
      <c r="BA68" s="33"/>
      <c r="BB68" s="52"/>
      <c r="BC68" s="31"/>
      <c r="BD68" s="33"/>
      <c r="BE68" s="52"/>
      <c r="BF68" s="31"/>
      <c r="BG68" s="33"/>
      <c r="BH68" s="52"/>
      <c r="BI68" s="31"/>
      <c r="BJ68" s="33"/>
      <c r="BK68" s="52"/>
      <c r="BL68" s="31"/>
      <c r="BM68" s="33"/>
      <c r="BN68" s="52"/>
      <c r="BO68" s="31"/>
      <c r="BP68" s="33"/>
      <c r="BQ68" s="52"/>
      <c r="BR68" s="31"/>
      <c r="BS68" s="33"/>
      <c r="BT68" s="52"/>
      <c r="BU68" s="31"/>
      <c r="BV68" s="33"/>
      <c r="BW68" s="52"/>
      <c r="BX68" s="31"/>
      <c r="BY68" s="119">
        <f t="shared" si="15"/>
        <v>0</v>
      </c>
      <c r="BZ68" s="18"/>
      <c r="CA68" s="3"/>
    </row>
    <row r="69" spans="1:79" x14ac:dyDescent="0.2">
      <c r="A69" s="25"/>
      <c r="B69" s="14">
        <v>59</v>
      </c>
      <c r="C69" s="143">
        <v>158</v>
      </c>
      <c r="D69" s="13"/>
      <c r="E69" s="14"/>
      <c r="F69" s="15"/>
      <c r="G69" s="15"/>
      <c r="H69" s="138" t="s">
        <v>52</v>
      </c>
      <c r="I69" s="79" t="s">
        <v>118</v>
      </c>
      <c r="J69" s="89">
        <v>41327</v>
      </c>
      <c r="K69" s="63"/>
      <c r="L69" s="62"/>
      <c r="M69" s="62">
        <v>70</v>
      </c>
      <c r="N69" s="62"/>
      <c r="O69" s="62"/>
      <c r="P69" s="62"/>
      <c r="Q69" s="62"/>
      <c r="R69" s="62"/>
      <c r="S69" s="102">
        <f t="shared" si="10"/>
        <v>70</v>
      </c>
      <c r="T69" s="103">
        <f t="shared" si="7"/>
        <v>58.528428093645488</v>
      </c>
      <c r="U69" s="104">
        <f t="shared" si="8"/>
        <v>11.471571906354516</v>
      </c>
      <c r="V69" s="63"/>
      <c r="W69" s="62"/>
      <c r="X69" s="102">
        <f t="shared" si="11"/>
        <v>0</v>
      </c>
      <c r="Y69" s="102">
        <f t="shared" si="2"/>
        <v>0</v>
      </c>
      <c r="Z69" s="115">
        <f t="shared" si="3"/>
        <v>0</v>
      </c>
      <c r="AA69" s="116">
        <f t="shared" si="12"/>
        <v>70</v>
      </c>
      <c r="AB69" s="102">
        <f t="shared" si="13"/>
        <v>58.528428093645488</v>
      </c>
      <c r="AC69" s="117">
        <f t="shared" si="14"/>
        <v>11.471571906354516</v>
      </c>
      <c r="AD69" s="122">
        <v>41338</v>
      </c>
      <c r="AE69" s="52" t="s">
        <v>51</v>
      </c>
      <c r="AF69" s="31">
        <v>70</v>
      </c>
      <c r="AG69" s="122"/>
      <c r="AH69" s="52"/>
      <c r="AI69" s="31"/>
      <c r="AJ69" s="122"/>
      <c r="AK69" s="52"/>
      <c r="AL69" s="31"/>
      <c r="AM69" s="33"/>
      <c r="AN69" s="37"/>
      <c r="AO69" s="122"/>
      <c r="AP69" s="52"/>
      <c r="AQ69" s="31"/>
      <c r="AR69" s="122"/>
      <c r="AS69" s="52"/>
      <c r="AT69" s="31"/>
      <c r="AU69" s="33"/>
      <c r="AV69" s="52"/>
      <c r="AW69" s="31"/>
      <c r="AX69" s="33"/>
      <c r="AY69" s="52"/>
      <c r="AZ69" s="31"/>
      <c r="BA69" s="33"/>
      <c r="BB69" s="52"/>
      <c r="BC69" s="31"/>
      <c r="BD69" s="33"/>
      <c r="BE69" s="52"/>
      <c r="BF69" s="31"/>
      <c r="BG69" s="33"/>
      <c r="BH69" s="52"/>
      <c r="BI69" s="31"/>
      <c r="BJ69" s="33"/>
      <c r="BK69" s="52"/>
      <c r="BL69" s="31"/>
      <c r="BM69" s="33"/>
      <c r="BN69" s="52"/>
      <c r="BO69" s="31"/>
      <c r="BP69" s="33"/>
      <c r="BQ69" s="52"/>
      <c r="BR69" s="31"/>
      <c r="BS69" s="33"/>
      <c r="BT69" s="52"/>
      <c r="BU69" s="31"/>
      <c r="BV69" s="33"/>
      <c r="BW69" s="52"/>
      <c r="BX69" s="31"/>
      <c r="BY69" s="119">
        <f t="shared" si="15"/>
        <v>0</v>
      </c>
      <c r="BZ69" s="18"/>
      <c r="CA69" s="3"/>
    </row>
    <row r="70" spans="1:79" x14ac:dyDescent="0.2">
      <c r="A70" s="25"/>
      <c r="B70" s="96">
        <v>60</v>
      </c>
      <c r="C70" s="143">
        <v>159</v>
      </c>
      <c r="D70" s="13"/>
      <c r="E70" s="14"/>
      <c r="F70" s="15"/>
      <c r="G70" s="15"/>
      <c r="H70" s="138" t="s">
        <v>52</v>
      </c>
      <c r="I70" s="79" t="s">
        <v>119</v>
      </c>
      <c r="J70" s="89">
        <v>41327</v>
      </c>
      <c r="K70" s="63"/>
      <c r="L70" s="62"/>
      <c r="M70" s="62">
        <v>114</v>
      </c>
      <c r="N70" s="62"/>
      <c r="O70" s="62"/>
      <c r="P70" s="62"/>
      <c r="Q70" s="62"/>
      <c r="R70" s="62"/>
      <c r="S70" s="102">
        <f t="shared" si="10"/>
        <v>114</v>
      </c>
      <c r="T70" s="103">
        <f t="shared" si="7"/>
        <v>95.317725752508366</v>
      </c>
      <c r="U70" s="104">
        <f t="shared" si="8"/>
        <v>18.682274247491641</v>
      </c>
      <c r="V70" s="63"/>
      <c r="W70" s="62"/>
      <c r="X70" s="102">
        <f t="shared" si="11"/>
        <v>0</v>
      </c>
      <c r="Y70" s="102">
        <f t="shared" si="2"/>
        <v>0</v>
      </c>
      <c r="Z70" s="115">
        <f t="shared" si="3"/>
        <v>0</v>
      </c>
      <c r="AA70" s="116">
        <f t="shared" si="12"/>
        <v>114</v>
      </c>
      <c r="AB70" s="102">
        <f t="shared" si="13"/>
        <v>95.317725752508366</v>
      </c>
      <c r="AC70" s="117">
        <f t="shared" si="14"/>
        <v>18.682274247491641</v>
      </c>
      <c r="AD70" s="122">
        <v>41328</v>
      </c>
      <c r="AE70" s="52" t="s">
        <v>57</v>
      </c>
      <c r="AF70" s="31">
        <v>114</v>
      </c>
      <c r="AG70" s="122"/>
      <c r="AH70" s="52"/>
      <c r="AI70" s="31"/>
      <c r="AJ70" s="122"/>
      <c r="AK70" s="52"/>
      <c r="AL70" s="31"/>
      <c r="AM70" s="33"/>
      <c r="AN70" s="37"/>
      <c r="AO70" s="122"/>
      <c r="AP70" s="52"/>
      <c r="AQ70" s="31"/>
      <c r="AR70" s="122"/>
      <c r="AS70" s="52"/>
      <c r="AT70" s="31"/>
      <c r="AU70" s="33"/>
      <c r="AV70" s="52"/>
      <c r="AW70" s="31"/>
      <c r="AX70" s="33"/>
      <c r="AY70" s="52"/>
      <c r="AZ70" s="31"/>
      <c r="BA70" s="33"/>
      <c r="BB70" s="52"/>
      <c r="BC70" s="31"/>
      <c r="BD70" s="33"/>
      <c r="BE70" s="52"/>
      <c r="BF70" s="31"/>
      <c r="BG70" s="33"/>
      <c r="BH70" s="52"/>
      <c r="BI70" s="31"/>
      <c r="BJ70" s="33"/>
      <c r="BK70" s="52"/>
      <c r="BL70" s="31"/>
      <c r="BM70" s="33"/>
      <c r="BN70" s="52"/>
      <c r="BO70" s="31"/>
      <c r="BP70" s="33"/>
      <c r="BQ70" s="52"/>
      <c r="BR70" s="31"/>
      <c r="BS70" s="33"/>
      <c r="BT70" s="52"/>
      <c r="BU70" s="31"/>
      <c r="BV70" s="33"/>
      <c r="BW70" s="52"/>
      <c r="BX70" s="31"/>
      <c r="BY70" s="119">
        <f t="shared" si="15"/>
        <v>0</v>
      </c>
      <c r="BZ70" s="18"/>
      <c r="CA70" s="3"/>
    </row>
    <row r="71" spans="1:79" x14ac:dyDescent="0.2">
      <c r="A71" s="25"/>
      <c r="B71" s="14">
        <v>61</v>
      </c>
      <c r="C71" s="143">
        <v>160</v>
      </c>
      <c r="D71" s="13"/>
      <c r="E71" s="14"/>
      <c r="F71" s="15"/>
      <c r="G71" s="15"/>
      <c r="H71" s="138" t="s">
        <v>53</v>
      </c>
      <c r="I71" s="79" t="s">
        <v>120</v>
      </c>
      <c r="J71" s="89">
        <v>41328</v>
      </c>
      <c r="K71" s="63"/>
      <c r="L71" s="62">
        <v>242</v>
      </c>
      <c r="M71" s="62"/>
      <c r="N71" s="62"/>
      <c r="O71" s="62"/>
      <c r="P71" s="62"/>
      <c r="Q71" s="62"/>
      <c r="R71" s="62"/>
      <c r="S71" s="102">
        <f t="shared" si="10"/>
        <v>242</v>
      </c>
      <c r="T71" s="103">
        <f t="shared" si="7"/>
        <v>202.34113712374582</v>
      </c>
      <c r="U71" s="104">
        <f t="shared" si="8"/>
        <v>39.658862876254183</v>
      </c>
      <c r="V71" s="63"/>
      <c r="W71" s="62"/>
      <c r="X71" s="102">
        <f t="shared" si="11"/>
        <v>0</v>
      </c>
      <c r="Y71" s="102">
        <f t="shared" si="2"/>
        <v>0</v>
      </c>
      <c r="Z71" s="115">
        <f t="shared" si="3"/>
        <v>0</v>
      </c>
      <c r="AA71" s="116">
        <f t="shared" si="12"/>
        <v>242</v>
      </c>
      <c r="AB71" s="102">
        <f t="shared" si="13"/>
        <v>202.34113712374582</v>
      </c>
      <c r="AC71" s="117">
        <f t="shared" si="14"/>
        <v>39.658862876254183</v>
      </c>
      <c r="AD71" s="122">
        <v>41335</v>
      </c>
      <c r="AE71" s="52" t="s">
        <v>51</v>
      </c>
      <c r="AF71" s="31">
        <v>242</v>
      </c>
      <c r="AG71" s="122"/>
      <c r="AH71" s="52"/>
      <c r="AI71" s="31"/>
      <c r="AJ71" s="122"/>
      <c r="AK71" s="52"/>
      <c r="AL71" s="31"/>
      <c r="AM71" s="33"/>
      <c r="AN71" s="37"/>
      <c r="AO71" s="122"/>
      <c r="AP71" s="52"/>
      <c r="AQ71" s="31"/>
      <c r="AR71" s="122"/>
      <c r="AS71" s="52"/>
      <c r="AT71" s="31"/>
      <c r="AU71" s="33"/>
      <c r="AV71" s="52"/>
      <c r="AW71" s="31"/>
      <c r="AX71" s="33"/>
      <c r="AY71" s="52"/>
      <c r="AZ71" s="31"/>
      <c r="BA71" s="33"/>
      <c r="BB71" s="52"/>
      <c r="BC71" s="31"/>
      <c r="BD71" s="33"/>
      <c r="BE71" s="52"/>
      <c r="BF71" s="31"/>
      <c r="BG71" s="33"/>
      <c r="BH71" s="52"/>
      <c r="BI71" s="31"/>
      <c r="BJ71" s="33"/>
      <c r="BK71" s="52"/>
      <c r="BL71" s="31"/>
      <c r="BM71" s="33"/>
      <c r="BN71" s="52"/>
      <c r="BO71" s="31"/>
      <c r="BP71" s="33"/>
      <c r="BQ71" s="52"/>
      <c r="BR71" s="31"/>
      <c r="BS71" s="33"/>
      <c r="BT71" s="52"/>
      <c r="BU71" s="31"/>
      <c r="BV71" s="33"/>
      <c r="BW71" s="52"/>
      <c r="BX71" s="31"/>
      <c r="BY71" s="119">
        <f t="shared" si="15"/>
        <v>0</v>
      </c>
      <c r="BZ71" s="18"/>
      <c r="CA71" s="3"/>
    </row>
    <row r="72" spans="1:79" x14ac:dyDescent="0.2">
      <c r="A72" s="25"/>
      <c r="B72" s="96">
        <v>62</v>
      </c>
      <c r="C72" s="143">
        <v>161</v>
      </c>
      <c r="D72" s="13"/>
      <c r="E72" s="14"/>
      <c r="F72" s="15"/>
      <c r="G72" s="15"/>
      <c r="H72" s="138" t="s">
        <v>52</v>
      </c>
      <c r="I72" s="79" t="s">
        <v>121</v>
      </c>
      <c r="J72" s="89">
        <v>41328</v>
      </c>
      <c r="K72" s="63"/>
      <c r="L72" s="62"/>
      <c r="M72" s="62">
        <v>190</v>
      </c>
      <c r="N72" s="62"/>
      <c r="O72" s="62"/>
      <c r="P72" s="62"/>
      <c r="Q72" s="62"/>
      <c r="R72" s="62"/>
      <c r="S72" s="102">
        <f t="shared" si="10"/>
        <v>190</v>
      </c>
      <c r="T72" s="103">
        <f t="shared" si="7"/>
        <v>158.86287625418061</v>
      </c>
      <c r="U72" s="104">
        <f t="shared" si="8"/>
        <v>31.137123745819398</v>
      </c>
      <c r="V72" s="63"/>
      <c r="W72" s="62"/>
      <c r="X72" s="102">
        <f t="shared" si="11"/>
        <v>0</v>
      </c>
      <c r="Y72" s="102">
        <f t="shared" si="2"/>
        <v>0</v>
      </c>
      <c r="Z72" s="115">
        <f t="shared" si="3"/>
        <v>0</v>
      </c>
      <c r="AA72" s="116">
        <f t="shared" si="12"/>
        <v>190</v>
      </c>
      <c r="AB72" s="102">
        <f t="shared" si="13"/>
        <v>158.86287625418061</v>
      </c>
      <c r="AC72" s="117">
        <f t="shared" si="14"/>
        <v>31.137123745819398</v>
      </c>
      <c r="AD72" s="122">
        <v>41334</v>
      </c>
      <c r="AE72" s="52" t="s">
        <v>51</v>
      </c>
      <c r="AF72" s="31">
        <v>190</v>
      </c>
      <c r="AG72" s="122"/>
      <c r="AH72" s="52"/>
      <c r="AI72" s="31"/>
      <c r="AJ72" s="122"/>
      <c r="AK72" s="52"/>
      <c r="AL72" s="31"/>
      <c r="AM72" s="33"/>
      <c r="AN72" s="37"/>
      <c r="AO72" s="122"/>
      <c r="AP72" s="52"/>
      <c r="AQ72" s="31"/>
      <c r="AR72" s="122"/>
      <c r="AS72" s="52"/>
      <c r="AT72" s="31"/>
      <c r="AU72" s="33"/>
      <c r="AV72" s="52"/>
      <c r="AW72" s="31"/>
      <c r="AX72" s="33"/>
      <c r="AY72" s="52"/>
      <c r="AZ72" s="31"/>
      <c r="BA72" s="33"/>
      <c r="BB72" s="52"/>
      <c r="BC72" s="31"/>
      <c r="BD72" s="33"/>
      <c r="BE72" s="52"/>
      <c r="BF72" s="31"/>
      <c r="BG72" s="33"/>
      <c r="BH72" s="52"/>
      <c r="BI72" s="31"/>
      <c r="BJ72" s="33"/>
      <c r="BK72" s="52"/>
      <c r="BL72" s="31"/>
      <c r="BM72" s="33"/>
      <c r="BN72" s="52"/>
      <c r="BO72" s="31"/>
      <c r="BP72" s="33"/>
      <c r="BQ72" s="52"/>
      <c r="BR72" s="31"/>
      <c r="BS72" s="33"/>
      <c r="BT72" s="52"/>
      <c r="BU72" s="31"/>
      <c r="BV72" s="33"/>
      <c r="BW72" s="52"/>
      <c r="BX72" s="31"/>
      <c r="BY72" s="119">
        <f t="shared" si="15"/>
        <v>0</v>
      </c>
      <c r="BZ72" s="18"/>
      <c r="CA72" s="3"/>
    </row>
    <row r="73" spans="1:79" x14ac:dyDescent="0.2">
      <c r="A73" s="25"/>
      <c r="B73" s="14">
        <v>63</v>
      </c>
      <c r="C73" s="143">
        <v>162</v>
      </c>
      <c r="D73" s="13"/>
      <c r="E73" s="14"/>
      <c r="F73" s="15"/>
      <c r="G73" s="15"/>
      <c r="H73" s="138" t="s">
        <v>52</v>
      </c>
      <c r="I73" s="79" t="s">
        <v>122</v>
      </c>
      <c r="J73" s="89">
        <v>41328</v>
      </c>
      <c r="K73" s="63"/>
      <c r="L73" s="62"/>
      <c r="M73" s="62">
        <v>190</v>
      </c>
      <c r="N73" s="62"/>
      <c r="O73" s="62"/>
      <c r="P73" s="62"/>
      <c r="Q73" s="62"/>
      <c r="R73" s="62"/>
      <c r="S73" s="102">
        <f t="shared" si="10"/>
        <v>190</v>
      </c>
      <c r="T73" s="103">
        <f t="shared" si="7"/>
        <v>158.86287625418061</v>
      </c>
      <c r="U73" s="104">
        <f t="shared" si="8"/>
        <v>31.137123745819398</v>
      </c>
      <c r="V73" s="63"/>
      <c r="W73" s="62"/>
      <c r="X73" s="102">
        <f t="shared" si="11"/>
        <v>0</v>
      </c>
      <c r="Y73" s="102">
        <f t="shared" ref="Y73:Y128" si="16">+X73/1.055</f>
        <v>0</v>
      </c>
      <c r="Z73" s="115">
        <f t="shared" ref="Z73:Z128" si="17">+Y73*0.055</f>
        <v>0</v>
      </c>
      <c r="AA73" s="116">
        <f t="shared" si="12"/>
        <v>190</v>
      </c>
      <c r="AB73" s="102">
        <f t="shared" si="13"/>
        <v>158.86287625418061</v>
      </c>
      <c r="AC73" s="117">
        <f t="shared" si="14"/>
        <v>31.137123745819398</v>
      </c>
      <c r="AD73" s="122">
        <v>41334</v>
      </c>
      <c r="AE73" s="52" t="s">
        <v>51</v>
      </c>
      <c r="AF73" s="31">
        <v>190</v>
      </c>
      <c r="AG73" s="122"/>
      <c r="AH73" s="52"/>
      <c r="AI73" s="31"/>
      <c r="AJ73" s="122"/>
      <c r="AK73" s="52"/>
      <c r="AL73" s="31"/>
      <c r="AM73" s="33"/>
      <c r="AN73" s="37"/>
      <c r="AO73" s="122"/>
      <c r="AP73" s="52"/>
      <c r="AQ73" s="31"/>
      <c r="AR73" s="122"/>
      <c r="AS73" s="52"/>
      <c r="AT73" s="31"/>
      <c r="AU73" s="33"/>
      <c r="AV73" s="52"/>
      <c r="AW73" s="31"/>
      <c r="AX73" s="33"/>
      <c r="AY73" s="52"/>
      <c r="AZ73" s="31"/>
      <c r="BA73" s="33"/>
      <c r="BB73" s="52"/>
      <c r="BC73" s="31"/>
      <c r="BD73" s="33"/>
      <c r="BE73" s="52"/>
      <c r="BF73" s="31"/>
      <c r="BG73" s="33"/>
      <c r="BH73" s="52"/>
      <c r="BI73" s="31"/>
      <c r="BJ73" s="33"/>
      <c r="BK73" s="52"/>
      <c r="BL73" s="31"/>
      <c r="BM73" s="33"/>
      <c r="BN73" s="52"/>
      <c r="BO73" s="31"/>
      <c r="BP73" s="33"/>
      <c r="BQ73" s="52"/>
      <c r="BR73" s="31"/>
      <c r="BS73" s="33"/>
      <c r="BT73" s="52"/>
      <c r="BU73" s="31"/>
      <c r="BV73" s="33"/>
      <c r="BW73" s="52"/>
      <c r="BX73" s="31"/>
      <c r="BY73" s="119">
        <f t="shared" si="15"/>
        <v>0</v>
      </c>
      <c r="BZ73" s="18"/>
      <c r="CA73" s="3"/>
    </row>
    <row r="74" spans="1:79" x14ac:dyDescent="0.2">
      <c r="A74" s="25"/>
      <c r="B74" s="96">
        <v>64</v>
      </c>
      <c r="C74" s="143">
        <v>163</v>
      </c>
      <c r="D74" s="13"/>
      <c r="E74" s="14"/>
      <c r="F74" s="15"/>
      <c r="G74" s="15"/>
      <c r="H74" s="138" t="s">
        <v>52</v>
      </c>
      <c r="I74" s="79" t="s">
        <v>123</v>
      </c>
      <c r="J74" s="89">
        <v>41331</v>
      </c>
      <c r="K74" s="63"/>
      <c r="L74" s="62"/>
      <c r="M74" s="62">
        <v>38</v>
      </c>
      <c r="N74" s="62"/>
      <c r="O74" s="62"/>
      <c r="P74" s="62"/>
      <c r="Q74" s="62"/>
      <c r="R74" s="62"/>
      <c r="S74" s="102">
        <f t="shared" si="10"/>
        <v>38</v>
      </c>
      <c r="T74" s="103">
        <f t="shared" ref="T74:T128" si="18">+S74/1.196</f>
        <v>31.772575250836123</v>
      </c>
      <c r="U74" s="104">
        <f t="shared" ref="U74:U128" si="19">+T74*0.196</f>
        <v>6.2274247491638803</v>
      </c>
      <c r="V74" s="63"/>
      <c r="W74" s="62"/>
      <c r="X74" s="102">
        <f t="shared" si="11"/>
        <v>0</v>
      </c>
      <c r="Y74" s="102">
        <f t="shared" si="16"/>
        <v>0</v>
      </c>
      <c r="Z74" s="115">
        <f t="shared" si="17"/>
        <v>0</v>
      </c>
      <c r="AA74" s="116">
        <f t="shared" si="12"/>
        <v>38</v>
      </c>
      <c r="AB74" s="102">
        <f t="shared" si="13"/>
        <v>31.772575250836123</v>
      </c>
      <c r="AC74" s="117">
        <f t="shared" si="14"/>
        <v>6.2274247491638803</v>
      </c>
      <c r="AD74" s="122">
        <v>41335</v>
      </c>
      <c r="AE74" s="52" t="s">
        <v>51</v>
      </c>
      <c r="AF74" s="31">
        <v>38</v>
      </c>
      <c r="AG74" s="122"/>
      <c r="AH74" s="52"/>
      <c r="AI74" s="31"/>
      <c r="AJ74" s="122"/>
      <c r="AK74" s="52"/>
      <c r="AL74" s="31"/>
      <c r="AM74" s="33"/>
      <c r="AN74" s="37"/>
      <c r="AO74" s="122"/>
      <c r="AP74" s="52"/>
      <c r="AQ74" s="31"/>
      <c r="AR74" s="122"/>
      <c r="AS74" s="52"/>
      <c r="AT74" s="31"/>
      <c r="AU74" s="33"/>
      <c r="AV74" s="52"/>
      <c r="AW74" s="31"/>
      <c r="AX74" s="33"/>
      <c r="AY74" s="52"/>
      <c r="AZ74" s="31"/>
      <c r="BA74" s="33"/>
      <c r="BB74" s="52"/>
      <c r="BC74" s="31"/>
      <c r="BD74" s="33"/>
      <c r="BE74" s="52"/>
      <c r="BF74" s="31"/>
      <c r="BG74" s="33"/>
      <c r="BH74" s="52"/>
      <c r="BI74" s="31"/>
      <c r="BJ74" s="33"/>
      <c r="BK74" s="52"/>
      <c r="BL74" s="31"/>
      <c r="BM74" s="33"/>
      <c r="BN74" s="52"/>
      <c r="BO74" s="31"/>
      <c r="BP74" s="33"/>
      <c r="BQ74" s="52"/>
      <c r="BR74" s="31"/>
      <c r="BS74" s="33"/>
      <c r="BT74" s="52"/>
      <c r="BU74" s="31"/>
      <c r="BV74" s="33"/>
      <c r="BW74" s="52"/>
      <c r="BX74" s="31"/>
      <c r="BY74" s="119">
        <f t="shared" si="15"/>
        <v>0</v>
      </c>
      <c r="BZ74" s="18"/>
      <c r="CA74" s="3"/>
    </row>
    <row r="75" spans="1:79" x14ac:dyDescent="0.2">
      <c r="A75" s="25"/>
      <c r="B75" s="14">
        <v>65</v>
      </c>
      <c r="C75" s="143">
        <v>164</v>
      </c>
      <c r="D75" s="13"/>
      <c r="E75" s="14"/>
      <c r="F75" s="15"/>
      <c r="G75" s="15"/>
      <c r="H75" s="138" t="s">
        <v>52</v>
      </c>
      <c r="I75" s="79" t="s">
        <v>124</v>
      </c>
      <c r="J75" s="89">
        <v>41331</v>
      </c>
      <c r="K75" s="63"/>
      <c r="L75" s="62"/>
      <c r="M75" s="62">
        <v>38</v>
      </c>
      <c r="N75" s="62"/>
      <c r="O75" s="62"/>
      <c r="P75" s="62"/>
      <c r="Q75" s="62"/>
      <c r="R75" s="62"/>
      <c r="S75" s="102">
        <f t="shared" si="10"/>
        <v>38</v>
      </c>
      <c r="T75" s="103">
        <f t="shared" si="18"/>
        <v>31.772575250836123</v>
      </c>
      <c r="U75" s="104">
        <f t="shared" si="19"/>
        <v>6.2274247491638803</v>
      </c>
      <c r="V75" s="63"/>
      <c r="W75" s="62"/>
      <c r="X75" s="102">
        <f t="shared" si="11"/>
        <v>0</v>
      </c>
      <c r="Y75" s="102">
        <f t="shared" si="16"/>
        <v>0</v>
      </c>
      <c r="Z75" s="115">
        <f t="shared" si="17"/>
        <v>0</v>
      </c>
      <c r="AA75" s="116">
        <f t="shared" si="12"/>
        <v>38</v>
      </c>
      <c r="AB75" s="102">
        <f t="shared" si="13"/>
        <v>31.772575250836123</v>
      </c>
      <c r="AC75" s="117">
        <f t="shared" si="14"/>
        <v>6.2274247491638803</v>
      </c>
      <c r="AD75" s="122">
        <v>41335</v>
      </c>
      <c r="AE75" s="52" t="s">
        <v>51</v>
      </c>
      <c r="AF75" s="31">
        <v>38</v>
      </c>
      <c r="AG75" s="122"/>
      <c r="AH75" s="52"/>
      <c r="AI75" s="31"/>
      <c r="AJ75" s="122"/>
      <c r="AK75" s="52"/>
      <c r="AL75" s="31"/>
      <c r="AM75" s="33"/>
      <c r="AN75" s="37"/>
      <c r="AO75" s="122"/>
      <c r="AP75" s="52"/>
      <c r="AQ75" s="31"/>
      <c r="AR75" s="122"/>
      <c r="AS75" s="52"/>
      <c r="AT75" s="31"/>
      <c r="AU75" s="33"/>
      <c r="AV75" s="52"/>
      <c r="AW75" s="31"/>
      <c r="AX75" s="33"/>
      <c r="AY75" s="52"/>
      <c r="AZ75" s="31"/>
      <c r="BA75" s="33"/>
      <c r="BB75" s="52"/>
      <c r="BC75" s="31"/>
      <c r="BD75" s="33"/>
      <c r="BE75" s="52"/>
      <c r="BF75" s="31"/>
      <c r="BG75" s="33"/>
      <c r="BH75" s="52"/>
      <c r="BI75" s="31"/>
      <c r="BJ75" s="33"/>
      <c r="BK75" s="52"/>
      <c r="BL75" s="31"/>
      <c r="BM75" s="33"/>
      <c r="BN75" s="52"/>
      <c r="BO75" s="31"/>
      <c r="BP75" s="33"/>
      <c r="BQ75" s="52"/>
      <c r="BR75" s="31"/>
      <c r="BS75" s="33"/>
      <c r="BT75" s="52"/>
      <c r="BU75" s="31"/>
      <c r="BV75" s="33"/>
      <c r="BW75" s="52"/>
      <c r="BX75" s="31"/>
      <c r="BY75" s="119">
        <f t="shared" si="15"/>
        <v>0</v>
      </c>
      <c r="BZ75" s="18"/>
      <c r="CA75" s="3"/>
    </row>
    <row r="76" spans="1:79" x14ac:dyDescent="0.2">
      <c r="A76" s="25"/>
      <c r="B76" s="96">
        <v>66</v>
      </c>
      <c r="C76" s="143">
        <v>165</v>
      </c>
      <c r="D76" s="13"/>
      <c r="E76" s="14"/>
      <c r="F76" s="15"/>
      <c r="G76" s="15"/>
      <c r="H76" s="138" t="s">
        <v>53</v>
      </c>
      <c r="I76" s="79" t="s">
        <v>125</v>
      </c>
      <c r="J76" s="89">
        <v>41332</v>
      </c>
      <c r="K76" s="63"/>
      <c r="L76" s="62">
        <v>111</v>
      </c>
      <c r="M76" s="62"/>
      <c r="N76" s="62"/>
      <c r="O76" s="62"/>
      <c r="P76" s="62"/>
      <c r="Q76" s="62"/>
      <c r="R76" s="62"/>
      <c r="S76" s="102">
        <f t="shared" si="10"/>
        <v>111</v>
      </c>
      <c r="T76" s="103">
        <f t="shared" si="18"/>
        <v>92.809364548494983</v>
      </c>
      <c r="U76" s="104">
        <f t="shared" si="19"/>
        <v>18.190635451505017</v>
      </c>
      <c r="V76" s="63"/>
      <c r="W76" s="62"/>
      <c r="X76" s="102">
        <f t="shared" si="11"/>
        <v>0</v>
      </c>
      <c r="Y76" s="102">
        <f t="shared" si="16"/>
        <v>0</v>
      </c>
      <c r="Z76" s="115">
        <f t="shared" si="17"/>
        <v>0</v>
      </c>
      <c r="AA76" s="116">
        <f t="shared" si="12"/>
        <v>111</v>
      </c>
      <c r="AB76" s="102">
        <f t="shared" si="13"/>
        <v>92.809364548494983</v>
      </c>
      <c r="AC76" s="117">
        <f t="shared" si="14"/>
        <v>18.190635451505017</v>
      </c>
      <c r="AD76" s="122"/>
      <c r="AE76" s="52"/>
      <c r="AF76" s="31"/>
      <c r="AG76" s="122"/>
      <c r="AH76" s="52"/>
      <c r="AI76" s="31"/>
      <c r="AJ76" s="122"/>
      <c r="AK76" s="52"/>
      <c r="AL76" s="31"/>
      <c r="AM76" s="33"/>
      <c r="AN76" s="37"/>
      <c r="AO76" s="122"/>
      <c r="AP76" s="52"/>
      <c r="AQ76" s="31"/>
      <c r="AR76" s="122"/>
      <c r="AS76" s="52"/>
      <c r="AT76" s="31"/>
      <c r="AU76" s="33"/>
      <c r="AV76" s="52"/>
      <c r="AW76" s="31"/>
      <c r="AX76" s="33"/>
      <c r="AY76" s="52"/>
      <c r="AZ76" s="31"/>
      <c r="BA76" s="33"/>
      <c r="BB76" s="52"/>
      <c r="BC76" s="31"/>
      <c r="BD76" s="33"/>
      <c r="BE76" s="52"/>
      <c r="BF76" s="31"/>
      <c r="BG76" s="33"/>
      <c r="BH76" s="52"/>
      <c r="BI76" s="31"/>
      <c r="BJ76" s="33"/>
      <c r="BK76" s="52"/>
      <c r="BL76" s="31"/>
      <c r="BM76" s="33"/>
      <c r="BN76" s="52"/>
      <c r="BO76" s="31"/>
      <c r="BP76" s="33"/>
      <c r="BQ76" s="52"/>
      <c r="BR76" s="31"/>
      <c r="BS76" s="33"/>
      <c r="BT76" s="52"/>
      <c r="BU76" s="31"/>
      <c r="BV76" s="33"/>
      <c r="BW76" s="52"/>
      <c r="BX76" s="31"/>
      <c r="BY76" s="119">
        <f t="shared" si="15"/>
        <v>111</v>
      </c>
      <c r="BZ76" s="18"/>
      <c r="CA76" s="3"/>
    </row>
    <row r="77" spans="1:79" x14ac:dyDescent="0.2">
      <c r="A77" s="25"/>
      <c r="B77" s="14">
        <v>67</v>
      </c>
      <c r="C77" s="143">
        <v>166</v>
      </c>
      <c r="D77" s="13"/>
      <c r="E77" s="14"/>
      <c r="F77" s="15"/>
      <c r="G77" s="15"/>
      <c r="H77" s="138" t="s">
        <v>53</v>
      </c>
      <c r="I77" s="79" t="s">
        <v>127</v>
      </c>
      <c r="J77" s="89">
        <v>41332</v>
      </c>
      <c r="K77" s="63"/>
      <c r="L77" s="62">
        <v>302</v>
      </c>
      <c r="M77" s="62"/>
      <c r="N77" s="62"/>
      <c r="O77" s="62"/>
      <c r="P77" s="62"/>
      <c r="Q77" s="62"/>
      <c r="R77" s="62"/>
      <c r="S77" s="102">
        <f t="shared" si="10"/>
        <v>302</v>
      </c>
      <c r="T77" s="103">
        <f t="shared" si="18"/>
        <v>252.5083612040134</v>
      </c>
      <c r="U77" s="104">
        <f t="shared" si="19"/>
        <v>49.491638795986631</v>
      </c>
      <c r="V77" s="63"/>
      <c r="W77" s="62"/>
      <c r="X77" s="102">
        <f t="shared" si="11"/>
        <v>0</v>
      </c>
      <c r="Y77" s="102">
        <f t="shared" si="16"/>
        <v>0</v>
      </c>
      <c r="Z77" s="115">
        <f t="shared" si="17"/>
        <v>0</v>
      </c>
      <c r="AA77" s="116">
        <f t="shared" si="12"/>
        <v>302</v>
      </c>
      <c r="AB77" s="102">
        <f t="shared" si="13"/>
        <v>252.5083612040134</v>
      </c>
      <c r="AC77" s="117">
        <f t="shared" si="14"/>
        <v>49.491638795986631</v>
      </c>
      <c r="AD77" s="122">
        <v>41332</v>
      </c>
      <c r="AE77" s="52" t="s">
        <v>56</v>
      </c>
      <c r="AF77" s="31">
        <v>150</v>
      </c>
      <c r="AG77" s="122">
        <v>41347</v>
      </c>
      <c r="AH77" s="52" t="s">
        <v>56</v>
      </c>
      <c r="AI77" s="31">
        <v>152</v>
      </c>
      <c r="AJ77" s="122"/>
      <c r="AK77" s="52"/>
      <c r="AL77" s="31"/>
      <c r="AM77" s="33"/>
      <c r="AN77" s="37"/>
      <c r="AO77" s="122"/>
      <c r="AP77" s="52"/>
      <c r="AQ77" s="31"/>
      <c r="AR77" s="122"/>
      <c r="AS77" s="52"/>
      <c r="AT77" s="31"/>
      <c r="AU77" s="33"/>
      <c r="AV77" s="52"/>
      <c r="AW77" s="31"/>
      <c r="AX77" s="33"/>
      <c r="AY77" s="52"/>
      <c r="AZ77" s="31"/>
      <c r="BA77" s="33"/>
      <c r="BB77" s="52"/>
      <c r="BC77" s="31"/>
      <c r="BD77" s="33"/>
      <c r="BE77" s="52"/>
      <c r="BF77" s="31"/>
      <c r="BG77" s="33"/>
      <c r="BH77" s="52"/>
      <c r="BI77" s="31"/>
      <c r="BJ77" s="33"/>
      <c r="BK77" s="52"/>
      <c r="BL77" s="31"/>
      <c r="BM77" s="33"/>
      <c r="BN77" s="52"/>
      <c r="BO77" s="31"/>
      <c r="BP77" s="33"/>
      <c r="BQ77" s="52"/>
      <c r="BR77" s="31"/>
      <c r="BS77" s="33"/>
      <c r="BT77" s="52"/>
      <c r="BU77" s="31"/>
      <c r="BV77" s="33"/>
      <c r="BW77" s="52"/>
      <c r="BX77" s="31"/>
      <c r="BY77" s="119">
        <f t="shared" si="15"/>
        <v>0</v>
      </c>
      <c r="BZ77" s="18"/>
      <c r="CA77" s="3"/>
    </row>
    <row r="78" spans="1:79" x14ac:dyDescent="0.2">
      <c r="A78" s="25"/>
      <c r="B78" s="96">
        <v>68</v>
      </c>
      <c r="C78" s="143">
        <v>167</v>
      </c>
      <c r="D78" s="13"/>
      <c r="E78" s="14"/>
      <c r="F78" s="15"/>
      <c r="G78" s="15"/>
      <c r="H78" s="138" t="s">
        <v>53</v>
      </c>
      <c r="I78" s="79" t="s">
        <v>128</v>
      </c>
      <c r="J78" s="89">
        <v>41332</v>
      </c>
      <c r="K78" s="63"/>
      <c r="L78" s="62">
        <v>76</v>
      </c>
      <c r="M78" s="62"/>
      <c r="N78" s="62"/>
      <c r="O78" s="62"/>
      <c r="P78" s="62"/>
      <c r="Q78" s="62"/>
      <c r="R78" s="62"/>
      <c r="S78" s="102">
        <f t="shared" si="10"/>
        <v>76</v>
      </c>
      <c r="T78" s="103">
        <f t="shared" si="18"/>
        <v>63.545150501672246</v>
      </c>
      <c r="U78" s="104">
        <f t="shared" si="19"/>
        <v>12.454849498327761</v>
      </c>
      <c r="V78" s="63"/>
      <c r="W78" s="62"/>
      <c r="X78" s="102">
        <f t="shared" si="11"/>
        <v>0</v>
      </c>
      <c r="Y78" s="102">
        <f t="shared" si="16"/>
        <v>0</v>
      </c>
      <c r="Z78" s="115">
        <f t="shared" si="17"/>
        <v>0</v>
      </c>
      <c r="AA78" s="116">
        <f t="shared" si="12"/>
        <v>76</v>
      </c>
      <c r="AB78" s="102">
        <f t="shared" si="13"/>
        <v>63.545150501672246</v>
      </c>
      <c r="AC78" s="117">
        <f t="shared" si="14"/>
        <v>12.454849498327761</v>
      </c>
      <c r="AD78" s="122">
        <v>41333</v>
      </c>
      <c r="AE78" s="52" t="s">
        <v>51</v>
      </c>
      <c r="AF78" s="31">
        <v>76</v>
      </c>
      <c r="AG78" s="122"/>
      <c r="AH78" s="52"/>
      <c r="AI78" s="31"/>
      <c r="AJ78" s="122"/>
      <c r="AK78" s="52"/>
      <c r="AL78" s="31"/>
      <c r="AM78" s="33"/>
      <c r="AN78" s="37"/>
      <c r="AO78" s="122"/>
      <c r="AP78" s="52"/>
      <c r="AQ78" s="31"/>
      <c r="AR78" s="122"/>
      <c r="AS78" s="52"/>
      <c r="AT78" s="31"/>
      <c r="AU78" s="33"/>
      <c r="AV78" s="52"/>
      <c r="AW78" s="31"/>
      <c r="AX78" s="33"/>
      <c r="AY78" s="52"/>
      <c r="AZ78" s="31"/>
      <c r="BA78" s="33"/>
      <c r="BB78" s="52"/>
      <c r="BC78" s="31"/>
      <c r="BD78" s="33"/>
      <c r="BE78" s="52"/>
      <c r="BF78" s="31"/>
      <c r="BG78" s="33"/>
      <c r="BH78" s="52"/>
      <c r="BI78" s="31"/>
      <c r="BJ78" s="33"/>
      <c r="BK78" s="52"/>
      <c r="BL78" s="31"/>
      <c r="BM78" s="33"/>
      <c r="BN78" s="52"/>
      <c r="BO78" s="31"/>
      <c r="BP78" s="33"/>
      <c r="BQ78" s="52"/>
      <c r="BR78" s="31"/>
      <c r="BS78" s="33"/>
      <c r="BT78" s="52"/>
      <c r="BU78" s="31"/>
      <c r="BV78" s="33"/>
      <c r="BW78" s="52"/>
      <c r="BX78" s="31"/>
      <c r="BY78" s="119">
        <f t="shared" si="15"/>
        <v>0</v>
      </c>
      <c r="BZ78" s="18"/>
      <c r="CA78" s="3"/>
    </row>
    <row r="79" spans="1:79" x14ac:dyDescent="0.2">
      <c r="A79" s="25"/>
      <c r="B79" s="14">
        <v>69</v>
      </c>
      <c r="C79" s="143">
        <v>168</v>
      </c>
      <c r="D79" s="13"/>
      <c r="E79" s="14"/>
      <c r="F79" s="15"/>
      <c r="G79" s="15"/>
      <c r="H79" s="138" t="s">
        <v>53</v>
      </c>
      <c r="I79" s="79" t="s">
        <v>129</v>
      </c>
      <c r="J79" s="89">
        <v>41333</v>
      </c>
      <c r="K79" s="63"/>
      <c r="L79" s="62">
        <v>470</v>
      </c>
      <c r="M79" s="62"/>
      <c r="N79" s="62"/>
      <c r="O79" s="62"/>
      <c r="P79" s="62"/>
      <c r="Q79" s="62"/>
      <c r="R79" s="62"/>
      <c r="S79" s="102">
        <f t="shared" si="10"/>
        <v>470</v>
      </c>
      <c r="T79" s="103">
        <f t="shared" si="18"/>
        <v>392.97658862876256</v>
      </c>
      <c r="U79" s="104">
        <f t="shared" si="19"/>
        <v>77.023411371237458</v>
      </c>
      <c r="V79" s="63"/>
      <c r="W79" s="62"/>
      <c r="X79" s="102">
        <f t="shared" si="11"/>
        <v>0</v>
      </c>
      <c r="Y79" s="102">
        <f t="shared" si="16"/>
        <v>0</v>
      </c>
      <c r="Z79" s="115">
        <f t="shared" si="17"/>
        <v>0</v>
      </c>
      <c r="AA79" s="116">
        <f t="shared" si="12"/>
        <v>470</v>
      </c>
      <c r="AB79" s="102">
        <f t="shared" si="13"/>
        <v>392.97658862876256</v>
      </c>
      <c r="AC79" s="117">
        <f t="shared" si="14"/>
        <v>77.023411371237458</v>
      </c>
      <c r="AD79" s="122">
        <v>41380</v>
      </c>
      <c r="AE79" s="52" t="s">
        <v>56</v>
      </c>
      <c r="AF79" s="31">
        <v>91</v>
      </c>
      <c r="AG79" s="122">
        <v>41409</v>
      </c>
      <c r="AH79" s="52" t="s">
        <v>57</v>
      </c>
      <c r="AI79" s="31">
        <v>107</v>
      </c>
      <c r="AJ79" s="122"/>
      <c r="AK79" s="52"/>
      <c r="AL79" s="31"/>
      <c r="AM79" s="33"/>
      <c r="AN79" s="37"/>
      <c r="AO79" s="122"/>
      <c r="AP79" s="52"/>
      <c r="AQ79" s="31"/>
      <c r="AR79" s="122"/>
      <c r="AS79" s="52"/>
      <c r="AT79" s="31"/>
      <c r="AU79" s="33"/>
      <c r="AV79" s="52"/>
      <c r="AW79" s="31"/>
      <c r="AX79" s="33"/>
      <c r="AY79" s="52"/>
      <c r="AZ79" s="31"/>
      <c r="BA79" s="33"/>
      <c r="BB79" s="52"/>
      <c r="BC79" s="31"/>
      <c r="BD79" s="33"/>
      <c r="BE79" s="52"/>
      <c r="BF79" s="31"/>
      <c r="BG79" s="33"/>
      <c r="BH79" s="52"/>
      <c r="BI79" s="31"/>
      <c r="BJ79" s="33"/>
      <c r="BK79" s="52"/>
      <c r="BL79" s="31"/>
      <c r="BM79" s="33"/>
      <c r="BN79" s="52"/>
      <c r="BO79" s="31"/>
      <c r="BP79" s="33"/>
      <c r="BQ79" s="52"/>
      <c r="BR79" s="31"/>
      <c r="BS79" s="33"/>
      <c r="BT79" s="52"/>
      <c r="BU79" s="31"/>
      <c r="BV79" s="33"/>
      <c r="BW79" s="52"/>
      <c r="BX79" s="31"/>
      <c r="BY79" s="119">
        <f t="shared" si="15"/>
        <v>272</v>
      </c>
      <c r="BZ79" s="18"/>
      <c r="CA79" s="3"/>
    </row>
    <row r="80" spans="1:79" x14ac:dyDescent="0.2">
      <c r="A80" s="25"/>
      <c r="B80" s="96">
        <v>70</v>
      </c>
      <c r="C80" s="143">
        <v>169</v>
      </c>
      <c r="D80" s="13"/>
      <c r="E80" s="14"/>
      <c r="F80" s="15"/>
      <c r="G80" s="15"/>
      <c r="H80" s="138" t="s">
        <v>53</v>
      </c>
      <c r="I80" s="79" t="s">
        <v>130</v>
      </c>
      <c r="J80" s="89">
        <v>41333</v>
      </c>
      <c r="K80" s="63"/>
      <c r="L80" s="62">
        <v>76</v>
      </c>
      <c r="M80" s="62"/>
      <c r="N80" s="62"/>
      <c r="O80" s="62"/>
      <c r="P80" s="62"/>
      <c r="Q80" s="62"/>
      <c r="R80" s="62"/>
      <c r="S80" s="102">
        <f t="shared" si="10"/>
        <v>76</v>
      </c>
      <c r="T80" s="103">
        <f t="shared" si="18"/>
        <v>63.545150501672246</v>
      </c>
      <c r="U80" s="104">
        <f t="shared" si="19"/>
        <v>12.454849498327761</v>
      </c>
      <c r="V80" s="63"/>
      <c r="W80" s="62"/>
      <c r="X80" s="102">
        <f t="shared" si="11"/>
        <v>0</v>
      </c>
      <c r="Y80" s="102">
        <f t="shared" si="16"/>
        <v>0</v>
      </c>
      <c r="Z80" s="115">
        <f t="shared" si="17"/>
        <v>0</v>
      </c>
      <c r="AA80" s="116">
        <f t="shared" si="12"/>
        <v>76</v>
      </c>
      <c r="AB80" s="102">
        <f t="shared" si="13"/>
        <v>63.545150501672246</v>
      </c>
      <c r="AC80" s="117">
        <f t="shared" si="14"/>
        <v>12.454849498327761</v>
      </c>
      <c r="AD80" s="122">
        <v>41333</v>
      </c>
      <c r="AE80" s="52" t="s">
        <v>51</v>
      </c>
      <c r="AF80" s="31">
        <v>72</v>
      </c>
      <c r="AG80" s="122">
        <v>41359</v>
      </c>
      <c r="AH80" s="52" t="s">
        <v>56</v>
      </c>
      <c r="AI80" s="31">
        <v>4</v>
      </c>
      <c r="AJ80" s="122"/>
      <c r="AK80" s="52"/>
      <c r="AL80" s="31"/>
      <c r="AM80" s="33"/>
      <c r="AN80" s="37"/>
      <c r="AO80" s="122"/>
      <c r="AP80" s="52"/>
      <c r="AQ80" s="31"/>
      <c r="AR80" s="122"/>
      <c r="AS80" s="52"/>
      <c r="AT80" s="31"/>
      <c r="AU80" s="33"/>
      <c r="AV80" s="52"/>
      <c r="AW80" s="31"/>
      <c r="AX80" s="33"/>
      <c r="AY80" s="52"/>
      <c r="AZ80" s="31"/>
      <c r="BA80" s="33"/>
      <c r="BB80" s="52"/>
      <c r="BC80" s="31"/>
      <c r="BD80" s="33"/>
      <c r="BE80" s="52"/>
      <c r="BF80" s="31"/>
      <c r="BG80" s="33"/>
      <c r="BH80" s="52"/>
      <c r="BI80" s="31"/>
      <c r="BJ80" s="33"/>
      <c r="BK80" s="52"/>
      <c r="BL80" s="31"/>
      <c r="BM80" s="33"/>
      <c r="BN80" s="52"/>
      <c r="BO80" s="31"/>
      <c r="BP80" s="33"/>
      <c r="BQ80" s="52"/>
      <c r="BR80" s="31"/>
      <c r="BS80" s="33"/>
      <c r="BT80" s="52"/>
      <c r="BU80" s="31"/>
      <c r="BV80" s="33"/>
      <c r="BW80" s="52"/>
      <c r="BX80" s="31"/>
      <c r="BY80" s="119">
        <f t="shared" si="15"/>
        <v>0</v>
      </c>
      <c r="BZ80" s="18"/>
      <c r="CA80" s="3"/>
    </row>
    <row r="81" spans="1:79" x14ac:dyDescent="0.2">
      <c r="A81" s="25"/>
      <c r="B81" s="14">
        <v>71</v>
      </c>
      <c r="C81" s="143">
        <v>170</v>
      </c>
      <c r="D81" s="13"/>
      <c r="E81" s="14"/>
      <c r="F81" s="15"/>
      <c r="G81" s="15"/>
      <c r="H81" s="138" t="s">
        <v>53</v>
      </c>
      <c r="I81" s="79" t="s">
        <v>132</v>
      </c>
      <c r="J81" s="89">
        <v>41334</v>
      </c>
      <c r="K81" s="63"/>
      <c r="L81" s="62">
        <v>114</v>
      </c>
      <c r="M81" s="62"/>
      <c r="N81" s="62"/>
      <c r="O81" s="62"/>
      <c r="P81" s="62"/>
      <c r="Q81" s="62"/>
      <c r="R81" s="62"/>
      <c r="S81" s="102">
        <f t="shared" si="10"/>
        <v>114</v>
      </c>
      <c r="T81" s="103">
        <f t="shared" si="18"/>
        <v>95.317725752508366</v>
      </c>
      <c r="U81" s="104">
        <f t="shared" si="19"/>
        <v>18.682274247491641</v>
      </c>
      <c r="V81" s="63"/>
      <c r="W81" s="62"/>
      <c r="X81" s="102">
        <f t="shared" si="11"/>
        <v>0</v>
      </c>
      <c r="Y81" s="102">
        <f t="shared" si="16"/>
        <v>0</v>
      </c>
      <c r="Z81" s="115">
        <f t="shared" si="17"/>
        <v>0</v>
      </c>
      <c r="AA81" s="116">
        <f t="shared" si="12"/>
        <v>114</v>
      </c>
      <c r="AB81" s="102">
        <f t="shared" si="13"/>
        <v>95.317725752508366</v>
      </c>
      <c r="AC81" s="117">
        <f t="shared" si="14"/>
        <v>18.682274247491641</v>
      </c>
      <c r="AD81" s="122"/>
      <c r="AE81" s="52"/>
      <c r="AF81" s="31"/>
      <c r="AG81" s="122"/>
      <c r="AH81" s="52"/>
      <c r="AI81" s="31"/>
      <c r="AJ81" s="122"/>
      <c r="AK81" s="52"/>
      <c r="AL81" s="31"/>
      <c r="AM81" s="33"/>
      <c r="AN81" s="37"/>
      <c r="AO81" s="122"/>
      <c r="AP81" s="52"/>
      <c r="AQ81" s="31"/>
      <c r="AR81" s="122"/>
      <c r="AS81" s="52"/>
      <c r="AT81" s="31"/>
      <c r="AU81" s="33"/>
      <c r="AV81" s="52"/>
      <c r="AW81" s="31"/>
      <c r="AX81" s="33"/>
      <c r="AY81" s="52"/>
      <c r="AZ81" s="31"/>
      <c r="BA81" s="33"/>
      <c r="BB81" s="52"/>
      <c r="BC81" s="31"/>
      <c r="BD81" s="33"/>
      <c r="BE81" s="52"/>
      <c r="BF81" s="31"/>
      <c r="BG81" s="33"/>
      <c r="BH81" s="52"/>
      <c r="BI81" s="31"/>
      <c r="BJ81" s="33"/>
      <c r="BK81" s="52"/>
      <c r="BL81" s="31"/>
      <c r="BM81" s="33"/>
      <c r="BN81" s="52"/>
      <c r="BO81" s="31"/>
      <c r="BP81" s="33"/>
      <c r="BQ81" s="52"/>
      <c r="BR81" s="31"/>
      <c r="BS81" s="33"/>
      <c r="BT81" s="52"/>
      <c r="BU81" s="31"/>
      <c r="BV81" s="33"/>
      <c r="BW81" s="52"/>
      <c r="BX81" s="31"/>
      <c r="BY81" s="119">
        <f t="shared" si="15"/>
        <v>114</v>
      </c>
      <c r="BZ81" s="18"/>
      <c r="CA81" s="3"/>
    </row>
    <row r="82" spans="1:79" x14ac:dyDescent="0.2">
      <c r="A82" s="25"/>
      <c r="B82" s="96">
        <v>72</v>
      </c>
      <c r="C82" s="143">
        <v>171</v>
      </c>
      <c r="D82" s="13"/>
      <c r="E82" s="14"/>
      <c r="F82" s="15"/>
      <c r="G82" s="15"/>
      <c r="H82" s="138" t="s">
        <v>53</v>
      </c>
      <c r="I82" s="79" t="s">
        <v>133</v>
      </c>
      <c r="J82" s="89">
        <v>41334</v>
      </c>
      <c r="K82" s="63"/>
      <c r="L82" s="62">
        <v>90</v>
      </c>
      <c r="M82" s="62"/>
      <c r="N82" s="62"/>
      <c r="O82" s="62"/>
      <c r="P82" s="62"/>
      <c r="Q82" s="62"/>
      <c r="R82" s="62"/>
      <c r="S82" s="102">
        <f t="shared" si="10"/>
        <v>90</v>
      </c>
      <c r="T82" s="103">
        <f t="shared" si="18"/>
        <v>75.250836120401345</v>
      </c>
      <c r="U82" s="104">
        <f t="shared" si="19"/>
        <v>14.749163879598663</v>
      </c>
      <c r="V82" s="63"/>
      <c r="W82" s="62"/>
      <c r="X82" s="102">
        <f t="shared" si="11"/>
        <v>0</v>
      </c>
      <c r="Y82" s="102">
        <f t="shared" si="16"/>
        <v>0</v>
      </c>
      <c r="Z82" s="115">
        <f t="shared" si="17"/>
        <v>0</v>
      </c>
      <c r="AA82" s="116">
        <f t="shared" si="12"/>
        <v>90</v>
      </c>
      <c r="AB82" s="102">
        <f t="shared" si="13"/>
        <v>75.250836120401345</v>
      </c>
      <c r="AC82" s="117">
        <f t="shared" si="14"/>
        <v>14.749163879598663</v>
      </c>
      <c r="AD82" s="122">
        <v>41363</v>
      </c>
      <c r="AE82" s="52" t="s">
        <v>51</v>
      </c>
      <c r="AF82" s="31">
        <v>90</v>
      </c>
      <c r="AG82" s="122"/>
      <c r="AH82" s="52"/>
      <c r="AI82" s="31"/>
      <c r="AJ82" s="122"/>
      <c r="AK82" s="52"/>
      <c r="AL82" s="31"/>
      <c r="AM82" s="33"/>
      <c r="AN82" s="37"/>
      <c r="AO82" s="122"/>
      <c r="AP82" s="52"/>
      <c r="AQ82" s="31"/>
      <c r="AR82" s="122"/>
      <c r="AS82" s="52"/>
      <c r="AT82" s="31"/>
      <c r="AU82" s="33"/>
      <c r="AV82" s="52"/>
      <c r="AW82" s="31"/>
      <c r="AX82" s="33"/>
      <c r="AY82" s="52"/>
      <c r="AZ82" s="31"/>
      <c r="BA82" s="33"/>
      <c r="BB82" s="52"/>
      <c r="BC82" s="31"/>
      <c r="BD82" s="33"/>
      <c r="BE82" s="52"/>
      <c r="BF82" s="31"/>
      <c r="BG82" s="33"/>
      <c r="BH82" s="52"/>
      <c r="BI82" s="31"/>
      <c r="BJ82" s="33"/>
      <c r="BK82" s="52"/>
      <c r="BL82" s="31"/>
      <c r="BM82" s="33"/>
      <c r="BN82" s="52"/>
      <c r="BO82" s="31"/>
      <c r="BP82" s="33"/>
      <c r="BQ82" s="52"/>
      <c r="BR82" s="31"/>
      <c r="BS82" s="33"/>
      <c r="BT82" s="52"/>
      <c r="BU82" s="31"/>
      <c r="BV82" s="33"/>
      <c r="BW82" s="52"/>
      <c r="BX82" s="31"/>
      <c r="BY82" s="119">
        <f t="shared" si="15"/>
        <v>0</v>
      </c>
      <c r="BZ82" s="18"/>
      <c r="CA82" s="3"/>
    </row>
    <row r="83" spans="1:79" x14ac:dyDescent="0.2">
      <c r="A83" s="25"/>
      <c r="B83" s="14">
        <v>73</v>
      </c>
      <c r="C83" s="143">
        <v>172</v>
      </c>
      <c r="D83" s="13"/>
      <c r="E83" s="14"/>
      <c r="F83" s="15"/>
      <c r="G83" s="15"/>
      <c r="H83" s="138" t="s">
        <v>53</v>
      </c>
      <c r="I83" s="79" t="s">
        <v>134</v>
      </c>
      <c r="J83" s="89">
        <v>41335</v>
      </c>
      <c r="K83" s="63"/>
      <c r="L83" s="62">
        <v>114</v>
      </c>
      <c r="M83" s="62"/>
      <c r="N83" s="62"/>
      <c r="O83" s="62"/>
      <c r="P83" s="62"/>
      <c r="Q83" s="62"/>
      <c r="R83" s="62"/>
      <c r="S83" s="102">
        <f t="shared" si="10"/>
        <v>114</v>
      </c>
      <c r="T83" s="103">
        <f t="shared" si="18"/>
        <v>95.317725752508366</v>
      </c>
      <c r="U83" s="104">
        <f t="shared" si="19"/>
        <v>18.682274247491641</v>
      </c>
      <c r="V83" s="63"/>
      <c r="W83" s="62"/>
      <c r="X83" s="102">
        <f t="shared" si="11"/>
        <v>0</v>
      </c>
      <c r="Y83" s="102">
        <f t="shared" si="16"/>
        <v>0</v>
      </c>
      <c r="Z83" s="115">
        <f t="shared" si="17"/>
        <v>0</v>
      </c>
      <c r="AA83" s="116">
        <f t="shared" si="12"/>
        <v>114</v>
      </c>
      <c r="AB83" s="102">
        <f t="shared" si="13"/>
        <v>95.317725752508366</v>
      </c>
      <c r="AC83" s="117">
        <f t="shared" si="14"/>
        <v>18.682274247491641</v>
      </c>
      <c r="AD83" s="122">
        <v>41346</v>
      </c>
      <c r="AE83" s="52" t="s">
        <v>51</v>
      </c>
      <c r="AF83" s="31">
        <v>114</v>
      </c>
      <c r="AG83" s="122"/>
      <c r="AH83" s="52"/>
      <c r="AI83" s="31"/>
      <c r="AJ83" s="122"/>
      <c r="AK83" s="52"/>
      <c r="AL83" s="31"/>
      <c r="AM83" s="33"/>
      <c r="AN83" s="37"/>
      <c r="AO83" s="122"/>
      <c r="AP83" s="52"/>
      <c r="AQ83" s="31"/>
      <c r="AR83" s="122"/>
      <c r="AS83" s="52"/>
      <c r="AT83" s="31"/>
      <c r="AU83" s="33"/>
      <c r="AV83" s="52"/>
      <c r="AW83" s="31"/>
      <c r="AX83" s="33"/>
      <c r="AY83" s="52"/>
      <c r="AZ83" s="31"/>
      <c r="BA83" s="33"/>
      <c r="BB83" s="52"/>
      <c r="BC83" s="31"/>
      <c r="BD83" s="33"/>
      <c r="BE83" s="52"/>
      <c r="BF83" s="31"/>
      <c r="BG83" s="33"/>
      <c r="BH83" s="52"/>
      <c r="BI83" s="31"/>
      <c r="BJ83" s="33"/>
      <c r="BK83" s="52"/>
      <c r="BL83" s="31"/>
      <c r="BM83" s="33"/>
      <c r="BN83" s="52"/>
      <c r="BO83" s="31"/>
      <c r="BP83" s="33"/>
      <c r="BQ83" s="52"/>
      <c r="BR83" s="31"/>
      <c r="BS83" s="33"/>
      <c r="BT83" s="52"/>
      <c r="BU83" s="31"/>
      <c r="BV83" s="33"/>
      <c r="BW83" s="52"/>
      <c r="BX83" s="31"/>
      <c r="BY83" s="119">
        <f t="shared" si="15"/>
        <v>0</v>
      </c>
      <c r="BZ83" s="18"/>
      <c r="CA83" s="3"/>
    </row>
    <row r="84" spans="1:79" x14ac:dyDescent="0.2">
      <c r="A84" s="25"/>
      <c r="B84" s="96">
        <v>74</v>
      </c>
      <c r="C84" s="143">
        <v>173</v>
      </c>
      <c r="D84" s="13"/>
      <c r="E84" s="14"/>
      <c r="F84" s="15"/>
      <c r="G84" s="15"/>
      <c r="H84" s="138" t="s">
        <v>53</v>
      </c>
      <c r="I84" s="79" t="s">
        <v>135</v>
      </c>
      <c r="J84" s="89">
        <v>41338</v>
      </c>
      <c r="K84" s="63"/>
      <c r="L84" s="62">
        <v>302</v>
      </c>
      <c r="M84" s="62"/>
      <c r="N84" s="62"/>
      <c r="O84" s="62"/>
      <c r="P84" s="62"/>
      <c r="Q84" s="62"/>
      <c r="R84" s="62"/>
      <c r="S84" s="102">
        <f t="shared" si="10"/>
        <v>302</v>
      </c>
      <c r="T84" s="103">
        <f t="shared" si="18"/>
        <v>252.5083612040134</v>
      </c>
      <c r="U84" s="104">
        <f t="shared" si="19"/>
        <v>49.491638795986631</v>
      </c>
      <c r="V84" s="63"/>
      <c r="W84" s="62"/>
      <c r="X84" s="102">
        <f t="shared" si="11"/>
        <v>0</v>
      </c>
      <c r="Y84" s="102">
        <f t="shared" si="16"/>
        <v>0</v>
      </c>
      <c r="Z84" s="115">
        <f t="shared" si="17"/>
        <v>0</v>
      </c>
      <c r="AA84" s="116">
        <f t="shared" si="12"/>
        <v>302</v>
      </c>
      <c r="AB84" s="102">
        <f t="shared" si="13"/>
        <v>252.5083612040134</v>
      </c>
      <c r="AC84" s="117">
        <f t="shared" si="14"/>
        <v>49.491638795986631</v>
      </c>
      <c r="AD84" s="122">
        <v>41338</v>
      </c>
      <c r="AE84" s="52" t="s">
        <v>57</v>
      </c>
      <c r="AF84" s="31">
        <v>302</v>
      </c>
      <c r="AG84" s="122"/>
      <c r="AH84" s="52"/>
      <c r="AI84" s="31"/>
      <c r="AJ84" s="122"/>
      <c r="AK84" s="52"/>
      <c r="AL84" s="31"/>
      <c r="AM84" s="33"/>
      <c r="AN84" s="37"/>
      <c r="AO84" s="122"/>
      <c r="AP84" s="52"/>
      <c r="AQ84" s="31"/>
      <c r="AR84" s="122"/>
      <c r="AS84" s="52"/>
      <c r="AT84" s="31"/>
      <c r="AU84" s="33"/>
      <c r="AV84" s="52"/>
      <c r="AW84" s="31"/>
      <c r="AX84" s="33"/>
      <c r="AY84" s="52"/>
      <c r="AZ84" s="31"/>
      <c r="BA84" s="33"/>
      <c r="BB84" s="52"/>
      <c r="BC84" s="31"/>
      <c r="BD84" s="33"/>
      <c r="BE84" s="52"/>
      <c r="BF84" s="31"/>
      <c r="BG84" s="33"/>
      <c r="BH84" s="52"/>
      <c r="BI84" s="31"/>
      <c r="BJ84" s="33"/>
      <c r="BK84" s="52"/>
      <c r="BL84" s="31"/>
      <c r="BM84" s="33"/>
      <c r="BN84" s="52"/>
      <c r="BO84" s="31"/>
      <c r="BP84" s="33"/>
      <c r="BQ84" s="52"/>
      <c r="BR84" s="31"/>
      <c r="BS84" s="33"/>
      <c r="BT84" s="52"/>
      <c r="BU84" s="31"/>
      <c r="BV84" s="33"/>
      <c r="BW84" s="52"/>
      <c r="BX84" s="31"/>
      <c r="BY84" s="119">
        <f t="shared" si="15"/>
        <v>0</v>
      </c>
      <c r="BZ84" s="18"/>
      <c r="CA84" s="3"/>
    </row>
    <row r="85" spans="1:79" x14ac:dyDescent="0.2">
      <c r="A85" s="25"/>
      <c r="B85" s="14">
        <v>75</v>
      </c>
      <c r="C85" s="143">
        <v>174</v>
      </c>
      <c r="D85" s="13"/>
      <c r="E85" s="14"/>
      <c r="F85" s="15"/>
      <c r="G85" s="15"/>
      <c r="H85" s="138" t="s">
        <v>53</v>
      </c>
      <c r="I85" s="79" t="s">
        <v>136</v>
      </c>
      <c r="J85" s="89">
        <v>41338</v>
      </c>
      <c r="K85" s="63"/>
      <c r="L85" s="62">
        <v>190</v>
      </c>
      <c r="M85" s="62"/>
      <c r="N85" s="62"/>
      <c r="O85" s="62"/>
      <c r="P85" s="62"/>
      <c r="Q85" s="62"/>
      <c r="R85" s="62"/>
      <c r="S85" s="102">
        <f t="shared" si="10"/>
        <v>190</v>
      </c>
      <c r="T85" s="103">
        <f t="shared" si="18"/>
        <v>158.86287625418061</v>
      </c>
      <c r="U85" s="104">
        <f t="shared" si="19"/>
        <v>31.137123745819398</v>
      </c>
      <c r="V85" s="63"/>
      <c r="W85" s="62"/>
      <c r="X85" s="102">
        <f t="shared" si="11"/>
        <v>0</v>
      </c>
      <c r="Y85" s="102">
        <f t="shared" si="16"/>
        <v>0</v>
      </c>
      <c r="Z85" s="115">
        <f t="shared" si="17"/>
        <v>0</v>
      </c>
      <c r="AA85" s="116">
        <f t="shared" si="12"/>
        <v>190</v>
      </c>
      <c r="AB85" s="102">
        <f t="shared" si="13"/>
        <v>158.86287625418061</v>
      </c>
      <c r="AC85" s="117">
        <f t="shared" si="14"/>
        <v>31.137123745819398</v>
      </c>
      <c r="AD85" s="122">
        <v>41338</v>
      </c>
      <c r="AE85" s="52" t="s">
        <v>56</v>
      </c>
      <c r="AF85" s="31">
        <v>7</v>
      </c>
      <c r="AG85" s="122"/>
      <c r="AH85" s="52"/>
      <c r="AI85" s="31"/>
      <c r="AJ85" s="122"/>
      <c r="AK85" s="52"/>
      <c r="AL85" s="31"/>
      <c r="AM85" s="33"/>
      <c r="AN85" s="37"/>
      <c r="AO85" s="122"/>
      <c r="AP85" s="52"/>
      <c r="AQ85" s="31"/>
      <c r="AR85" s="122"/>
      <c r="AS85" s="52"/>
      <c r="AT85" s="31"/>
      <c r="AU85" s="33"/>
      <c r="AV85" s="52"/>
      <c r="AW85" s="31"/>
      <c r="AX85" s="33"/>
      <c r="AY85" s="52"/>
      <c r="AZ85" s="31"/>
      <c r="BA85" s="33"/>
      <c r="BB85" s="52"/>
      <c r="BC85" s="31"/>
      <c r="BD85" s="33"/>
      <c r="BE85" s="52"/>
      <c r="BF85" s="31"/>
      <c r="BG85" s="33"/>
      <c r="BH85" s="52"/>
      <c r="BI85" s="31"/>
      <c r="BJ85" s="33"/>
      <c r="BK85" s="52"/>
      <c r="BL85" s="31"/>
      <c r="BM85" s="33"/>
      <c r="BN85" s="52"/>
      <c r="BO85" s="31"/>
      <c r="BP85" s="33"/>
      <c r="BQ85" s="52"/>
      <c r="BR85" s="31"/>
      <c r="BS85" s="33"/>
      <c r="BT85" s="52"/>
      <c r="BU85" s="31"/>
      <c r="BV85" s="33"/>
      <c r="BW85" s="52"/>
      <c r="BX85" s="31"/>
      <c r="BY85" s="119">
        <f t="shared" si="15"/>
        <v>183</v>
      </c>
      <c r="BZ85" s="18"/>
      <c r="CA85" s="3"/>
    </row>
    <row r="86" spans="1:79" x14ac:dyDescent="0.2">
      <c r="A86" s="25"/>
      <c r="B86" s="96">
        <v>76</v>
      </c>
      <c r="C86" s="143">
        <v>175</v>
      </c>
      <c r="D86" s="13"/>
      <c r="E86" s="14"/>
      <c r="F86" s="15"/>
      <c r="G86" s="15"/>
      <c r="H86" s="138" t="s">
        <v>53</v>
      </c>
      <c r="I86" s="79" t="s">
        <v>137</v>
      </c>
      <c r="J86" s="89">
        <v>41339</v>
      </c>
      <c r="K86" s="63"/>
      <c r="L86" s="62">
        <v>30</v>
      </c>
      <c r="M86" s="62"/>
      <c r="N86" s="62"/>
      <c r="O86" s="62"/>
      <c r="P86" s="62"/>
      <c r="Q86" s="62"/>
      <c r="R86" s="62"/>
      <c r="S86" s="102">
        <f t="shared" si="10"/>
        <v>30</v>
      </c>
      <c r="T86" s="103">
        <f t="shared" si="18"/>
        <v>25.083612040133779</v>
      </c>
      <c r="U86" s="104">
        <f t="shared" si="19"/>
        <v>4.9163879598662206</v>
      </c>
      <c r="V86" s="63"/>
      <c r="W86" s="62"/>
      <c r="X86" s="102">
        <f t="shared" si="11"/>
        <v>0</v>
      </c>
      <c r="Y86" s="102">
        <f t="shared" si="16"/>
        <v>0</v>
      </c>
      <c r="Z86" s="115">
        <f t="shared" si="17"/>
        <v>0</v>
      </c>
      <c r="AA86" s="116">
        <f t="shared" si="12"/>
        <v>30</v>
      </c>
      <c r="AB86" s="102">
        <f t="shared" si="13"/>
        <v>25.083612040133779</v>
      </c>
      <c r="AC86" s="117">
        <f t="shared" si="14"/>
        <v>4.9163879598662206</v>
      </c>
      <c r="AD86" s="122">
        <v>41349</v>
      </c>
      <c r="AE86" s="52" t="s">
        <v>57</v>
      </c>
      <c r="AF86" s="31">
        <v>30</v>
      </c>
      <c r="AG86" s="122"/>
      <c r="AH86" s="52"/>
      <c r="AI86" s="31"/>
      <c r="AJ86" s="122"/>
      <c r="AK86" s="52"/>
      <c r="AL86" s="31"/>
      <c r="AM86" s="33"/>
      <c r="AN86" s="37"/>
      <c r="AO86" s="122"/>
      <c r="AP86" s="52"/>
      <c r="AQ86" s="31"/>
      <c r="AR86" s="122"/>
      <c r="AS86" s="52"/>
      <c r="AT86" s="31"/>
      <c r="AU86" s="33"/>
      <c r="AV86" s="52"/>
      <c r="AW86" s="31"/>
      <c r="AX86" s="33"/>
      <c r="AY86" s="52"/>
      <c r="AZ86" s="31"/>
      <c r="BA86" s="33"/>
      <c r="BB86" s="52"/>
      <c r="BC86" s="31"/>
      <c r="BD86" s="33"/>
      <c r="BE86" s="52"/>
      <c r="BF86" s="31"/>
      <c r="BG86" s="33"/>
      <c r="BH86" s="52"/>
      <c r="BI86" s="31"/>
      <c r="BJ86" s="33"/>
      <c r="BK86" s="52"/>
      <c r="BL86" s="31"/>
      <c r="BM86" s="33"/>
      <c r="BN86" s="52"/>
      <c r="BO86" s="31"/>
      <c r="BP86" s="33"/>
      <c r="BQ86" s="52"/>
      <c r="BR86" s="31"/>
      <c r="BS86" s="33"/>
      <c r="BT86" s="52"/>
      <c r="BU86" s="31"/>
      <c r="BV86" s="33"/>
      <c r="BW86" s="52"/>
      <c r="BX86" s="31"/>
      <c r="BY86" s="119">
        <f t="shared" si="15"/>
        <v>0</v>
      </c>
      <c r="BZ86" s="18"/>
      <c r="CA86" s="3"/>
    </row>
    <row r="87" spans="1:79" x14ac:dyDescent="0.2">
      <c r="A87" s="25"/>
      <c r="B87" s="14">
        <v>77</v>
      </c>
      <c r="C87" s="143">
        <v>176</v>
      </c>
      <c r="D87" s="13"/>
      <c r="E87" s="14"/>
      <c r="F87" s="15"/>
      <c r="G87" s="15"/>
      <c r="H87" s="138" t="s">
        <v>54</v>
      </c>
      <c r="I87" s="79" t="s">
        <v>138</v>
      </c>
      <c r="J87" s="89">
        <v>41339</v>
      </c>
      <c r="K87" s="63"/>
      <c r="L87" s="62">
        <v>-425</v>
      </c>
      <c r="M87" s="62"/>
      <c r="N87" s="62"/>
      <c r="O87" s="62"/>
      <c r="P87" s="62"/>
      <c r="Q87" s="62"/>
      <c r="R87" s="62"/>
      <c r="S87" s="102">
        <f t="shared" si="10"/>
        <v>-425</v>
      </c>
      <c r="T87" s="103">
        <f t="shared" si="18"/>
        <v>-355.35117056856188</v>
      </c>
      <c r="U87" s="104">
        <f t="shared" si="19"/>
        <v>-69.648829431438131</v>
      </c>
      <c r="V87" s="63"/>
      <c r="W87" s="62"/>
      <c r="X87" s="102">
        <f t="shared" si="11"/>
        <v>0</v>
      </c>
      <c r="Y87" s="102">
        <f t="shared" si="16"/>
        <v>0</v>
      </c>
      <c r="Z87" s="115">
        <f t="shared" si="17"/>
        <v>0</v>
      </c>
      <c r="AA87" s="116">
        <f t="shared" si="12"/>
        <v>-425</v>
      </c>
      <c r="AB87" s="102">
        <f t="shared" si="13"/>
        <v>-355.35117056856188</v>
      </c>
      <c r="AC87" s="117">
        <f t="shared" si="14"/>
        <v>-69.648829431438131</v>
      </c>
      <c r="AD87" s="122"/>
      <c r="AE87" s="52"/>
      <c r="AF87" s="31"/>
      <c r="AG87" s="122"/>
      <c r="AH87" s="52"/>
      <c r="AI87" s="31"/>
      <c r="AJ87" s="122"/>
      <c r="AK87" s="52"/>
      <c r="AL87" s="31"/>
      <c r="AM87" s="33"/>
      <c r="AN87" s="37"/>
      <c r="AO87" s="122"/>
      <c r="AP87" s="52"/>
      <c r="AQ87" s="31"/>
      <c r="AR87" s="122"/>
      <c r="AS87" s="52"/>
      <c r="AT87" s="31"/>
      <c r="AU87" s="33"/>
      <c r="AV87" s="52"/>
      <c r="AW87" s="31"/>
      <c r="AX87" s="33"/>
      <c r="AY87" s="52"/>
      <c r="AZ87" s="31"/>
      <c r="BA87" s="33"/>
      <c r="BB87" s="52"/>
      <c r="BC87" s="31"/>
      <c r="BD87" s="33"/>
      <c r="BE87" s="52"/>
      <c r="BF87" s="31"/>
      <c r="BG87" s="33"/>
      <c r="BH87" s="52"/>
      <c r="BI87" s="31"/>
      <c r="BJ87" s="33"/>
      <c r="BK87" s="52"/>
      <c r="BL87" s="31"/>
      <c r="BM87" s="33"/>
      <c r="BN87" s="52"/>
      <c r="BO87" s="31"/>
      <c r="BP87" s="33"/>
      <c r="BQ87" s="52"/>
      <c r="BR87" s="31"/>
      <c r="BS87" s="33"/>
      <c r="BT87" s="52"/>
      <c r="BU87" s="31"/>
      <c r="BV87" s="33"/>
      <c r="BW87" s="52"/>
      <c r="BX87" s="31"/>
      <c r="BY87" s="119">
        <f t="shared" si="15"/>
        <v>-425</v>
      </c>
      <c r="BZ87" s="18"/>
      <c r="CA87" s="3"/>
    </row>
    <row r="88" spans="1:79" x14ac:dyDescent="0.2">
      <c r="A88" s="25"/>
      <c r="B88" s="96">
        <v>78</v>
      </c>
      <c r="C88" s="143">
        <v>177</v>
      </c>
      <c r="D88" s="13"/>
      <c r="E88" s="14"/>
      <c r="F88" s="15"/>
      <c r="G88" s="15"/>
      <c r="H88" s="138" t="s">
        <v>52</v>
      </c>
      <c r="I88" s="79" t="s">
        <v>139</v>
      </c>
      <c r="J88" s="89">
        <v>41339</v>
      </c>
      <c r="K88" s="63"/>
      <c r="L88" s="62"/>
      <c r="M88" s="62">
        <v>114</v>
      </c>
      <c r="N88" s="62"/>
      <c r="O88" s="62"/>
      <c r="P88" s="62"/>
      <c r="Q88" s="62"/>
      <c r="R88" s="62"/>
      <c r="S88" s="102">
        <f t="shared" si="10"/>
        <v>114</v>
      </c>
      <c r="T88" s="103">
        <f t="shared" si="18"/>
        <v>95.317725752508366</v>
      </c>
      <c r="U88" s="104">
        <f t="shared" si="19"/>
        <v>18.682274247491641</v>
      </c>
      <c r="V88" s="63"/>
      <c r="W88" s="62"/>
      <c r="X88" s="102">
        <f t="shared" si="11"/>
        <v>0</v>
      </c>
      <c r="Y88" s="102">
        <f t="shared" si="16"/>
        <v>0</v>
      </c>
      <c r="Z88" s="115">
        <f t="shared" si="17"/>
        <v>0</v>
      </c>
      <c r="AA88" s="116">
        <f t="shared" si="12"/>
        <v>114</v>
      </c>
      <c r="AB88" s="102">
        <f t="shared" si="13"/>
        <v>95.317725752508366</v>
      </c>
      <c r="AC88" s="117">
        <f t="shared" si="14"/>
        <v>18.682274247491641</v>
      </c>
      <c r="AD88" s="122">
        <v>41342</v>
      </c>
      <c r="AE88" s="52" t="s">
        <v>56</v>
      </c>
      <c r="AF88" s="31">
        <v>114</v>
      </c>
      <c r="AG88" s="122"/>
      <c r="AH88" s="52"/>
      <c r="AI88" s="31"/>
      <c r="AJ88" s="122"/>
      <c r="AK88" s="52"/>
      <c r="AL88" s="31"/>
      <c r="AM88" s="33"/>
      <c r="AN88" s="37"/>
      <c r="AO88" s="122"/>
      <c r="AP88" s="52"/>
      <c r="AQ88" s="31"/>
      <c r="AR88" s="122"/>
      <c r="AS88" s="52"/>
      <c r="AT88" s="31"/>
      <c r="AU88" s="33"/>
      <c r="AV88" s="52"/>
      <c r="AW88" s="31"/>
      <c r="AX88" s="33"/>
      <c r="AY88" s="52"/>
      <c r="AZ88" s="31"/>
      <c r="BA88" s="33"/>
      <c r="BB88" s="52"/>
      <c r="BC88" s="31"/>
      <c r="BD88" s="33"/>
      <c r="BE88" s="52"/>
      <c r="BF88" s="31"/>
      <c r="BG88" s="33"/>
      <c r="BH88" s="52"/>
      <c r="BI88" s="31"/>
      <c r="BJ88" s="33"/>
      <c r="BK88" s="52"/>
      <c r="BL88" s="31"/>
      <c r="BM88" s="33"/>
      <c r="BN88" s="52"/>
      <c r="BO88" s="31"/>
      <c r="BP88" s="33"/>
      <c r="BQ88" s="52"/>
      <c r="BR88" s="31"/>
      <c r="BS88" s="33"/>
      <c r="BT88" s="52"/>
      <c r="BU88" s="31"/>
      <c r="BV88" s="33"/>
      <c r="BW88" s="52"/>
      <c r="BX88" s="31"/>
      <c r="BY88" s="119">
        <f t="shared" si="15"/>
        <v>0</v>
      </c>
      <c r="BZ88" s="18"/>
      <c r="CA88" s="3"/>
    </row>
    <row r="89" spans="1:79" x14ac:dyDescent="0.2">
      <c r="A89" s="25"/>
      <c r="B89" s="14">
        <v>79</v>
      </c>
      <c r="C89" s="143">
        <v>178</v>
      </c>
      <c r="D89" s="13"/>
      <c r="E89" s="14"/>
      <c r="F89" s="15"/>
      <c r="G89" s="15"/>
      <c r="H89" s="138" t="s">
        <v>52</v>
      </c>
      <c r="I89" s="79" t="s">
        <v>140</v>
      </c>
      <c r="J89" s="89">
        <v>41339</v>
      </c>
      <c r="K89" s="63"/>
      <c r="L89" s="62"/>
      <c r="M89" s="62">
        <v>38</v>
      </c>
      <c r="N89" s="62"/>
      <c r="O89" s="62"/>
      <c r="P89" s="62"/>
      <c r="Q89" s="62"/>
      <c r="R89" s="62"/>
      <c r="S89" s="102">
        <f t="shared" si="10"/>
        <v>38</v>
      </c>
      <c r="T89" s="103">
        <f t="shared" si="18"/>
        <v>31.772575250836123</v>
      </c>
      <c r="U89" s="104">
        <f t="shared" si="19"/>
        <v>6.2274247491638803</v>
      </c>
      <c r="V89" s="63"/>
      <c r="W89" s="62"/>
      <c r="X89" s="102">
        <f t="shared" si="11"/>
        <v>0</v>
      </c>
      <c r="Y89" s="102">
        <f t="shared" si="16"/>
        <v>0</v>
      </c>
      <c r="Z89" s="115">
        <f t="shared" si="17"/>
        <v>0</v>
      </c>
      <c r="AA89" s="116">
        <f t="shared" si="12"/>
        <v>38</v>
      </c>
      <c r="AB89" s="102">
        <f t="shared" si="13"/>
        <v>31.772575250836123</v>
      </c>
      <c r="AC89" s="117">
        <f t="shared" si="14"/>
        <v>6.2274247491638803</v>
      </c>
      <c r="AD89" s="122">
        <v>41394</v>
      </c>
      <c r="AE89" s="52" t="s">
        <v>57</v>
      </c>
      <c r="AF89" s="31">
        <v>38</v>
      </c>
      <c r="AG89" s="122"/>
      <c r="AH89" s="52"/>
      <c r="AI89" s="31"/>
      <c r="AJ89" s="122"/>
      <c r="AK89" s="52"/>
      <c r="AL89" s="31"/>
      <c r="AM89" s="33"/>
      <c r="AN89" s="37"/>
      <c r="AO89" s="122"/>
      <c r="AP89" s="52"/>
      <c r="AQ89" s="31"/>
      <c r="AR89" s="122"/>
      <c r="AS89" s="52"/>
      <c r="AT89" s="31"/>
      <c r="AU89" s="33"/>
      <c r="AV89" s="52"/>
      <c r="AW89" s="31"/>
      <c r="AX89" s="33"/>
      <c r="AY89" s="52"/>
      <c r="AZ89" s="31"/>
      <c r="BA89" s="33"/>
      <c r="BB89" s="52"/>
      <c r="BC89" s="31"/>
      <c r="BD89" s="33"/>
      <c r="BE89" s="52"/>
      <c r="BF89" s="31"/>
      <c r="BG89" s="33"/>
      <c r="BH89" s="52"/>
      <c r="BI89" s="31"/>
      <c r="BJ89" s="33"/>
      <c r="BK89" s="52"/>
      <c r="BL89" s="31"/>
      <c r="BM89" s="33"/>
      <c r="BN89" s="52"/>
      <c r="BO89" s="31"/>
      <c r="BP89" s="33"/>
      <c r="BQ89" s="52"/>
      <c r="BR89" s="31"/>
      <c r="BS89" s="33"/>
      <c r="BT89" s="52"/>
      <c r="BU89" s="31"/>
      <c r="BV89" s="33"/>
      <c r="BW89" s="52"/>
      <c r="BX89" s="31"/>
      <c r="BY89" s="119">
        <f t="shared" si="15"/>
        <v>0</v>
      </c>
      <c r="BZ89" s="18"/>
      <c r="CA89" s="3"/>
    </row>
    <row r="90" spans="1:79" x14ac:dyDescent="0.2">
      <c r="A90" s="25"/>
      <c r="B90" s="96">
        <v>80</v>
      </c>
      <c r="C90" s="143">
        <v>179</v>
      </c>
      <c r="D90" s="13"/>
      <c r="E90" s="14"/>
      <c r="F90" s="15"/>
      <c r="G90" s="15"/>
      <c r="H90" s="138" t="s">
        <v>55</v>
      </c>
      <c r="I90" s="79" t="s">
        <v>141</v>
      </c>
      <c r="J90" s="89">
        <v>41340</v>
      </c>
      <c r="K90" s="63"/>
      <c r="L90" s="62"/>
      <c r="M90" s="62"/>
      <c r="N90" s="62"/>
      <c r="O90" s="62"/>
      <c r="P90" s="62">
        <v>242</v>
      </c>
      <c r="Q90" s="62"/>
      <c r="R90" s="62"/>
      <c r="S90" s="102">
        <f t="shared" si="10"/>
        <v>242</v>
      </c>
      <c r="T90" s="103">
        <f t="shared" si="18"/>
        <v>202.34113712374582</v>
      </c>
      <c r="U90" s="104">
        <f t="shared" si="19"/>
        <v>39.658862876254183</v>
      </c>
      <c r="V90" s="63"/>
      <c r="W90" s="62"/>
      <c r="X90" s="102">
        <f t="shared" si="11"/>
        <v>0</v>
      </c>
      <c r="Y90" s="102">
        <f t="shared" si="16"/>
        <v>0</v>
      </c>
      <c r="Z90" s="115">
        <f t="shared" si="17"/>
        <v>0</v>
      </c>
      <c r="AA90" s="116">
        <f t="shared" si="12"/>
        <v>242</v>
      </c>
      <c r="AB90" s="102">
        <f t="shared" si="13"/>
        <v>202.34113712374582</v>
      </c>
      <c r="AC90" s="117">
        <f t="shared" si="14"/>
        <v>39.658862876254183</v>
      </c>
      <c r="AD90" s="122">
        <v>41340</v>
      </c>
      <c r="AE90" s="52" t="s">
        <v>51</v>
      </c>
      <c r="AF90" s="31">
        <v>140</v>
      </c>
      <c r="AG90" s="122"/>
      <c r="AH90" s="52"/>
      <c r="AI90" s="31"/>
      <c r="AJ90" s="122"/>
      <c r="AK90" s="52"/>
      <c r="AL90" s="31"/>
      <c r="AM90" s="33"/>
      <c r="AN90" s="37"/>
      <c r="AO90" s="122"/>
      <c r="AP90" s="52"/>
      <c r="AQ90" s="31"/>
      <c r="AR90" s="122"/>
      <c r="AS90" s="52"/>
      <c r="AT90" s="31"/>
      <c r="AU90" s="33"/>
      <c r="AV90" s="52"/>
      <c r="AW90" s="31"/>
      <c r="AX90" s="33"/>
      <c r="AY90" s="52"/>
      <c r="AZ90" s="31"/>
      <c r="BA90" s="33"/>
      <c r="BB90" s="52"/>
      <c r="BC90" s="31"/>
      <c r="BD90" s="33"/>
      <c r="BE90" s="52"/>
      <c r="BF90" s="31"/>
      <c r="BG90" s="33"/>
      <c r="BH90" s="52"/>
      <c r="BI90" s="31"/>
      <c r="BJ90" s="33"/>
      <c r="BK90" s="52"/>
      <c r="BL90" s="31"/>
      <c r="BM90" s="33"/>
      <c r="BN90" s="52"/>
      <c r="BO90" s="31"/>
      <c r="BP90" s="33"/>
      <c r="BQ90" s="52"/>
      <c r="BR90" s="31"/>
      <c r="BS90" s="33"/>
      <c r="BT90" s="52"/>
      <c r="BU90" s="31"/>
      <c r="BV90" s="33"/>
      <c r="BW90" s="52"/>
      <c r="BX90" s="31"/>
      <c r="BY90" s="119">
        <f t="shared" si="15"/>
        <v>102</v>
      </c>
      <c r="BZ90" s="18"/>
      <c r="CA90" s="3"/>
    </row>
    <row r="91" spans="1:79" x14ac:dyDescent="0.2">
      <c r="A91" s="25"/>
      <c r="B91" s="14">
        <v>81</v>
      </c>
      <c r="C91" s="143">
        <v>180</v>
      </c>
      <c r="D91" s="13"/>
      <c r="E91" s="14"/>
      <c r="F91" s="15"/>
      <c r="G91" s="15"/>
      <c r="H91" s="138" t="s">
        <v>52</v>
      </c>
      <c r="I91" s="79" t="s">
        <v>142</v>
      </c>
      <c r="J91" s="89">
        <v>41341</v>
      </c>
      <c r="K91" s="63"/>
      <c r="L91" s="62"/>
      <c r="M91" s="62">
        <v>111</v>
      </c>
      <c r="N91" s="62"/>
      <c r="O91" s="62"/>
      <c r="P91" s="62"/>
      <c r="Q91" s="62"/>
      <c r="R91" s="62"/>
      <c r="S91" s="102">
        <f t="shared" si="10"/>
        <v>111</v>
      </c>
      <c r="T91" s="103">
        <f t="shared" si="18"/>
        <v>92.809364548494983</v>
      </c>
      <c r="U91" s="104">
        <f t="shared" si="19"/>
        <v>18.190635451505017</v>
      </c>
      <c r="V91" s="63"/>
      <c r="W91" s="62"/>
      <c r="X91" s="102">
        <f t="shared" si="11"/>
        <v>0</v>
      </c>
      <c r="Y91" s="102">
        <f t="shared" si="16"/>
        <v>0</v>
      </c>
      <c r="Z91" s="115">
        <f t="shared" si="17"/>
        <v>0</v>
      </c>
      <c r="AA91" s="116">
        <f t="shared" si="12"/>
        <v>111</v>
      </c>
      <c r="AB91" s="102">
        <f t="shared" si="13"/>
        <v>92.809364548494983</v>
      </c>
      <c r="AC91" s="117">
        <f t="shared" si="14"/>
        <v>18.190635451505017</v>
      </c>
      <c r="AD91" s="122">
        <v>41352</v>
      </c>
      <c r="AE91" s="52" t="s">
        <v>57</v>
      </c>
      <c r="AF91" s="31">
        <v>111</v>
      </c>
      <c r="AG91" s="122"/>
      <c r="AH91" s="52"/>
      <c r="AI91" s="31"/>
      <c r="AJ91" s="122"/>
      <c r="AK91" s="52"/>
      <c r="AL91" s="31"/>
      <c r="AM91" s="33"/>
      <c r="AN91" s="37"/>
      <c r="AO91" s="122"/>
      <c r="AP91" s="52"/>
      <c r="AQ91" s="31"/>
      <c r="AR91" s="122"/>
      <c r="AS91" s="52"/>
      <c r="AT91" s="31"/>
      <c r="AU91" s="33"/>
      <c r="AV91" s="52"/>
      <c r="AW91" s="31"/>
      <c r="AX91" s="33"/>
      <c r="AY91" s="52"/>
      <c r="AZ91" s="31"/>
      <c r="BA91" s="33"/>
      <c r="BB91" s="52"/>
      <c r="BC91" s="31"/>
      <c r="BD91" s="33"/>
      <c r="BE91" s="52"/>
      <c r="BF91" s="31"/>
      <c r="BG91" s="33"/>
      <c r="BH91" s="52"/>
      <c r="BI91" s="31"/>
      <c r="BJ91" s="33"/>
      <c r="BK91" s="52"/>
      <c r="BL91" s="31"/>
      <c r="BM91" s="33"/>
      <c r="BN91" s="52"/>
      <c r="BO91" s="31"/>
      <c r="BP91" s="33"/>
      <c r="BQ91" s="52"/>
      <c r="BR91" s="31"/>
      <c r="BS91" s="33"/>
      <c r="BT91" s="52"/>
      <c r="BU91" s="31"/>
      <c r="BV91" s="33"/>
      <c r="BW91" s="52"/>
      <c r="BX91" s="31"/>
      <c r="BY91" s="119">
        <f t="shared" si="15"/>
        <v>0</v>
      </c>
      <c r="BZ91" s="18"/>
      <c r="CA91" s="3"/>
    </row>
    <row r="92" spans="1:79" x14ac:dyDescent="0.2">
      <c r="A92" s="25"/>
      <c r="B92" s="96">
        <v>82</v>
      </c>
      <c r="C92" s="143">
        <v>181</v>
      </c>
      <c r="D92" s="13"/>
      <c r="E92" s="14"/>
      <c r="F92" s="15"/>
      <c r="G92" s="15"/>
      <c r="H92" s="138" t="s">
        <v>52</v>
      </c>
      <c r="I92" s="79" t="s">
        <v>143</v>
      </c>
      <c r="J92" s="89">
        <v>41341</v>
      </c>
      <c r="K92" s="63"/>
      <c r="L92" s="62"/>
      <c r="M92" s="62">
        <v>111</v>
      </c>
      <c r="N92" s="62"/>
      <c r="O92" s="62"/>
      <c r="P92" s="62"/>
      <c r="Q92" s="62"/>
      <c r="R92" s="62"/>
      <c r="S92" s="102">
        <f t="shared" si="10"/>
        <v>111</v>
      </c>
      <c r="T92" s="103">
        <f t="shared" si="18"/>
        <v>92.809364548494983</v>
      </c>
      <c r="U92" s="104">
        <f t="shared" si="19"/>
        <v>18.190635451505017</v>
      </c>
      <c r="V92" s="63"/>
      <c r="W92" s="62"/>
      <c r="X92" s="102">
        <f t="shared" si="11"/>
        <v>0</v>
      </c>
      <c r="Y92" s="102">
        <f t="shared" si="16"/>
        <v>0</v>
      </c>
      <c r="Z92" s="115">
        <f t="shared" si="17"/>
        <v>0</v>
      </c>
      <c r="AA92" s="116">
        <f t="shared" si="12"/>
        <v>111</v>
      </c>
      <c r="AB92" s="102">
        <f t="shared" si="13"/>
        <v>92.809364548494983</v>
      </c>
      <c r="AC92" s="117">
        <f t="shared" si="14"/>
        <v>18.190635451505017</v>
      </c>
      <c r="AD92" s="122">
        <v>41342</v>
      </c>
      <c r="AE92" s="52" t="s">
        <v>57</v>
      </c>
      <c r="AF92" s="31">
        <v>111</v>
      </c>
      <c r="AG92" s="122"/>
      <c r="AH92" s="52"/>
      <c r="AI92" s="31"/>
      <c r="AJ92" s="122"/>
      <c r="AK92" s="52"/>
      <c r="AL92" s="31"/>
      <c r="AM92" s="33"/>
      <c r="AN92" s="37"/>
      <c r="AO92" s="122"/>
      <c r="AP92" s="52"/>
      <c r="AQ92" s="31"/>
      <c r="AR92" s="122"/>
      <c r="AS92" s="52"/>
      <c r="AT92" s="31"/>
      <c r="AU92" s="33"/>
      <c r="AV92" s="52"/>
      <c r="AW92" s="31"/>
      <c r="AX92" s="33"/>
      <c r="AY92" s="52"/>
      <c r="AZ92" s="31"/>
      <c r="BA92" s="33"/>
      <c r="BB92" s="52"/>
      <c r="BC92" s="31"/>
      <c r="BD92" s="33"/>
      <c r="BE92" s="52"/>
      <c r="BF92" s="31"/>
      <c r="BG92" s="33"/>
      <c r="BH92" s="52"/>
      <c r="BI92" s="31"/>
      <c r="BJ92" s="33"/>
      <c r="BK92" s="52"/>
      <c r="BL92" s="31"/>
      <c r="BM92" s="33"/>
      <c r="BN92" s="52"/>
      <c r="BO92" s="31"/>
      <c r="BP92" s="33"/>
      <c r="BQ92" s="52"/>
      <c r="BR92" s="31"/>
      <c r="BS92" s="33"/>
      <c r="BT92" s="52"/>
      <c r="BU92" s="31"/>
      <c r="BV92" s="33"/>
      <c r="BW92" s="52"/>
      <c r="BX92" s="31"/>
      <c r="BY92" s="119">
        <f t="shared" si="15"/>
        <v>0</v>
      </c>
      <c r="BZ92" s="18"/>
      <c r="CA92" s="3"/>
    </row>
    <row r="93" spans="1:79" x14ac:dyDescent="0.2">
      <c r="A93" s="25"/>
      <c r="B93" s="14">
        <v>83</v>
      </c>
      <c r="C93" s="143">
        <v>182</v>
      </c>
      <c r="D93" s="13"/>
      <c r="E93" s="14"/>
      <c r="F93" s="15"/>
      <c r="G93" s="15"/>
      <c r="H93" s="138" t="s">
        <v>52</v>
      </c>
      <c r="I93" s="79" t="s">
        <v>144</v>
      </c>
      <c r="J93" s="89">
        <v>41342</v>
      </c>
      <c r="K93" s="63"/>
      <c r="L93" s="62"/>
      <c r="M93" s="62">
        <v>190</v>
      </c>
      <c r="N93" s="62"/>
      <c r="O93" s="62"/>
      <c r="P93" s="62"/>
      <c r="Q93" s="62"/>
      <c r="R93" s="62"/>
      <c r="S93" s="102">
        <f t="shared" si="10"/>
        <v>190</v>
      </c>
      <c r="T93" s="103">
        <f t="shared" si="18"/>
        <v>158.86287625418061</v>
      </c>
      <c r="U93" s="104">
        <f t="shared" si="19"/>
        <v>31.137123745819398</v>
      </c>
      <c r="V93" s="63"/>
      <c r="W93" s="62"/>
      <c r="X93" s="102">
        <f t="shared" si="11"/>
        <v>0</v>
      </c>
      <c r="Y93" s="102">
        <f t="shared" si="16"/>
        <v>0</v>
      </c>
      <c r="Z93" s="115">
        <f t="shared" si="17"/>
        <v>0</v>
      </c>
      <c r="AA93" s="116">
        <f t="shared" si="12"/>
        <v>190</v>
      </c>
      <c r="AB93" s="102">
        <f t="shared" si="13"/>
        <v>158.86287625418061</v>
      </c>
      <c r="AC93" s="117">
        <f t="shared" si="14"/>
        <v>31.137123745819398</v>
      </c>
      <c r="AD93" s="122">
        <v>41342</v>
      </c>
      <c r="AE93" s="52" t="s">
        <v>51</v>
      </c>
      <c r="AF93" s="31">
        <v>190</v>
      </c>
      <c r="AG93" s="122"/>
      <c r="AH93" s="52"/>
      <c r="AI93" s="31"/>
      <c r="AJ93" s="122"/>
      <c r="AK93" s="52"/>
      <c r="AL93" s="31"/>
      <c r="AM93" s="33"/>
      <c r="AN93" s="37"/>
      <c r="AO93" s="122"/>
      <c r="AP93" s="52"/>
      <c r="AQ93" s="31"/>
      <c r="AR93" s="122"/>
      <c r="AS93" s="52"/>
      <c r="AT93" s="31"/>
      <c r="AU93" s="33"/>
      <c r="AV93" s="52"/>
      <c r="AW93" s="31"/>
      <c r="AX93" s="33"/>
      <c r="AY93" s="52"/>
      <c r="AZ93" s="31"/>
      <c r="BA93" s="33"/>
      <c r="BB93" s="52"/>
      <c r="BC93" s="31"/>
      <c r="BD93" s="33"/>
      <c r="BE93" s="52"/>
      <c r="BF93" s="31"/>
      <c r="BG93" s="33"/>
      <c r="BH93" s="52"/>
      <c r="BI93" s="31"/>
      <c r="BJ93" s="33"/>
      <c r="BK93" s="52"/>
      <c r="BL93" s="31"/>
      <c r="BM93" s="33"/>
      <c r="BN93" s="52"/>
      <c r="BO93" s="31"/>
      <c r="BP93" s="33"/>
      <c r="BQ93" s="52"/>
      <c r="BR93" s="31"/>
      <c r="BS93" s="33"/>
      <c r="BT93" s="52"/>
      <c r="BU93" s="31"/>
      <c r="BV93" s="33"/>
      <c r="BW93" s="52"/>
      <c r="BX93" s="31"/>
      <c r="BY93" s="119">
        <f t="shared" si="15"/>
        <v>0</v>
      </c>
      <c r="BZ93" s="18"/>
      <c r="CA93" s="3"/>
    </row>
    <row r="94" spans="1:79" x14ac:dyDescent="0.2">
      <c r="A94" s="25"/>
      <c r="B94" s="96">
        <v>84</v>
      </c>
      <c r="C94" s="143">
        <v>183</v>
      </c>
      <c r="D94" s="13"/>
      <c r="E94" s="14"/>
      <c r="F94" s="15"/>
      <c r="G94" s="15"/>
      <c r="H94" s="138" t="s">
        <v>52</v>
      </c>
      <c r="I94" s="79" t="s">
        <v>145</v>
      </c>
      <c r="J94" s="89">
        <v>41342</v>
      </c>
      <c r="K94" s="63"/>
      <c r="L94" s="62"/>
      <c r="M94" s="62">
        <v>204</v>
      </c>
      <c r="N94" s="62"/>
      <c r="O94" s="62"/>
      <c r="P94" s="62"/>
      <c r="Q94" s="62"/>
      <c r="R94" s="62"/>
      <c r="S94" s="102">
        <f t="shared" si="10"/>
        <v>204</v>
      </c>
      <c r="T94" s="103">
        <f t="shared" si="18"/>
        <v>170.5685618729097</v>
      </c>
      <c r="U94" s="104">
        <f t="shared" si="19"/>
        <v>33.431438127090303</v>
      </c>
      <c r="V94" s="63"/>
      <c r="W94" s="62"/>
      <c r="X94" s="102">
        <f t="shared" si="11"/>
        <v>0</v>
      </c>
      <c r="Y94" s="102">
        <f t="shared" si="16"/>
        <v>0</v>
      </c>
      <c r="Z94" s="115">
        <f t="shared" si="17"/>
        <v>0</v>
      </c>
      <c r="AA94" s="116">
        <f t="shared" si="12"/>
        <v>204</v>
      </c>
      <c r="AB94" s="102">
        <f t="shared" si="13"/>
        <v>170.5685618729097</v>
      </c>
      <c r="AC94" s="117">
        <f t="shared" si="14"/>
        <v>33.431438127090303</v>
      </c>
      <c r="AD94" s="122">
        <v>41352</v>
      </c>
      <c r="AE94" s="52" t="s">
        <v>57</v>
      </c>
      <c r="AF94" s="31">
        <v>204</v>
      </c>
      <c r="AG94" s="122"/>
      <c r="AH94" s="52"/>
      <c r="AI94" s="31"/>
      <c r="AJ94" s="122"/>
      <c r="AK94" s="52"/>
      <c r="AL94" s="31"/>
      <c r="AM94" s="33"/>
      <c r="AN94" s="37"/>
      <c r="AO94" s="122"/>
      <c r="AP94" s="52"/>
      <c r="AQ94" s="31"/>
      <c r="AR94" s="122"/>
      <c r="AS94" s="52"/>
      <c r="AT94" s="31"/>
      <c r="AU94" s="33"/>
      <c r="AV94" s="52"/>
      <c r="AW94" s="31"/>
      <c r="AX94" s="33"/>
      <c r="AY94" s="52"/>
      <c r="AZ94" s="31"/>
      <c r="BA94" s="33"/>
      <c r="BB94" s="52"/>
      <c r="BC94" s="31"/>
      <c r="BD94" s="33"/>
      <c r="BE94" s="52"/>
      <c r="BF94" s="31"/>
      <c r="BG94" s="33"/>
      <c r="BH94" s="52"/>
      <c r="BI94" s="31"/>
      <c r="BJ94" s="33"/>
      <c r="BK94" s="52"/>
      <c r="BL94" s="31"/>
      <c r="BM94" s="33"/>
      <c r="BN94" s="52"/>
      <c r="BO94" s="31"/>
      <c r="BP94" s="33"/>
      <c r="BQ94" s="52"/>
      <c r="BR94" s="31"/>
      <c r="BS94" s="33"/>
      <c r="BT94" s="52"/>
      <c r="BU94" s="31"/>
      <c r="BV94" s="33"/>
      <c r="BW94" s="52"/>
      <c r="BX94" s="31"/>
      <c r="BY94" s="119">
        <f t="shared" si="15"/>
        <v>0</v>
      </c>
      <c r="BZ94" s="18"/>
      <c r="CA94" s="3"/>
    </row>
    <row r="95" spans="1:79" x14ac:dyDescent="0.2">
      <c r="A95" s="25"/>
      <c r="B95" s="14">
        <v>85</v>
      </c>
      <c r="C95" s="143">
        <v>184</v>
      </c>
      <c r="D95" s="13"/>
      <c r="E95" s="14"/>
      <c r="F95" s="15"/>
      <c r="G95" s="15"/>
      <c r="H95" s="138" t="s">
        <v>53</v>
      </c>
      <c r="I95" s="79" t="s">
        <v>146</v>
      </c>
      <c r="J95" s="89">
        <v>41342</v>
      </c>
      <c r="K95" s="63"/>
      <c r="L95" s="62">
        <v>228</v>
      </c>
      <c r="M95" s="62"/>
      <c r="N95" s="62"/>
      <c r="O95" s="62"/>
      <c r="P95" s="62"/>
      <c r="Q95" s="62"/>
      <c r="R95" s="62"/>
      <c r="S95" s="102">
        <f t="shared" si="10"/>
        <v>228</v>
      </c>
      <c r="T95" s="103">
        <f t="shared" si="18"/>
        <v>190.63545150501673</v>
      </c>
      <c r="U95" s="104">
        <f t="shared" si="19"/>
        <v>37.364548494983282</v>
      </c>
      <c r="V95" s="63"/>
      <c r="W95" s="62"/>
      <c r="X95" s="102">
        <f t="shared" si="11"/>
        <v>0</v>
      </c>
      <c r="Y95" s="102">
        <f t="shared" si="16"/>
        <v>0</v>
      </c>
      <c r="Z95" s="115">
        <f t="shared" si="17"/>
        <v>0</v>
      </c>
      <c r="AA95" s="116">
        <f t="shared" si="12"/>
        <v>228</v>
      </c>
      <c r="AB95" s="102">
        <f t="shared" si="13"/>
        <v>190.63545150501673</v>
      </c>
      <c r="AC95" s="117">
        <f t="shared" si="14"/>
        <v>37.364548494983282</v>
      </c>
      <c r="AD95" s="122">
        <v>41352</v>
      </c>
      <c r="AE95" s="52" t="s">
        <v>56</v>
      </c>
      <c r="AF95" s="31">
        <v>200</v>
      </c>
      <c r="AG95" s="122">
        <v>41361</v>
      </c>
      <c r="AH95" s="52" t="s">
        <v>56</v>
      </c>
      <c r="AI95" s="31">
        <v>28</v>
      </c>
      <c r="AJ95" s="122"/>
      <c r="AK95" s="52"/>
      <c r="AL95" s="31"/>
      <c r="AM95" s="33"/>
      <c r="AN95" s="37"/>
      <c r="AO95" s="122"/>
      <c r="AP95" s="52"/>
      <c r="AQ95" s="31"/>
      <c r="AR95" s="122"/>
      <c r="AS95" s="52"/>
      <c r="AT95" s="31"/>
      <c r="AU95" s="33"/>
      <c r="AV95" s="52"/>
      <c r="AW95" s="31"/>
      <c r="AX95" s="33"/>
      <c r="AY95" s="52"/>
      <c r="AZ95" s="31"/>
      <c r="BA95" s="33"/>
      <c r="BB95" s="52"/>
      <c r="BC95" s="31"/>
      <c r="BD95" s="33"/>
      <c r="BE95" s="52"/>
      <c r="BF95" s="31"/>
      <c r="BG95" s="33"/>
      <c r="BH95" s="52"/>
      <c r="BI95" s="31"/>
      <c r="BJ95" s="33"/>
      <c r="BK95" s="52"/>
      <c r="BL95" s="31"/>
      <c r="BM95" s="33"/>
      <c r="BN95" s="52"/>
      <c r="BO95" s="31"/>
      <c r="BP95" s="33"/>
      <c r="BQ95" s="52"/>
      <c r="BR95" s="31"/>
      <c r="BS95" s="33"/>
      <c r="BT95" s="52"/>
      <c r="BU95" s="31"/>
      <c r="BV95" s="33"/>
      <c r="BW95" s="52"/>
      <c r="BX95" s="31"/>
      <c r="BY95" s="119">
        <f t="shared" si="15"/>
        <v>0</v>
      </c>
      <c r="BZ95" s="18"/>
      <c r="CA95" s="3"/>
    </row>
    <row r="96" spans="1:79" x14ac:dyDescent="0.2">
      <c r="A96" s="25"/>
      <c r="B96" s="96">
        <v>86</v>
      </c>
      <c r="C96" s="143">
        <v>185</v>
      </c>
      <c r="D96" s="13"/>
      <c r="E96" s="14"/>
      <c r="F96" s="15"/>
      <c r="G96" s="15"/>
      <c r="H96" s="138" t="s">
        <v>54</v>
      </c>
      <c r="I96" s="79" t="s">
        <v>147</v>
      </c>
      <c r="J96" s="89">
        <v>41342</v>
      </c>
      <c r="K96" s="63"/>
      <c r="L96" s="62">
        <v>-90</v>
      </c>
      <c r="M96" s="62"/>
      <c r="N96" s="62"/>
      <c r="O96" s="62"/>
      <c r="P96" s="62"/>
      <c r="Q96" s="62"/>
      <c r="R96" s="62"/>
      <c r="S96" s="102">
        <f t="shared" si="10"/>
        <v>-90</v>
      </c>
      <c r="T96" s="103">
        <f t="shared" si="18"/>
        <v>-75.250836120401345</v>
      </c>
      <c r="U96" s="104">
        <f t="shared" si="19"/>
        <v>-14.749163879598663</v>
      </c>
      <c r="V96" s="63"/>
      <c r="W96" s="62"/>
      <c r="X96" s="102">
        <f t="shared" si="11"/>
        <v>0</v>
      </c>
      <c r="Y96" s="102">
        <f t="shared" si="16"/>
        <v>0</v>
      </c>
      <c r="Z96" s="115">
        <f t="shared" si="17"/>
        <v>0</v>
      </c>
      <c r="AA96" s="116">
        <f t="shared" si="12"/>
        <v>-90</v>
      </c>
      <c r="AB96" s="102">
        <f t="shared" si="13"/>
        <v>-75.250836120401345</v>
      </c>
      <c r="AC96" s="117">
        <f t="shared" si="14"/>
        <v>-14.749163879598663</v>
      </c>
      <c r="AD96" s="122"/>
      <c r="AE96" s="52"/>
      <c r="AF96" s="31"/>
      <c r="AG96" s="122"/>
      <c r="AH96" s="52"/>
      <c r="AI96" s="31"/>
      <c r="AJ96" s="122"/>
      <c r="AK96" s="52"/>
      <c r="AL96" s="31"/>
      <c r="AM96" s="33"/>
      <c r="AN96" s="37"/>
      <c r="AO96" s="122"/>
      <c r="AP96" s="52"/>
      <c r="AQ96" s="31"/>
      <c r="AR96" s="122"/>
      <c r="AS96" s="52"/>
      <c r="AT96" s="31"/>
      <c r="AU96" s="33"/>
      <c r="AV96" s="52"/>
      <c r="AW96" s="31"/>
      <c r="AX96" s="33"/>
      <c r="AY96" s="52"/>
      <c r="AZ96" s="31"/>
      <c r="BA96" s="33"/>
      <c r="BB96" s="52"/>
      <c r="BC96" s="31"/>
      <c r="BD96" s="33"/>
      <c r="BE96" s="52"/>
      <c r="BF96" s="31"/>
      <c r="BG96" s="33"/>
      <c r="BH96" s="52"/>
      <c r="BI96" s="31"/>
      <c r="BJ96" s="33"/>
      <c r="BK96" s="52"/>
      <c r="BL96" s="31"/>
      <c r="BM96" s="33"/>
      <c r="BN96" s="52"/>
      <c r="BO96" s="31"/>
      <c r="BP96" s="33"/>
      <c r="BQ96" s="52"/>
      <c r="BR96" s="31"/>
      <c r="BS96" s="33"/>
      <c r="BT96" s="52"/>
      <c r="BU96" s="31"/>
      <c r="BV96" s="33"/>
      <c r="BW96" s="52"/>
      <c r="BX96" s="31"/>
      <c r="BY96" s="119">
        <f t="shared" si="15"/>
        <v>-90</v>
      </c>
      <c r="BZ96" s="18"/>
      <c r="CA96" s="3"/>
    </row>
    <row r="97" spans="1:79" x14ac:dyDescent="0.2">
      <c r="A97" s="25"/>
      <c r="B97" s="14">
        <v>87</v>
      </c>
      <c r="C97" s="143">
        <v>186</v>
      </c>
      <c r="D97" s="13"/>
      <c r="E97" s="14"/>
      <c r="F97" s="15"/>
      <c r="G97" s="15"/>
      <c r="H97" s="138" t="s">
        <v>53</v>
      </c>
      <c r="I97" s="79" t="s">
        <v>148</v>
      </c>
      <c r="J97" s="89">
        <v>41342</v>
      </c>
      <c r="K97" s="63"/>
      <c r="L97" s="62">
        <v>207</v>
      </c>
      <c r="M97" s="62"/>
      <c r="N97" s="62"/>
      <c r="O97" s="62"/>
      <c r="P97" s="62"/>
      <c r="Q97" s="62"/>
      <c r="R97" s="62"/>
      <c r="S97" s="102">
        <f t="shared" si="10"/>
        <v>207</v>
      </c>
      <c r="T97" s="103">
        <f t="shared" si="18"/>
        <v>173.07692307692309</v>
      </c>
      <c r="U97" s="104">
        <f t="shared" si="19"/>
        <v>33.923076923076927</v>
      </c>
      <c r="V97" s="63"/>
      <c r="W97" s="62"/>
      <c r="X97" s="102">
        <f t="shared" si="11"/>
        <v>0</v>
      </c>
      <c r="Y97" s="102">
        <f t="shared" si="16"/>
        <v>0</v>
      </c>
      <c r="Z97" s="115">
        <f t="shared" si="17"/>
        <v>0</v>
      </c>
      <c r="AA97" s="116">
        <f t="shared" si="12"/>
        <v>207</v>
      </c>
      <c r="AB97" s="102">
        <f t="shared" si="13"/>
        <v>173.07692307692309</v>
      </c>
      <c r="AC97" s="117">
        <f t="shared" si="14"/>
        <v>33.923076923076927</v>
      </c>
      <c r="AD97" s="122">
        <v>41342</v>
      </c>
      <c r="AE97" s="52" t="s">
        <v>57</v>
      </c>
      <c r="AF97" s="31">
        <v>207</v>
      </c>
      <c r="AG97" s="122"/>
      <c r="AH97" s="52"/>
      <c r="AI97" s="31"/>
      <c r="AJ97" s="122"/>
      <c r="AK97" s="52"/>
      <c r="AL97" s="31"/>
      <c r="AM97" s="33"/>
      <c r="AN97" s="37"/>
      <c r="AO97" s="122"/>
      <c r="AP97" s="52"/>
      <c r="AQ97" s="31"/>
      <c r="AR97" s="122"/>
      <c r="AS97" s="52"/>
      <c r="AT97" s="31"/>
      <c r="AU97" s="33"/>
      <c r="AV97" s="52"/>
      <c r="AW97" s="31"/>
      <c r="AX97" s="33"/>
      <c r="AY97" s="52"/>
      <c r="AZ97" s="31"/>
      <c r="BA97" s="33"/>
      <c r="BB97" s="52"/>
      <c r="BC97" s="31"/>
      <c r="BD97" s="33"/>
      <c r="BE97" s="52"/>
      <c r="BF97" s="31"/>
      <c r="BG97" s="33"/>
      <c r="BH97" s="52"/>
      <c r="BI97" s="31"/>
      <c r="BJ97" s="33"/>
      <c r="BK97" s="52"/>
      <c r="BL97" s="31"/>
      <c r="BM97" s="33"/>
      <c r="BN97" s="52"/>
      <c r="BO97" s="31"/>
      <c r="BP97" s="33"/>
      <c r="BQ97" s="52"/>
      <c r="BR97" s="31"/>
      <c r="BS97" s="33"/>
      <c r="BT97" s="52"/>
      <c r="BU97" s="31"/>
      <c r="BV97" s="33"/>
      <c r="BW97" s="52"/>
      <c r="BX97" s="31"/>
      <c r="BY97" s="119">
        <f t="shared" si="15"/>
        <v>0</v>
      </c>
      <c r="BZ97" s="18"/>
      <c r="CA97" s="3"/>
    </row>
    <row r="98" spans="1:79" x14ac:dyDescent="0.2">
      <c r="A98" s="25"/>
      <c r="B98" s="96">
        <v>88</v>
      </c>
      <c r="C98" s="143">
        <v>187</v>
      </c>
      <c r="D98" s="13"/>
      <c r="E98" s="14"/>
      <c r="F98" s="15"/>
      <c r="G98" s="15"/>
      <c r="H98" s="138" t="s">
        <v>53</v>
      </c>
      <c r="I98" s="79" t="s">
        <v>149</v>
      </c>
      <c r="J98" s="89">
        <v>41345</v>
      </c>
      <c r="K98" s="63"/>
      <c r="L98" s="62">
        <v>380</v>
      </c>
      <c r="M98" s="62"/>
      <c r="N98" s="62"/>
      <c r="O98" s="62"/>
      <c r="P98" s="62"/>
      <c r="Q98" s="62"/>
      <c r="R98" s="62"/>
      <c r="S98" s="102">
        <f t="shared" si="10"/>
        <v>380</v>
      </c>
      <c r="T98" s="103">
        <f t="shared" si="18"/>
        <v>317.72575250836121</v>
      </c>
      <c r="U98" s="104">
        <f t="shared" si="19"/>
        <v>62.274247491638796</v>
      </c>
      <c r="V98" s="63"/>
      <c r="W98" s="62"/>
      <c r="X98" s="102">
        <f t="shared" si="11"/>
        <v>0</v>
      </c>
      <c r="Y98" s="102">
        <f t="shared" si="16"/>
        <v>0</v>
      </c>
      <c r="Z98" s="115">
        <f t="shared" si="17"/>
        <v>0</v>
      </c>
      <c r="AA98" s="116">
        <f t="shared" si="12"/>
        <v>380</v>
      </c>
      <c r="AB98" s="102">
        <f t="shared" si="13"/>
        <v>317.72575250836121</v>
      </c>
      <c r="AC98" s="117">
        <f t="shared" si="14"/>
        <v>62.274247491638796</v>
      </c>
      <c r="AD98" s="122">
        <v>41345</v>
      </c>
      <c r="AE98" s="52" t="s">
        <v>56</v>
      </c>
      <c r="AF98" s="31">
        <v>201</v>
      </c>
      <c r="AG98" s="122">
        <v>41416</v>
      </c>
      <c r="AH98" s="52" t="s">
        <v>56</v>
      </c>
      <c r="AI98" s="31">
        <v>179</v>
      </c>
      <c r="AJ98" s="122"/>
      <c r="AK98" s="52"/>
      <c r="AL98" s="31"/>
      <c r="AM98" s="33"/>
      <c r="AN98" s="37"/>
      <c r="AO98" s="122"/>
      <c r="AP98" s="52"/>
      <c r="AQ98" s="31"/>
      <c r="AR98" s="122"/>
      <c r="AS98" s="52"/>
      <c r="AT98" s="31"/>
      <c r="AU98" s="33"/>
      <c r="AV98" s="52"/>
      <c r="AW98" s="31"/>
      <c r="AX98" s="33"/>
      <c r="AY98" s="52"/>
      <c r="AZ98" s="31"/>
      <c r="BA98" s="33"/>
      <c r="BB98" s="52"/>
      <c r="BC98" s="31"/>
      <c r="BD98" s="33"/>
      <c r="BE98" s="52"/>
      <c r="BF98" s="31"/>
      <c r="BG98" s="33"/>
      <c r="BH98" s="52"/>
      <c r="BI98" s="31"/>
      <c r="BJ98" s="33"/>
      <c r="BK98" s="52"/>
      <c r="BL98" s="31"/>
      <c r="BM98" s="33"/>
      <c r="BN98" s="52"/>
      <c r="BO98" s="31"/>
      <c r="BP98" s="33"/>
      <c r="BQ98" s="52"/>
      <c r="BR98" s="31"/>
      <c r="BS98" s="33"/>
      <c r="BT98" s="52"/>
      <c r="BU98" s="31"/>
      <c r="BV98" s="33"/>
      <c r="BW98" s="52"/>
      <c r="BX98" s="31"/>
      <c r="BY98" s="119">
        <f t="shared" si="15"/>
        <v>0</v>
      </c>
      <c r="BZ98" s="18"/>
      <c r="CA98" s="3"/>
    </row>
    <row r="99" spans="1:79" x14ac:dyDescent="0.2">
      <c r="A99" s="25"/>
      <c r="B99" s="14">
        <v>89</v>
      </c>
      <c r="C99" s="143">
        <v>188</v>
      </c>
      <c r="D99" s="13"/>
      <c r="E99" s="14"/>
      <c r="F99" s="15"/>
      <c r="G99" s="15"/>
      <c r="H99" s="138" t="s">
        <v>52</v>
      </c>
      <c r="I99" s="79" t="s">
        <v>150</v>
      </c>
      <c r="J99" s="89">
        <v>41346</v>
      </c>
      <c r="K99" s="63"/>
      <c r="L99" s="62"/>
      <c r="M99" s="62">
        <v>76</v>
      </c>
      <c r="N99" s="62"/>
      <c r="O99" s="62"/>
      <c r="P99" s="62"/>
      <c r="Q99" s="62"/>
      <c r="R99" s="62"/>
      <c r="S99" s="102">
        <f t="shared" si="10"/>
        <v>76</v>
      </c>
      <c r="T99" s="103">
        <f t="shared" si="18"/>
        <v>63.545150501672246</v>
      </c>
      <c r="U99" s="104">
        <f t="shared" si="19"/>
        <v>12.454849498327761</v>
      </c>
      <c r="V99" s="63"/>
      <c r="W99" s="62"/>
      <c r="X99" s="102">
        <f t="shared" si="11"/>
        <v>0</v>
      </c>
      <c r="Y99" s="102">
        <f t="shared" si="16"/>
        <v>0</v>
      </c>
      <c r="Z99" s="115">
        <f t="shared" si="17"/>
        <v>0</v>
      </c>
      <c r="AA99" s="116">
        <f t="shared" si="12"/>
        <v>76</v>
      </c>
      <c r="AB99" s="102">
        <f t="shared" si="13"/>
        <v>63.545150501672246</v>
      </c>
      <c r="AC99" s="117">
        <f t="shared" si="14"/>
        <v>12.454849498327761</v>
      </c>
      <c r="AD99" s="122">
        <v>41356</v>
      </c>
      <c r="AE99" s="52" t="s">
        <v>51</v>
      </c>
      <c r="AF99" s="31">
        <v>76</v>
      </c>
      <c r="AG99" s="122"/>
      <c r="AH99" s="52"/>
      <c r="AI99" s="31"/>
      <c r="AJ99" s="122"/>
      <c r="AK99" s="52"/>
      <c r="AL99" s="31"/>
      <c r="AM99" s="33"/>
      <c r="AN99" s="37"/>
      <c r="AO99" s="122"/>
      <c r="AP99" s="52"/>
      <c r="AQ99" s="31"/>
      <c r="AR99" s="122"/>
      <c r="AS99" s="52"/>
      <c r="AT99" s="31"/>
      <c r="AU99" s="33"/>
      <c r="AV99" s="52"/>
      <c r="AW99" s="31"/>
      <c r="AX99" s="33"/>
      <c r="AY99" s="52"/>
      <c r="AZ99" s="31"/>
      <c r="BA99" s="33"/>
      <c r="BB99" s="52"/>
      <c r="BC99" s="31"/>
      <c r="BD99" s="33"/>
      <c r="BE99" s="52"/>
      <c r="BF99" s="31"/>
      <c r="BG99" s="33"/>
      <c r="BH99" s="52"/>
      <c r="BI99" s="31"/>
      <c r="BJ99" s="33"/>
      <c r="BK99" s="52"/>
      <c r="BL99" s="31"/>
      <c r="BM99" s="33"/>
      <c r="BN99" s="52"/>
      <c r="BO99" s="31"/>
      <c r="BP99" s="33"/>
      <c r="BQ99" s="52"/>
      <c r="BR99" s="31"/>
      <c r="BS99" s="33"/>
      <c r="BT99" s="52"/>
      <c r="BU99" s="31"/>
      <c r="BV99" s="33"/>
      <c r="BW99" s="52"/>
      <c r="BX99" s="31"/>
      <c r="BY99" s="119">
        <f t="shared" si="15"/>
        <v>0</v>
      </c>
      <c r="BZ99" s="18"/>
      <c r="CA99" s="3"/>
    </row>
    <row r="100" spans="1:79" x14ac:dyDescent="0.2">
      <c r="A100" s="25"/>
      <c r="B100" s="96">
        <v>90</v>
      </c>
      <c r="C100" s="143">
        <v>189</v>
      </c>
      <c r="D100" s="13"/>
      <c r="E100" s="14"/>
      <c r="F100" s="15"/>
      <c r="G100" s="15"/>
      <c r="H100" s="138" t="s">
        <v>52</v>
      </c>
      <c r="I100" s="79" t="s">
        <v>151</v>
      </c>
      <c r="J100" s="89">
        <v>41346</v>
      </c>
      <c r="K100" s="63"/>
      <c r="L100" s="62"/>
      <c r="M100" s="62">
        <v>76</v>
      </c>
      <c r="N100" s="62"/>
      <c r="O100" s="62"/>
      <c r="P100" s="62"/>
      <c r="Q100" s="62"/>
      <c r="R100" s="62"/>
      <c r="S100" s="102">
        <f t="shared" si="10"/>
        <v>76</v>
      </c>
      <c r="T100" s="103">
        <f t="shared" si="18"/>
        <v>63.545150501672246</v>
      </c>
      <c r="U100" s="104">
        <f t="shared" si="19"/>
        <v>12.454849498327761</v>
      </c>
      <c r="V100" s="63"/>
      <c r="W100" s="62"/>
      <c r="X100" s="102">
        <f t="shared" si="11"/>
        <v>0</v>
      </c>
      <c r="Y100" s="102">
        <f t="shared" si="16"/>
        <v>0</v>
      </c>
      <c r="Z100" s="115">
        <f t="shared" si="17"/>
        <v>0</v>
      </c>
      <c r="AA100" s="116">
        <f t="shared" si="12"/>
        <v>76</v>
      </c>
      <c r="AB100" s="102">
        <f t="shared" si="13"/>
        <v>63.545150501672246</v>
      </c>
      <c r="AC100" s="117">
        <f t="shared" si="14"/>
        <v>12.454849498327761</v>
      </c>
      <c r="AD100" s="122">
        <v>41356</v>
      </c>
      <c r="AE100" s="52" t="s">
        <v>51</v>
      </c>
      <c r="AF100" s="31">
        <v>76</v>
      </c>
      <c r="AG100" s="122"/>
      <c r="AH100" s="52"/>
      <c r="AI100" s="31"/>
      <c r="AJ100" s="122"/>
      <c r="AK100" s="52"/>
      <c r="AL100" s="31"/>
      <c r="AM100" s="33"/>
      <c r="AN100" s="37"/>
      <c r="AO100" s="122"/>
      <c r="AP100" s="52"/>
      <c r="AQ100" s="31"/>
      <c r="AR100" s="122"/>
      <c r="AS100" s="52"/>
      <c r="AT100" s="31"/>
      <c r="AU100" s="33"/>
      <c r="AV100" s="52"/>
      <c r="AW100" s="31"/>
      <c r="AX100" s="33"/>
      <c r="AY100" s="52"/>
      <c r="AZ100" s="31"/>
      <c r="BA100" s="33"/>
      <c r="BB100" s="52"/>
      <c r="BC100" s="31"/>
      <c r="BD100" s="33"/>
      <c r="BE100" s="52"/>
      <c r="BF100" s="31"/>
      <c r="BG100" s="33"/>
      <c r="BH100" s="52"/>
      <c r="BI100" s="31"/>
      <c r="BJ100" s="33"/>
      <c r="BK100" s="52"/>
      <c r="BL100" s="31"/>
      <c r="BM100" s="33"/>
      <c r="BN100" s="52"/>
      <c r="BO100" s="31"/>
      <c r="BP100" s="33"/>
      <c r="BQ100" s="52"/>
      <c r="BR100" s="31"/>
      <c r="BS100" s="33"/>
      <c r="BT100" s="52"/>
      <c r="BU100" s="31"/>
      <c r="BV100" s="33"/>
      <c r="BW100" s="52"/>
      <c r="BX100" s="31"/>
      <c r="BY100" s="119">
        <f t="shared" si="15"/>
        <v>0</v>
      </c>
      <c r="BZ100" s="18"/>
      <c r="CA100" s="3"/>
    </row>
    <row r="101" spans="1:79" x14ac:dyDescent="0.2">
      <c r="A101" s="25"/>
      <c r="B101" s="14">
        <v>91</v>
      </c>
      <c r="C101" s="143">
        <v>190</v>
      </c>
      <c r="D101" s="13"/>
      <c r="E101" s="14"/>
      <c r="F101" s="15"/>
      <c r="G101" s="15"/>
      <c r="H101" s="138" t="s">
        <v>53</v>
      </c>
      <c r="I101" s="79" t="s">
        <v>152</v>
      </c>
      <c r="J101" s="89">
        <v>41346</v>
      </c>
      <c r="K101" s="63"/>
      <c r="L101" s="62">
        <v>257</v>
      </c>
      <c r="M101" s="62"/>
      <c r="N101" s="62"/>
      <c r="O101" s="62"/>
      <c r="P101" s="62"/>
      <c r="Q101" s="62"/>
      <c r="R101" s="62"/>
      <c r="S101" s="102">
        <f t="shared" si="10"/>
        <v>257</v>
      </c>
      <c r="T101" s="103">
        <f t="shared" si="18"/>
        <v>214.88294314381272</v>
      </c>
      <c r="U101" s="104">
        <f t="shared" si="19"/>
        <v>42.117056856187297</v>
      </c>
      <c r="V101" s="63"/>
      <c r="W101" s="62"/>
      <c r="X101" s="102">
        <f t="shared" si="11"/>
        <v>0</v>
      </c>
      <c r="Y101" s="102">
        <f t="shared" si="16"/>
        <v>0</v>
      </c>
      <c r="Z101" s="115">
        <f t="shared" si="17"/>
        <v>0</v>
      </c>
      <c r="AA101" s="116">
        <f t="shared" si="12"/>
        <v>257</v>
      </c>
      <c r="AB101" s="102">
        <f t="shared" si="13"/>
        <v>214.88294314381272</v>
      </c>
      <c r="AC101" s="117">
        <f t="shared" si="14"/>
        <v>42.117056856187297</v>
      </c>
      <c r="AD101" s="122">
        <v>41359</v>
      </c>
      <c r="AE101" s="52" t="s">
        <v>56</v>
      </c>
      <c r="AF101" s="31">
        <v>100</v>
      </c>
      <c r="AG101" s="122"/>
      <c r="AH101" s="52"/>
      <c r="AI101" s="31"/>
      <c r="AJ101" s="122"/>
      <c r="AK101" s="52"/>
      <c r="AL101" s="31"/>
      <c r="AM101" s="33"/>
      <c r="AN101" s="37"/>
      <c r="AO101" s="122"/>
      <c r="AP101" s="52"/>
      <c r="AQ101" s="31"/>
      <c r="AR101" s="122"/>
      <c r="AS101" s="52"/>
      <c r="AT101" s="31"/>
      <c r="AU101" s="33"/>
      <c r="AV101" s="52"/>
      <c r="AW101" s="31"/>
      <c r="AX101" s="33"/>
      <c r="AY101" s="52"/>
      <c r="AZ101" s="31"/>
      <c r="BA101" s="33"/>
      <c r="BB101" s="52"/>
      <c r="BC101" s="31"/>
      <c r="BD101" s="33"/>
      <c r="BE101" s="52"/>
      <c r="BF101" s="31"/>
      <c r="BG101" s="33"/>
      <c r="BH101" s="52"/>
      <c r="BI101" s="31"/>
      <c r="BJ101" s="33"/>
      <c r="BK101" s="52"/>
      <c r="BL101" s="31"/>
      <c r="BM101" s="33"/>
      <c r="BN101" s="52"/>
      <c r="BO101" s="31"/>
      <c r="BP101" s="33"/>
      <c r="BQ101" s="52"/>
      <c r="BR101" s="31"/>
      <c r="BS101" s="33"/>
      <c r="BT101" s="52"/>
      <c r="BU101" s="31"/>
      <c r="BV101" s="33"/>
      <c r="BW101" s="52"/>
      <c r="BX101" s="31"/>
      <c r="BY101" s="119">
        <f t="shared" si="15"/>
        <v>157</v>
      </c>
      <c r="BZ101" s="18"/>
      <c r="CA101" s="3"/>
    </row>
    <row r="102" spans="1:79" x14ac:dyDescent="0.2">
      <c r="A102" s="25"/>
      <c r="B102" s="96">
        <v>92</v>
      </c>
      <c r="C102" s="143">
        <v>191</v>
      </c>
      <c r="D102" s="13"/>
      <c r="E102" s="14"/>
      <c r="F102" s="15"/>
      <c r="G102" s="15"/>
      <c r="H102" s="138" t="s">
        <v>52</v>
      </c>
      <c r="I102" s="79" t="s">
        <v>153</v>
      </c>
      <c r="J102" s="89">
        <v>41348</v>
      </c>
      <c r="K102" s="63"/>
      <c r="L102" s="62"/>
      <c r="M102" s="62">
        <v>266</v>
      </c>
      <c r="N102" s="62"/>
      <c r="O102" s="62"/>
      <c r="P102" s="62"/>
      <c r="Q102" s="62"/>
      <c r="R102" s="62"/>
      <c r="S102" s="102">
        <f t="shared" si="10"/>
        <v>266</v>
      </c>
      <c r="T102" s="103">
        <f t="shared" si="18"/>
        <v>222.40802675585286</v>
      </c>
      <c r="U102" s="104">
        <f t="shared" si="19"/>
        <v>43.591973244147162</v>
      </c>
      <c r="V102" s="63"/>
      <c r="W102" s="62"/>
      <c r="X102" s="102">
        <f t="shared" si="11"/>
        <v>0</v>
      </c>
      <c r="Y102" s="102">
        <f t="shared" si="16"/>
        <v>0</v>
      </c>
      <c r="Z102" s="115">
        <f t="shared" si="17"/>
        <v>0</v>
      </c>
      <c r="AA102" s="116">
        <f t="shared" si="12"/>
        <v>266</v>
      </c>
      <c r="AB102" s="102">
        <f t="shared" si="13"/>
        <v>222.40802675585286</v>
      </c>
      <c r="AC102" s="117">
        <f t="shared" si="14"/>
        <v>43.591973244147162</v>
      </c>
      <c r="AD102" s="122">
        <v>41349</v>
      </c>
      <c r="AE102" s="52" t="s">
        <v>51</v>
      </c>
      <c r="AF102" s="31">
        <v>266</v>
      </c>
      <c r="AG102" s="122"/>
      <c r="AH102" s="52"/>
      <c r="AI102" s="31"/>
      <c r="AJ102" s="122"/>
      <c r="AK102" s="52"/>
      <c r="AL102" s="31"/>
      <c r="AM102" s="33"/>
      <c r="AN102" s="37"/>
      <c r="AO102" s="122"/>
      <c r="AP102" s="52"/>
      <c r="AQ102" s="31"/>
      <c r="AR102" s="122"/>
      <c r="AS102" s="52"/>
      <c r="AT102" s="31"/>
      <c r="AU102" s="33"/>
      <c r="AV102" s="52"/>
      <c r="AW102" s="31"/>
      <c r="AX102" s="33"/>
      <c r="AY102" s="52"/>
      <c r="AZ102" s="31"/>
      <c r="BA102" s="33"/>
      <c r="BB102" s="52"/>
      <c r="BC102" s="31"/>
      <c r="BD102" s="33"/>
      <c r="BE102" s="52"/>
      <c r="BF102" s="31"/>
      <c r="BG102" s="33"/>
      <c r="BH102" s="52"/>
      <c r="BI102" s="31"/>
      <c r="BJ102" s="33"/>
      <c r="BK102" s="52"/>
      <c r="BL102" s="31"/>
      <c r="BM102" s="33"/>
      <c r="BN102" s="52"/>
      <c r="BO102" s="31"/>
      <c r="BP102" s="33"/>
      <c r="BQ102" s="52"/>
      <c r="BR102" s="31"/>
      <c r="BS102" s="33"/>
      <c r="BT102" s="52"/>
      <c r="BU102" s="31"/>
      <c r="BV102" s="33"/>
      <c r="BW102" s="52"/>
      <c r="BX102" s="31"/>
      <c r="BY102" s="119">
        <f t="shared" si="15"/>
        <v>0</v>
      </c>
      <c r="BZ102" s="18"/>
      <c r="CA102" s="3"/>
    </row>
    <row r="103" spans="1:79" x14ac:dyDescent="0.2">
      <c r="A103" s="25"/>
      <c r="B103" s="14">
        <v>93</v>
      </c>
      <c r="C103" s="143">
        <v>192</v>
      </c>
      <c r="D103" s="13"/>
      <c r="E103" s="14"/>
      <c r="F103" s="15"/>
      <c r="G103" s="15"/>
      <c r="H103" s="138" t="s">
        <v>52</v>
      </c>
      <c r="I103" s="79" t="s">
        <v>154</v>
      </c>
      <c r="J103" s="89">
        <v>41348</v>
      </c>
      <c r="K103" s="63"/>
      <c r="L103" s="62"/>
      <c r="M103" s="62">
        <v>190</v>
      </c>
      <c r="N103" s="62"/>
      <c r="O103" s="62"/>
      <c r="P103" s="62"/>
      <c r="Q103" s="62"/>
      <c r="R103" s="62"/>
      <c r="S103" s="102">
        <f t="shared" si="10"/>
        <v>190</v>
      </c>
      <c r="T103" s="103">
        <f t="shared" si="18"/>
        <v>158.86287625418061</v>
      </c>
      <c r="U103" s="104">
        <f t="shared" si="19"/>
        <v>31.137123745819398</v>
      </c>
      <c r="V103" s="63"/>
      <c r="W103" s="62"/>
      <c r="X103" s="102">
        <f t="shared" si="11"/>
        <v>0</v>
      </c>
      <c r="Y103" s="102">
        <f t="shared" si="16"/>
        <v>0</v>
      </c>
      <c r="Z103" s="115">
        <f t="shared" si="17"/>
        <v>0</v>
      </c>
      <c r="AA103" s="116">
        <f t="shared" si="12"/>
        <v>190</v>
      </c>
      <c r="AB103" s="102">
        <f t="shared" si="13"/>
        <v>158.86287625418061</v>
      </c>
      <c r="AC103" s="117">
        <f t="shared" si="14"/>
        <v>31.137123745819398</v>
      </c>
      <c r="AD103" s="122">
        <v>41352</v>
      </c>
      <c r="AE103" s="52" t="s">
        <v>51</v>
      </c>
      <c r="AF103" s="31">
        <v>190</v>
      </c>
      <c r="AG103" s="122"/>
      <c r="AH103" s="52"/>
      <c r="AI103" s="31"/>
      <c r="AJ103" s="122"/>
      <c r="AK103" s="52"/>
      <c r="AL103" s="31"/>
      <c r="AM103" s="33"/>
      <c r="AN103" s="37"/>
      <c r="AO103" s="122"/>
      <c r="AP103" s="52"/>
      <c r="AQ103" s="31"/>
      <c r="AR103" s="122"/>
      <c r="AS103" s="52"/>
      <c r="AT103" s="31"/>
      <c r="AU103" s="33"/>
      <c r="AV103" s="52"/>
      <c r="AW103" s="31"/>
      <c r="AX103" s="33"/>
      <c r="AY103" s="52"/>
      <c r="AZ103" s="31"/>
      <c r="BA103" s="33"/>
      <c r="BB103" s="52"/>
      <c r="BC103" s="31"/>
      <c r="BD103" s="33"/>
      <c r="BE103" s="52"/>
      <c r="BF103" s="31"/>
      <c r="BG103" s="33"/>
      <c r="BH103" s="52"/>
      <c r="BI103" s="31"/>
      <c r="BJ103" s="33"/>
      <c r="BK103" s="52"/>
      <c r="BL103" s="31"/>
      <c r="BM103" s="33"/>
      <c r="BN103" s="52"/>
      <c r="BO103" s="31"/>
      <c r="BP103" s="33"/>
      <c r="BQ103" s="52"/>
      <c r="BR103" s="31"/>
      <c r="BS103" s="33"/>
      <c r="BT103" s="52"/>
      <c r="BU103" s="31"/>
      <c r="BV103" s="33"/>
      <c r="BW103" s="52"/>
      <c r="BX103" s="31"/>
      <c r="BY103" s="119">
        <f t="shared" si="15"/>
        <v>0</v>
      </c>
      <c r="BZ103" s="18"/>
      <c r="CA103" s="3"/>
    </row>
    <row r="104" spans="1:79" x14ac:dyDescent="0.2">
      <c r="A104" s="25"/>
      <c r="B104" s="96">
        <v>94</v>
      </c>
      <c r="C104" s="143">
        <v>193</v>
      </c>
      <c r="D104" s="13"/>
      <c r="E104" s="14"/>
      <c r="F104" s="15"/>
      <c r="G104" s="15"/>
      <c r="H104" s="138" t="s">
        <v>53</v>
      </c>
      <c r="I104" s="79" t="s">
        <v>155</v>
      </c>
      <c r="J104" s="89">
        <v>41352</v>
      </c>
      <c r="K104" s="63"/>
      <c r="L104" s="62">
        <v>10</v>
      </c>
      <c r="M104" s="62"/>
      <c r="N104" s="62"/>
      <c r="O104" s="62"/>
      <c r="P104" s="62"/>
      <c r="Q104" s="62"/>
      <c r="R104" s="62"/>
      <c r="S104" s="102">
        <f t="shared" si="10"/>
        <v>10</v>
      </c>
      <c r="T104" s="103">
        <f t="shared" si="18"/>
        <v>8.3612040133779271</v>
      </c>
      <c r="U104" s="104">
        <f t="shared" si="19"/>
        <v>1.6387959866220738</v>
      </c>
      <c r="V104" s="63"/>
      <c r="W104" s="62"/>
      <c r="X104" s="102">
        <f t="shared" si="11"/>
        <v>0</v>
      </c>
      <c r="Y104" s="102">
        <f t="shared" si="16"/>
        <v>0</v>
      </c>
      <c r="Z104" s="115">
        <f t="shared" si="17"/>
        <v>0</v>
      </c>
      <c r="AA104" s="116">
        <f t="shared" si="12"/>
        <v>10</v>
      </c>
      <c r="AB104" s="102">
        <f t="shared" si="13"/>
        <v>8.3612040133779271</v>
      </c>
      <c r="AC104" s="117">
        <f t="shared" si="14"/>
        <v>1.6387959866220738</v>
      </c>
      <c r="AD104" s="122">
        <v>41352</v>
      </c>
      <c r="AE104" s="52" t="s">
        <v>56</v>
      </c>
      <c r="AF104" s="31">
        <v>10</v>
      </c>
      <c r="AG104" s="122"/>
      <c r="AH104" s="52"/>
      <c r="AI104" s="31"/>
      <c r="AJ104" s="122"/>
      <c r="AK104" s="52"/>
      <c r="AL104" s="31"/>
      <c r="AM104" s="33"/>
      <c r="AN104" s="37"/>
      <c r="AO104" s="122"/>
      <c r="AP104" s="52"/>
      <c r="AQ104" s="31"/>
      <c r="AR104" s="122"/>
      <c r="AS104" s="52"/>
      <c r="AT104" s="31"/>
      <c r="AU104" s="33"/>
      <c r="AV104" s="52"/>
      <c r="AW104" s="31"/>
      <c r="AX104" s="33"/>
      <c r="AY104" s="52"/>
      <c r="AZ104" s="31"/>
      <c r="BA104" s="33"/>
      <c r="BB104" s="52"/>
      <c r="BC104" s="31"/>
      <c r="BD104" s="33"/>
      <c r="BE104" s="52"/>
      <c r="BF104" s="31"/>
      <c r="BG104" s="33"/>
      <c r="BH104" s="52"/>
      <c r="BI104" s="31"/>
      <c r="BJ104" s="33"/>
      <c r="BK104" s="52"/>
      <c r="BL104" s="31"/>
      <c r="BM104" s="33"/>
      <c r="BN104" s="52"/>
      <c r="BO104" s="31"/>
      <c r="BP104" s="33"/>
      <c r="BQ104" s="52"/>
      <c r="BR104" s="31"/>
      <c r="BS104" s="33"/>
      <c r="BT104" s="52"/>
      <c r="BU104" s="31"/>
      <c r="BV104" s="33"/>
      <c r="BW104" s="52"/>
      <c r="BX104" s="31"/>
      <c r="BY104" s="119">
        <f t="shared" si="15"/>
        <v>0</v>
      </c>
      <c r="BZ104" s="18"/>
      <c r="CA104" s="3"/>
    </row>
    <row r="105" spans="1:79" x14ac:dyDescent="0.2">
      <c r="A105" s="25"/>
      <c r="B105" s="14">
        <v>95</v>
      </c>
      <c r="C105" s="143">
        <v>194</v>
      </c>
      <c r="D105" s="13"/>
      <c r="E105" s="14"/>
      <c r="F105" s="15"/>
      <c r="G105" s="15"/>
      <c r="H105" s="138" t="s">
        <v>53</v>
      </c>
      <c r="I105" s="79" t="s">
        <v>156</v>
      </c>
      <c r="J105" s="89">
        <v>41352</v>
      </c>
      <c r="K105" s="63"/>
      <c r="L105" s="62">
        <v>76</v>
      </c>
      <c r="M105" s="62"/>
      <c r="N105" s="62"/>
      <c r="O105" s="62"/>
      <c r="P105" s="62"/>
      <c r="Q105" s="62"/>
      <c r="R105" s="62"/>
      <c r="S105" s="102">
        <f t="shared" ref="S105:S137" si="20">K105+L105+M105+N105+O105+P105+Q105+R105</f>
        <v>76</v>
      </c>
      <c r="T105" s="103">
        <f t="shared" si="18"/>
        <v>63.545150501672246</v>
      </c>
      <c r="U105" s="104">
        <f t="shared" si="19"/>
        <v>12.454849498327761</v>
      </c>
      <c r="V105" s="63"/>
      <c r="W105" s="62"/>
      <c r="X105" s="102">
        <f t="shared" ref="X105:X128" si="21">+V105+W105</f>
        <v>0</v>
      </c>
      <c r="Y105" s="102">
        <f t="shared" si="16"/>
        <v>0</v>
      </c>
      <c r="Z105" s="115">
        <f t="shared" si="17"/>
        <v>0</v>
      </c>
      <c r="AA105" s="116">
        <f t="shared" ref="AA105:AA128" si="22">S105+X105</f>
        <v>76</v>
      </c>
      <c r="AB105" s="102">
        <f t="shared" ref="AB105:AB128" si="23">T105+Y105</f>
        <v>63.545150501672246</v>
      </c>
      <c r="AC105" s="117">
        <f t="shared" ref="AC105:AC128" si="24">U105+Z105</f>
        <v>12.454849498327761</v>
      </c>
      <c r="AD105" s="122">
        <v>41359</v>
      </c>
      <c r="AE105" s="52" t="s">
        <v>56</v>
      </c>
      <c r="AF105" s="31">
        <v>76</v>
      </c>
      <c r="AG105" s="122"/>
      <c r="AH105" s="52"/>
      <c r="AI105" s="31"/>
      <c r="AJ105" s="122"/>
      <c r="AK105" s="52"/>
      <c r="AL105" s="31"/>
      <c r="AM105" s="33"/>
      <c r="AN105" s="37"/>
      <c r="AO105" s="122"/>
      <c r="AP105" s="52"/>
      <c r="AQ105" s="31"/>
      <c r="AR105" s="122"/>
      <c r="AS105" s="52"/>
      <c r="AT105" s="31"/>
      <c r="AU105" s="33"/>
      <c r="AV105" s="52"/>
      <c r="AW105" s="31"/>
      <c r="AX105" s="33"/>
      <c r="AY105" s="52"/>
      <c r="AZ105" s="31"/>
      <c r="BA105" s="33"/>
      <c r="BB105" s="52"/>
      <c r="BC105" s="31"/>
      <c r="BD105" s="33"/>
      <c r="BE105" s="52"/>
      <c r="BF105" s="31"/>
      <c r="BG105" s="33"/>
      <c r="BH105" s="52"/>
      <c r="BI105" s="31"/>
      <c r="BJ105" s="33"/>
      <c r="BK105" s="52"/>
      <c r="BL105" s="31"/>
      <c r="BM105" s="33"/>
      <c r="BN105" s="52"/>
      <c r="BO105" s="31"/>
      <c r="BP105" s="33"/>
      <c r="BQ105" s="52"/>
      <c r="BR105" s="31"/>
      <c r="BS105" s="33"/>
      <c r="BT105" s="52"/>
      <c r="BU105" s="31"/>
      <c r="BV105" s="33"/>
      <c r="BW105" s="52"/>
      <c r="BX105" s="31"/>
      <c r="BY105" s="119">
        <f t="shared" ref="BY105:BY128" si="25">AA105-(AF105+AI105+AL105+AQ105+AT105+AW105+AZ105+BC105+BF105+BI105+BL105+BO105+BR105+BU105+BX105)</f>
        <v>0</v>
      </c>
      <c r="BZ105" s="18"/>
      <c r="CA105" s="3"/>
    </row>
    <row r="106" spans="1:79" x14ac:dyDescent="0.2">
      <c r="A106" s="25"/>
      <c r="B106" s="96">
        <v>96</v>
      </c>
      <c r="C106" s="143">
        <v>195</v>
      </c>
      <c r="D106" s="13"/>
      <c r="E106" s="14"/>
      <c r="F106" s="15"/>
      <c r="G106" s="15"/>
      <c r="H106" s="138" t="s">
        <v>53</v>
      </c>
      <c r="I106" s="79" t="s">
        <v>157</v>
      </c>
      <c r="J106" s="89">
        <v>41353</v>
      </c>
      <c r="K106" s="63"/>
      <c r="L106" s="62">
        <v>242</v>
      </c>
      <c r="M106" s="62"/>
      <c r="N106" s="62"/>
      <c r="O106" s="62"/>
      <c r="P106" s="62"/>
      <c r="Q106" s="62"/>
      <c r="R106" s="62"/>
      <c r="S106" s="102">
        <f t="shared" si="20"/>
        <v>242</v>
      </c>
      <c r="T106" s="103">
        <f t="shared" si="18"/>
        <v>202.34113712374582</v>
      </c>
      <c r="U106" s="104">
        <f t="shared" si="19"/>
        <v>39.658862876254183</v>
      </c>
      <c r="V106" s="63"/>
      <c r="W106" s="62"/>
      <c r="X106" s="102">
        <f t="shared" si="21"/>
        <v>0</v>
      </c>
      <c r="Y106" s="102">
        <f t="shared" si="16"/>
        <v>0</v>
      </c>
      <c r="Z106" s="115">
        <f t="shared" si="17"/>
        <v>0</v>
      </c>
      <c r="AA106" s="116">
        <f t="shared" si="22"/>
        <v>242</v>
      </c>
      <c r="AB106" s="102">
        <f t="shared" si="23"/>
        <v>202.34113712374582</v>
      </c>
      <c r="AC106" s="117">
        <f t="shared" si="24"/>
        <v>39.658862876254183</v>
      </c>
      <c r="AD106" s="122">
        <v>41353</v>
      </c>
      <c r="AE106" s="52" t="s">
        <v>57</v>
      </c>
      <c r="AF106" s="31">
        <v>242</v>
      </c>
      <c r="AG106" s="122"/>
      <c r="AH106" s="52"/>
      <c r="AI106" s="31"/>
      <c r="AJ106" s="122"/>
      <c r="AK106" s="52"/>
      <c r="AL106" s="31"/>
      <c r="AM106" s="33"/>
      <c r="AN106" s="37"/>
      <c r="AO106" s="122"/>
      <c r="AP106" s="52"/>
      <c r="AQ106" s="31"/>
      <c r="AR106" s="122"/>
      <c r="AS106" s="52"/>
      <c r="AT106" s="31"/>
      <c r="AU106" s="33"/>
      <c r="AV106" s="52"/>
      <c r="AW106" s="31"/>
      <c r="AX106" s="33"/>
      <c r="AY106" s="52"/>
      <c r="AZ106" s="31"/>
      <c r="BA106" s="33"/>
      <c r="BB106" s="52"/>
      <c r="BC106" s="31"/>
      <c r="BD106" s="33"/>
      <c r="BE106" s="52"/>
      <c r="BF106" s="31"/>
      <c r="BG106" s="33"/>
      <c r="BH106" s="52"/>
      <c r="BI106" s="31"/>
      <c r="BJ106" s="33"/>
      <c r="BK106" s="52"/>
      <c r="BL106" s="31"/>
      <c r="BM106" s="33"/>
      <c r="BN106" s="52"/>
      <c r="BO106" s="31"/>
      <c r="BP106" s="33"/>
      <c r="BQ106" s="52"/>
      <c r="BR106" s="31"/>
      <c r="BS106" s="33"/>
      <c r="BT106" s="52"/>
      <c r="BU106" s="31"/>
      <c r="BV106" s="33"/>
      <c r="BW106" s="52"/>
      <c r="BX106" s="31"/>
      <c r="BY106" s="119">
        <f t="shared" si="25"/>
        <v>0</v>
      </c>
      <c r="BZ106" s="18"/>
      <c r="CA106" s="3"/>
    </row>
    <row r="107" spans="1:79" x14ac:dyDescent="0.2">
      <c r="A107" s="25"/>
      <c r="B107" s="14">
        <v>97</v>
      </c>
      <c r="C107" s="143">
        <v>196</v>
      </c>
      <c r="D107" s="13"/>
      <c r="E107" s="14"/>
      <c r="F107" s="15"/>
      <c r="G107" s="15"/>
      <c r="H107" s="138" t="s">
        <v>52</v>
      </c>
      <c r="I107" s="79" t="s">
        <v>158</v>
      </c>
      <c r="J107" s="89">
        <v>41353</v>
      </c>
      <c r="K107" s="63"/>
      <c r="L107" s="62"/>
      <c r="M107" s="62">
        <v>70</v>
      </c>
      <c r="N107" s="62"/>
      <c r="O107" s="62"/>
      <c r="P107" s="62"/>
      <c r="Q107" s="62"/>
      <c r="R107" s="62"/>
      <c r="S107" s="102">
        <f t="shared" si="20"/>
        <v>70</v>
      </c>
      <c r="T107" s="103">
        <f t="shared" si="18"/>
        <v>58.528428093645488</v>
      </c>
      <c r="U107" s="104">
        <f t="shared" si="19"/>
        <v>11.471571906354516</v>
      </c>
      <c r="V107" s="63"/>
      <c r="W107" s="62"/>
      <c r="X107" s="102">
        <f t="shared" si="21"/>
        <v>0</v>
      </c>
      <c r="Y107" s="102">
        <f t="shared" si="16"/>
        <v>0</v>
      </c>
      <c r="Z107" s="115">
        <f t="shared" si="17"/>
        <v>0</v>
      </c>
      <c r="AA107" s="116">
        <f t="shared" si="22"/>
        <v>70</v>
      </c>
      <c r="AB107" s="102">
        <f t="shared" si="23"/>
        <v>58.528428093645488</v>
      </c>
      <c r="AC107" s="117">
        <f t="shared" si="24"/>
        <v>11.471571906354516</v>
      </c>
      <c r="AD107" s="122">
        <v>41369</v>
      </c>
      <c r="AE107" s="52" t="s">
        <v>51</v>
      </c>
      <c r="AF107" s="31">
        <v>70</v>
      </c>
      <c r="AG107" s="122"/>
      <c r="AH107" s="52"/>
      <c r="AI107" s="31"/>
      <c r="AJ107" s="122"/>
      <c r="AK107" s="52"/>
      <c r="AL107" s="31"/>
      <c r="AM107" s="33"/>
      <c r="AN107" s="37"/>
      <c r="AO107" s="122"/>
      <c r="AP107" s="52"/>
      <c r="AQ107" s="31"/>
      <c r="AR107" s="122"/>
      <c r="AS107" s="52"/>
      <c r="AT107" s="31"/>
      <c r="AU107" s="33"/>
      <c r="AV107" s="52"/>
      <c r="AW107" s="31"/>
      <c r="AX107" s="33"/>
      <c r="AY107" s="52"/>
      <c r="AZ107" s="31"/>
      <c r="BA107" s="33"/>
      <c r="BB107" s="52"/>
      <c r="BC107" s="31"/>
      <c r="BD107" s="33"/>
      <c r="BE107" s="52"/>
      <c r="BF107" s="31"/>
      <c r="BG107" s="33"/>
      <c r="BH107" s="52"/>
      <c r="BI107" s="31"/>
      <c r="BJ107" s="33"/>
      <c r="BK107" s="52"/>
      <c r="BL107" s="31"/>
      <c r="BM107" s="33"/>
      <c r="BN107" s="52"/>
      <c r="BO107" s="31"/>
      <c r="BP107" s="33"/>
      <c r="BQ107" s="52"/>
      <c r="BR107" s="31"/>
      <c r="BS107" s="33"/>
      <c r="BT107" s="52"/>
      <c r="BU107" s="31"/>
      <c r="BV107" s="33"/>
      <c r="BW107" s="52"/>
      <c r="BX107" s="31"/>
      <c r="BY107" s="119">
        <f t="shared" si="25"/>
        <v>0</v>
      </c>
      <c r="BZ107" s="18"/>
      <c r="CA107" s="3"/>
    </row>
    <row r="108" spans="1:79" x14ac:dyDescent="0.2">
      <c r="A108" s="25"/>
      <c r="B108" s="96">
        <v>98</v>
      </c>
      <c r="C108" s="143">
        <v>197</v>
      </c>
      <c r="D108" s="13"/>
      <c r="E108" s="14"/>
      <c r="F108" s="15"/>
      <c r="G108" s="15"/>
      <c r="H108" s="138" t="s">
        <v>53</v>
      </c>
      <c r="I108" s="79" t="s">
        <v>159</v>
      </c>
      <c r="J108" s="89">
        <v>41354</v>
      </c>
      <c r="K108" s="63"/>
      <c r="L108" s="62">
        <v>76</v>
      </c>
      <c r="M108" s="62"/>
      <c r="N108" s="62"/>
      <c r="O108" s="62"/>
      <c r="P108" s="62"/>
      <c r="Q108" s="62"/>
      <c r="R108" s="62"/>
      <c r="S108" s="102">
        <f t="shared" si="20"/>
        <v>76</v>
      </c>
      <c r="T108" s="103">
        <f t="shared" si="18"/>
        <v>63.545150501672246</v>
      </c>
      <c r="U108" s="104">
        <f t="shared" si="19"/>
        <v>12.454849498327761</v>
      </c>
      <c r="V108" s="63"/>
      <c r="W108" s="62"/>
      <c r="X108" s="102">
        <f t="shared" si="21"/>
        <v>0</v>
      </c>
      <c r="Y108" s="102">
        <f t="shared" si="16"/>
        <v>0</v>
      </c>
      <c r="Z108" s="115">
        <f t="shared" si="17"/>
        <v>0</v>
      </c>
      <c r="AA108" s="116">
        <f t="shared" si="22"/>
        <v>76</v>
      </c>
      <c r="AB108" s="102">
        <f t="shared" si="23"/>
        <v>63.545150501672246</v>
      </c>
      <c r="AC108" s="117">
        <f t="shared" si="24"/>
        <v>12.454849498327761</v>
      </c>
      <c r="AD108" s="122">
        <v>41359</v>
      </c>
      <c r="AE108" s="52" t="s">
        <v>56</v>
      </c>
      <c r="AF108" s="31">
        <v>76</v>
      </c>
      <c r="AG108" s="122"/>
      <c r="AH108" s="52"/>
      <c r="AI108" s="31"/>
      <c r="AJ108" s="122"/>
      <c r="AK108" s="52"/>
      <c r="AL108" s="31"/>
      <c r="AM108" s="33"/>
      <c r="AN108" s="37"/>
      <c r="AO108" s="122"/>
      <c r="AP108" s="52"/>
      <c r="AQ108" s="31"/>
      <c r="AR108" s="122"/>
      <c r="AS108" s="52"/>
      <c r="AT108" s="31"/>
      <c r="AU108" s="33"/>
      <c r="AV108" s="52"/>
      <c r="AW108" s="31"/>
      <c r="AX108" s="33"/>
      <c r="AY108" s="52"/>
      <c r="AZ108" s="31"/>
      <c r="BA108" s="33"/>
      <c r="BB108" s="52"/>
      <c r="BC108" s="31"/>
      <c r="BD108" s="33"/>
      <c r="BE108" s="52"/>
      <c r="BF108" s="31"/>
      <c r="BG108" s="33"/>
      <c r="BH108" s="52"/>
      <c r="BI108" s="31"/>
      <c r="BJ108" s="33"/>
      <c r="BK108" s="52"/>
      <c r="BL108" s="31"/>
      <c r="BM108" s="33"/>
      <c r="BN108" s="52"/>
      <c r="BO108" s="31"/>
      <c r="BP108" s="33"/>
      <c r="BQ108" s="52"/>
      <c r="BR108" s="31"/>
      <c r="BS108" s="33"/>
      <c r="BT108" s="52"/>
      <c r="BU108" s="31"/>
      <c r="BV108" s="33"/>
      <c r="BW108" s="52"/>
      <c r="BX108" s="31"/>
      <c r="BY108" s="119">
        <f t="shared" si="25"/>
        <v>0</v>
      </c>
      <c r="BZ108" s="18"/>
      <c r="CA108" s="3"/>
    </row>
    <row r="109" spans="1:79" x14ac:dyDescent="0.2">
      <c r="A109" s="25"/>
      <c r="B109" s="14">
        <v>99</v>
      </c>
      <c r="C109" s="143">
        <v>198</v>
      </c>
      <c r="D109" s="13"/>
      <c r="E109" s="14"/>
      <c r="F109" s="15"/>
      <c r="G109" s="15"/>
      <c r="H109" s="138" t="s">
        <v>52</v>
      </c>
      <c r="I109" s="79" t="s">
        <v>160</v>
      </c>
      <c r="J109" s="89">
        <v>41355</v>
      </c>
      <c r="K109" s="63"/>
      <c r="L109" s="62"/>
      <c r="M109" s="62">
        <v>204</v>
      </c>
      <c r="N109" s="62"/>
      <c r="O109" s="62"/>
      <c r="P109" s="62"/>
      <c r="Q109" s="62"/>
      <c r="R109" s="62"/>
      <c r="S109" s="102">
        <f t="shared" si="20"/>
        <v>204</v>
      </c>
      <c r="T109" s="103">
        <f t="shared" si="18"/>
        <v>170.5685618729097</v>
      </c>
      <c r="U109" s="104">
        <f t="shared" si="19"/>
        <v>33.431438127090303</v>
      </c>
      <c r="V109" s="63"/>
      <c r="W109" s="62"/>
      <c r="X109" s="102">
        <f t="shared" si="21"/>
        <v>0</v>
      </c>
      <c r="Y109" s="102">
        <f t="shared" si="16"/>
        <v>0</v>
      </c>
      <c r="Z109" s="115">
        <f t="shared" si="17"/>
        <v>0</v>
      </c>
      <c r="AA109" s="116">
        <f t="shared" si="22"/>
        <v>204</v>
      </c>
      <c r="AB109" s="102">
        <f t="shared" si="23"/>
        <v>170.5685618729097</v>
      </c>
      <c r="AC109" s="117">
        <f t="shared" si="24"/>
        <v>33.431438127090303</v>
      </c>
      <c r="AD109" s="122">
        <v>41366</v>
      </c>
      <c r="AE109" s="52" t="s">
        <v>57</v>
      </c>
      <c r="AF109" s="31">
        <v>204</v>
      </c>
      <c r="AG109" s="122"/>
      <c r="AH109" s="52"/>
      <c r="AI109" s="31"/>
      <c r="AJ109" s="122"/>
      <c r="AK109" s="52"/>
      <c r="AL109" s="31"/>
      <c r="AM109" s="33"/>
      <c r="AN109" s="37"/>
      <c r="AO109" s="122"/>
      <c r="AP109" s="52"/>
      <c r="AQ109" s="31"/>
      <c r="AR109" s="122"/>
      <c r="AS109" s="52"/>
      <c r="AT109" s="31"/>
      <c r="AU109" s="33"/>
      <c r="AV109" s="52"/>
      <c r="AW109" s="31"/>
      <c r="AX109" s="33"/>
      <c r="AY109" s="52"/>
      <c r="AZ109" s="31"/>
      <c r="BA109" s="33"/>
      <c r="BB109" s="52"/>
      <c r="BC109" s="31"/>
      <c r="BD109" s="33"/>
      <c r="BE109" s="52"/>
      <c r="BF109" s="31"/>
      <c r="BG109" s="33"/>
      <c r="BH109" s="52"/>
      <c r="BI109" s="31"/>
      <c r="BJ109" s="33"/>
      <c r="BK109" s="52"/>
      <c r="BL109" s="31"/>
      <c r="BM109" s="33"/>
      <c r="BN109" s="52"/>
      <c r="BO109" s="31"/>
      <c r="BP109" s="33"/>
      <c r="BQ109" s="52"/>
      <c r="BR109" s="31"/>
      <c r="BS109" s="33"/>
      <c r="BT109" s="52"/>
      <c r="BU109" s="31"/>
      <c r="BV109" s="33"/>
      <c r="BW109" s="52"/>
      <c r="BX109" s="31"/>
      <c r="BY109" s="119">
        <f t="shared" si="25"/>
        <v>0</v>
      </c>
      <c r="BZ109" s="18"/>
      <c r="CA109" s="3"/>
    </row>
    <row r="110" spans="1:79" x14ac:dyDescent="0.2">
      <c r="A110" s="25"/>
      <c r="B110" s="96">
        <v>100</v>
      </c>
      <c r="C110" s="143">
        <v>199</v>
      </c>
      <c r="D110" s="13"/>
      <c r="E110" s="14"/>
      <c r="F110" s="15"/>
      <c r="G110" s="15"/>
      <c r="H110" s="138" t="s">
        <v>52</v>
      </c>
      <c r="I110" s="79" t="s">
        <v>161</v>
      </c>
      <c r="J110" s="89">
        <v>41355</v>
      </c>
      <c r="K110" s="63"/>
      <c r="L110" s="62"/>
      <c r="M110" s="62">
        <v>242</v>
      </c>
      <c r="N110" s="62"/>
      <c r="O110" s="62"/>
      <c r="P110" s="62"/>
      <c r="Q110" s="62"/>
      <c r="R110" s="62"/>
      <c r="S110" s="102">
        <f>K110+L110+M110+N110+O110+P110+Q110+R110</f>
        <v>242</v>
      </c>
      <c r="T110" s="103">
        <f t="shared" si="18"/>
        <v>202.34113712374582</v>
      </c>
      <c r="U110" s="104">
        <f t="shared" si="19"/>
        <v>39.658862876254183</v>
      </c>
      <c r="V110" s="63"/>
      <c r="W110" s="62"/>
      <c r="X110" s="102">
        <f t="shared" si="21"/>
        <v>0</v>
      </c>
      <c r="Y110" s="102">
        <f t="shared" si="16"/>
        <v>0</v>
      </c>
      <c r="Z110" s="115">
        <f t="shared" si="17"/>
        <v>0</v>
      </c>
      <c r="AA110" s="116">
        <f t="shared" si="22"/>
        <v>242</v>
      </c>
      <c r="AB110" s="102">
        <f t="shared" si="23"/>
        <v>202.34113712374582</v>
      </c>
      <c r="AC110" s="117">
        <f t="shared" si="24"/>
        <v>39.658862876254183</v>
      </c>
      <c r="AD110" s="122">
        <v>41380</v>
      </c>
      <c r="AE110" s="52" t="s">
        <v>56</v>
      </c>
      <c r="AF110" s="31">
        <v>242</v>
      </c>
      <c r="AG110" s="122"/>
      <c r="AH110" s="52"/>
      <c r="AI110" s="31"/>
      <c r="AJ110" s="122"/>
      <c r="AK110" s="52"/>
      <c r="AL110" s="31"/>
      <c r="AM110" s="33"/>
      <c r="AN110" s="37"/>
      <c r="AO110" s="122"/>
      <c r="AP110" s="52"/>
      <c r="AQ110" s="31"/>
      <c r="AR110" s="122"/>
      <c r="AS110" s="52"/>
      <c r="AT110" s="31"/>
      <c r="AU110" s="33"/>
      <c r="AV110" s="52"/>
      <c r="AW110" s="31"/>
      <c r="AX110" s="33"/>
      <c r="AY110" s="52"/>
      <c r="AZ110" s="31"/>
      <c r="BA110" s="33"/>
      <c r="BB110" s="52"/>
      <c r="BC110" s="31"/>
      <c r="BD110" s="33"/>
      <c r="BE110" s="52"/>
      <c r="BF110" s="31"/>
      <c r="BG110" s="33"/>
      <c r="BH110" s="52"/>
      <c r="BI110" s="31"/>
      <c r="BJ110" s="33"/>
      <c r="BK110" s="52"/>
      <c r="BL110" s="31"/>
      <c r="BM110" s="33"/>
      <c r="BN110" s="52"/>
      <c r="BO110" s="31"/>
      <c r="BP110" s="33"/>
      <c r="BQ110" s="52"/>
      <c r="BR110" s="31"/>
      <c r="BS110" s="33"/>
      <c r="BT110" s="52"/>
      <c r="BU110" s="31"/>
      <c r="BV110" s="33"/>
      <c r="BW110" s="52"/>
      <c r="BX110" s="31"/>
      <c r="BY110" s="119">
        <f t="shared" si="25"/>
        <v>0</v>
      </c>
      <c r="BZ110" s="18"/>
      <c r="CA110" s="3"/>
    </row>
    <row r="111" spans="1:79" x14ac:dyDescent="0.2">
      <c r="A111" s="25"/>
      <c r="B111" s="14">
        <v>101</v>
      </c>
      <c r="C111" s="143">
        <v>200</v>
      </c>
      <c r="D111" s="13"/>
      <c r="E111" s="14"/>
      <c r="F111" s="15"/>
      <c r="G111" s="15"/>
      <c r="H111" s="138" t="s">
        <v>53</v>
      </c>
      <c r="I111" s="79" t="s">
        <v>162</v>
      </c>
      <c r="J111" s="89">
        <v>41355</v>
      </c>
      <c r="K111" s="63"/>
      <c r="L111" s="62">
        <v>190</v>
      </c>
      <c r="M111" s="62"/>
      <c r="N111" s="62"/>
      <c r="O111" s="62"/>
      <c r="P111" s="62"/>
      <c r="Q111" s="62"/>
      <c r="R111" s="62"/>
      <c r="S111" s="102">
        <f t="shared" si="20"/>
        <v>190</v>
      </c>
      <c r="T111" s="103">
        <f t="shared" si="18"/>
        <v>158.86287625418061</v>
      </c>
      <c r="U111" s="104">
        <f t="shared" si="19"/>
        <v>31.137123745819398</v>
      </c>
      <c r="V111" s="63"/>
      <c r="W111" s="62"/>
      <c r="X111" s="102">
        <f t="shared" si="21"/>
        <v>0</v>
      </c>
      <c r="Y111" s="102">
        <f t="shared" si="16"/>
        <v>0</v>
      </c>
      <c r="Z111" s="115">
        <f t="shared" si="17"/>
        <v>0</v>
      </c>
      <c r="AA111" s="116">
        <f t="shared" si="22"/>
        <v>190</v>
      </c>
      <c r="AB111" s="102">
        <f t="shared" si="23"/>
        <v>158.86287625418061</v>
      </c>
      <c r="AC111" s="117">
        <f t="shared" si="24"/>
        <v>31.137123745819398</v>
      </c>
      <c r="AD111" s="122">
        <v>41348</v>
      </c>
      <c r="AE111" s="52" t="s">
        <v>58</v>
      </c>
      <c r="AF111" s="31">
        <v>125</v>
      </c>
      <c r="AG111" s="122">
        <v>41379</v>
      </c>
      <c r="AH111" s="52" t="s">
        <v>58</v>
      </c>
      <c r="AI111" s="31">
        <v>65</v>
      </c>
      <c r="AJ111" s="122"/>
      <c r="AK111" s="52"/>
      <c r="AL111" s="31"/>
      <c r="AM111" s="33"/>
      <c r="AN111" s="37"/>
      <c r="AO111" s="122"/>
      <c r="AP111" s="52"/>
      <c r="AQ111" s="31"/>
      <c r="AR111" s="122"/>
      <c r="AS111" s="52"/>
      <c r="AT111" s="31"/>
      <c r="AU111" s="33"/>
      <c r="AV111" s="52"/>
      <c r="AW111" s="31"/>
      <c r="AX111" s="33"/>
      <c r="AY111" s="52"/>
      <c r="AZ111" s="31"/>
      <c r="BA111" s="33"/>
      <c r="BB111" s="52"/>
      <c r="BC111" s="31"/>
      <c r="BD111" s="33"/>
      <c r="BE111" s="52"/>
      <c r="BF111" s="31"/>
      <c r="BG111" s="33"/>
      <c r="BH111" s="52"/>
      <c r="BI111" s="31"/>
      <c r="BJ111" s="33"/>
      <c r="BK111" s="52"/>
      <c r="BL111" s="31"/>
      <c r="BM111" s="33"/>
      <c r="BN111" s="52"/>
      <c r="BO111" s="31"/>
      <c r="BP111" s="33"/>
      <c r="BQ111" s="52"/>
      <c r="BR111" s="31"/>
      <c r="BS111" s="33"/>
      <c r="BT111" s="52"/>
      <c r="BU111" s="31"/>
      <c r="BV111" s="33"/>
      <c r="BW111" s="52"/>
      <c r="BX111" s="31"/>
      <c r="BY111" s="119">
        <f t="shared" si="25"/>
        <v>0</v>
      </c>
      <c r="BZ111" s="18"/>
      <c r="CA111" s="3"/>
    </row>
    <row r="112" spans="1:79" x14ac:dyDescent="0.2">
      <c r="A112" s="25"/>
      <c r="B112" s="96">
        <v>102</v>
      </c>
      <c r="C112" s="143">
        <v>201</v>
      </c>
      <c r="D112" s="13"/>
      <c r="E112" s="14"/>
      <c r="F112" s="15"/>
      <c r="G112" s="15"/>
      <c r="H112" s="138" t="s">
        <v>52</v>
      </c>
      <c r="I112" s="79" t="s">
        <v>163</v>
      </c>
      <c r="J112" s="89">
        <v>41355</v>
      </c>
      <c r="K112" s="63"/>
      <c r="L112" s="62"/>
      <c r="M112" s="62">
        <v>133</v>
      </c>
      <c r="N112" s="62"/>
      <c r="O112" s="62"/>
      <c r="P112" s="62"/>
      <c r="Q112" s="62"/>
      <c r="R112" s="62"/>
      <c r="S112" s="102">
        <f t="shared" si="20"/>
        <v>133</v>
      </c>
      <c r="T112" s="103">
        <f t="shared" si="18"/>
        <v>111.20401337792643</v>
      </c>
      <c r="U112" s="104">
        <f t="shared" si="19"/>
        <v>21.795986622073581</v>
      </c>
      <c r="V112" s="63"/>
      <c r="W112" s="62"/>
      <c r="X112" s="102">
        <f t="shared" si="21"/>
        <v>0</v>
      </c>
      <c r="Y112" s="102">
        <f t="shared" si="16"/>
        <v>0</v>
      </c>
      <c r="Z112" s="115">
        <f t="shared" si="17"/>
        <v>0</v>
      </c>
      <c r="AA112" s="116">
        <f t="shared" si="22"/>
        <v>133</v>
      </c>
      <c r="AB112" s="102">
        <f t="shared" si="23"/>
        <v>111.20401337792643</v>
      </c>
      <c r="AC112" s="117">
        <f t="shared" si="24"/>
        <v>21.795986622073581</v>
      </c>
      <c r="AD112" s="122">
        <v>41369</v>
      </c>
      <c r="AE112" s="52" t="s">
        <v>51</v>
      </c>
      <c r="AF112" s="31">
        <v>133</v>
      </c>
      <c r="AG112" s="122"/>
      <c r="AH112" s="52"/>
      <c r="AI112" s="31"/>
      <c r="AJ112" s="122"/>
      <c r="AK112" s="52"/>
      <c r="AL112" s="31"/>
      <c r="AM112" s="33"/>
      <c r="AN112" s="37"/>
      <c r="AO112" s="122"/>
      <c r="AP112" s="52"/>
      <c r="AQ112" s="31"/>
      <c r="AR112" s="122"/>
      <c r="AS112" s="52"/>
      <c r="AT112" s="31"/>
      <c r="AU112" s="33"/>
      <c r="AV112" s="52"/>
      <c r="AW112" s="31"/>
      <c r="AX112" s="33"/>
      <c r="AY112" s="52"/>
      <c r="AZ112" s="31"/>
      <c r="BA112" s="33"/>
      <c r="BB112" s="52"/>
      <c r="BC112" s="31"/>
      <c r="BD112" s="33"/>
      <c r="BE112" s="52"/>
      <c r="BF112" s="31"/>
      <c r="BG112" s="33"/>
      <c r="BH112" s="52"/>
      <c r="BI112" s="31"/>
      <c r="BJ112" s="33"/>
      <c r="BK112" s="52"/>
      <c r="BL112" s="31"/>
      <c r="BM112" s="33"/>
      <c r="BN112" s="52"/>
      <c r="BO112" s="31"/>
      <c r="BP112" s="33"/>
      <c r="BQ112" s="52"/>
      <c r="BR112" s="31"/>
      <c r="BS112" s="33"/>
      <c r="BT112" s="52"/>
      <c r="BU112" s="31"/>
      <c r="BV112" s="33"/>
      <c r="BW112" s="52"/>
      <c r="BX112" s="31"/>
      <c r="BY112" s="119">
        <f t="shared" si="25"/>
        <v>0</v>
      </c>
      <c r="BZ112" s="18"/>
      <c r="CA112" s="3"/>
    </row>
    <row r="113" spans="1:79" x14ac:dyDescent="0.2">
      <c r="A113" s="25"/>
      <c r="B113" s="14">
        <v>103</v>
      </c>
      <c r="C113" s="143">
        <v>202</v>
      </c>
      <c r="D113" s="13"/>
      <c r="E113" s="14"/>
      <c r="F113" s="15"/>
      <c r="G113" s="15"/>
      <c r="H113" s="138" t="s">
        <v>52</v>
      </c>
      <c r="I113" s="79" t="s">
        <v>164</v>
      </c>
      <c r="J113" s="89">
        <v>41355</v>
      </c>
      <c r="K113" s="63"/>
      <c r="L113" s="62"/>
      <c r="M113" s="62">
        <v>133</v>
      </c>
      <c r="N113" s="62"/>
      <c r="O113" s="62"/>
      <c r="P113" s="62"/>
      <c r="Q113" s="62"/>
      <c r="R113" s="62"/>
      <c r="S113" s="102">
        <f t="shared" si="20"/>
        <v>133</v>
      </c>
      <c r="T113" s="103">
        <f t="shared" si="18"/>
        <v>111.20401337792643</v>
      </c>
      <c r="U113" s="104">
        <f t="shared" si="19"/>
        <v>21.795986622073581</v>
      </c>
      <c r="V113" s="63"/>
      <c r="W113" s="62"/>
      <c r="X113" s="102">
        <f t="shared" si="21"/>
        <v>0</v>
      </c>
      <c r="Y113" s="102">
        <f t="shared" si="16"/>
        <v>0</v>
      </c>
      <c r="Z113" s="115">
        <f t="shared" si="17"/>
        <v>0</v>
      </c>
      <c r="AA113" s="116">
        <f t="shared" si="22"/>
        <v>133</v>
      </c>
      <c r="AB113" s="102">
        <f t="shared" si="23"/>
        <v>111.20401337792643</v>
      </c>
      <c r="AC113" s="117">
        <f t="shared" si="24"/>
        <v>21.795986622073581</v>
      </c>
      <c r="AD113" s="122">
        <v>41369</v>
      </c>
      <c r="AE113" s="52" t="s">
        <v>51</v>
      </c>
      <c r="AF113" s="31">
        <v>133</v>
      </c>
      <c r="AG113" s="122"/>
      <c r="AH113" s="52"/>
      <c r="AI113" s="31"/>
      <c r="AJ113" s="122"/>
      <c r="AK113" s="52"/>
      <c r="AL113" s="31"/>
      <c r="AM113" s="33"/>
      <c r="AN113" s="37"/>
      <c r="AO113" s="122"/>
      <c r="AP113" s="52"/>
      <c r="AQ113" s="31"/>
      <c r="AR113" s="122"/>
      <c r="AS113" s="52"/>
      <c r="AT113" s="31"/>
      <c r="AU113" s="33"/>
      <c r="AV113" s="52"/>
      <c r="AW113" s="31"/>
      <c r="AX113" s="33"/>
      <c r="AY113" s="52"/>
      <c r="AZ113" s="31"/>
      <c r="BA113" s="33"/>
      <c r="BB113" s="52"/>
      <c r="BC113" s="31"/>
      <c r="BD113" s="33"/>
      <c r="BE113" s="52"/>
      <c r="BF113" s="31"/>
      <c r="BG113" s="33"/>
      <c r="BH113" s="52"/>
      <c r="BI113" s="31"/>
      <c r="BJ113" s="33"/>
      <c r="BK113" s="52"/>
      <c r="BL113" s="31"/>
      <c r="BM113" s="33"/>
      <c r="BN113" s="52"/>
      <c r="BO113" s="31"/>
      <c r="BP113" s="33"/>
      <c r="BQ113" s="52"/>
      <c r="BR113" s="31"/>
      <c r="BS113" s="33"/>
      <c r="BT113" s="52"/>
      <c r="BU113" s="31"/>
      <c r="BV113" s="33"/>
      <c r="BW113" s="52"/>
      <c r="BX113" s="31"/>
      <c r="BY113" s="119">
        <f t="shared" si="25"/>
        <v>0</v>
      </c>
      <c r="BZ113" s="18"/>
      <c r="CA113" s="3"/>
    </row>
    <row r="114" spans="1:79" x14ac:dyDescent="0.2">
      <c r="A114" s="25"/>
      <c r="B114" s="96">
        <v>104</v>
      </c>
      <c r="C114" s="143">
        <v>203</v>
      </c>
      <c r="D114" s="13"/>
      <c r="E114" s="14"/>
      <c r="F114" s="15"/>
      <c r="G114" s="15"/>
      <c r="H114" s="138" t="s">
        <v>53</v>
      </c>
      <c r="I114" s="79" t="s">
        <v>165</v>
      </c>
      <c r="J114" s="89">
        <v>41359</v>
      </c>
      <c r="K114" s="63"/>
      <c r="L114" s="62">
        <v>581</v>
      </c>
      <c r="M114" s="62"/>
      <c r="N114" s="62"/>
      <c r="O114" s="62"/>
      <c r="P114" s="62"/>
      <c r="Q114" s="62"/>
      <c r="R114" s="62"/>
      <c r="S114" s="102">
        <f t="shared" si="20"/>
        <v>581</v>
      </c>
      <c r="T114" s="103">
        <f t="shared" si="18"/>
        <v>485.78595317725757</v>
      </c>
      <c r="U114" s="104">
        <f t="shared" si="19"/>
        <v>95.214046822742489</v>
      </c>
      <c r="V114" s="63"/>
      <c r="W114" s="62"/>
      <c r="X114" s="102">
        <f t="shared" si="21"/>
        <v>0</v>
      </c>
      <c r="Y114" s="102">
        <f t="shared" si="16"/>
        <v>0</v>
      </c>
      <c r="Z114" s="115">
        <f t="shared" si="17"/>
        <v>0</v>
      </c>
      <c r="AA114" s="116">
        <f t="shared" si="22"/>
        <v>581</v>
      </c>
      <c r="AB114" s="102">
        <f t="shared" si="23"/>
        <v>485.78595317725757</v>
      </c>
      <c r="AC114" s="117">
        <f t="shared" si="24"/>
        <v>95.214046822742489</v>
      </c>
      <c r="AD114" s="122">
        <v>41359</v>
      </c>
      <c r="AE114" s="52" t="s">
        <v>56</v>
      </c>
      <c r="AF114" s="31">
        <v>581</v>
      </c>
      <c r="AG114" s="122"/>
      <c r="AH114" s="52"/>
      <c r="AI114" s="31"/>
      <c r="AJ114" s="122"/>
      <c r="AK114" s="52"/>
      <c r="AL114" s="31"/>
      <c r="AM114" s="33"/>
      <c r="AN114" s="37"/>
      <c r="AO114" s="122"/>
      <c r="AP114" s="52"/>
      <c r="AQ114" s="31"/>
      <c r="AR114" s="122"/>
      <c r="AS114" s="52"/>
      <c r="AT114" s="31"/>
      <c r="AU114" s="33"/>
      <c r="AV114" s="52"/>
      <c r="AW114" s="31"/>
      <c r="AX114" s="33"/>
      <c r="AY114" s="52"/>
      <c r="AZ114" s="31"/>
      <c r="BA114" s="33"/>
      <c r="BB114" s="52"/>
      <c r="BC114" s="31"/>
      <c r="BD114" s="33"/>
      <c r="BE114" s="52"/>
      <c r="BF114" s="31"/>
      <c r="BG114" s="33"/>
      <c r="BH114" s="52"/>
      <c r="BI114" s="31"/>
      <c r="BJ114" s="33"/>
      <c r="BK114" s="52"/>
      <c r="BL114" s="31"/>
      <c r="BM114" s="33"/>
      <c r="BN114" s="52"/>
      <c r="BO114" s="31"/>
      <c r="BP114" s="33"/>
      <c r="BQ114" s="52"/>
      <c r="BR114" s="31"/>
      <c r="BS114" s="33"/>
      <c r="BT114" s="52"/>
      <c r="BU114" s="31"/>
      <c r="BV114" s="33"/>
      <c r="BW114" s="52"/>
      <c r="BX114" s="31"/>
      <c r="BY114" s="119">
        <f t="shared" si="25"/>
        <v>0</v>
      </c>
      <c r="BZ114" s="18"/>
      <c r="CA114" s="3"/>
    </row>
    <row r="115" spans="1:79" x14ac:dyDescent="0.2">
      <c r="A115" s="25"/>
      <c r="B115" s="14">
        <v>105</v>
      </c>
      <c r="C115" s="143">
        <v>204</v>
      </c>
      <c r="D115" s="13"/>
      <c r="E115" s="14"/>
      <c r="F115" s="15"/>
      <c r="G115" s="15"/>
      <c r="H115" s="138" t="s">
        <v>53</v>
      </c>
      <c r="I115" s="79" t="s">
        <v>166</v>
      </c>
      <c r="J115" s="89">
        <v>41359</v>
      </c>
      <c r="K115" s="63"/>
      <c r="L115" s="62">
        <v>38</v>
      </c>
      <c r="M115" s="62"/>
      <c r="N115" s="62"/>
      <c r="O115" s="62"/>
      <c r="P115" s="62"/>
      <c r="Q115" s="62"/>
      <c r="R115" s="62"/>
      <c r="S115" s="102">
        <f t="shared" si="20"/>
        <v>38</v>
      </c>
      <c r="T115" s="103">
        <f t="shared" si="18"/>
        <v>31.772575250836123</v>
      </c>
      <c r="U115" s="104">
        <f t="shared" si="19"/>
        <v>6.2274247491638803</v>
      </c>
      <c r="V115" s="63"/>
      <c r="W115" s="62"/>
      <c r="X115" s="102">
        <f t="shared" si="21"/>
        <v>0</v>
      </c>
      <c r="Y115" s="102">
        <f t="shared" si="16"/>
        <v>0</v>
      </c>
      <c r="Z115" s="115">
        <f t="shared" si="17"/>
        <v>0</v>
      </c>
      <c r="AA115" s="116">
        <f t="shared" si="22"/>
        <v>38</v>
      </c>
      <c r="AB115" s="102">
        <f t="shared" si="23"/>
        <v>31.772575250836123</v>
      </c>
      <c r="AC115" s="117">
        <f t="shared" si="24"/>
        <v>6.2274247491638803</v>
      </c>
      <c r="AD115" s="122">
        <v>41415</v>
      </c>
      <c r="AE115" s="52" t="s">
        <v>51</v>
      </c>
      <c r="AF115" s="31">
        <v>38</v>
      </c>
      <c r="AG115" s="122"/>
      <c r="AH115" s="52"/>
      <c r="AI115" s="31"/>
      <c r="AJ115" s="122"/>
      <c r="AK115" s="52"/>
      <c r="AL115" s="31"/>
      <c r="AM115" s="33"/>
      <c r="AN115" s="37"/>
      <c r="AO115" s="122"/>
      <c r="AP115" s="52"/>
      <c r="AQ115" s="31"/>
      <c r="AR115" s="122"/>
      <c r="AS115" s="52"/>
      <c r="AT115" s="31"/>
      <c r="AU115" s="33"/>
      <c r="AV115" s="52"/>
      <c r="AW115" s="31"/>
      <c r="AX115" s="33"/>
      <c r="AY115" s="52"/>
      <c r="AZ115" s="31"/>
      <c r="BA115" s="33"/>
      <c r="BB115" s="52"/>
      <c r="BC115" s="31"/>
      <c r="BD115" s="33"/>
      <c r="BE115" s="52"/>
      <c r="BF115" s="31"/>
      <c r="BG115" s="33"/>
      <c r="BH115" s="52"/>
      <c r="BI115" s="31"/>
      <c r="BJ115" s="33"/>
      <c r="BK115" s="52"/>
      <c r="BL115" s="31"/>
      <c r="BM115" s="33"/>
      <c r="BN115" s="52"/>
      <c r="BO115" s="31"/>
      <c r="BP115" s="33"/>
      <c r="BQ115" s="52"/>
      <c r="BR115" s="31"/>
      <c r="BS115" s="33"/>
      <c r="BT115" s="52"/>
      <c r="BU115" s="31"/>
      <c r="BV115" s="33"/>
      <c r="BW115" s="52"/>
      <c r="BX115" s="31"/>
      <c r="BY115" s="119">
        <f t="shared" si="25"/>
        <v>0</v>
      </c>
      <c r="BZ115" s="18"/>
      <c r="CA115" s="3"/>
    </row>
    <row r="116" spans="1:79" x14ac:dyDescent="0.2">
      <c r="A116" s="25"/>
      <c r="B116" s="96">
        <v>106</v>
      </c>
      <c r="C116" s="143">
        <v>205</v>
      </c>
      <c r="D116" s="13"/>
      <c r="E116" s="14"/>
      <c r="F116" s="15"/>
      <c r="G116" s="15"/>
      <c r="H116" s="138" t="s">
        <v>52</v>
      </c>
      <c r="I116" s="79" t="s">
        <v>167</v>
      </c>
      <c r="J116" s="89">
        <v>41359</v>
      </c>
      <c r="K116" s="63"/>
      <c r="L116" s="62"/>
      <c r="M116" s="62">
        <v>114</v>
      </c>
      <c r="N116" s="62"/>
      <c r="O116" s="62"/>
      <c r="P116" s="62"/>
      <c r="Q116" s="62"/>
      <c r="R116" s="62"/>
      <c r="S116" s="102">
        <f t="shared" si="20"/>
        <v>114</v>
      </c>
      <c r="T116" s="103">
        <f t="shared" si="18"/>
        <v>95.317725752508366</v>
      </c>
      <c r="U116" s="104">
        <f t="shared" si="19"/>
        <v>18.682274247491641</v>
      </c>
      <c r="V116" s="63"/>
      <c r="W116" s="62"/>
      <c r="X116" s="102">
        <f t="shared" si="21"/>
        <v>0</v>
      </c>
      <c r="Y116" s="102">
        <f t="shared" si="16"/>
        <v>0</v>
      </c>
      <c r="Z116" s="115">
        <f t="shared" si="17"/>
        <v>0</v>
      </c>
      <c r="AA116" s="116">
        <f t="shared" si="22"/>
        <v>114</v>
      </c>
      <c r="AB116" s="102">
        <f t="shared" si="23"/>
        <v>95.317725752508366</v>
      </c>
      <c r="AC116" s="117">
        <f t="shared" si="24"/>
        <v>18.682274247491641</v>
      </c>
      <c r="AD116" s="122"/>
      <c r="AE116" s="52"/>
      <c r="AF116" s="31"/>
      <c r="AG116" s="122"/>
      <c r="AH116" s="52"/>
      <c r="AI116" s="31"/>
      <c r="AJ116" s="122"/>
      <c r="AK116" s="52"/>
      <c r="AL116" s="31"/>
      <c r="AM116" s="33"/>
      <c r="AN116" s="37"/>
      <c r="AO116" s="122"/>
      <c r="AP116" s="52"/>
      <c r="AQ116" s="31"/>
      <c r="AR116" s="122"/>
      <c r="AS116" s="52"/>
      <c r="AT116" s="31"/>
      <c r="AU116" s="33"/>
      <c r="AV116" s="52"/>
      <c r="AW116" s="31"/>
      <c r="AX116" s="33"/>
      <c r="AY116" s="52"/>
      <c r="AZ116" s="31"/>
      <c r="BA116" s="33"/>
      <c r="BB116" s="52"/>
      <c r="BC116" s="31"/>
      <c r="BD116" s="33"/>
      <c r="BE116" s="52"/>
      <c r="BF116" s="31"/>
      <c r="BG116" s="33"/>
      <c r="BH116" s="52"/>
      <c r="BI116" s="31"/>
      <c r="BJ116" s="33"/>
      <c r="BK116" s="52"/>
      <c r="BL116" s="31"/>
      <c r="BM116" s="33"/>
      <c r="BN116" s="52"/>
      <c r="BO116" s="31"/>
      <c r="BP116" s="33"/>
      <c r="BQ116" s="52"/>
      <c r="BR116" s="31"/>
      <c r="BS116" s="33"/>
      <c r="BT116" s="52"/>
      <c r="BU116" s="31"/>
      <c r="BV116" s="33"/>
      <c r="BW116" s="52"/>
      <c r="BX116" s="31"/>
      <c r="BY116" s="119">
        <f t="shared" si="25"/>
        <v>114</v>
      </c>
      <c r="BZ116" s="18"/>
      <c r="CA116" s="3"/>
    </row>
    <row r="117" spans="1:79" x14ac:dyDescent="0.2">
      <c r="A117" s="25"/>
      <c r="B117" s="14">
        <v>107</v>
      </c>
      <c r="C117" s="143">
        <v>206</v>
      </c>
      <c r="D117" s="13"/>
      <c r="E117" s="14"/>
      <c r="F117" s="15"/>
      <c r="G117" s="15"/>
      <c r="H117" s="138" t="s">
        <v>53</v>
      </c>
      <c r="I117" s="79" t="s">
        <v>168</v>
      </c>
      <c r="J117" s="89">
        <v>41359</v>
      </c>
      <c r="K117" s="63"/>
      <c r="L117" s="62">
        <v>162</v>
      </c>
      <c r="M117" s="62"/>
      <c r="N117" s="62"/>
      <c r="O117" s="62"/>
      <c r="P117" s="62"/>
      <c r="Q117" s="62"/>
      <c r="R117" s="62"/>
      <c r="S117" s="102">
        <f t="shared" si="20"/>
        <v>162</v>
      </c>
      <c r="T117" s="103">
        <f t="shared" si="18"/>
        <v>135.45150501672242</v>
      </c>
      <c r="U117" s="104">
        <f t="shared" si="19"/>
        <v>26.548494983277596</v>
      </c>
      <c r="V117" s="63"/>
      <c r="W117" s="62"/>
      <c r="X117" s="102">
        <f t="shared" si="21"/>
        <v>0</v>
      </c>
      <c r="Y117" s="102">
        <f t="shared" si="16"/>
        <v>0</v>
      </c>
      <c r="Z117" s="115">
        <f t="shared" si="17"/>
        <v>0</v>
      </c>
      <c r="AA117" s="116">
        <f t="shared" si="22"/>
        <v>162</v>
      </c>
      <c r="AB117" s="102">
        <f t="shared" si="23"/>
        <v>135.45150501672242</v>
      </c>
      <c r="AC117" s="117">
        <f t="shared" si="24"/>
        <v>26.548494983277596</v>
      </c>
      <c r="AD117" s="122">
        <v>41359</v>
      </c>
      <c r="AE117" s="52" t="s">
        <v>57</v>
      </c>
      <c r="AF117" s="31">
        <v>162</v>
      </c>
      <c r="AG117" s="122"/>
      <c r="AH117" s="52"/>
      <c r="AI117" s="31"/>
      <c r="AJ117" s="122"/>
      <c r="AK117" s="52"/>
      <c r="AL117" s="31"/>
      <c r="AM117" s="33"/>
      <c r="AN117" s="37"/>
      <c r="AO117" s="122"/>
      <c r="AP117" s="52"/>
      <c r="AQ117" s="31"/>
      <c r="AR117" s="122"/>
      <c r="AS117" s="52"/>
      <c r="AT117" s="31"/>
      <c r="AU117" s="33"/>
      <c r="AV117" s="52"/>
      <c r="AW117" s="31"/>
      <c r="AX117" s="33"/>
      <c r="AY117" s="52"/>
      <c r="AZ117" s="31"/>
      <c r="BA117" s="33"/>
      <c r="BB117" s="52"/>
      <c r="BC117" s="31"/>
      <c r="BD117" s="33"/>
      <c r="BE117" s="52"/>
      <c r="BF117" s="31"/>
      <c r="BG117" s="33"/>
      <c r="BH117" s="52"/>
      <c r="BI117" s="31"/>
      <c r="BJ117" s="33"/>
      <c r="BK117" s="52"/>
      <c r="BL117" s="31"/>
      <c r="BM117" s="33"/>
      <c r="BN117" s="52"/>
      <c r="BO117" s="31"/>
      <c r="BP117" s="33"/>
      <c r="BQ117" s="52"/>
      <c r="BR117" s="31"/>
      <c r="BS117" s="33"/>
      <c r="BT117" s="52"/>
      <c r="BU117" s="31"/>
      <c r="BV117" s="33"/>
      <c r="BW117" s="52"/>
      <c r="BX117" s="31"/>
      <c r="BY117" s="119">
        <f t="shared" si="25"/>
        <v>0</v>
      </c>
      <c r="BZ117" s="18"/>
      <c r="CA117" s="3"/>
    </row>
    <row r="118" spans="1:79" x14ac:dyDescent="0.2">
      <c r="A118" s="25"/>
      <c r="B118" s="96">
        <v>108</v>
      </c>
      <c r="C118" s="143">
        <v>207</v>
      </c>
      <c r="D118" s="13"/>
      <c r="E118" s="14"/>
      <c r="F118" s="15"/>
      <c r="G118" s="15"/>
      <c r="H118" s="138" t="s">
        <v>53</v>
      </c>
      <c r="I118" s="79" t="s">
        <v>169</v>
      </c>
      <c r="J118" s="89">
        <v>41360</v>
      </c>
      <c r="K118" s="63"/>
      <c r="L118" s="62">
        <v>70</v>
      </c>
      <c r="M118" s="62"/>
      <c r="N118" s="62"/>
      <c r="O118" s="62"/>
      <c r="P118" s="62"/>
      <c r="Q118" s="62"/>
      <c r="R118" s="62"/>
      <c r="S118" s="102">
        <f t="shared" si="20"/>
        <v>70</v>
      </c>
      <c r="T118" s="103">
        <f t="shared" si="18"/>
        <v>58.528428093645488</v>
      </c>
      <c r="U118" s="104">
        <f t="shared" si="19"/>
        <v>11.471571906354516</v>
      </c>
      <c r="V118" s="63"/>
      <c r="W118" s="62"/>
      <c r="X118" s="102">
        <f t="shared" si="21"/>
        <v>0</v>
      </c>
      <c r="Y118" s="102">
        <f t="shared" si="16"/>
        <v>0</v>
      </c>
      <c r="Z118" s="115">
        <f t="shared" si="17"/>
        <v>0</v>
      </c>
      <c r="AA118" s="116">
        <f t="shared" si="22"/>
        <v>70</v>
      </c>
      <c r="AB118" s="102">
        <f t="shared" si="23"/>
        <v>58.528428093645488</v>
      </c>
      <c r="AC118" s="117">
        <f t="shared" si="24"/>
        <v>11.471571906354516</v>
      </c>
      <c r="AD118" s="122">
        <v>41372</v>
      </c>
      <c r="AE118" s="52" t="s">
        <v>51</v>
      </c>
      <c r="AF118" s="31">
        <v>70</v>
      </c>
      <c r="AG118" s="122"/>
      <c r="AH118" s="52"/>
      <c r="AI118" s="31"/>
      <c r="AJ118" s="122"/>
      <c r="AK118" s="52"/>
      <c r="AL118" s="31"/>
      <c r="AM118" s="33"/>
      <c r="AN118" s="37"/>
      <c r="AO118" s="122"/>
      <c r="AP118" s="52"/>
      <c r="AQ118" s="31"/>
      <c r="AR118" s="122"/>
      <c r="AS118" s="52"/>
      <c r="AT118" s="31"/>
      <c r="AU118" s="33"/>
      <c r="AV118" s="52"/>
      <c r="AW118" s="31"/>
      <c r="AX118" s="33"/>
      <c r="AY118" s="52"/>
      <c r="AZ118" s="31"/>
      <c r="BA118" s="33"/>
      <c r="BB118" s="52"/>
      <c r="BC118" s="31"/>
      <c r="BD118" s="33"/>
      <c r="BE118" s="52"/>
      <c r="BF118" s="31"/>
      <c r="BG118" s="33"/>
      <c r="BH118" s="52"/>
      <c r="BI118" s="31"/>
      <c r="BJ118" s="33"/>
      <c r="BK118" s="52"/>
      <c r="BL118" s="31"/>
      <c r="BM118" s="33"/>
      <c r="BN118" s="52"/>
      <c r="BO118" s="31"/>
      <c r="BP118" s="33"/>
      <c r="BQ118" s="52"/>
      <c r="BR118" s="31"/>
      <c r="BS118" s="33"/>
      <c r="BT118" s="52"/>
      <c r="BU118" s="31"/>
      <c r="BV118" s="33"/>
      <c r="BW118" s="52"/>
      <c r="BX118" s="31"/>
      <c r="BY118" s="119">
        <f t="shared" si="25"/>
        <v>0</v>
      </c>
      <c r="BZ118" s="18"/>
      <c r="CA118" s="3"/>
    </row>
    <row r="119" spans="1:79" x14ac:dyDescent="0.2">
      <c r="A119" s="25"/>
      <c r="B119" s="14">
        <v>109</v>
      </c>
      <c r="C119" s="143">
        <v>208</v>
      </c>
      <c r="D119" s="13"/>
      <c r="E119" s="14"/>
      <c r="F119" s="15"/>
      <c r="G119" s="15"/>
      <c r="H119" s="138" t="s">
        <v>52</v>
      </c>
      <c r="I119" s="79" t="s">
        <v>170</v>
      </c>
      <c r="J119" s="89">
        <v>41360</v>
      </c>
      <c r="K119" s="63"/>
      <c r="L119" s="62"/>
      <c r="M119" s="62">
        <v>76</v>
      </c>
      <c r="N119" s="62"/>
      <c r="O119" s="62"/>
      <c r="P119" s="62"/>
      <c r="Q119" s="62"/>
      <c r="R119" s="62"/>
      <c r="S119" s="102">
        <f t="shared" si="20"/>
        <v>76</v>
      </c>
      <c r="T119" s="103">
        <f t="shared" si="18"/>
        <v>63.545150501672246</v>
      </c>
      <c r="U119" s="104">
        <f t="shared" si="19"/>
        <v>12.454849498327761</v>
      </c>
      <c r="V119" s="63"/>
      <c r="W119" s="62"/>
      <c r="X119" s="102">
        <f t="shared" si="21"/>
        <v>0</v>
      </c>
      <c r="Y119" s="102">
        <f t="shared" si="16"/>
        <v>0</v>
      </c>
      <c r="Z119" s="115">
        <f t="shared" si="17"/>
        <v>0</v>
      </c>
      <c r="AA119" s="116">
        <f t="shared" si="22"/>
        <v>76</v>
      </c>
      <c r="AB119" s="102">
        <f t="shared" si="23"/>
        <v>63.545150501672246</v>
      </c>
      <c r="AC119" s="117">
        <f t="shared" si="24"/>
        <v>12.454849498327761</v>
      </c>
      <c r="AD119" s="122">
        <v>41369</v>
      </c>
      <c r="AE119" s="52" t="s">
        <v>51</v>
      </c>
      <c r="AF119" s="31">
        <v>76</v>
      </c>
      <c r="AG119" s="122"/>
      <c r="AH119" s="52"/>
      <c r="AI119" s="31"/>
      <c r="AJ119" s="122"/>
      <c r="AK119" s="52"/>
      <c r="AL119" s="31"/>
      <c r="AM119" s="33"/>
      <c r="AN119" s="37"/>
      <c r="AO119" s="122"/>
      <c r="AP119" s="52"/>
      <c r="AQ119" s="31"/>
      <c r="AR119" s="122"/>
      <c r="AS119" s="52"/>
      <c r="AT119" s="31"/>
      <c r="AU119" s="33"/>
      <c r="AV119" s="52"/>
      <c r="AW119" s="31"/>
      <c r="AX119" s="33"/>
      <c r="AY119" s="52"/>
      <c r="AZ119" s="31"/>
      <c r="BA119" s="33"/>
      <c r="BB119" s="52"/>
      <c r="BC119" s="31"/>
      <c r="BD119" s="33"/>
      <c r="BE119" s="52"/>
      <c r="BF119" s="31"/>
      <c r="BG119" s="33"/>
      <c r="BH119" s="52"/>
      <c r="BI119" s="31"/>
      <c r="BJ119" s="33"/>
      <c r="BK119" s="52"/>
      <c r="BL119" s="31"/>
      <c r="BM119" s="33"/>
      <c r="BN119" s="52"/>
      <c r="BO119" s="31"/>
      <c r="BP119" s="33"/>
      <c r="BQ119" s="52"/>
      <c r="BR119" s="31"/>
      <c r="BS119" s="33"/>
      <c r="BT119" s="52"/>
      <c r="BU119" s="31"/>
      <c r="BV119" s="33"/>
      <c r="BW119" s="52"/>
      <c r="BX119" s="31"/>
      <c r="BY119" s="119">
        <f t="shared" si="25"/>
        <v>0</v>
      </c>
      <c r="BZ119" s="18"/>
      <c r="CA119" s="3"/>
    </row>
    <row r="120" spans="1:79" x14ac:dyDescent="0.2">
      <c r="A120" s="25"/>
      <c r="B120" s="96">
        <v>110</v>
      </c>
      <c r="C120" s="143">
        <v>209</v>
      </c>
      <c r="D120" s="13"/>
      <c r="E120" s="14"/>
      <c r="F120" s="15"/>
      <c r="G120" s="15"/>
      <c r="H120" s="138" t="s">
        <v>52</v>
      </c>
      <c r="I120" s="79" t="s">
        <v>171</v>
      </c>
      <c r="J120" s="89">
        <v>41360</v>
      </c>
      <c r="K120" s="63"/>
      <c r="L120" s="62"/>
      <c r="M120" s="62">
        <v>190</v>
      </c>
      <c r="N120" s="62"/>
      <c r="O120" s="62"/>
      <c r="P120" s="62"/>
      <c r="Q120" s="62"/>
      <c r="R120" s="62"/>
      <c r="S120" s="102">
        <f t="shared" si="20"/>
        <v>190</v>
      </c>
      <c r="T120" s="103">
        <f t="shared" si="18"/>
        <v>158.86287625418061</v>
      </c>
      <c r="U120" s="104">
        <f t="shared" si="19"/>
        <v>31.137123745819398</v>
      </c>
      <c r="V120" s="63"/>
      <c r="W120" s="62"/>
      <c r="X120" s="102">
        <f t="shared" si="21"/>
        <v>0</v>
      </c>
      <c r="Y120" s="102">
        <f t="shared" si="16"/>
        <v>0</v>
      </c>
      <c r="Z120" s="115">
        <f t="shared" si="17"/>
        <v>0</v>
      </c>
      <c r="AA120" s="116">
        <f t="shared" si="22"/>
        <v>190</v>
      </c>
      <c r="AB120" s="102">
        <f t="shared" si="23"/>
        <v>158.86287625418061</v>
      </c>
      <c r="AC120" s="117">
        <f t="shared" si="24"/>
        <v>31.137123745819398</v>
      </c>
      <c r="AD120" s="122">
        <v>41369</v>
      </c>
      <c r="AE120" s="52" t="s">
        <v>51</v>
      </c>
      <c r="AF120" s="31">
        <v>190</v>
      </c>
      <c r="AG120" s="122"/>
      <c r="AH120" s="52"/>
      <c r="AI120" s="31"/>
      <c r="AJ120" s="122"/>
      <c r="AK120" s="52"/>
      <c r="AL120" s="31"/>
      <c r="AM120" s="33"/>
      <c r="AN120" s="37"/>
      <c r="AO120" s="122"/>
      <c r="AP120" s="52"/>
      <c r="AQ120" s="31"/>
      <c r="AR120" s="122"/>
      <c r="AS120" s="52"/>
      <c r="AT120" s="31"/>
      <c r="AU120" s="33"/>
      <c r="AV120" s="52"/>
      <c r="AW120" s="31"/>
      <c r="AX120" s="33"/>
      <c r="AY120" s="52"/>
      <c r="AZ120" s="31"/>
      <c r="BA120" s="33"/>
      <c r="BB120" s="52"/>
      <c r="BC120" s="31"/>
      <c r="BD120" s="33"/>
      <c r="BE120" s="52"/>
      <c r="BF120" s="31"/>
      <c r="BG120" s="33"/>
      <c r="BH120" s="52"/>
      <c r="BI120" s="31"/>
      <c r="BJ120" s="33"/>
      <c r="BK120" s="52"/>
      <c r="BL120" s="31"/>
      <c r="BM120" s="33"/>
      <c r="BN120" s="52"/>
      <c r="BO120" s="31"/>
      <c r="BP120" s="33"/>
      <c r="BQ120" s="52"/>
      <c r="BR120" s="31"/>
      <c r="BS120" s="33"/>
      <c r="BT120" s="52"/>
      <c r="BU120" s="31"/>
      <c r="BV120" s="33"/>
      <c r="BW120" s="52"/>
      <c r="BX120" s="31"/>
      <c r="BY120" s="119">
        <f t="shared" si="25"/>
        <v>0</v>
      </c>
      <c r="BZ120" s="18"/>
      <c r="CA120" s="3"/>
    </row>
    <row r="121" spans="1:79" x14ac:dyDescent="0.2">
      <c r="A121" s="25"/>
      <c r="B121" s="14">
        <v>111</v>
      </c>
      <c r="C121" s="143">
        <v>210</v>
      </c>
      <c r="D121" s="13"/>
      <c r="E121" s="14"/>
      <c r="F121" s="15"/>
      <c r="G121" s="15"/>
      <c r="H121" s="138" t="s">
        <v>55</v>
      </c>
      <c r="I121" s="79" t="s">
        <v>172</v>
      </c>
      <c r="J121" s="89">
        <v>41360</v>
      </c>
      <c r="K121" s="63"/>
      <c r="L121" s="62"/>
      <c r="M121" s="62"/>
      <c r="N121" s="62"/>
      <c r="O121" s="62"/>
      <c r="P121" s="62">
        <v>210</v>
      </c>
      <c r="Q121" s="62"/>
      <c r="R121" s="62"/>
      <c r="S121" s="102">
        <f t="shared" si="20"/>
        <v>210</v>
      </c>
      <c r="T121" s="103">
        <f t="shared" si="18"/>
        <v>175.58528428093646</v>
      </c>
      <c r="U121" s="104">
        <f t="shared" si="19"/>
        <v>34.414715719063551</v>
      </c>
      <c r="V121" s="63"/>
      <c r="W121" s="62"/>
      <c r="X121" s="102">
        <f t="shared" si="21"/>
        <v>0</v>
      </c>
      <c r="Y121" s="102">
        <f t="shared" si="16"/>
        <v>0</v>
      </c>
      <c r="Z121" s="115">
        <f t="shared" si="17"/>
        <v>0</v>
      </c>
      <c r="AA121" s="116">
        <f t="shared" si="22"/>
        <v>210</v>
      </c>
      <c r="AB121" s="102">
        <f t="shared" si="23"/>
        <v>175.58528428093646</v>
      </c>
      <c r="AC121" s="117">
        <f t="shared" si="24"/>
        <v>34.414715719063551</v>
      </c>
      <c r="AD121" s="122">
        <v>41360</v>
      </c>
      <c r="AE121" s="52" t="s">
        <v>57</v>
      </c>
      <c r="AF121" s="31">
        <v>210</v>
      </c>
      <c r="AG121" s="122"/>
      <c r="AH121" s="52"/>
      <c r="AI121" s="31"/>
      <c r="AJ121" s="122"/>
      <c r="AK121" s="52"/>
      <c r="AL121" s="31"/>
      <c r="AM121" s="33"/>
      <c r="AN121" s="37"/>
      <c r="AO121" s="122"/>
      <c r="AP121" s="52"/>
      <c r="AQ121" s="31"/>
      <c r="AR121" s="122"/>
      <c r="AS121" s="52"/>
      <c r="AT121" s="31"/>
      <c r="AU121" s="33"/>
      <c r="AV121" s="52"/>
      <c r="AW121" s="31"/>
      <c r="AX121" s="33"/>
      <c r="AY121" s="52"/>
      <c r="AZ121" s="31"/>
      <c r="BA121" s="33"/>
      <c r="BB121" s="52"/>
      <c r="BC121" s="31"/>
      <c r="BD121" s="33"/>
      <c r="BE121" s="52"/>
      <c r="BF121" s="31"/>
      <c r="BG121" s="33"/>
      <c r="BH121" s="52"/>
      <c r="BI121" s="31"/>
      <c r="BJ121" s="33"/>
      <c r="BK121" s="52"/>
      <c r="BL121" s="31"/>
      <c r="BM121" s="33"/>
      <c r="BN121" s="52"/>
      <c r="BO121" s="31"/>
      <c r="BP121" s="33"/>
      <c r="BQ121" s="52"/>
      <c r="BR121" s="31"/>
      <c r="BS121" s="33"/>
      <c r="BT121" s="52"/>
      <c r="BU121" s="31"/>
      <c r="BV121" s="33"/>
      <c r="BW121" s="52"/>
      <c r="BX121" s="31"/>
      <c r="BY121" s="119">
        <f t="shared" si="25"/>
        <v>0</v>
      </c>
      <c r="BZ121" s="18"/>
      <c r="CA121" s="3"/>
    </row>
    <row r="122" spans="1:79" x14ac:dyDescent="0.2">
      <c r="A122" s="25"/>
      <c r="B122" s="96">
        <v>112</v>
      </c>
      <c r="C122" s="143">
        <v>211</v>
      </c>
      <c r="D122" s="13"/>
      <c r="E122" s="14"/>
      <c r="F122" s="15"/>
      <c r="G122" s="15"/>
      <c r="H122" s="138" t="s">
        <v>53</v>
      </c>
      <c r="I122" s="79" t="s">
        <v>173</v>
      </c>
      <c r="J122" s="89">
        <v>41361</v>
      </c>
      <c r="K122" s="63"/>
      <c r="L122" s="62">
        <v>190</v>
      </c>
      <c r="M122" s="62"/>
      <c r="N122" s="62"/>
      <c r="O122" s="62"/>
      <c r="P122" s="62"/>
      <c r="Q122" s="62"/>
      <c r="R122" s="62"/>
      <c r="S122" s="102">
        <f t="shared" si="20"/>
        <v>190</v>
      </c>
      <c r="T122" s="103">
        <f t="shared" si="18"/>
        <v>158.86287625418061</v>
      </c>
      <c r="U122" s="104">
        <f t="shared" si="19"/>
        <v>31.137123745819398</v>
      </c>
      <c r="V122" s="63"/>
      <c r="W122" s="62"/>
      <c r="X122" s="102">
        <f t="shared" si="21"/>
        <v>0</v>
      </c>
      <c r="Y122" s="102">
        <f t="shared" si="16"/>
        <v>0</v>
      </c>
      <c r="Z122" s="115">
        <f t="shared" si="17"/>
        <v>0</v>
      </c>
      <c r="AA122" s="116">
        <f t="shared" si="22"/>
        <v>190</v>
      </c>
      <c r="AB122" s="102">
        <f t="shared" si="23"/>
        <v>158.86287625418061</v>
      </c>
      <c r="AC122" s="117">
        <f t="shared" si="24"/>
        <v>31.137123745819398</v>
      </c>
      <c r="AD122" s="122">
        <v>41361</v>
      </c>
      <c r="AE122" s="52" t="s">
        <v>56</v>
      </c>
      <c r="AF122" s="31">
        <v>190</v>
      </c>
      <c r="AG122" s="122"/>
      <c r="AH122" s="52"/>
      <c r="AI122" s="31"/>
      <c r="AJ122" s="122"/>
      <c r="AK122" s="52"/>
      <c r="AL122" s="31"/>
      <c r="AM122" s="33"/>
      <c r="AN122" s="37"/>
      <c r="AO122" s="122"/>
      <c r="AP122" s="52"/>
      <c r="AQ122" s="31"/>
      <c r="AR122" s="122"/>
      <c r="AS122" s="52"/>
      <c r="AT122" s="31"/>
      <c r="AU122" s="33"/>
      <c r="AV122" s="52"/>
      <c r="AW122" s="31"/>
      <c r="AX122" s="33"/>
      <c r="AY122" s="52"/>
      <c r="AZ122" s="31"/>
      <c r="BA122" s="33"/>
      <c r="BB122" s="52"/>
      <c r="BC122" s="31"/>
      <c r="BD122" s="33"/>
      <c r="BE122" s="52"/>
      <c r="BF122" s="31"/>
      <c r="BG122" s="33"/>
      <c r="BH122" s="52"/>
      <c r="BI122" s="31"/>
      <c r="BJ122" s="33"/>
      <c r="BK122" s="52"/>
      <c r="BL122" s="31"/>
      <c r="BM122" s="33"/>
      <c r="BN122" s="52"/>
      <c r="BO122" s="31"/>
      <c r="BP122" s="33"/>
      <c r="BQ122" s="52"/>
      <c r="BR122" s="31"/>
      <c r="BS122" s="33"/>
      <c r="BT122" s="52"/>
      <c r="BU122" s="31"/>
      <c r="BV122" s="33"/>
      <c r="BW122" s="52"/>
      <c r="BX122" s="31"/>
      <c r="BY122" s="119">
        <f t="shared" si="25"/>
        <v>0</v>
      </c>
      <c r="BZ122" s="18"/>
      <c r="CA122" s="3"/>
    </row>
    <row r="123" spans="1:79" x14ac:dyDescent="0.2">
      <c r="A123" s="25"/>
      <c r="B123" s="14">
        <v>113</v>
      </c>
      <c r="C123" s="143">
        <v>212</v>
      </c>
      <c r="D123" s="13"/>
      <c r="E123" s="14"/>
      <c r="F123" s="15"/>
      <c r="G123" s="15"/>
      <c r="H123" s="138" t="s">
        <v>53</v>
      </c>
      <c r="I123" s="79" t="s">
        <v>174</v>
      </c>
      <c r="J123" s="89">
        <v>41361</v>
      </c>
      <c r="K123" s="63"/>
      <c r="L123" s="62">
        <v>111</v>
      </c>
      <c r="M123" s="62"/>
      <c r="N123" s="62"/>
      <c r="O123" s="62"/>
      <c r="P123" s="62"/>
      <c r="Q123" s="62"/>
      <c r="R123" s="62"/>
      <c r="S123" s="102">
        <f t="shared" si="20"/>
        <v>111</v>
      </c>
      <c r="T123" s="103">
        <f t="shared" si="18"/>
        <v>92.809364548494983</v>
      </c>
      <c r="U123" s="104">
        <f t="shared" si="19"/>
        <v>18.190635451505017</v>
      </c>
      <c r="V123" s="63"/>
      <c r="W123" s="62"/>
      <c r="X123" s="102">
        <f t="shared" si="21"/>
        <v>0</v>
      </c>
      <c r="Y123" s="102">
        <f t="shared" si="16"/>
        <v>0</v>
      </c>
      <c r="Z123" s="115">
        <f t="shared" si="17"/>
        <v>0</v>
      </c>
      <c r="AA123" s="116">
        <f t="shared" si="22"/>
        <v>111</v>
      </c>
      <c r="AB123" s="102">
        <f t="shared" si="23"/>
        <v>92.809364548494983</v>
      </c>
      <c r="AC123" s="117">
        <f t="shared" si="24"/>
        <v>18.190635451505017</v>
      </c>
      <c r="AD123" s="122">
        <v>41401</v>
      </c>
      <c r="AE123" s="52" t="s">
        <v>56</v>
      </c>
      <c r="AF123" s="31">
        <v>111</v>
      </c>
      <c r="AG123" s="122"/>
      <c r="AH123" s="52"/>
      <c r="AI123" s="31"/>
      <c r="AJ123" s="122"/>
      <c r="AK123" s="52"/>
      <c r="AL123" s="31"/>
      <c r="AM123" s="33"/>
      <c r="AN123" s="37"/>
      <c r="AO123" s="122"/>
      <c r="AP123" s="52"/>
      <c r="AQ123" s="31"/>
      <c r="AR123" s="122"/>
      <c r="AS123" s="52"/>
      <c r="AT123" s="31"/>
      <c r="AU123" s="33"/>
      <c r="AV123" s="52"/>
      <c r="AW123" s="31"/>
      <c r="AX123" s="33"/>
      <c r="AY123" s="52"/>
      <c r="AZ123" s="31"/>
      <c r="BA123" s="33"/>
      <c r="BB123" s="52"/>
      <c r="BC123" s="31"/>
      <c r="BD123" s="33"/>
      <c r="BE123" s="52"/>
      <c r="BF123" s="31"/>
      <c r="BG123" s="33"/>
      <c r="BH123" s="52"/>
      <c r="BI123" s="31"/>
      <c r="BJ123" s="33"/>
      <c r="BK123" s="52"/>
      <c r="BL123" s="31"/>
      <c r="BM123" s="33"/>
      <c r="BN123" s="52"/>
      <c r="BO123" s="31"/>
      <c r="BP123" s="33"/>
      <c r="BQ123" s="52"/>
      <c r="BR123" s="31"/>
      <c r="BS123" s="33"/>
      <c r="BT123" s="52"/>
      <c r="BU123" s="31"/>
      <c r="BV123" s="33"/>
      <c r="BW123" s="52"/>
      <c r="BX123" s="31"/>
      <c r="BY123" s="119">
        <f t="shared" si="25"/>
        <v>0</v>
      </c>
      <c r="BZ123" s="18"/>
      <c r="CA123" s="3"/>
    </row>
    <row r="124" spans="1:79" x14ac:dyDescent="0.2">
      <c r="A124" s="25"/>
      <c r="B124" s="96">
        <v>114</v>
      </c>
      <c r="C124" s="143">
        <v>213</v>
      </c>
      <c r="D124" s="13"/>
      <c r="E124" s="14"/>
      <c r="F124" s="15"/>
      <c r="G124" s="15"/>
      <c r="H124" s="138" t="s">
        <v>53</v>
      </c>
      <c r="I124" s="79" t="s">
        <v>175</v>
      </c>
      <c r="J124" s="89">
        <v>41361</v>
      </c>
      <c r="K124" s="63"/>
      <c r="L124" s="62">
        <v>190</v>
      </c>
      <c r="M124" s="62"/>
      <c r="N124" s="62"/>
      <c r="O124" s="62"/>
      <c r="P124" s="62"/>
      <c r="Q124" s="62"/>
      <c r="R124" s="62"/>
      <c r="S124" s="102">
        <f t="shared" si="20"/>
        <v>190</v>
      </c>
      <c r="T124" s="103">
        <f t="shared" si="18"/>
        <v>158.86287625418061</v>
      </c>
      <c r="U124" s="104">
        <f t="shared" si="19"/>
        <v>31.137123745819398</v>
      </c>
      <c r="V124" s="63"/>
      <c r="W124" s="62"/>
      <c r="X124" s="102">
        <f t="shared" si="21"/>
        <v>0</v>
      </c>
      <c r="Y124" s="102">
        <f t="shared" si="16"/>
        <v>0</v>
      </c>
      <c r="Z124" s="115">
        <f t="shared" si="17"/>
        <v>0</v>
      </c>
      <c r="AA124" s="116">
        <f t="shared" si="22"/>
        <v>190</v>
      </c>
      <c r="AB124" s="102">
        <f t="shared" si="23"/>
        <v>158.86287625418061</v>
      </c>
      <c r="AC124" s="117">
        <f t="shared" si="24"/>
        <v>31.137123745819398</v>
      </c>
      <c r="AD124" s="122">
        <v>41361</v>
      </c>
      <c r="AE124" s="52" t="s">
        <v>51</v>
      </c>
      <c r="AF124" s="31">
        <v>40</v>
      </c>
      <c r="AG124" s="122">
        <v>41380</v>
      </c>
      <c r="AH124" s="52" t="s">
        <v>51</v>
      </c>
      <c r="AI124" s="31">
        <v>150</v>
      </c>
      <c r="AJ124" s="122"/>
      <c r="AK124" s="52"/>
      <c r="AL124" s="31"/>
      <c r="AM124" s="33"/>
      <c r="AN124" s="37"/>
      <c r="AO124" s="122"/>
      <c r="AP124" s="52"/>
      <c r="AQ124" s="31"/>
      <c r="AR124" s="122"/>
      <c r="AS124" s="52"/>
      <c r="AT124" s="31"/>
      <c r="AU124" s="33"/>
      <c r="AV124" s="52"/>
      <c r="AW124" s="31"/>
      <c r="AX124" s="33"/>
      <c r="AY124" s="52"/>
      <c r="AZ124" s="31"/>
      <c r="BA124" s="33"/>
      <c r="BB124" s="52"/>
      <c r="BC124" s="31"/>
      <c r="BD124" s="33"/>
      <c r="BE124" s="52"/>
      <c r="BF124" s="31"/>
      <c r="BG124" s="33"/>
      <c r="BH124" s="52"/>
      <c r="BI124" s="31"/>
      <c r="BJ124" s="33"/>
      <c r="BK124" s="52"/>
      <c r="BL124" s="31"/>
      <c r="BM124" s="33"/>
      <c r="BN124" s="52"/>
      <c r="BO124" s="31"/>
      <c r="BP124" s="33"/>
      <c r="BQ124" s="52"/>
      <c r="BR124" s="31"/>
      <c r="BS124" s="33"/>
      <c r="BT124" s="52"/>
      <c r="BU124" s="31"/>
      <c r="BV124" s="33"/>
      <c r="BW124" s="52"/>
      <c r="BX124" s="31"/>
      <c r="BY124" s="119">
        <f t="shared" si="25"/>
        <v>0</v>
      </c>
      <c r="BZ124" s="18"/>
      <c r="CA124" s="3"/>
    </row>
    <row r="125" spans="1:79" x14ac:dyDescent="0.2">
      <c r="A125" s="25"/>
      <c r="B125" s="14">
        <v>115</v>
      </c>
      <c r="C125" s="143">
        <v>214</v>
      </c>
      <c r="D125" s="13"/>
      <c r="E125" s="14"/>
      <c r="F125" s="15"/>
      <c r="G125" s="15"/>
      <c r="H125" s="138" t="s">
        <v>53</v>
      </c>
      <c r="I125" s="79" t="s">
        <v>176</v>
      </c>
      <c r="J125" s="89">
        <v>41366</v>
      </c>
      <c r="K125" s="63"/>
      <c r="L125" s="62">
        <v>318</v>
      </c>
      <c r="M125" s="62"/>
      <c r="N125" s="62"/>
      <c r="O125" s="62"/>
      <c r="P125" s="62"/>
      <c r="Q125" s="62"/>
      <c r="R125" s="62"/>
      <c r="S125" s="102">
        <f t="shared" si="20"/>
        <v>318</v>
      </c>
      <c r="T125" s="103">
        <f t="shared" si="18"/>
        <v>265.88628762541805</v>
      </c>
      <c r="U125" s="104">
        <f t="shared" si="19"/>
        <v>52.113712374581937</v>
      </c>
      <c r="V125" s="63"/>
      <c r="W125" s="62"/>
      <c r="X125" s="102">
        <f t="shared" si="21"/>
        <v>0</v>
      </c>
      <c r="Y125" s="102">
        <f t="shared" si="16"/>
        <v>0</v>
      </c>
      <c r="Z125" s="115">
        <f t="shared" si="17"/>
        <v>0</v>
      </c>
      <c r="AA125" s="116">
        <f t="shared" si="22"/>
        <v>318</v>
      </c>
      <c r="AB125" s="102">
        <f t="shared" si="23"/>
        <v>265.88628762541805</v>
      </c>
      <c r="AC125" s="117">
        <f t="shared" si="24"/>
        <v>52.113712374581937</v>
      </c>
      <c r="AD125" s="122">
        <v>41380</v>
      </c>
      <c r="AE125" s="52" t="s">
        <v>51</v>
      </c>
      <c r="AF125" s="31">
        <v>318</v>
      </c>
      <c r="AG125" s="122"/>
      <c r="AH125" s="52"/>
      <c r="AI125" s="31"/>
      <c r="AJ125" s="122"/>
      <c r="AK125" s="52"/>
      <c r="AL125" s="31"/>
      <c r="AM125" s="33"/>
      <c r="AN125" s="37"/>
      <c r="AO125" s="122"/>
      <c r="AP125" s="52"/>
      <c r="AQ125" s="31"/>
      <c r="AR125" s="122"/>
      <c r="AS125" s="52"/>
      <c r="AT125" s="31"/>
      <c r="AU125" s="33"/>
      <c r="AV125" s="52"/>
      <c r="AW125" s="31"/>
      <c r="AX125" s="33"/>
      <c r="AY125" s="52"/>
      <c r="AZ125" s="31"/>
      <c r="BA125" s="33"/>
      <c r="BB125" s="52"/>
      <c r="BC125" s="31"/>
      <c r="BD125" s="33"/>
      <c r="BE125" s="52"/>
      <c r="BF125" s="31"/>
      <c r="BG125" s="33"/>
      <c r="BH125" s="52"/>
      <c r="BI125" s="31"/>
      <c r="BJ125" s="33"/>
      <c r="BK125" s="52"/>
      <c r="BL125" s="31"/>
      <c r="BM125" s="33"/>
      <c r="BN125" s="52"/>
      <c r="BO125" s="31"/>
      <c r="BP125" s="33"/>
      <c r="BQ125" s="52"/>
      <c r="BR125" s="31"/>
      <c r="BS125" s="33"/>
      <c r="BT125" s="52"/>
      <c r="BU125" s="31"/>
      <c r="BV125" s="33"/>
      <c r="BW125" s="52"/>
      <c r="BX125" s="31"/>
      <c r="BY125" s="119">
        <f t="shared" si="25"/>
        <v>0</v>
      </c>
      <c r="BZ125" s="18"/>
      <c r="CA125" s="3"/>
    </row>
    <row r="126" spans="1:79" x14ac:dyDescent="0.2">
      <c r="A126" s="25"/>
      <c r="B126" s="96">
        <v>116</v>
      </c>
      <c r="C126" s="143">
        <v>215</v>
      </c>
      <c r="D126" s="13"/>
      <c r="E126" s="14"/>
      <c r="F126" s="15"/>
      <c r="G126" s="15"/>
      <c r="H126" s="138" t="s">
        <v>53</v>
      </c>
      <c r="I126" s="79" t="s">
        <v>177</v>
      </c>
      <c r="J126" s="89">
        <v>41367</v>
      </c>
      <c r="K126" s="63"/>
      <c r="L126" s="62">
        <v>228</v>
      </c>
      <c r="M126" s="62"/>
      <c r="N126" s="62"/>
      <c r="O126" s="62"/>
      <c r="P126" s="62"/>
      <c r="Q126" s="62"/>
      <c r="R126" s="62"/>
      <c r="S126" s="102">
        <f t="shared" si="20"/>
        <v>228</v>
      </c>
      <c r="T126" s="103">
        <f t="shared" si="18"/>
        <v>190.63545150501673</v>
      </c>
      <c r="U126" s="104">
        <f t="shared" si="19"/>
        <v>37.364548494983282</v>
      </c>
      <c r="V126" s="63"/>
      <c r="W126" s="62"/>
      <c r="X126" s="102">
        <f t="shared" si="21"/>
        <v>0</v>
      </c>
      <c r="Y126" s="102">
        <f t="shared" si="16"/>
        <v>0</v>
      </c>
      <c r="Z126" s="115">
        <f t="shared" si="17"/>
        <v>0</v>
      </c>
      <c r="AA126" s="116">
        <f t="shared" si="22"/>
        <v>228</v>
      </c>
      <c r="AB126" s="102">
        <f t="shared" si="23"/>
        <v>190.63545150501673</v>
      </c>
      <c r="AC126" s="117">
        <f t="shared" si="24"/>
        <v>37.364548494983282</v>
      </c>
      <c r="AD126" s="122">
        <v>41415</v>
      </c>
      <c r="AE126" s="52" t="s">
        <v>51</v>
      </c>
      <c r="AF126" s="31">
        <v>38</v>
      </c>
      <c r="AG126" s="122"/>
      <c r="AH126" s="52"/>
      <c r="AI126" s="31"/>
      <c r="AJ126" s="122"/>
      <c r="AK126" s="52"/>
      <c r="AL126" s="31"/>
      <c r="AM126" s="33"/>
      <c r="AN126" s="37"/>
      <c r="AO126" s="122"/>
      <c r="AP126" s="52"/>
      <c r="AQ126" s="31"/>
      <c r="AR126" s="122"/>
      <c r="AS126" s="52"/>
      <c r="AT126" s="31"/>
      <c r="AU126" s="33"/>
      <c r="AV126" s="52"/>
      <c r="AW126" s="31"/>
      <c r="AX126" s="33"/>
      <c r="AY126" s="52"/>
      <c r="AZ126" s="31"/>
      <c r="BA126" s="33"/>
      <c r="BB126" s="52"/>
      <c r="BC126" s="31"/>
      <c r="BD126" s="33"/>
      <c r="BE126" s="52"/>
      <c r="BF126" s="31"/>
      <c r="BG126" s="33"/>
      <c r="BH126" s="52"/>
      <c r="BI126" s="31"/>
      <c r="BJ126" s="33"/>
      <c r="BK126" s="52"/>
      <c r="BL126" s="31"/>
      <c r="BM126" s="33"/>
      <c r="BN126" s="52"/>
      <c r="BO126" s="31"/>
      <c r="BP126" s="33"/>
      <c r="BQ126" s="52"/>
      <c r="BR126" s="31"/>
      <c r="BS126" s="33"/>
      <c r="BT126" s="52"/>
      <c r="BU126" s="31"/>
      <c r="BV126" s="33"/>
      <c r="BW126" s="52"/>
      <c r="BX126" s="31"/>
      <c r="BY126" s="119">
        <f t="shared" si="25"/>
        <v>190</v>
      </c>
      <c r="BZ126" s="18"/>
      <c r="CA126" s="3"/>
    </row>
    <row r="127" spans="1:79" x14ac:dyDescent="0.2">
      <c r="A127" s="25"/>
      <c r="B127" s="14">
        <v>117</v>
      </c>
      <c r="C127" s="143">
        <v>216</v>
      </c>
      <c r="D127" s="13"/>
      <c r="E127" s="14"/>
      <c r="F127" s="15"/>
      <c r="G127" s="15"/>
      <c r="H127" s="138" t="s">
        <v>53</v>
      </c>
      <c r="I127" s="79" t="s">
        <v>178</v>
      </c>
      <c r="J127" s="89">
        <v>41368</v>
      </c>
      <c r="K127" s="63"/>
      <c r="L127" s="62">
        <v>190</v>
      </c>
      <c r="M127" s="62"/>
      <c r="N127" s="62"/>
      <c r="O127" s="62"/>
      <c r="P127" s="62"/>
      <c r="Q127" s="62"/>
      <c r="R127" s="62"/>
      <c r="S127" s="102">
        <f t="shared" si="20"/>
        <v>190</v>
      </c>
      <c r="T127" s="103">
        <f t="shared" si="18"/>
        <v>158.86287625418061</v>
      </c>
      <c r="U127" s="104">
        <f t="shared" si="19"/>
        <v>31.137123745819398</v>
      </c>
      <c r="V127" s="63"/>
      <c r="W127" s="62"/>
      <c r="X127" s="102">
        <f t="shared" si="21"/>
        <v>0</v>
      </c>
      <c r="Y127" s="102">
        <f t="shared" si="16"/>
        <v>0</v>
      </c>
      <c r="Z127" s="115">
        <f t="shared" si="17"/>
        <v>0</v>
      </c>
      <c r="AA127" s="116">
        <f t="shared" si="22"/>
        <v>190</v>
      </c>
      <c r="AB127" s="102">
        <f t="shared" si="23"/>
        <v>158.86287625418061</v>
      </c>
      <c r="AC127" s="117">
        <f t="shared" si="24"/>
        <v>31.137123745819398</v>
      </c>
      <c r="AD127" s="122">
        <v>41369</v>
      </c>
      <c r="AE127" s="52" t="s">
        <v>56</v>
      </c>
      <c r="AF127" s="31">
        <v>190</v>
      </c>
      <c r="AG127" s="122"/>
      <c r="AH127" s="52"/>
      <c r="AI127" s="31"/>
      <c r="AJ127" s="122"/>
      <c r="AK127" s="52"/>
      <c r="AL127" s="31"/>
      <c r="AM127" s="33"/>
      <c r="AN127" s="37"/>
      <c r="AO127" s="122"/>
      <c r="AP127" s="52"/>
      <c r="AQ127" s="31"/>
      <c r="AR127" s="122"/>
      <c r="AS127" s="52"/>
      <c r="AT127" s="31"/>
      <c r="AU127" s="33"/>
      <c r="AV127" s="52"/>
      <c r="AW127" s="31"/>
      <c r="AX127" s="33"/>
      <c r="AY127" s="52"/>
      <c r="AZ127" s="31"/>
      <c r="BA127" s="33"/>
      <c r="BB127" s="52"/>
      <c r="BC127" s="31"/>
      <c r="BD127" s="33"/>
      <c r="BE127" s="52"/>
      <c r="BF127" s="31"/>
      <c r="BG127" s="33"/>
      <c r="BH127" s="52"/>
      <c r="BI127" s="31"/>
      <c r="BJ127" s="33"/>
      <c r="BK127" s="52"/>
      <c r="BL127" s="31"/>
      <c r="BM127" s="33"/>
      <c r="BN127" s="52"/>
      <c r="BO127" s="31"/>
      <c r="BP127" s="33"/>
      <c r="BQ127" s="52"/>
      <c r="BR127" s="31"/>
      <c r="BS127" s="33"/>
      <c r="BT127" s="52"/>
      <c r="BU127" s="31"/>
      <c r="BV127" s="33"/>
      <c r="BW127" s="52"/>
      <c r="BX127" s="31"/>
      <c r="BY127" s="119">
        <f t="shared" si="25"/>
        <v>0</v>
      </c>
      <c r="BZ127" s="18"/>
      <c r="CA127" s="3"/>
    </row>
    <row r="128" spans="1:79" x14ac:dyDescent="0.2">
      <c r="A128" s="25"/>
      <c r="B128" s="96">
        <v>118</v>
      </c>
      <c r="C128" s="143">
        <v>217</v>
      </c>
      <c r="D128" s="13"/>
      <c r="E128" s="14"/>
      <c r="F128" s="15"/>
      <c r="G128" s="15"/>
      <c r="H128" s="138" t="s">
        <v>53</v>
      </c>
      <c r="I128" s="79" t="s">
        <v>179</v>
      </c>
      <c r="J128" s="89">
        <v>41369</v>
      </c>
      <c r="K128" s="63"/>
      <c r="L128" s="62">
        <v>111</v>
      </c>
      <c r="M128" s="62"/>
      <c r="N128" s="62"/>
      <c r="O128" s="62"/>
      <c r="P128" s="62"/>
      <c r="Q128" s="62"/>
      <c r="R128" s="62"/>
      <c r="S128" s="102">
        <f t="shared" si="20"/>
        <v>111</v>
      </c>
      <c r="T128" s="103">
        <f t="shared" si="18"/>
        <v>92.809364548494983</v>
      </c>
      <c r="U128" s="104">
        <f t="shared" si="19"/>
        <v>18.190635451505017</v>
      </c>
      <c r="V128" s="63"/>
      <c r="W128" s="62"/>
      <c r="X128" s="102">
        <f t="shared" si="21"/>
        <v>0</v>
      </c>
      <c r="Y128" s="102">
        <f t="shared" si="16"/>
        <v>0</v>
      </c>
      <c r="Z128" s="115">
        <f t="shared" si="17"/>
        <v>0</v>
      </c>
      <c r="AA128" s="116">
        <f t="shared" si="22"/>
        <v>111</v>
      </c>
      <c r="AB128" s="102">
        <f t="shared" si="23"/>
        <v>92.809364548494983</v>
      </c>
      <c r="AC128" s="117">
        <f t="shared" si="24"/>
        <v>18.190635451505017</v>
      </c>
      <c r="AD128" s="122">
        <v>41369</v>
      </c>
      <c r="AE128" s="52" t="s">
        <v>56</v>
      </c>
      <c r="AF128" s="31">
        <v>111</v>
      </c>
      <c r="AG128" s="122"/>
      <c r="AH128" s="52"/>
      <c r="AI128" s="31"/>
      <c r="AJ128" s="122"/>
      <c r="AK128" s="52"/>
      <c r="AL128" s="31"/>
      <c r="AM128" s="33"/>
      <c r="AN128" s="37"/>
      <c r="AO128" s="122"/>
      <c r="AP128" s="52"/>
      <c r="AQ128" s="31"/>
      <c r="AR128" s="122"/>
      <c r="AS128" s="52"/>
      <c r="AT128" s="31"/>
      <c r="AU128" s="33"/>
      <c r="AV128" s="52"/>
      <c r="AW128" s="31"/>
      <c r="AX128" s="33"/>
      <c r="AY128" s="52"/>
      <c r="AZ128" s="31"/>
      <c r="BA128" s="33"/>
      <c r="BB128" s="52"/>
      <c r="BC128" s="31"/>
      <c r="BD128" s="33"/>
      <c r="BE128" s="52"/>
      <c r="BF128" s="31"/>
      <c r="BG128" s="33"/>
      <c r="BH128" s="52"/>
      <c r="BI128" s="31"/>
      <c r="BJ128" s="33"/>
      <c r="BK128" s="52"/>
      <c r="BL128" s="31"/>
      <c r="BM128" s="33"/>
      <c r="BN128" s="52"/>
      <c r="BO128" s="31"/>
      <c r="BP128" s="33"/>
      <c r="BQ128" s="52"/>
      <c r="BR128" s="31"/>
      <c r="BS128" s="33"/>
      <c r="BT128" s="52"/>
      <c r="BU128" s="31"/>
      <c r="BV128" s="33"/>
      <c r="BW128" s="52"/>
      <c r="BX128" s="31"/>
      <c r="BY128" s="119">
        <f t="shared" si="25"/>
        <v>0</v>
      </c>
      <c r="BZ128" s="18"/>
      <c r="CA128" s="3"/>
    </row>
    <row r="129" spans="1:79" x14ac:dyDescent="0.2">
      <c r="A129" s="25"/>
      <c r="B129" s="14">
        <v>119</v>
      </c>
      <c r="C129" s="143">
        <v>218</v>
      </c>
      <c r="D129" s="13"/>
      <c r="E129" s="14"/>
      <c r="F129" s="15"/>
      <c r="G129" s="15"/>
      <c r="H129" s="138" t="s">
        <v>53</v>
      </c>
      <c r="I129" s="79" t="s">
        <v>180</v>
      </c>
      <c r="J129" s="89">
        <v>41369</v>
      </c>
      <c r="K129" s="63"/>
      <c r="L129" s="62">
        <v>111</v>
      </c>
      <c r="M129" s="62"/>
      <c r="N129" s="62"/>
      <c r="O129" s="62"/>
      <c r="P129" s="62"/>
      <c r="Q129" s="62"/>
      <c r="R129" s="62"/>
      <c r="S129" s="102">
        <f t="shared" si="20"/>
        <v>111</v>
      </c>
      <c r="T129" s="103">
        <f t="shared" ref="T129:T192" si="26">+S129/1.196</f>
        <v>92.809364548494983</v>
      </c>
      <c r="U129" s="104">
        <f t="shared" ref="U129:U192" si="27">+T129*0.196</f>
        <v>18.190635451505017</v>
      </c>
      <c r="V129" s="63"/>
      <c r="W129" s="62"/>
      <c r="X129" s="102">
        <f>+V129+W129</f>
        <v>0</v>
      </c>
      <c r="Y129" s="102">
        <f>+X129/1.055</f>
        <v>0</v>
      </c>
      <c r="Z129" s="115">
        <f>+Y129*0.055</f>
        <v>0</v>
      </c>
      <c r="AA129" s="116">
        <f t="shared" ref="AA129:AC131" si="28">S129+X129</f>
        <v>111</v>
      </c>
      <c r="AB129" s="102">
        <f t="shared" si="28"/>
        <v>92.809364548494983</v>
      </c>
      <c r="AC129" s="117">
        <f t="shared" si="28"/>
        <v>18.190635451505017</v>
      </c>
      <c r="AD129" s="122">
        <v>41384</v>
      </c>
      <c r="AE129" s="52" t="s">
        <v>56</v>
      </c>
      <c r="AF129" s="31">
        <v>111</v>
      </c>
      <c r="AG129" s="122"/>
      <c r="AH129" s="52"/>
      <c r="AI129" s="31"/>
      <c r="AJ129" s="122"/>
      <c r="AK129" s="52"/>
      <c r="AL129" s="31"/>
      <c r="AM129" s="33"/>
      <c r="AN129" s="37"/>
      <c r="AO129" s="122"/>
      <c r="AP129" s="52"/>
      <c r="AQ129" s="31"/>
      <c r="AR129" s="122"/>
      <c r="AS129" s="52"/>
      <c r="AT129" s="31"/>
      <c r="AU129" s="33"/>
      <c r="AV129" s="52"/>
      <c r="AW129" s="31"/>
      <c r="AX129" s="33"/>
      <c r="AY129" s="52"/>
      <c r="AZ129" s="31"/>
      <c r="BA129" s="33"/>
      <c r="BB129" s="52"/>
      <c r="BC129" s="31"/>
      <c r="BD129" s="33"/>
      <c r="BE129" s="52"/>
      <c r="BF129" s="31"/>
      <c r="BG129" s="33"/>
      <c r="BH129" s="52"/>
      <c r="BI129" s="31"/>
      <c r="BJ129" s="33"/>
      <c r="BK129" s="52"/>
      <c r="BL129" s="31"/>
      <c r="BM129" s="33"/>
      <c r="BN129" s="52"/>
      <c r="BO129" s="31"/>
      <c r="BP129" s="33"/>
      <c r="BQ129" s="52"/>
      <c r="BR129" s="31"/>
      <c r="BS129" s="33"/>
      <c r="BT129" s="52"/>
      <c r="BU129" s="31"/>
      <c r="BV129" s="33"/>
      <c r="BW129" s="52"/>
      <c r="BX129" s="31"/>
      <c r="BY129" s="119">
        <f>AA129-(AF129+AI129+AL129+AQ129+AT129+AW129+AZ129+BC129+BF129+BI129+BL129+BO129+BR129+BU129+BX129)</f>
        <v>0</v>
      </c>
      <c r="BZ129" s="18"/>
      <c r="CA129" s="3"/>
    </row>
    <row r="130" spans="1:79" x14ac:dyDescent="0.2">
      <c r="A130" s="25"/>
      <c r="B130" s="96">
        <v>120</v>
      </c>
      <c r="C130" s="143">
        <v>219</v>
      </c>
      <c r="D130" s="13"/>
      <c r="E130" s="14"/>
      <c r="F130" s="15"/>
      <c r="G130" s="15"/>
      <c r="H130" s="138" t="s">
        <v>53</v>
      </c>
      <c r="I130" s="79" t="s">
        <v>181</v>
      </c>
      <c r="J130" s="89">
        <v>41369</v>
      </c>
      <c r="K130" s="63"/>
      <c r="L130" s="62">
        <v>111</v>
      </c>
      <c r="M130" s="62"/>
      <c r="N130" s="62"/>
      <c r="O130" s="62"/>
      <c r="P130" s="62"/>
      <c r="Q130" s="62"/>
      <c r="R130" s="62"/>
      <c r="S130" s="102">
        <f t="shared" si="20"/>
        <v>111</v>
      </c>
      <c r="T130" s="103">
        <f t="shared" si="26"/>
        <v>92.809364548494983</v>
      </c>
      <c r="U130" s="104">
        <f t="shared" si="27"/>
        <v>18.190635451505017</v>
      </c>
      <c r="V130" s="63"/>
      <c r="W130" s="62"/>
      <c r="X130" s="102">
        <f>+V130+W130</f>
        <v>0</v>
      </c>
      <c r="Y130" s="102">
        <f>+X130/1.055</f>
        <v>0</v>
      </c>
      <c r="Z130" s="115">
        <f>+Y130*0.055</f>
        <v>0</v>
      </c>
      <c r="AA130" s="116">
        <f t="shared" si="28"/>
        <v>111</v>
      </c>
      <c r="AB130" s="102">
        <f t="shared" si="28"/>
        <v>92.809364548494983</v>
      </c>
      <c r="AC130" s="117">
        <f t="shared" si="28"/>
        <v>18.190635451505017</v>
      </c>
      <c r="AD130" s="122">
        <v>41457</v>
      </c>
      <c r="AE130" s="52" t="s">
        <v>57</v>
      </c>
      <c r="AF130" s="31">
        <v>111</v>
      </c>
      <c r="AG130" s="122"/>
      <c r="AH130" s="52"/>
      <c r="AI130" s="31"/>
      <c r="AJ130" s="122"/>
      <c r="AK130" s="52"/>
      <c r="AL130" s="31"/>
      <c r="AM130" s="33"/>
      <c r="AN130" s="37"/>
      <c r="AO130" s="122"/>
      <c r="AP130" s="52"/>
      <c r="AQ130" s="31"/>
      <c r="AR130" s="122"/>
      <c r="AS130" s="52"/>
      <c r="AT130" s="31"/>
      <c r="AU130" s="33"/>
      <c r="AV130" s="52"/>
      <c r="AW130" s="31"/>
      <c r="AX130" s="33"/>
      <c r="AY130" s="52"/>
      <c r="AZ130" s="31"/>
      <c r="BA130" s="33"/>
      <c r="BB130" s="52"/>
      <c r="BC130" s="31"/>
      <c r="BD130" s="33"/>
      <c r="BE130" s="52"/>
      <c r="BF130" s="31"/>
      <c r="BG130" s="33"/>
      <c r="BH130" s="52"/>
      <c r="BI130" s="31"/>
      <c r="BJ130" s="33"/>
      <c r="BK130" s="52"/>
      <c r="BL130" s="31"/>
      <c r="BM130" s="33"/>
      <c r="BN130" s="52"/>
      <c r="BO130" s="31"/>
      <c r="BP130" s="33"/>
      <c r="BQ130" s="52"/>
      <c r="BR130" s="31"/>
      <c r="BS130" s="33"/>
      <c r="BT130" s="52"/>
      <c r="BU130" s="31"/>
      <c r="BV130" s="33"/>
      <c r="BW130" s="52"/>
      <c r="BX130" s="31"/>
      <c r="BY130" s="119">
        <f>AA130-(AF130+AI130+AL130+AQ130+AT130+AW130+AZ130+BC130+BF130+BI130+BL130+BO130+BR130+BU130+BX130)</f>
        <v>0</v>
      </c>
      <c r="BZ130" s="18"/>
      <c r="CA130" s="3"/>
    </row>
    <row r="131" spans="1:79" x14ac:dyDescent="0.2">
      <c r="A131" s="25"/>
      <c r="B131" s="14">
        <v>121</v>
      </c>
      <c r="C131" s="143">
        <v>220</v>
      </c>
      <c r="D131" s="13"/>
      <c r="E131" s="14"/>
      <c r="F131" s="15"/>
      <c r="G131" s="15"/>
      <c r="H131" s="138" t="s">
        <v>53</v>
      </c>
      <c r="I131" s="79" t="s">
        <v>182</v>
      </c>
      <c r="J131" s="89">
        <v>41369</v>
      </c>
      <c r="K131" s="63"/>
      <c r="L131" s="62">
        <v>111</v>
      </c>
      <c r="M131" s="62"/>
      <c r="N131" s="62"/>
      <c r="O131" s="62"/>
      <c r="P131" s="62"/>
      <c r="Q131" s="62"/>
      <c r="R131" s="62"/>
      <c r="S131" s="102">
        <f t="shared" si="20"/>
        <v>111</v>
      </c>
      <c r="T131" s="103">
        <f t="shared" si="26"/>
        <v>92.809364548494983</v>
      </c>
      <c r="U131" s="104">
        <f t="shared" si="27"/>
        <v>18.190635451505017</v>
      </c>
      <c r="V131" s="63"/>
      <c r="W131" s="62"/>
      <c r="X131" s="102">
        <f>+V131+W131</f>
        <v>0</v>
      </c>
      <c r="Y131" s="102">
        <f>+X131/1.055</f>
        <v>0</v>
      </c>
      <c r="Z131" s="115">
        <f>+Y131*0.055</f>
        <v>0</v>
      </c>
      <c r="AA131" s="116">
        <f t="shared" si="28"/>
        <v>111</v>
      </c>
      <c r="AB131" s="102">
        <f t="shared" si="28"/>
        <v>92.809364548494983</v>
      </c>
      <c r="AC131" s="117">
        <f t="shared" si="28"/>
        <v>18.190635451505017</v>
      </c>
      <c r="AD131" s="122">
        <v>41372</v>
      </c>
      <c r="AE131" s="52" t="s">
        <v>51</v>
      </c>
      <c r="AF131" s="31">
        <v>111</v>
      </c>
      <c r="AG131" s="122"/>
      <c r="AH131" s="52"/>
      <c r="AI131" s="31"/>
      <c r="AJ131" s="122"/>
      <c r="AK131" s="52"/>
      <c r="AL131" s="31"/>
      <c r="AM131" s="33"/>
      <c r="AN131" s="37"/>
      <c r="AO131" s="122"/>
      <c r="AP131" s="52"/>
      <c r="AQ131" s="31"/>
      <c r="AR131" s="122"/>
      <c r="AS131" s="52"/>
      <c r="AT131" s="31"/>
      <c r="AU131" s="33"/>
      <c r="AV131" s="52"/>
      <c r="AW131" s="31"/>
      <c r="AX131" s="33"/>
      <c r="AY131" s="52"/>
      <c r="AZ131" s="31"/>
      <c r="BA131" s="33"/>
      <c r="BB131" s="52"/>
      <c r="BC131" s="31"/>
      <c r="BD131" s="33"/>
      <c r="BE131" s="52"/>
      <c r="BF131" s="31"/>
      <c r="BG131" s="33"/>
      <c r="BH131" s="52"/>
      <c r="BI131" s="31"/>
      <c r="BJ131" s="33"/>
      <c r="BK131" s="52"/>
      <c r="BL131" s="31"/>
      <c r="BM131" s="33"/>
      <c r="BN131" s="52"/>
      <c r="BO131" s="31"/>
      <c r="BP131" s="33"/>
      <c r="BQ131" s="52"/>
      <c r="BR131" s="31"/>
      <c r="BS131" s="33"/>
      <c r="BT131" s="52"/>
      <c r="BU131" s="31"/>
      <c r="BV131" s="33"/>
      <c r="BW131" s="52"/>
      <c r="BX131" s="31"/>
      <c r="BY131" s="119">
        <f>AA131-(AF131+AI131+AL131+AQ131+AT131+AW131+AZ131+BC131+BF131+BI131+BL131+BO131+BR131+BU131+BX131)</f>
        <v>0</v>
      </c>
      <c r="BZ131" s="18"/>
      <c r="CA131" s="3"/>
    </row>
    <row r="132" spans="1:79" x14ac:dyDescent="0.2">
      <c r="A132" s="25"/>
      <c r="B132" s="96">
        <v>122</v>
      </c>
      <c r="C132" s="143">
        <v>221</v>
      </c>
      <c r="D132" s="13"/>
      <c r="E132" s="14"/>
      <c r="F132" s="15"/>
      <c r="G132" s="15"/>
      <c r="H132" s="138" t="s">
        <v>53</v>
      </c>
      <c r="I132" s="79" t="s">
        <v>183</v>
      </c>
      <c r="J132" s="89">
        <v>41369</v>
      </c>
      <c r="K132" s="63"/>
      <c r="L132" s="62">
        <v>111</v>
      </c>
      <c r="M132" s="62"/>
      <c r="N132" s="62"/>
      <c r="O132" s="62"/>
      <c r="P132" s="62"/>
      <c r="Q132" s="62"/>
      <c r="R132" s="62"/>
      <c r="S132" s="102">
        <f t="shared" si="20"/>
        <v>111</v>
      </c>
      <c r="T132" s="103">
        <f t="shared" si="26"/>
        <v>92.809364548494983</v>
      </c>
      <c r="U132" s="104">
        <f t="shared" si="27"/>
        <v>18.190635451505017</v>
      </c>
      <c r="V132" s="63"/>
      <c r="W132" s="62"/>
      <c r="X132" s="102"/>
      <c r="Y132" s="102"/>
      <c r="Z132" s="115"/>
      <c r="AA132" s="116">
        <f t="shared" ref="AA132:AC133" si="29">S132+X132</f>
        <v>111</v>
      </c>
      <c r="AB132" s="102">
        <f t="shared" si="29"/>
        <v>92.809364548494983</v>
      </c>
      <c r="AC132" s="117">
        <f t="shared" si="29"/>
        <v>18.190635451505017</v>
      </c>
      <c r="AD132" s="122">
        <v>41408</v>
      </c>
      <c r="AE132" s="52" t="s">
        <v>57</v>
      </c>
      <c r="AF132" s="31">
        <v>111</v>
      </c>
      <c r="AG132" s="122"/>
      <c r="AH132" s="52"/>
      <c r="AI132" s="31"/>
      <c r="AJ132" s="122"/>
      <c r="AK132" s="52"/>
      <c r="AL132" s="31"/>
      <c r="AM132" s="33"/>
      <c r="AN132" s="37"/>
      <c r="AO132" s="122"/>
      <c r="AP132" s="52"/>
      <c r="AQ132" s="31"/>
      <c r="AR132" s="122"/>
      <c r="AS132" s="52"/>
      <c r="AT132" s="31"/>
      <c r="AU132" s="33"/>
      <c r="AV132" s="52"/>
      <c r="AW132" s="31"/>
      <c r="AX132" s="33"/>
      <c r="AY132" s="52"/>
      <c r="AZ132" s="31"/>
      <c r="BA132" s="33"/>
      <c r="BB132" s="52"/>
      <c r="BC132" s="31"/>
      <c r="BD132" s="33"/>
      <c r="BE132" s="52"/>
      <c r="BF132" s="31"/>
      <c r="BG132" s="33"/>
      <c r="BH132" s="52"/>
      <c r="BI132" s="31"/>
      <c r="BJ132" s="33"/>
      <c r="BK132" s="52"/>
      <c r="BL132" s="31"/>
      <c r="BM132" s="33"/>
      <c r="BN132" s="52"/>
      <c r="BO132" s="31"/>
      <c r="BP132" s="33"/>
      <c r="BQ132" s="52"/>
      <c r="BR132" s="31"/>
      <c r="BS132" s="33"/>
      <c r="BT132" s="52"/>
      <c r="BU132" s="31"/>
      <c r="BV132" s="33"/>
      <c r="BW132" s="52"/>
      <c r="BX132" s="31"/>
      <c r="BY132" s="119">
        <f>AA132-(AF132+AI132+AL132+AQ132+AT132+AW132+AZ132+BC132+BF132+BI132+BL132+BO132+BR132+BU132+BX132)</f>
        <v>0</v>
      </c>
      <c r="BZ132" s="18"/>
      <c r="CA132" s="3"/>
    </row>
    <row r="133" spans="1:79" x14ac:dyDescent="0.2">
      <c r="A133" s="25"/>
      <c r="B133" s="14">
        <v>123</v>
      </c>
      <c r="C133" s="143">
        <v>222</v>
      </c>
      <c r="D133" s="13"/>
      <c r="E133" s="14"/>
      <c r="F133" s="15"/>
      <c r="G133" s="15"/>
      <c r="H133" s="138" t="s">
        <v>52</v>
      </c>
      <c r="I133" s="79" t="s">
        <v>184</v>
      </c>
      <c r="J133" s="89">
        <v>41369</v>
      </c>
      <c r="K133" s="63"/>
      <c r="L133" s="62"/>
      <c r="M133" s="62">
        <v>76</v>
      </c>
      <c r="N133" s="62"/>
      <c r="O133" s="62"/>
      <c r="P133" s="62"/>
      <c r="Q133" s="62"/>
      <c r="R133" s="62"/>
      <c r="S133" s="102">
        <f t="shared" si="20"/>
        <v>76</v>
      </c>
      <c r="T133" s="103">
        <f t="shared" si="26"/>
        <v>63.545150501672246</v>
      </c>
      <c r="U133" s="104">
        <f t="shared" si="27"/>
        <v>12.454849498327761</v>
      </c>
      <c r="V133" s="63"/>
      <c r="W133" s="62"/>
      <c r="X133" s="102"/>
      <c r="Y133" s="102"/>
      <c r="Z133" s="115"/>
      <c r="AA133" s="116">
        <f t="shared" si="29"/>
        <v>76</v>
      </c>
      <c r="AB133" s="102">
        <f t="shared" si="29"/>
        <v>63.545150501672246</v>
      </c>
      <c r="AC133" s="117">
        <f t="shared" si="29"/>
        <v>12.454849498327761</v>
      </c>
      <c r="AD133" s="122">
        <v>41388</v>
      </c>
      <c r="AE133" s="52" t="s">
        <v>51</v>
      </c>
      <c r="AF133" s="31">
        <v>76</v>
      </c>
      <c r="AG133" s="122"/>
      <c r="AH133" s="52"/>
      <c r="AI133" s="31"/>
      <c r="AJ133" s="122"/>
      <c r="AK133" s="52"/>
      <c r="AL133" s="31"/>
      <c r="AM133" s="33"/>
      <c r="AN133" s="37"/>
      <c r="AO133" s="122"/>
      <c r="AP133" s="52"/>
      <c r="AQ133" s="31"/>
      <c r="AR133" s="122"/>
      <c r="AS133" s="52"/>
      <c r="AT133" s="31"/>
      <c r="AU133" s="33"/>
      <c r="AV133" s="52"/>
      <c r="AW133" s="31"/>
      <c r="AX133" s="33"/>
      <c r="AY133" s="52"/>
      <c r="AZ133" s="31"/>
      <c r="BA133" s="33"/>
      <c r="BB133" s="52"/>
      <c r="BC133" s="31"/>
      <c r="BD133" s="33"/>
      <c r="BE133" s="52"/>
      <c r="BF133" s="31"/>
      <c r="BG133" s="33"/>
      <c r="BH133" s="52"/>
      <c r="BI133" s="31"/>
      <c r="BJ133" s="33"/>
      <c r="BK133" s="52"/>
      <c r="BL133" s="31"/>
      <c r="BM133" s="33"/>
      <c r="BN133" s="52"/>
      <c r="BO133" s="31"/>
      <c r="BP133" s="33"/>
      <c r="BQ133" s="52"/>
      <c r="BR133" s="31"/>
      <c r="BS133" s="33"/>
      <c r="BT133" s="52"/>
      <c r="BU133" s="31"/>
      <c r="BV133" s="33"/>
      <c r="BW133" s="52"/>
      <c r="BX133" s="31"/>
      <c r="BY133" s="119">
        <f>AA133-(AF133+AI133+AL133+AQ133+AT133+AW133+AZ133+BC133+BF133+BI133+BL133+BO133+BR133+BU133+BX133)</f>
        <v>0</v>
      </c>
      <c r="BZ133" s="18"/>
      <c r="CA133" s="3"/>
    </row>
    <row r="134" spans="1:79" x14ac:dyDescent="0.2">
      <c r="A134" s="25"/>
      <c r="B134" s="96">
        <v>124</v>
      </c>
      <c r="C134" s="143">
        <v>223</v>
      </c>
      <c r="D134" s="13"/>
      <c r="E134" s="14"/>
      <c r="F134" s="15"/>
      <c r="G134" s="15"/>
      <c r="H134" s="138" t="s">
        <v>53</v>
      </c>
      <c r="I134" s="79" t="s">
        <v>185</v>
      </c>
      <c r="J134" s="89">
        <v>41370</v>
      </c>
      <c r="K134" s="63"/>
      <c r="L134" s="62">
        <v>190</v>
      </c>
      <c r="M134" s="62"/>
      <c r="N134" s="62"/>
      <c r="O134" s="62"/>
      <c r="P134" s="62"/>
      <c r="Q134" s="62"/>
      <c r="R134" s="62"/>
      <c r="S134" s="102">
        <f t="shared" si="20"/>
        <v>190</v>
      </c>
      <c r="T134" s="103">
        <f t="shared" si="26"/>
        <v>158.86287625418061</v>
      </c>
      <c r="U134" s="104">
        <f t="shared" si="27"/>
        <v>31.137123745819398</v>
      </c>
      <c r="V134" s="63"/>
      <c r="W134" s="62"/>
      <c r="X134" s="102"/>
      <c r="Y134" s="102"/>
      <c r="Z134" s="115"/>
      <c r="AA134" s="116">
        <f>S134+X134</f>
        <v>190</v>
      </c>
      <c r="AB134" s="102">
        <f>T134+Y134</f>
        <v>158.86287625418061</v>
      </c>
      <c r="AC134" s="117">
        <f t="shared" ref="AC134:AC197" si="30">U134+Z134</f>
        <v>31.137123745819398</v>
      </c>
      <c r="AD134" s="122"/>
      <c r="AE134" s="52"/>
      <c r="AF134" s="31"/>
      <c r="AG134" s="122"/>
      <c r="AH134" s="52"/>
      <c r="AI134" s="31"/>
      <c r="AJ134" s="122"/>
      <c r="AK134" s="52"/>
      <c r="AL134" s="31"/>
      <c r="AM134" s="33"/>
      <c r="AN134" s="37"/>
      <c r="AO134" s="122"/>
      <c r="AP134" s="52"/>
      <c r="AQ134" s="31"/>
      <c r="AR134" s="122"/>
      <c r="AS134" s="52"/>
      <c r="AT134" s="31"/>
      <c r="AU134" s="33"/>
      <c r="AV134" s="52"/>
      <c r="AW134" s="31"/>
      <c r="AX134" s="33"/>
      <c r="AY134" s="52"/>
      <c r="AZ134" s="31"/>
      <c r="BA134" s="33"/>
      <c r="BB134" s="52"/>
      <c r="BC134" s="31"/>
      <c r="BD134" s="33"/>
      <c r="BE134" s="52"/>
      <c r="BF134" s="31"/>
      <c r="BG134" s="33"/>
      <c r="BH134" s="52"/>
      <c r="BI134" s="31"/>
      <c r="BJ134" s="33"/>
      <c r="BK134" s="52"/>
      <c r="BL134" s="31"/>
      <c r="BM134" s="33"/>
      <c r="BN134" s="52"/>
      <c r="BO134" s="31"/>
      <c r="BP134" s="33"/>
      <c r="BQ134" s="52"/>
      <c r="BR134" s="31"/>
      <c r="BS134" s="33"/>
      <c r="BT134" s="52"/>
      <c r="BU134" s="31"/>
      <c r="BV134" s="33"/>
      <c r="BW134" s="52"/>
      <c r="BX134" s="31"/>
      <c r="BY134" s="119"/>
      <c r="BZ134" s="18"/>
      <c r="CA134" s="3"/>
    </row>
    <row r="135" spans="1:79" x14ac:dyDescent="0.2">
      <c r="A135" s="25"/>
      <c r="B135" s="14">
        <v>125</v>
      </c>
      <c r="C135" s="143">
        <v>224</v>
      </c>
      <c r="D135" s="13"/>
      <c r="E135" s="14"/>
      <c r="F135" s="15"/>
      <c r="G135" s="15"/>
      <c r="H135" s="138" t="s">
        <v>53</v>
      </c>
      <c r="I135" s="79" t="s">
        <v>186</v>
      </c>
      <c r="J135" s="89">
        <v>41373</v>
      </c>
      <c r="K135" s="63"/>
      <c r="L135" s="62">
        <v>152</v>
      </c>
      <c r="M135" s="62"/>
      <c r="N135" s="62"/>
      <c r="O135" s="62"/>
      <c r="P135" s="62"/>
      <c r="Q135" s="62"/>
      <c r="R135" s="62"/>
      <c r="S135" s="102">
        <f t="shared" si="20"/>
        <v>152</v>
      </c>
      <c r="T135" s="103">
        <f t="shared" si="26"/>
        <v>127.09030100334449</v>
      </c>
      <c r="U135" s="104">
        <f t="shared" si="27"/>
        <v>24.909698996655521</v>
      </c>
      <c r="V135" s="63"/>
      <c r="W135" s="62"/>
      <c r="X135" s="102"/>
      <c r="Y135" s="102"/>
      <c r="Z135" s="115"/>
      <c r="AA135" s="116">
        <f t="shared" ref="AA135:AA157" si="31">S135+X135</f>
        <v>152</v>
      </c>
      <c r="AB135" s="102">
        <f t="shared" ref="AB135:AB194" si="32">T135+Y135</f>
        <v>127.09030100334449</v>
      </c>
      <c r="AC135" s="117">
        <f t="shared" si="30"/>
        <v>24.909698996655521</v>
      </c>
      <c r="AD135" s="122">
        <v>41380</v>
      </c>
      <c r="AE135" s="52" t="s">
        <v>56</v>
      </c>
      <c r="AF135" s="31">
        <v>152</v>
      </c>
      <c r="AG135" s="122"/>
      <c r="AH135" s="52"/>
      <c r="AI135" s="31"/>
      <c r="AJ135" s="122"/>
      <c r="AK135" s="52"/>
      <c r="AL135" s="31"/>
      <c r="AM135" s="33"/>
      <c r="AN135" s="37"/>
      <c r="AO135" s="122"/>
      <c r="AP135" s="52"/>
      <c r="AQ135" s="31"/>
      <c r="AR135" s="122"/>
      <c r="AS135" s="52"/>
      <c r="AT135" s="31"/>
      <c r="AU135" s="33"/>
      <c r="AV135" s="52"/>
      <c r="AW135" s="31"/>
      <c r="AX135" s="33"/>
      <c r="AY135" s="52"/>
      <c r="AZ135" s="31"/>
      <c r="BA135" s="33"/>
      <c r="BB135" s="52"/>
      <c r="BC135" s="31"/>
      <c r="BD135" s="33"/>
      <c r="BE135" s="52"/>
      <c r="BF135" s="31"/>
      <c r="BG135" s="33"/>
      <c r="BH135" s="52"/>
      <c r="BI135" s="31"/>
      <c r="BJ135" s="33"/>
      <c r="BK135" s="52"/>
      <c r="BL135" s="31"/>
      <c r="BM135" s="33"/>
      <c r="BN135" s="52"/>
      <c r="BO135" s="31"/>
      <c r="BP135" s="33"/>
      <c r="BQ135" s="52"/>
      <c r="BR135" s="31"/>
      <c r="BS135" s="33"/>
      <c r="BT135" s="52"/>
      <c r="BU135" s="31"/>
      <c r="BV135" s="33"/>
      <c r="BW135" s="52"/>
      <c r="BX135" s="31"/>
      <c r="BY135" s="119"/>
      <c r="BZ135" s="18"/>
      <c r="CA135" s="3"/>
    </row>
    <row r="136" spans="1:79" x14ac:dyDescent="0.2">
      <c r="A136" s="25"/>
      <c r="B136" s="96">
        <v>126</v>
      </c>
      <c r="C136" s="143">
        <v>225</v>
      </c>
      <c r="D136" s="13"/>
      <c r="E136" s="14"/>
      <c r="F136" s="15"/>
      <c r="G136" s="15"/>
      <c r="H136" s="138" t="s">
        <v>53</v>
      </c>
      <c r="I136" s="79" t="s">
        <v>187</v>
      </c>
      <c r="J136" s="89">
        <v>41374</v>
      </c>
      <c r="K136" s="63"/>
      <c r="L136" s="62">
        <v>38</v>
      </c>
      <c r="M136" s="62"/>
      <c r="N136" s="62"/>
      <c r="O136" s="62"/>
      <c r="P136" s="62"/>
      <c r="Q136" s="62"/>
      <c r="R136" s="62"/>
      <c r="S136" s="102">
        <f t="shared" si="20"/>
        <v>38</v>
      </c>
      <c r="T136" s="103">
        <f t="shared" si="26"/>
        <v>31.772575250836123</v>
      </c>
      <c r="U136" s="104">
        <f t="shared" si="27"/>
        <v>6.2274247491638803</v>
      </c>
      <c r="V136" s="63"/>
      <c r="W136" s="62"/>
      <c r="X136" s="102"/>
      <c r="Y136" s="102"/>
      <c r="Z136" s="115"/>
      <c r="AA136" s="116">
        <f t="shared" si="31"/>
        <v>38</v>
      </c>
      <c r="AB136" s="102">
        <f t="shared" si="32"/>
        <v>31.772575250836123</v>
      </c>
      <c r="AC136" s="117">
        <f t="shared" si="30"/>
        <v>6.2274247491638803</v>
      </c>
      <c r="AD136" s="122">
        <v>41394</v>
      </c>
      <c r="AE136" s="52" t="s">
        <v>51</v>
      </c>
      <c r="AF136" s="31">
        <v>38</v>
      </c>
      <c r="AG136" s="122"/>
      <c r="AH136" s="52"/>
      <c r="AI136" s="31"/>
      <c r="AJ136" s="122"/>
      <c r="AK136" s="52"/>
      <c r="AL136" s="31"/>
      <c r="AM136" s="33"/>
      <c r="AN136" s="37"/>
      <c r="AO136" s="122"/>
      <c r="AP136" s="52"/>
      <c r="AQ136" s="31"/>
      <c r="AR136" s="122"/>
      <c r="AS136" s="52"/>
      <c r="AT136" s="31"/>
      <c r="AU136" s="33"/>
      <c r="AV136" s="52"/>
      <c r="AW136" s="31"/>
      <c r="AX136" s="33"/>
      <c r="AY136" s="52"/>
      <c r="AZ136" s="31"/>
      <c r="BA136" s="33"/>
      <c r="BB136" s="52"/>
      <c r="BC136" s="31"/>
      <c r="BD136" s="33"/>
      <c r="BE136" s="52"/>
      <c r="BF136" s="31"/>
      <c r="BG136" s="33"/>
      <c r="BH136" s="52"/>
      <c r="BI136" s="31"/>
      <c r="BJ136" s="33"/>
      <c r="BK136" s="52"/>
      <c r="BL136" s="31"/>
      <c r="BM136" s="33"/>
      <c r="BN136" s="52"/>
      <c r="BO136" s="31"/>
      <c r="BP136" s="33"/>
      <c r="BQ136" s="52"/>
      <c r="BR136" s="31"/>
      <c r="BS136" s="33"/>
      <c r="BT136" s="52"/>
      <c r="BU136" s="31"/>
      <c r="BV136" s="33"/>
      <c r="BW136" s="52"/>
      <c r="BX136" s="31"/>
      <c r="BY136" s="119"/>
      <c r="BZ136" s="18"/>
      <c r="CA136" s="3"/>
    </row>
    <row r="137" spans="1:79" x14ac:dyDescent="0.2">
      <c r="A137" s="25"/>
      <c r="B137" s="14">
        <v>127</v>
      </c>
      <c r="C137" s="143">
        <v>226</v>
      </c>
      <c r="D137" s="13"/>
      <c r="E137" s="14"/>
      <c r="F137" s="15"/>
      <c r="G137" s="15"/>
      <c r="H137" s="138" t="s">
        <v>53</v>
      </c>
      <c r="I137" s="79" t="s">
        <v>188</v>
      </c>
      <c r="J137" s="89">
        <v>41375</v>
      </c>
      <c r="K137" s="63"/>
      <c r="L137" s="62">
        <v>190</v>
      </c>
      <c r="M137" s="62"/>
      <c r="N137" s="62"/>
      <c r="O137" s="62"/>
      <c r="P137" s="62"/>
      <c r="Q137" s="62"/>
      <c r="R137" s="62"/>
      <c r="S137" s="102">
        <f t="shared" si="20"/>
        <v>190</v>
      </c>
      <c r="T137" s="103">
        <f t="shared" si="26"/>
        <v>158.86287625418061</v>
      </c>
      <c r="U137" s="104">
        <f t="shared" si="27"/>
        <v>31.137123745819398</v>
      </c>
      <c r="V137" s="63"/>
      <c r="W137" s="62"/>
      <c r="X137" s="102"/>
      <c r="Y137" s="102"/>
      <c r="Z137" s="115"/>
      <c r="AA137" s="116">
        <f t="shared" si="31"/>
        <v>190</v>
      </c>
      <c r="AB137" s="102">
        <f t="shared" si="32"/>
        <v>158.86287625418061</v>
      </c>
      <c r="AC137" s="117">
        <f t="shared" si="30"/>
        <v>31.137123745819398</v>
      </c>
      <c r="AD137" s="122">
        <v>41383</v>
      </c>
      <c r="AE137" s="52" t="s">
        <v>56</v>
      </c>
      <c r="AF137" s="31">
        <v>190</v>
      </c>
      <c r="AG137" s="122"/>
      <c r="AH137" s="52"/>
      <c r="AI137" s="31"/>
      <c r="AJ137" s="122"/>
      <c r="AK137" s="52"/>
      <c r="AL137" s="31"/>
      <c r="AM137" s="33"/>
      <c r="AN137" s="37"/>
      <c r="AO137" s="122"/>
      <c r="AP137" s="52"/>
      <c r="AQ137" s="31"/>
      <c r="AR137" s="122"/>
      <c r="AS137" s="52"/>
      <c r="AT137" s="31"/>
      <c r="AU137" s="33"/>
      <c r="AV137" s="52"/>
      <c r="AW137" s="31"/>
      <c r="AX137" s="33"/>
      <c r="AY137" s="52"/>
      <c r="AZ137" s="31"/>
      <c r="BA137" s="33"/>
      <c r="BB137" s="52"/>
      <c r="BC137" s="31"/>
      <c r="BD137" s="33"/>
      <c r="BE137" s="52"/>
      <c r="BF137" s="31"/>
      <c r="BG137" s="33"/>
      <c r="BH137" s="52"/>
      <c r="BI137" s="31"/>
      <c r="BJ137" s="33"/>
      <c r="BK137" s="52"/>
      <c r="BL137" s="31"/>
      <c r="BM137" s="33"/>
      <c r="BN137" s="52"/>
      <c r="BO137" s="31"/>
      <c r="BP137" s="33"/>
      <c r="BQ137" s="52"/>
      <c r="BR137" s="31"/>
      <c r="BS137" s="33"/>
      <c r="BT137" s="52"/>
      <c r="BU137" s="31"/>
      <c r="BV137" s="33"/>
      <c r="BW137" s="52"/>
      <c r="BX137" s="31"/>
      <c r="BY137" s="119"/>
      <c r="BZ137" s="18"/>
      <c r="CA137" s="3"/>
    </row>
    <row r="138" spans="1:79" x14ac:dyDescent="0.2">
      <c r="A138" s="25"/>
      <c r="B138" s="96">
        <v>128</v>
      </c>
      <c r="C138" s="143">
        <v>227</v>
      </c>
      <c r="D138" s="13"/>
      <c r="E138" s="14"/>
      <c r="F138" s="15"/>
      <c r="G138" s="15"/>
      <c r="H138" s="138" t="s">
        <v>52</v>
      </c>
      <c r="I138" s="79" t="s">
        <v>189</v>
      </c>
      <c r="J138" s="89">
        <v>41375</v>
      </c>
      <c r="K138" s="63"/>
      <c r="L138" s="62"/>
      <c r="M138" s="62">
        <v>38</v>
      </c>
      <c r="N138" s="62"/>
      <c r="O138" s="62"/>
      <c r="P138" s="62"/>
      <c r="Q138" s="62"/>
      <c r="R138" s="62"/>
      <c r="S138" s="102">
        <f t="shared" ref="S138:S156" si="33">K138+L138+M138+N138+O138+P138+Q138+R138</f>
        <v>38</v>
      </c>
      <c r="T138" s="103">
        <f t="shared" si="26"/>
        <v>31.772575250836123</v>
      </c>
      <c r="U138" s="104">
        <f t="shared" si="27"/>
        <v>6.2274247491638803</v>
      </c>
      <c r="V138" s="63"/>
      <c r="W138" s="62"/>
      <c r="X138" s="102"/>
      <c r="Y138" s="102"/>
      <c r="Z138" s="115"/>
      <c r="AA138" s="116">
        <f t="shared" si="31"/>
        <v>38</v>
      </c>
      <c r="AB138" s="102">
        <f t="shared" si="32"/>
        <v>31.772575250836123</v>
      </c>
      <c r="AC138" s="117">
        <f t="shared" si="30"/>
        <v>6.2274247491638803</v>
      </c>
      <c r="AD138" s="122">
        <v>41375</v>
      </c>
      <c r="AE138" s="52" t="s">
        <v>57</v>
      </c>
      <c r="AF138" s="31">
        <v>38</v>
      </c>
      <c r="AG138" s="122"/>
      <c r="AH138" s="52"/>
      <c r="AI138" s="31"/>
      <c r="AJ138" s="122"/>
      <c r="AK138" s="52"/>
      <c r="AL138" s="31"/>
      <c r="AM138" s="33"/>
      <c r="AN138" s="37"/>
      <c r="AO138" s="122"/>
      <c r="AP138" s="52"/>
      <c r="AQ138" s="31"/>
      <c r="AR138" s="122"/>
      <c r="AS138" s="52"/>
      <c r="AT138" s="31"/>
      <c r="AU138" s="33"/>
      <c r="AV138" s="52"/>
      <c r="AW138" s="31"/>
      <c r="AX138" s="33"/>
      <c r="AY138" s="52"/>
      <c r="AZ138" s="31"/>
      <c r="BA138" s="33"/>
      <c r="BB138" s="52"/>
      <c r="BC138" s="31"/>
      <c r="BD138" s="33"/>
      <c r="BE138" s="52"/>
      <c r="BF138" s="31"/>
      <c r="BG138" s="33"/>
      <c r="BH138" s="52"/>
      <c r="BI138" s="31"/>
      <c r="BJ138" s="33"/>
      <c r="BK138" s="52"/>
      <c r="BL138" s="31"/>
      <c r="BM138" s="33"/>
      <c r="BN138" s="52"/>
      <c r="BO138" s="31"/>
      <c r="BP138" s="33"/>
      <c r="BQ138" s="52"/>
      <c r="BR138" s="31"/>
      <c r="BS138" s="33"/>
      <c r="BT138" s="52"/>
      <c r="BU138" s="31"/>
      <c r="BV138" s="33"/>
      <c r="BW138" s="52"/>
      <c r="BX138" s="31"/>
      <c r="BY138" s="119"/>
      <c r="BZ138" s="18"/>
      <c r="CA138" s="3"/>
    </row>
    <row r="139" spans="1:79" x14ac:dyDescent="0.2">
      <c r="A139" s="25"/>
      <c r="B139" s="14">
        <v>129</v>
      </c>
      <c r="C139" s="143">
        <v>228</v>
      </c>
      <c r="D139" s="13"/>
      <c r="E139" s="14"/>
      <c r="F139" s="15"/>
      <c r="G139" s="15"/>
      <c r="H139" s="138" t="s">
        <v>53</v>
      </c>
      <c r="I139" s="79" t="s">
        <v>190</v>
      </c>
      <c r="J139" s="89">
        <v>41375</v>
      </c>
      <c r="K139" s="63"/>
      <c r="L139" s="62">
        <v>152</v>
      </c>
      <c r="M139" s="62"/>
      <c r="N139" s="62"/>
      <c r="O139" s="62"/>
      <c r="P139" s="62"/>
      <c r="Q139" s="62"/>
      <c r="R139" s="62"/>
      <c r="S139" s="102">
        <f t="shared" si="33"/>
        <v>152</v>
      </c>
      <c r="T139" s="103">
        <f t="shared" si="26"/>
        <v>127.09030100334449</v>
      </c>
      <c r="U139" s="104">
        <f t="shared" si="27"/>
        <v>24.909698996655521</v>
      </c>
      <c r="V139" s="63"/>
      <c r="W139" s="62"/>
      <c r="X139" s="102"/>
      <c r="Y139" s="102"/>
      <c r="Z139" s="115"/>
      <c r="AA139" s="116">
        <f t="shared" si="31"/>
        <v>152</v>
      </c>
      <c r="AB139" s="102">
        <f t="shared" si="32"/>
        <v>127.09030100334449</v>
      </c>
      <c r="AC139" s="117">
        <f t="shared" si="30"/>
        <v>24.909698996655521</v>
      </c>
      <c r="AD139" s="122">
        <v>41416</v>
      </c>
      <c r="AE139" s="52" t="s">
        <v>56</v>
      </c>
      <c r="AF139" s="31">
        <v>71</v>
      </c>
      <c r="AG139" s="122">
        <v>41437</v>
      </c>
      <c r="AH139" s="52" t="s">
        <v>56</v>
      </c>
      <c r="AI139" s="31">
        <v>81</v>
      </c>
      <c r="AJ139" s="122"/>
      <c r="AK139" s="52"/>
      <c r="AL139" s="31"/>
      <c r="AM139" s="33"/>
      <c r="AN139" s="37"/>
      <c r="AO139" s="122"/>
      <c r="AP139" s="52"/>
      <c r="AQ139" s="31"/>
      <c r="AR139" s="122"/>
      <c r="AS139" s="52"/>
      <c r="AT139" s="31"/>
      <c r="AU139" s="33"/>
      <c r="AV139" s="52"/>
      <c r="AW139" s="31"/>
      <c r="AX139" s="33"/>
      <c r="AY139" s="52"/>
      <c r="AZ139" s="31"/>
      <c r="BA139" s="33"/>
      <c r="BB139" s="52"/>
      <c r="BC139" s="31"/>
      <c r="BD139" s="33"/>
      <c r="BE139" s="52"/>
      <c r="BF139" s="31"/>
      <c r="BG139" s="33"/>
      <c r="BH139" s="52"/>
      <c r="BI139" s="31"/>
      <c r="BJ139" s="33"/>
      <c r="BK139" s="52"/>
      <c r="BL139" s="31"/>
      <c r="BM139" s="33"/>
      <c r="BN139" s="52"/>
      <c r="BO139" s="31"/>
      <c r="BP139" s="33"/>
      <c r="BQ139" s="52"/>
      <c r="BR139" s="31"/>
      <c r="BS139" s="33"/>
      <c r="BT139" s="52"/>
      <c r="BU139" s="31"/>
      <c r="BV139" s="33"/>
      <c r="BW139" s="52"/>
      <c r="BX139" s="31"/>
      <c r="BY139" s="119"/>
      <c r="BZ139" s="18"/>
      <c r="CA139" s="3"/>
    </row>
    <row r="140" spans="1:79" x14ac:dyDescent="0.2">
      <c r="A140" s="25"/>
      <c r="B140" s="96">
        <v>130</v>
      </c>
      <c r="C140" s="143">
        <v>229</v>
      </c>
      <c r="D140" s="13"/>
      <c r="E140" s="14"/>
      <c r="F140" s="15"/>
      <c r="G140" s="15"/>
      <c r="H140" s="138" t="s">
        <v>53</v>
      </c>
      <c r="I140" s="79" t="s">
        <v>191</v>
      </c>
      <c r="J140" s="89">
        <v>41375</v>
      </c>
      <c r="K140" s="63"/>
      <c r="L140" s="62">
        <v>228</v>
      </c>
      <c r="M140" s="62"/>
      <c r="N140" s="62"/>
      <c r="O140" s="62"/>
      <c r="P140" s="62"/>
      <c r="Q140" s="62"/>
      <c r="R140" s="62"/>
      <c r="S140" s="102">
        <f t="shared" si="33"/>
        <v>228</v>
      </c>
      <c r="T140" s="103">
        <f t="shared" si="26"/>
        <v>190.63545150501673</v>
      </c>
      <c r="U140" s="104">
        <f t="shared" si="27"/>
        <v>37.364548494983282</v>
      </c>
      <c r="V140" s="63"/>
      <c r="W140" s="62"/>
      <c r="X140" s="102"/>
      <c r="Y140" s="102"/>
      <c r="Z140" s="115"/>
      <c r="AA140" s="116">
        <f t="shared" si="31"/>
        <v>228</v>
      </c>
      <c r="AB140" s="102">
        <f t="shared" si="32"/>
        <v>190.63545150501673</v>
      </c>
      <c r="AC140" s="117">
        <f t="shared" si="30"/>
        <v>37.364548494983282</v>
      </c>
      <c r="AD140" s="122">
        <v>41375</v>
      </c>
      <c r="AE140" s="52" t="s">
        <v>51</v>
      </c>
      <c r="AF140" s="31">
        <v>228</v>
      </c>
      <c r="AG140" s="122"/>
      <c r="AH140" s="52"/>
      <c r="AI140" s="31"/>
      <c r="AJ140" s="122"/>
      <c r="AK140" s="52"/>
      <c r="AL140" s="31"/>
      <c r="AM140" s="33"/>
      <c r="AN140" s="37"/>
      <c r="AO140" s="122"/>
      <c r="AP140" s="52"/>
      <c r="AQ140" s="31"/>
      <c r="AR140" s="122"/>
      <c r="AS140" s="52"/>
      <c r="AT140" s="31"/>
      <c r="AU140" s="33"/>
      <c r="AV140" s="52"/>
      <c r="AW140" s="31"/>
      <c r="AX140" s="33"/>
      <c r="AY140" s="52"/>
      <c r="AZ140" s="31"/>
      <c r="BA140" s="33"/>
      <c r="BB140" s="52"/>
      <c r="BC140" s="31"/>
      <c r="BD140" s="33"/>
      <c r="BE140" s="52"/>
      <c r="BF140" s="31"/>
      <c r="BG140" s="33"/>
      <c r="BH140" s="52"/>
      <c r="BI140" s="31"/>
      <c r="BJ140" s="33"/>
      <c r="BK140" s="52"/>
      <c r="BL140" s="31"/>
      <c r="BM140" s="33"/>
      <c r="BN140" s="52"/>
      <c r="BO140" s="31"/>
      <c r="BP140" s="33"/>
      <c r="BQ140" s="52"/>
      <c r="BR140" s="31"/>
      <c r="BS140" s="33"/>
      <c r="BT140" s="52"/>
      <c r="BU140" s="31"/>
      <c r="BV140" s="33"/>
      <c r="BW140" s="52"/>
      <c r="BX140" s="31"/>
      <c r="BY140" s="119"/>
      <c r="BZ140" s="18"/>
      <c r="CA140" s="3"/>
    </row>
    <row r="141" spans="1:79" x14ac:dyDescent="0.2">
      <c r="A141" s="25"/>
      <c r="B141" s="14">
        <v>131</v>
      </c>
      <c r="C141" s="143">
        <v>230</v>
      </c>
      <c r="D141" s="13"/>
      <c r="E141" s="14"/>
      <c r="F141" s="15"/>
      <c r="G141" s="15"/>
      <c r="H141" s="138" t="s">
        <v>53</v>
      </c>
      <c r="I141" s="79" t="s">
        <v>192</v>
      </c>
      <c r="J141" s="89">
        <v>41376</v>
      </c>
      <c r="K141" s="63"/>
      <c r="L141" s="62">
        <v>771</v>
      </c>
      <c r="M141" s="62"/>
      <c r="N141" s="62"/>
      <c r="O141" s="62"/>
      <c r="P141" s="62"/>
      <c r="Q141" s="62"/>
      <c r="R141" s="62"/>
      <c r="S141" s="102">
        <f t="shared" si="33"/>
        <v>771</v>
      </c>
      <c r="T141" s="103">
        <f t="shared" si="26"/>
        <v>644.64882943143812</v>
      </c>
      <c r="U141" s="104">
        <f t="shared" si="27"/>
        <v>126.35117056856187</v>
      </c>
      <c r="V141" s="63"/>
      <c r="W141" s="62"/>
      <c r="X141" s="102"/>
      <c r="Y141" s="102"/>
      <c r="Z141" s="115"/>
      <c r="AA141" s="116">
        <f t="shared" si="31"/>
        <v>771</v>
      </c>
      <c r="AB141" s="102">
        <f t="shared" si="32"/>
        <v>644.64882943143812</v>
      </c>
      <c r="AC141" s="117">
        <f t="shared" si="30"/>
        <v>126.35117056856187</v>
      </c>
      <c r="AD141" s="122">
        <v>41372</v>
      </c>
      <c r="AE141" s="52" t="s">
        <v>58</v>
      </c>
      <c r="AF141" s="31">
        <v>196</v>
      </c>
      <c r="AG141" s="122">
        <v>41401</v>
      </c>
      <c r="AH141" s="52" t="s">
        <v>58</v>
      </c>
      <c r="AI141" s="31">
        <v>212.5</v>
      </c>
      <c r="AJ141" s="122"/>
      <c r="AK141" s="52"/>
      <c r="AL141" s="31"/>
      <c r="AM141" s="33"/>
      <c r="AN141" s="37"/>
      <c r="AO141" s="122"/>
      <c r="AP141" s="52"/>
      <c r="AQ141" s="31"/>
      <c r="AR141" s="122"/>
      <c r="AS141" s="52"/>
      <c r="AT141" s="31"/>
      <c r="AU141" s="33"/>
      <c r="AV141" s="52"/>
      <c r="AW141" s="31"/>
      <c r="AX141" s="33"/>
      <c r="AY141" s="52"/>
      <c r="AZ141" s="31"/>
      <c r="BA141" s="33"/>
      <c r="BB141" s="52"/>
      <c r="BC141" s="31"/>
      <c r="BD141" s="33"/>
      <c r="BE141" s="52"/>
      <c r="BF141" s="31"/>
      <c r="BG141" s="33"/>
      <c r="BH141" s="52"/>
      <c r="BI141" s="31"/>
      <c r="BJ141" s="33"/>
      <c r="BK141" s="52"/>
      <c r="BL141" s="31"/>
      <c r="BM141" s="33"/>
      <c r="BN141" s="52"/>
      <c r="BO141" s="31"/>
      <c r="BP141" s="33"/>
      <c r="BQ141" s="52"/>
      <c r="BR141" s="31"/>
      <c r="BS141" s="33"/>
      <c r="BT141" s="52"/>
      <c r="BU141" s="31"/>
      <c r="BV141" s="33"/>
      <c r="BW141" s="52"/>
      <c r="BX141" s="31"/>
      <c r="BY141" s="119"/>
      <c r="BZ141" s="18"/>
      <c r="CA141" s="3"/>
    </row>
    <row r="142" spans="1:79" x14ac:dyDescent="0.2">
      <c r="A142" s="25"/>
      <c r="B142" s="96">
        <v>132</v>
      </c>
      <c r="C142" s="143">
        <v>231</v>
      </c>
      <c r="D142" s="13"/>
      <c r="E142" s="14"/>
      <c r="F142" s="15"/>
      <c r="G142" s="15"/>
      <c r="H142" s="138" t="s">
        <v>52</v>
      </c>
      <c r="I142" s="79" t="s">
        <v>193</v>
      </c>
      <c r="J142" s="89">
        <v>41376</v>
      </c>
      <c r="K142" s="63"/>
      <c r="L142" s="62"/>
      <c r="M142" s="62">
        <v>76</v>
      </c>
      <c r="N142" s="62"/>
      <c r="O142" s="62"/>
      <c r="P142" s="62"/>
      <c r="Q142" s="62"/>
      <c r="R142" s="62"/>
      <c r="S142" s="102">
        <f t="shared" si="33"/>
        <v>76</v>
      </c>
      <c r="T142" s="103">
        <f t="shared" si="26"/>
        <v>63.545150501672246</v>
      </c>
      <c r="U142" s="104">
        <f t="shared" si="27"/>
        <v>12.454849498327761</v>
      </c>
      <c r="V142" s="63"/>
      <c r="W142" s="62"/>
      <c r="X142" s="102"/>
      <c r="Y142" s="102"/>
      <c r="Z142" s="115"/>
      <c r="AA142" s="116">
        <f t="shared" si="31"/>
        <v>76</v>
      </c>
      <c r="AB142" s="102">
        <f t="shared" si="32"/>
        <v>63.545150501672246</v>
      </c>
      <c r="AC142" s="117">
        <f t="shared" si="30"/>
        <v>12.454849498327761</v>
      </c>
      <c r="AD142" s="122">
        <v>41377</v>
      </c>
      <c r="AE142" s="52" t="s">
        <v>51</v>
      </c>
      <c r="AF142" s="31">
        <v>76</v>
      </c>
      <c r="AG142" s="122"/>
      <c r="AH142" s="52"/>
      <c r="AI142" s="31"/>
      <c r="AJ142" s="122"/>
      <c r="AK142" s="52"/>
      <c r="AL142" s="31"/>
      <c r="AM142" s="33"/>
      <c r="AN142" s="37"/>
      <c r="AO142" s="122"/>
      <c r="AP142" s="52"/>
      <c r="AQ142" s="31"/>
      <c r="AR142" s="122"/>
      <c r="AS142" s="52"/>
      <c r="AT142" s="31"/>
      <c r="AU142" s="33"/>
      <c r="AV142" s="52"/>
      <c r="AW142" s="31"/>
      <c r="AX142" s="33"/>
      <c r="AY142" s="52"/>
      <c r="AZ142" s="31"/>
      <c r="BA142" s="33"/>
      <c r="BB142" s="52"/>
      <c r="BC142" s="31"/>
      <c r="BD142" s="33"/>
      <c r="BE142" s="52"/>
      <c r="BF142" s="31"/>
      <c r="BG142" s="33"/>
      <c r="BH142" s="52"/>
      <c r="BI142" s="31"/>
      <c r="BJ142" s="33"/>
      <c r="BK142" s="52"/>
      <c r="BL142" s="31"/>
      <c r="BM142" s="33"/>
      <c r="BN142" s="52"/>
      <c r="BO142" s="31"/>
      <c r="BP142" s="33"/>
      <c r="BQ142" s="52"/>
      <c r="BR142" s="31"/>
      <c r="BS142" s="33"/>
      <c r="BT142" s="52"/>
      <c r="BU142" s="31"/>
      <c r="BV142" s="33"/>
      <c r="BW142" s="52"/>
      <c r="BX142" s="31"/>
      <c r="BY142" s="119"/>
      <c r="BZ142" s="18"/>
      <c r="CA142" s="3"/>
    </row>
    <row r="143" spans="1:79" x14ac:dyDescent="0.2">
      <c r="A143" s="25"/>
      <c r="B143" s="14">
        <v>133</v>
      </c>
      <c r="C143" s="143">
        <v>232</v>
      </c>
      <c r="D143" s="13"/>
      <c r="E143" s="14"/>
      <c r="F143" s="15"/>
      <c r="G143" s="15"/>
      <c r="H143" s="138" t="s">
        <v>52</v>
      </c>
      <c r="I143" s="79" t="s">
        <v>194</v>
      </c>
      <c r="J143" s="89">
        <v>41376</v>
      </c>
      <c r="K143" s="63"/>
      <c r="L143" s="62"/>
      <c r="M143" s="62">
        <v>114</v>
      </c>
      <c r="N143" s="62"/>
      <c r="O143" s="62"/>
      <c r="P143" s="62"/>
      <c r="Q143" s="62"/>
      <c r="R143" s="62"/>
      <c r="S143" s="102">
        <f t="shared" si="33"/>
        <v>114</v>
      </c>
      <c r="T143" s="103">
        <f t="shared" si="26"/>
        <v>95.317725752508366</v>
      </c>
      <c r="U143" s="104">
        <f t="shared" si="27"/>
        <v>18.682274247491641</v>
      </c>
      <c r="V143" s="63"/>
      <c r="W143" s="62"/>
      <c r="X143" s="102"/>
      <c r="Y143" s="102"/>
      <c r="Z143" s="115"/>
      <c r="AA143" s="116">
        <f t="shared" si="31"/>
        <v>114</v>
      </c>
      <c r="AB143" s="102">
        <f t="shared" si="32"/>
        <v>95.317725752508366</v>
      </c>
      <c r="AC143" s="117">
        <f t="shared" si="30"/>
        <v>18.682274247491641</v>
      </c>
      <c r="AD143" s="122"/>
      <c r="AE143" s="52"/>
      <c r="AF143" s="31"/>
      <c r="AG143" s="122"/>
      <c r="AH143" s="52"/>
      <c r="AI143" s="31"/>
      <c r="AJ143" s="122"/>
      <c r="AK143" s="52"/>
      <c r="AL143" s="31"/>
      <c r="AM143" s="33"/>
      <c r="AN143" s="37"/>
      <c r="AO143" s="122"/>
      <c r="AP143" s="52"/>
      <c r="AQ143" s="31"/>
      <c r="AR143" s="122"/>
      <c r="AS143" s="52"/>
      <c r="AT143" s="31"/>
      <c r="AU143" s="33"/>
      <c r="AV143" s="52"/>
      <c r="AW143" s="31"/>
      <c r="AX143" s="33"/>
      <c r="AY143" s="52"/>
      <c r="AZ143" s="31"/>
      <c r="BA143" s="33"/>
      <c r="BB143" s="52"/>
      <c r="BC143" s="31"/>
      <c r="BD143" s="33"/>
      <c r="BE143" s="52"/>
      <c r="BF143" s="31"/>
      <c r="BG143" s="33"/>
      <c r="BH143" s="52"/>
      <c r="BI143" s="31"/>
      <c r="BJ143" s="33"/>
      <c r="BK143" s="52"/>
      <c r="BL143" s="31"/>
      <c r="BM143" s="33"/>
      <c r="BN143" s="52"/>
      <c r="BO143" s="31"/>
      <c r="BP143" s="33"/>
      <c r="BQ143" s="52"/>
      <c r="BR143" s="31"/>
      <c r="BS143" s="33"/>
      <c r="BT143" s="52"/>
      <c r="BU143" s="31"/>
      <c r="BV143" s="33"/>
      <c r="BW143" s="52"/>
      <c r="BX143" s="31"/>
      <c r="BY143" s="119"/>
      <c r="BZ143" s="18"/>
      <c r="CA143" s="3"/>
    </row>
    <row r="144" spans="1:79" x14ac:dyDescent="0.2">
      <c r="A144" s="25"/>
      <c r="B144" s="96">
        <v>134</v>
      </c>
      <c r="C144" s="143">
        <v>233</v>
      </c>
      <c r="D144" s="13"/>
      <c r="E144" s="14"/>
      <c r="F144" s="15"/>
      <c r="G144" s="15"/>
      <c r="H144" s="138" t="s">
        <v>52</v>
      </c>
      <c r="I144" s="79" t="s">
        <v>195</v>
      </c>
      <c r="J144" s="89">
        <v>41376</v>
      </c>
      <c r="K144" s="63"/>
      <c r="L144" s="62"/>
      <c r="M144" s="62">
        <v>190</v>
      </c>
      <c r="N144" s="62"/>
      <c r="O144" s="62"/>
      <c r="P144" s="62"/>
      <c r="Q144" s="62"/>
      <c r="R144" s="62"/>
      <c r="S144" s="102">
        <f t="shared" si="33"/>
        <v>190</v>
      </c>
      <c r="T144" s="103">
        <f t="shared" si="26"/>
        <v>158.86287625418061</v>
      </c>
      <c r="U144" s="104">
        <f t="shared" si="27"/>
        <v>31.137123745819398</v>
      </c>
      <c r="V144" s="63"/>
      <c r="W144" s="62"/>
      <c r="X144" s="102"/>
      <c r="Y144" s="102"/>
      <c r="Z144" s="115"/>
      <c r="AA144" s="116">
        <f t="shared" si="31"/>
        <v>190</v>
      </c>
      <c r="AB144" s="102">
        <f t="shared" si="32"/>
        <v>158.86287625418061</v>
      </c>
      <c r="AC144" s="117">
        <f t="shared" si="30"/>
        <v>31.137123745819398</v>
      </c>
      <c r="AD144" s="122">
        <v>41376</v>
      </c>
      <c r="AE144" s="52" t="s">
        <v>57</v>
      </c>
      <c r="AF144" s="31">
        <v>190</v>
      </c>
      <c r="AG144" s="122"/>
      <c r="AH144" s="52"/>
      <c r="AI144" s="31"/>
      <c r="AJ144" s="122"/>
      <c r="AK144" s="52"/>
      <c r="AL144" s="31"/>
      <c r="AM144" s="33"/>
      <c r="AN144" s="37"/>
      <c r="AO144" s="122"/>
      <c r="AP144" s="52"/>
      <c r="AQ144" s="31"/>
      <c r="AR144" s="122"/>
      <c r="AS144" s="52"/>
      <c r="AT144" s="31"/>
      <c r="AU144" s="33"/>
      <c r="AV144" s="52"/>
      <c r="AW144" s="31"/>
      <c r="AX144" s="33"/>
      <c r="AY144" s="52"/>
      <c r="AZ144" s="31"/>
      <c r="BA144" s="33"/>
      <c r="BB144" s="52"/>
      <c r="BC144" s="31"/>
      <c r="BD144" s="33"/>
      <c r="BE144" s="52"/>
      <c r="BF144" s="31"/>
      <c r="BG144" s="33"/>
      <c r="BH144" s="52"/>
      <c r="BI144" s="31"/>
      <c r="BJ144" s="33"/>
      <c r="BK144" s="52"/>
      <c r="BL144" s="31"/>
      <c r="BM144" s="33"/>
      <c r="BN144" s="52"/>
      <c r="BO144" s="31"/>
      <c r="BP144" s="33"/>
      <c r="BQ144" s="52"/>
      <c r="BR144" s="31"/>
      <c r="BS144" s="33"/>
      <c r="BT144" s="52"/>
      <c r="BU144" s="31"/>
      <c r="BV144" s="33"/>
      <c r="BW144" s="52"/>
      <c r="BX144" s="31"/>
      <c r="BY144" s="119"/>
      <c r="BZ144" s="18"/>
      <c r="CA144" s="3"/>
    </row>
    <row r="145" spans="1:79" x14ac:dyDescent="0.2">
      <c r="A145" s="25"/>
      <c r="B145" s="14">
        <v>135</v>
      </c>
      <c r="C145" s="143">
        <v>234</v>
      </c>
      <c r="D145" s="13"/>
      <c r="E145" s="14"/>
      <c r="F145" s="15"/>
      <c r="G145" s="15"/>
      <c r="H145" s="139" t="s">
        <v>131</v>
      </c>
      <c r="I145" s="79" t="s">
        <v>196</v>
      </c>
      <c r="J145" s="89">
        <v>41380</v>
      </c>
      <c r="K145" s="63">
        <v>170</v>
      </c>
      <c r="L145" s="62"/>
      <c r="M145" s="62"/>
      <c r="N145" s="62"/>
      <c r="O145" s="62"/>
      <c r="P145" s="62"/>
      <c r="Q145" s="62"/>
      <c r="R145" s="62"/>
      <c r="S145" s="102">
        <f t="shared" si="33"/>
        <v>170</v>
      </c>
      <c r="T145" s="103">
        <f t="shared" si="26"/>
        <v>142.14046822742475</v>
      </c>
      <c r="U145" s="104">
        <f t="shared" si="27"/>
        <v>27.859531772575252</v>
      </c>
      <c r="V145" s="63"/>
      <c r="W145" s="62"/>
      <c r="X145" s="102"/>
      <c r="Y145" s="102"/>
      <c r="Z145" s="115"/>
      <c r="AA145" s="116">
        <f t="shared" si="31"/>
        <v>170</v>
      </c>
      <c r="AB145" s="102">
        <f t="shared" si="32"/>
        <v>142.14046822742475</v>
      </c>
      <c r="AC145" s="117">
        <f t="shared" si="30"/>
        <v>27.859531772575252</v>
      </c>
      <c r="AD145" s="122">
        <v>41381</v>
      </c>
      <c r="AE145" s="52" t="s">
        <v>51</v>
      </c>
      <c r="AF145" s="31">
        <v>170</v>
      </c>
      <c r="AG145" s="122"/>
      <c r="AH145" s="52"/>
      <c r="AI145" s="31"/>
      <c r="AJ145" s="122"/>
      <c r="AK145" s="52"/>
      <c r="AL145" s="31"/>
      <c r="AM145" s="33"/>
      <c r="AN145" s="37"/>
      <c r="AO145" s="122"/>
      <c r="AP145" s="52"/>
      <c r="AQ145" s="31"/>
      <c r="AR145" s="122"/>
      <c r="AS145" s="52"/>
      <c r="AT145" s="31"/>
      <c r="AU145" s="33"/>
      <c r="AV145" s="52"/>
      <c r="AW145" s="31"/>
      <c r="AX145" s="33"/>
      <c r="AY145" s="52"/>
      <c r="AZ145" s="31"/>
      <c r="BA145" s="33"/>
      <c r="BB145" s="52"/>
      <c r="BC145" s="31"/>
      <c r="BD145" s="33"/>
      <c r="BE145" s="52"/>
      <c r="BF145" s="31"/>
      <c r="BG145" s="33"/>
      <c r="BH145" s="52"/>
      <c r="BI145" s="31"/>
      <c r="BJ145" s="33"/>
      <c r="BK145" s="52"/>
      <c r="BL145" s="31"/>
      <c r="BM145" s="33"/>
      <c r="BN145" s="52"/>
      <c r="BO145" s="31"/>
      <c r="BP145" s="33"/>
      <c r="BQ145" s="52"/>
      <c r="BR145" s="31"/>
      <c r="BS145" s="33"/>
      <c r="BT145" s="52"/>
      <c r="BU145" s="31"/>
      <c r="BV145" s="33"/>
      <c r="BW145" s="52"/>
      <c r="BX145" s="31"/>
      <c r="BY145" s="119"/>
      <c r="BZ145" s="18"/>
      <c r="CA145" s="3"/>
    </row>
    <row r="146" spans="1:79" x14ac:dyDescent="0.2">
      <c r="A146" s="25"/>
      <c r="B146" s="96">
        <v>136</v>
      </c>
      <c r="C146" s="143">
        <v>235</v>
      </c>
      <c r="D146" s="13"/>
      <c r="E146" s="14"/>
      <c r="F146" s="15"/>
      <c r="G146" s="15"/>
      <c r="H146" s="138" t="s">
        <v>52</v>
      </c>
      <c r="I146" s="79" t="s">
        <v>197</v>
      </c>
      <c r="J146" s="89">
        <v>41381</v>
      </c>
      <c r="K146" s="63"/>
      <c r="L146" s="62"/>
      <c r="M146" s="62">
        <v>190</v>
      </c>
      <c r="N146" s="62"/>
      <c r="O146" s="62"/>
      <c r="P146" s="62"/>
      <c r="Q146" s="62"/>
      <c r="R146" s="62"/>
      <c r="S146" s="102">
        <f t="shared" si="33"/>
        <v>190</v>
      </c>
      <c r="T146" s="103">
        <f t="shared" si="26"/>
        <v>158.86287625418061</v>
      </c>
      <c r="U146" s="104">
        <f t="shared" si="27"/>
        <v>31.137123745819398</v>
      </c>
      <c r="V146" s="63"/>
      <c r="W146" s="62"/>
      <c r="X146" s="102"/>
      <c r="Y146" s="102"/>
      <c r="Z146" s="115"/>
      <c r="AA146" s="116">
        <f t="shared" si="31"/>
        <v>190</v>
      </c>
      <c r="AB146" s="102">
        <f t="shared" si="32"/>
        <v>158.86287625418061</v>
      </c>
      <c r="AC146" s="117">
        <f t="shared" si="30"/>
        <v>31.137123745819398</v>
      </c>
      <c r="AD146" s="122">
        <v>41394</v>
      </c>
      <c r="AE146" s="52" t="s">
        <v>57</v>
      </c>
      <c r="AF146" s="31">
        <v>190</v>
      </c>
      <c r="AG146" s="122"/>
      <c r="AH146" s="52"/>
      <c r="AI146" s="31"/>
      <c r="AJ146" s="122"/>
      <c r="AK146" s="52"/>
      <c r="AL146" s="31"/>
      <c r="AM146" s="33"/>
      <c r="AN146" s="37"/>
      <c r="AO146" s="122"/>
      <c r="AP146" s="52"/>
      <c r="AQ146" s="31"/>
      <c r="AR146" s="122"/>
      <c r="AS146" s="52"/>
      <c r="AT146" s="31"/>
      <c r="AU146" s="33"/>
      <c r="AV146" s="52"/>
      <c r="AW146" s="31"/>
      <c r="AX146" s="33"/>
      <c r="AY146" s="52"/>
      <c r="AZ146" s="31"/>
      <c r="BA146" s="33"/>
      <c r="BB146" s="52"/>
      <c r="BC146" s="31"/>
      <c r="BD146" s="33"/>
      <c r="BE146" s="52"/>
      <c r="BF146" s="31"/>
      <c r="BG146" s="33"/>
      <c r="BH146" s="52"/>
      <c r="BI146" s="31"/>
      <c r="BJ146" s="33"/>
      <c r="BK146" s="52"/>
      <c r="BL146" s="31"/>
      <c r="BM146" s="33"/>
      <c r="BN146" s="52"/>
      <c r="BO146" s="31"/>
      <c r="BP146" s="33"/>
      <c r="BQ146" s="52"/>
      <c r="BR146" s="31"/>
      <c r="BS146" s="33"/>
      <c r="BT146" s="52"/>
      <c r="BU146" s="31"/>
      <c r="BV146" s="33"/>
      <c r="BW146" s="52"/>
      <c r="BX146" s="31"/>
      <c r="BY146" s="119"/>
      <c r="BZ146" s="18"/>
      <c r="CA146" s="3"/>
    </row>
    <row r="147" spans="1:79" x14ac:dyDescent="0.2">
      <c r="A147" s="25"/>
      <c r="B147" s="14">
        <v>137</v>
      </c>
      <c r="C147" s="143">
        <v>236</v>
      </c>
      <c r="D147" s="13"/>
      <c r="E147" s="14"/>
      <c r="F147" s="15"/>
      <c r="G147" s="15"/>
      <c r="H147" s="138" t="s">
        <v>53</v>
      </c>
      <c r="I147" s="79" t="s">
        <v>198</v>
      </c>
      <c r="J147" s="89">
        <v>41381</v>
      </c>
      <c r="K147" s="63"/>
      <c r="L147" s="62">
        <v>418</v>
      </c>
      <c r="M147" s="62"/>
      <c r="N147" s="62"/>
      <c r="O147" s="62"/>
      <c r="P147" s="62"/>
      <c r="Q147" s="62"/>
      <c r="R147" s="62"/>
      <c r="S147" s="102">
        <f t="shared" si="33"/>
        <v>418</v>
      </c>
      <c r="T147" s="103">
        <f t="shared" si="26"/>
        <v>349.49832775919737</v>
      </c>
      <c r="U147" s="104">
        <f t="shared" si="27"/>
        <v>68.501672240802691</v>
      </c>
      <c r="V147" s="63"/>
      <c r="W147" s="62"/>
      <c r="X147" s="102"/>
      <c r="Y147" s="102"/>
      <c r="Z147" s="115"/>
      <c r="AA147" s="116">
        <f t="shared" si="31"/>
        <v>418</v>
      </c>
      <c r="AB147" s="102">
        <f t="shared" si="32"/>
        <v>349.49832775919737</v>
      </c>
      <c r="AC147" s="117">
        <f t="shared" si="30"/>
        <v>68.501672240802691</v>
      </c>
      <c r="AD147" s="122">
        <v>41381</v>
      </c>
      <c r="AE147" s="52" t="s">
        <v>51</v>
      </c>
      <c r="AF147" s="31">
        <v>418</v>
      </c>
      <c r="AG147" s="122"/>
      <c r="AH147" s="52"/>
      <c r="AI147" s="31"/>
      <c r="AJ147" s="122"/>
      <c r="AK147" s="52"/>
      <c r="AL147" s="31"/>
      <c r="AM147" s="33"/>
      <c r="AN147" s="37"/>
      <c r="AO147" s="122"/>
      <c r="AP147" s="52"/>
      <c r="AQ147" s="31"/>
      <c r="AR147" s="122"/>
      <c r="AS147" s="52"/>
      <c r="AT147" s="31"/>
      <c r="AU147" s="33"/>
      <c r="AV147" s="52"/>
      <c r="AW147" s="31"/>
      <c r="AX147" s="33"/>
      <c r="AY147" s="52"/>
      <c r="AZ147" s="31"/>
      <c r="BA147" s="33"/>
      <c r="BB147" s="52"/>
      <c r="BC147" s="31"/>
      <c r="BD147" s="33"/>
      <c r="BE147" s="52"/>
      <c r="BF147" s="31"/>
      <c r="BG147" s="33"/>
      <c r="BH147" s="52"/>
      <c r="BI147" s="31"/>
      <c r="BJ147" s="33"/>
      <c r="BK147" s="52"/>
      <c r="BL147" s="31"/>
      <c r="BM147" s="33"/>
      <c r="BN147" s="52"/>
      <c r="BO147" s="31"/>
      <c r="BP147" s="33"/>
      <c r="BQ147" s="52"/>
      <c r="BR147" s="31"/>
      <c r="BS147" s="33"/>
      <c r="BT147" s="52"/>
      <c r="BU147" s="31"/>
      <c r="BV147" s="33"/>
      <c r="BW147" s="52"/>
      <c r="BX147" s="31"/>
      <c r="BY147" s="119"/>
      <c r="BZ147" s="18"/>
      <c r="CA147" s="3"/>
    </row>
    <row r="148" spans="1:79" x14ac:dyDescent="0.2">
      <c r="A148" s="25"/>
      <c r="B148" s="96">
        <v>138</v>
      </c>
      <c r="C148" s="143">
        <v>237</v>
      </c>
      <c r="D148" s="13"/>
      <c r="E148" s="14"/>
      <c r="F148" s="15"/>
      <c r="G148" s="15"/>
      <c r="H148" s="138" t="s">
        <v>53</v>
      </c>
      <c r="I148" s="79" t="s">
        <v>199</v>
      </c>
      <c r="J148" s="89">
        <v>41382</v>
      </c>
      <c r="K148" s="63"/>
      <c r="L148" s="62">
        <v>302</v>
      </c>
      <c r="M148" s="62"/>
      <c r="N148" s="62"/>
      <c r="O148" s="62"/>
      <c r="P148" s="62"/>
      <c r="Q148" s="62"/>
      <c r="R148" s="62"/>
      <c r="S148" s="102">
        <f t="shared" si="33"/>
        <v>302</v>
      </c>
      <c r="T148" s="103">
        <f t="shared" si="26"/>
        <v>252.5083612040134</v>
      </c>
      <c r="U148" s="104">
        <f t="shared" si="27"/>
        <v>49.491638795986631</v>
      </c>
      <c r="V148" s="63"/>
      <c r="W148" s="62"/>
      <c r="X148" s="102"/>
      <c r="Y148" s="102"/>
      <c r="Z148" s="115"/>
      <c r="AA148" s="116">
        <f t="shared" si="31"/>
        <v>302</v>
      </c>
      <c r="AB148" s="102">
        <f t="shared" si="32"/>
        <v>252.5083612040134</v>
      </c>
      <c r="AC148" s="117">
        <f t="shared" si="30"/>
        <v>49.491638795986631</v>
      </c>
      <c r="AD148" s="122">
        <v>41382</v>
      </c>
      <c r="AE148" s="52" t="s">
        <v>51</v>
      </c>
      <c r="AF148" s="31">
        <v>30</v>
      </c>
      <c r="AG148" s="122"/>
      <c r="AH148" s="52"/>
      <c r="AI148" s="31"/>
      <c r="AJ148" s="122"/>
      <c r="AK148" s="52"/>
      <c r="AL148" s="31"/>
      <c r="AM148" s="33"/>
      <c r="AN148" s="37"/>
      <c r="AO148" s="122"/>
      <c r="AP148" s="52"/>
      <c r="AQ148" s="31"/>
      <c r="AR148" s="122"/>
      <c r="AS148" s="52"/>
      <c r="AT148" s="31"/>
      <c r="AU148" s="33"/>
      <c r="AV148" s="52"/>
      <c r="AW148" s="31"/>
      <c r="AX148" s="33"/>
      <c r="AY148" s="52"/>
      <c r="AZ148" s="31"/>
      <c r="BA148" s="33"/>
      <c r="BB148" s="52"/>
      <c r="BC148" s="31"/>
      <c r="BD148" s="33"/>
      <c r="BE148" s="52"/>
      <c r="BF148" s="31"/>
      <c r="BG148" s="33"/>
      <c r="BH148" s="52"/>
      <c r="BI148" s="31"/>
      <c r="BJ148" s="33"/>
      <c r="BK148" s="52"/>
      <c r="BL148" s="31"/>
      <c r="BM148" s="33"/>
      <c r="BN148" s="52"/>
      <c r="BO148" s="31"/>
      <c r="BP148" s="33"/>
      <c r="BQ148" s="52"/>
      <c r="BR148" s="31"/>
      <c r="BS148" s="33"/>
      <c r="BT148" s="52"/>
      <c r="BU148" s="31"/>
      <c r="BV148" s="33"/>
      <c r="BW148" s="52"/>
      <c r="BX148" s="31"/>
      <c r="BY148" s="119"/>
      <c r="BZ148" s="18"/>
      <c r="CA148" s="3"/>
    </row>
    <row r="149" spans="1:79" x14ac:dyDescent="0.2">
      <c r="A149" s="25"/>
      <c r="B149" s="14">
        <v>139</v>
      </c>
      <c r="C149" s="143">
        <v>238</v>
      </c>
      <c r="D149" s="13"/>
      <c r="E149" s="14"/>
      <c r="F149" s="15"/>
      <c r="G149" s="15"/>
      <c r="H149" s="138" t="s">
        <v>55</v>
      </c>
      <c r="I149" s="79" t="s">
        <v>200</v>
      </c>
      <c r="J149" s="89">
        <v>41382</v>
      </c>
      <c r="K149" s="63"/>
      <c r="L149" s="62"/>
      <c r="M149" s="62"/>
      <c r="N149" s="62"/>
      <c r="O149" s="62"/>
      <c r="P149" s="62">
        <v>175</v>
      </c>
      <c r="Q149" s="62"/>
      <c r="R149" s="62"/>
      <c r="S149" s="102">
        <f t="shared" si="33"/>
        <v>175</v>
      </c>
      <c r="T149" s="103">
        <f t="shared" si="26"/>
        <v>146.32107023411371</v>
      </c>
      <c r="U149" s="104">
        <f t="shared" si="27"/>
        <v>28.678929765886288</v>
      </c>
      <c r="V149" s="63"/>
      <c r="W149" s="62"/>
      <c r="X149" s="102"/>
      <c r="Y149" s="102"/>
      <c r="Z149" s="115"/>
      <c r="AA149" s="116">
        <f t="shared" si="31"/>
        <v>175</v>
      </c>
      <c r="AB149" s="102">
        <f t="shared" si="32"/>
        <v>146.32107023411371</v>
      </c>
      <c r="AC149" s="117">
        <f t="shared" si="30"/>
        <v>28.678929765886288</v>
      </c>
      <c r="AD149" s="122">
        <v>41388</v>
      </c>
      <c r="AE149" s="52" t="s">
        <v>51</v>
      </c>
      <c r="AF149" s="31">
        <v>175</v>
      </c>
      <c r="AG149" s="122"/>
      <c r="AH149" s="52"/>
      <c r="AI149" s="31"/>
      <c r="AJ149" s="122"/>
      <c r="AK149" s="52"/>
      <c r="AL149" s="31"/>
      <c r="AM149" s="33"/>
      <c r="AN149" s="37"/>
      <c r="AO149" s="122"/>
      <c r="AP149" s="52"/>
      <c r="AQ149" s="31"/>
      <c r="AR149" s="122"/>
      <c r="AS149" s="52"/>
      <c r="AT149" s="31"/>
      <c r="AU149" s="33"/>
      <c r="AV149" s="52"/>
      <c r="AW149" s="31"/>
      <c r="AX149" s="33"/>
      <c r="AY149" s="52"/>
      <c r="AZ149" s="31"/>
      <c r="BA149" s="33"/>
      <c r="BB149" s="52"/>
      <c r="BC149" s="31"/>
      <c r="BD149" s="33"/>
      <c r="BE149" s="52"/>
      <c r="BF149" s="31"/>
      <c r="BG149" s="33"/>
      <c r="BH149" s="52"/>
      <c r="BI149" s="31"/>
      <c r="BJ149" s="33"/>
      <c r="BK149" s="52"/>
      <c r="BL149" s="31"/>
      <c r="BM149" s="33"/>
      <c r="BN149" s="52"/>
      <c r="BO149" s="31"/>
      <c r="BP149" s="33"/>
      <c r="BQ149" s="52"/>
      <c r="BR149" s="31"/>
      <c r="BS149" s="33"/>
      <c r="BT149" s="52"/>
      <c r="BU149" s="31"/>
      <c r="BV149" s="33"/>
      <c r="BW149" s="52"/>
      <c r="BX149" s="31"/>
      <c r="BY149" s="119"/>
      <c r="BZ149" s="18"/>
      <c r="CA149" s="3"/>
    </row>
    <row r="150" spans="1:79" x14ac:dyDescent="0.2">
      <c r="A150" s="25"/>
      <c r="B150" s="96">
        <v>140</v>
      </c>
      <c r="C150" s="143">
        <v>239</v>
      </c>
      <c r="D150" s="13"/>
      <c r="E150" s="14"/>
      <c r="F150" s="15"/>
      <c r="G150" s="15"/>
      <c r="H150" s="138" t="s">
        <v>53</v>
      </c>
      <c r="I150" s="79" t="s">
        <v>201</v>
      </c>
      <c r="J150" s="89">
        <v>41383</v>
      </c>
      <c r="K150" s="63"/>
      <c r="L150" s="62">
        <v>1176</v>
      </c>
      <c r="M150" s="62"/>
      <c r="N150" s="62"/>
      <c r="O150" s="62"/>
      <c r="P150" s="62"/>
      <c r="Q150" s="62"/>
      <c r="R150" s="62"/>
      <c r="S150" s="102">
        <f t="shared" si="33"/>
        <v>1176</v>
      </c>
      <c r="T150" s="103">
        <f t="shared" si="26"/>
        <v>983.27759197324417</v>
      </c>
      <c r="U150" s="104">
        <f t="shared" si="27"/>
        <v>192.72240802675586</v>
      </c>
      <c r="V150" s="63"/>
      <c r="W150" s="62"/>
      <c r="X150" s="102"/>
      <c r="Y150" s="102"/>
      <c r="Z150" s="115"/>
      <c r="AA150" s="116">
        <f t="shared" si="31"/>
        <v>1176</v>
      </c>
      <c r="AB150" s="102">
        <f t="shared" si="32"/>
        <v>983.27759197324417</v>
      </c>
      <c r="AC150" s="117">
        <f t="shared" si="30"/>
        <v>192.72240802675586</v>
      </c>
      <c r="AD150" s="122">
        <v>41383</v>
      </c>
      <c r="AE150" s="52" t="s">
        <v>57</v>
      </c>
      <c r="AF150" s="31">
        <v>1176</v>
      </c>
      <c r="AG150" s="122"/>
      <c r="AH150" s="52"/>
      <c r="AI150" s="31"/>
      <c r="AJ150" s="122"/>
      <c r="AK150" s="52"/>
      <c r="AL150" s="31"/>
      <c r="AM150" s="33"/>
      <c r="AN150" s="37"/>
      <c r="AO150" s="122"/>
      <c r="AP150" s="52"/>
      <c r="AQ150" s="31"/>
      <c r="AR150" s="122"/>
      <c r="AS150" s="52"/>
      <c r="AT150" s="31"/>
      <c r="AU150" s="33"/>
      <c r="AV150" s="52"/>
      <c r="AW150" s="31"/>
      <c r="AX150" s="33"/>
      <c r="AY150" s="52"/>
      <c r="AZ150" s="31"/>
      <c r="BA150" s="33"/>
      <c r="BB150" s="52"/>
      <c r="BC150" s="31"/>
      <c r="BD150" s="33"/>
      <c r="BE150" s="52"/>
      <c r="BF150" s="31"/>
      <c r="BG150" s="33"/>
      <c r="BH150" s="52"/>
      <c r="BI150" s="31"/>
      <c r="BJ150" s="33"/>
      <c r="BK150" s="52"/>
      <c r="BL150" s="31"/>
      <c r="BM150" s="33"/>
      <c r="BN150" s="52"/>
      <c r="BO150" s="31"/>
      <c r="BP150" s="33"/>
      <c r="BQ150" s="52"/>
      <c r="BR150" s="31"/>
      <c r="BS150" s="33"/>
      <c r="BT150" s="52"/>
      <c r="BU150" s="31"/>
      <c r="BV150" s="33"/>
      <c r="BW150" s="52"/>
      <c r="BX150" s="31"/>
      <c r="BY150" s="119"/>
      <c r="BZ150" s="18"/>
      <c r="CA150" s="3"/>
    </row>
    <row r="151" spans="1:79" x14ac:dyDescent="0.2">
      <c r="A151" s="25"/>
      <c r="B151" s="14">
        <v>141</v>
      </c>
      <c r="C151" s="143">
        <v>240</v>
      </c>
      <c r="D151" s="13"/>
      <c r="E151" s="14"/>
      <c r="F151" s="15"/>
      <c r="G151" s="15"/>
      <c r="H151" s="138" t="s">
        <v>52</v>
      </c>
      <c r="I151" s="79" t="s">
        <v>202</v>
      </c>
      <c r="J151" s="89">
        <v>41383</v>
      </c>
      <c r="K151" s="63"/>
      <c r="L151" s="62"/>
      <c r="M151" s="62">
        <v>76</v>
      </c>
      <c r="N151" s="62"/>
      <c r="O151" s="62"/>
      <c r="P151" s="62"/>
      <c r="Q151" s="62"/>
      <c r="R151" s="62"/>
      <c r="S151" s="102">
        <f t="shared" si="33"/>
        <v>76</v>
      </c>
      <c r="T151" s="103">
        <f t="shared" si="26"/>
        <v>63.545150501672246</v>
      </c>
      <c r="U151" s="104">
        <f t="shared" si="27"/>
        <v>12.454849498327761</v>
      </c>
      <c r="V151" s="63"/>
      <c r="W151" s="62"/>
      <c r="X151" s="102"/>
      <c r="Y151" s="102"/>
      <c r="Z151" s="115"/>
      <c r="AA151" s="116">
        <f t="shared" si="31"/>
        <v>76</v>
      </c>
      <c r="AB151" s="102">
        <f t="shared" si="32"/>
        <v>63.545150501672246</v>
      </c>
      <c r="AC151" s="117">
        <f t="shared" si="30"/>
        <v>12.454849498327761</v>
      </c>
      <c r="AD151" s="122">
        <v>41384</v>
      </c>
      <c r="AE151" s="52" t="s">
        <v>57</v>
      </c>
      <c r="AF151" s="31">
        <v>76</v>
      </c>
      <c r="AG151" s="122"/>
      <c r="AH151" s="52"/>
      <c r="AI151" s="31"/>
      <c r="AJ151" s="122"/>
      <c r="AK151" s="52"/>
      <c r="AL151" s="31"/>
      <c r="AM151" s="33"/>
      <c r="AN151" s="37"/>
      <c r="AO151" s="122"/>
      <c r="AP151" s="52"/>
      <c r="AQ151" s="31"/>
      <c r="AR151" s="122"/>
      <c r="AS151" s="52"/>
      <c r="AT151" s="31"/>
      <c r="AU151" s="33"/>
      <c r="AV151" s="52"/>
      <c r="AW151" s="31"/>
      <c r="AX151" s="33"/>
      <c r="AY151" s="52"/>
      <c r="AZ151" s="31"/>
      <c r="BA151" s="33"/>
      <c r="BB151" s="52"/>
      <c r="BC151" s="31"/>
      <c r="BD151" s="33"/>
      <c r="BE151" s="52"/>
      <c r="BF151" s="31"/>
      <c r="BG151" s="33"/>
      <c r="BH151" s="52"/>
      <c r="BI151" s="31"/>
      <c r="BJ151" s="33"/>
      <c r="BK151" s="52"/>
      <c r="BL151" s="31"/>
      <c r="BM151" s="33"/>
      <c r="BN151" s="52"/>
      <c r="BO151" s="31"/>
      <c r="BP151" s="33"/>
      <c r="BQ151" s="52"/>
      <c r="BR151" s="31"/>
      <c r="BS151" s="33"/>
      <c r="BT151" s="52"/>
      <c r="BU151" s="31"/>
      <c r="BV151" s="33"/>
      <c r="BW151" s="52"/>
      <c r="BX151" s="31"/>
      <c r="BY151" s="119"/>
      <c r="BZ151" s="18"/>
      <c r="CA151" s="3"/>
    </row>
    <row r="152" spans="1:79" x14ac:dyDescent="0.2">
      <c r="A152" s="25"/>
      <c r="B152" s="96">
        <v>142</v>
      </c>
      <c r="C152" s="143">
        <v>241</v>
      </c>
      <c r="D152" s="13"/>
      <c r="E152" s="14"/>
      <c r="F152" s="15"/>
      <c r="G152" s="15"/>
      <c r="H152" s="138" t="s">
        <v>55</v>
      </c>
      <c r="I152" s="79" t="s">
        <v>203</v>
      </c>
      <c r="J152" s="89">
        <v>41383</v>
      </c>
      <c r="K152" s="63"/>
      <c r="L152" s="62"/>
      <c r="M152" s="62"/>
      <c r="N152" s="62"/>
      <c r="O152" s="62"/>
      <c r="P152" s="62">
        <v>76</v>
      </c>
      <c r="Q152" s="62"/>
      <c r="R152" s="62"/>
      <c r="S152" s="102">
        <f t="shared" si="33"/>
        <v>76</v>
      </c>
      <c r="T152" s="103">
        <f t="shared" si="26"/>
        <v>63.545150501672246</v>
      </c>
      <c r="U152" s="104">
        <f t="shared" si="27"/>
        <v>12.454849498327761</v>
      </c>
      <c r="V152" s="63"/>
      <c r="W152" s="62"/>
      <c r="X152" s="102"/>
      <c r="Y152" s="102"/>
      <c r="Z152" s="115"/>
      <c r="AA152" s="116">
        <f t="shared" si="31"/>
        <v>76</v>
      </c>
      <c r="AB152" s="102">
        <f t="shared" si="32"/>
        <v>63.545150501672246</v>
      </c>
      <c r="AC152" s="117">
        <f t="shared" si="30"/>
        <v>12.454849498327761</v>
      </c>
      <c r="AD152" s="122">
        <v>41388</v>
      </c>
      <c r="AE152" s="52" t="s">
        <v>51</v>
      </c>
      <c r="AF152" s="31">
        <v>76</v>
      </c>
      <c r="AG152" s="122"/>
      <c r="AH152" s="52"/>
      <c r="AI152" s="31"/>
      <c r="AJ152" s="122"/>
      <c r="AK152" s="52"/>
      <c r="AL152" s="31"/>
      <c r="AM152" s="33"/>
      <c r="AN152" s="37"/>
      <c r="AO152" s="122"/>
      <c r="AP152" s="52"/>
      <c r="AQ152" s="31"/>
      <c r="AR152" s="122"/>
      <c r="AS152" s="52"/>
      <c r="AT152" s="31"/>
      <c r="AU152" s="33"/>
      <c r="AV152" s="52"/>
      <c r="AW152" s="31"/>
      <c r="AX152" s="33"/>
      <c r="AY152" s="52"/>
      <c r="AZ152" s="31"/>
      <c r="BA152" s="33"/>
      <c r="BB152" s="52"/>
      <c r="BC152" s="31"/>
      <c r="BD152" s="33"/>
      <c r="BE152" s="52"/>
      <c r="BF152" s="31"/>
      <c r="BG152" s="33"/>
      <c r="BH152" s="52"/>
      <c r="BI152" s="31"/>
      <c r="BJ152" s="33"/>
      <c r="BK152" s="52"/>
      <c r="BL152" s="31"/>
      <c r="BM152" s="33"/>
      <c r="BN152" s="52"/>
      <c r="BO152" s="31"/>
      <c r="BP152" s="33"/>
      <c r="BQ152" s="52"/>
      <c r="BR152" s="31"/>
      <c r="BS152" s="33"/>
      <c r="BT152" s="52"/>
      <c r="BU152" s="31"/>
      <c r="BV152" s="33"/>
      <c r="BW152" s="52"/>
      <c r="BX152" s="31"/>
      <c r="BY152" s="119"/>
      <c r="BZ152" s="18"/>
      <c r="CA152" s="3"/>
    </row>
    <row r="153" spans="1:79" x14ac:dyDescent="0.2">
      <c r="A153" s="25"/>
      <c r="B153" s="14">
        <v>143</v>
      </c>
      <c r="C153" s="143">
        <v>242</v>
      </c>
      <c r="D153" s="13"/>
      <c r="E153" s="14"/>
      <c r="F153" s="15"/>
      <c r="G153" s="15"/>
      <c r="H153" s="138" t="s">
        <v>53</v>
      </c>
      <c r="I153" s="79" t="s">
        <v>204</v>
      </c>
      <c r="J153" s="89">
        <v>41384</v>
      </c>
      <c r="K153" s="63"/>
      <c r="L153" s="62">
        <v>228</v>
      </c>
      <c r="M153" s="62"/>
      <c r="N153" s="62"/>
      <c r="O153" s="62"/>
      <c r="P153" s="62"/>
      <c r="Q153" s="62"/>
      <c r="R153" s="62"/>
      <c r="S153" s="102">
        <f t="shared" si="33"/>
        <v>228</v>
      </c>
      <c r="T153" s="103">
        <f t="shared" si="26"/>
        <v>190.63545150501673</v>
      </c>
      <c r="U153" s="104">
        <f t="shared" si="27"/>
        <v>37.364548494983282</v>
      </c>
      <c r="V153" s="63"/>
      <c r="W153" s="62"/>
      <c r="X153" s="102"/>
      <c r="Y153" s="102"/>
      <c r="Z153" s="115"/>
      <c r="AA153" s="116">
        <f t="shared" si="31"/>
        <v>228</v>
      </c>
      <c r="AB153" s="102">
        <f t="shared" si="32"/>
        <v>190.63545150501673</v>
      </c>
      <c r="AC153" s="117">
        <f t="shared" si="30"/>
        <v>37.364548494983282</v>
      </c>
      <c r="AD153" s="122">
        <v>41384</v>
      </c>
      <c r="AE153" s="52" t="s">
        <v>56</v>
      </c>
      <c r="AF153" s="31">
        <v>150</v>
      </c>
      <c r="AG153" s="122">
        <v>41445</v>
      </c>
      <c r="AH153" s="52" t="s">
        <v>56</v>
      </c>
      <c r="AI153" s="31">
        <v>78</v>
      </c>
      <c r="AJ153" s="122"/>
      <c r="AK153" s="52"/>
      <c r="AL153" s="31"/>
      <c r="AM153" s="33"/>
      <c r="AN153" s="37"/>
      <c r="AO153" s="122"/>
      <c r="AP153" s="52"/>
      <c r="AQ153" s="31"/>
      <c r="AR153" s="122"/>
      <c r="AS153" s="52"/>
      <c r="AT153" s="31"/>
      <c r="AU153" s="33"/>
      <c r="AV153" s="52"/>
      <c r="AW153" s="31"/>
      <c r="AX153" s="33"/>
      <c r="AY153" s="52"/>
      <c r="AZ153" s="31"/>
      <c r="BA153" s="33"/>
      <c r="BB153" s="52"/>
      <c r="BC153" s="31"/>
      <c r="BD153" s="33"/>
      <c r="BE153" s="52"/>
      <c r="BF153" s="31"/>
      <c r="BG153" s="33"/>
      <c r="BH153" s="52"/>
      <c r="BI153" s="31"/>
      <c r="BJ153" s="33"/>
      <c r="BK153" s="52"/>
      <c r="BL153" s="31"/>
      <c r="BM153" s="33"/>
      <c r="BN153" s="52"/>
      <c r="BO153" s="31"/>
      <c r="BP153" s="33"/>
      <c r="BQ153" s="52"/>
      <c r="BR153" s="31"/>
      <c r="BS153" s="33"/>
      <c r="BT153" s="52"/>
      <c r="BU153" s="31"/>
      <c r="BV153" s="33"/>
      <c r="BW153" s="52"/>
      <c r="BX153" s="31"/>
      <c r="BY153" s="119"/>
      <c r="BZ153" s="18"/>
      <c r="CA153" s="3"/>
    </row>
    <row r="154" spans="1:79" x14ac:dyDescent="0.2">
      <c r="A154" s="25"/>
      <c r="B154" s="96">
        <v>144</v>
      </c>
      <c r="C154" s="143">
        <v>243</v>
      </c>
      <c r="D154" s="13"/>
      <c r="E154" s="14"/>
      <c r="F154" s="15"/>
      <c r="G154" s="15"/>
      <c r="H154" s="138" t="s">
        <v>55</v>
      </c>
      <c r="I154" s="79" t="s">
        <v>205</v>
      </c>
      <c r="J154" s="89">
        <v>41384</v>
      </c>
      <c r="K154" s="63"/>
      <c r="L154" s="62"/>
      <c r="M154" s="62"/>
      <c r="N154" s="62"/>
      <c r="O154" s="62"/>
      <c r="P154" s="62">
        <v>175</v>
      </c>
      <c r="Q154" s="62"/>
      <c r="R154" s="62"/>
      <c r="S154" s="102">
        <f t="shared" si="33"/>
        <v>175</v>
      </c>
      <c r="T154" s="103">
        <f t="shared" si="26"/>
        <v>146.32107023411371</v>
      </c>
      <c r="U154" s="104">
        <f t="shared" si="27"/>
        <v>28.678929765886288</v>
      </c>
      <c r="V154" s="63"/>
      <c r="W154" s="62"/>
      <c r="X154" s="102"/>
      <c r="Y154" s="102"/>
      <c r="Z154" s="115"/>
      <c r="AA154" s="116">
        <f t="shared" si="31"/>
        <v>175</v>
      </c>
      <c r="AB154" s="102">
        <f t="shared" si="32"/>
        <v>146.32107023411371</v>
      </c>
      <c r="AC154" s="117">
        <f t="shared" si="30"/>
        <v>28.678929765886288</v>
      </c>
      <c r="AD154" s="122">
        <v>41388</v>
      </c>
      <c r="AE154" s="52" t="s">
        <v>57</v>
      </c>
      <c r="AF154" s="31">
        <v>175</v>
      </c>
      <c r="AG154" s="122"/>
      <c r="AH154" s="52"/>
      <c r="AI154" s="31"/>
      <c r="AJ154" s="122"/>
      <c r="AK154" s="52"/>
      <c r="AL154" s="31"/>
      <c r="AM154" s="33"/>
      <c r="AN154" s="37"/>
      <c r="AO154" s="122"/>
      <c r="AP154" s="52"/>
      <c r="AQ154" s="31"/>
      <c r="AR154" s="122"/>
      <c r="AS154" s="52"/>
      <c r="AT154" s="31"/>
      <c r="AU154" s="33"/>
      <c r="AV154" s="52"/>
      <c r="AW154" s="31"/>
      <c r="AX154" s="33"/>
      <c r="AY154" s="52"/>
      <c r="AZ154" s="31"/>
      <c r="BA154" s="33"/>
      <c r="BB154" s="52"/>
      <c r="BC154" s="31"/>
      <c r="BD154" s="33"/>
      <c r="BE154" s="52"/>
      <c r="BF154" s="31"/>
      <c r="BG154" s="33"/>
      <c r="BH154" s="52"/>
      <c r="BI154" s="31"/>
      <c r="BJ154" s="33"/>
      <c r="BK154" s="52"/>
      <c r="BL154" s="31"/>
      <c r="BM154" s="33"/>
      <c r="BN154" s="52"/>
      <c r="BO154" s="31"/>
      <c r="BP154" s="33"/>
      <c r="BQ154" s="52"/>
      <c r="BR154" s="31"/>
      <c r="BS154" s="33"/>
      <c r="BT154" s="52"/>
      <c r="BU154" s="31"/>
      <c r="BV154" s="33"/>
      <c r="BW154" s="52"/>
      <c r="BX154" s="31"/>
      <c r="BY154" s="119"/>
      <c r="BZ154" s="18"/>
      <c r="CA154" s="3"/>
    </row>
    <row r="155" spans="1:79" x14ac:dyDescent="0.2">
      <c r="A155" s="25"/>
      <c r="B155" s="14">
        <v>145</v>
      </c>
      <c r="C155" s="143">
        <v>244</v>
      </c>
      <c r="D155" s="13"/>
      <c r="E155" s="14"/>
      <c r="F155" s="15"/>
      <c r="G155" s="15"/>
      <c r="H155" s="138" t="s">
        <v>52</v>
      </c>
      <c r="I155" s="79" t="s">
        <v>206</v>
      </c>
      <c r="J155" s="89">
        <v>41384</v>
      </c>
      <c r="K155" s="63"/>
      <c r="L155" s="62"/>
      <c r="M155" s="62">
        <v>304</v>
      </c>
      <c r="N155" s="62"/>
      <c r="O155" s="62"/>
      <c r="P155" s="62"/>
      <c r="Q155" s="62"/>
      <c r="R155" s="62"/>
      <c r="S155" s="102">
        <f t="shared" si="33"/>
        <v>304</v>
      </c>
      <c r="T155" s="103">
        <f t="shared" si="26"/>
        <v>254.18060200668899</v>
      </c>
      <c r="U155" s="104">
        <f t="shared" si="27"/>
        <v>49.819397993311043</v>
      </c>
      <c r="V155" s="63"/>
      <c r="W155" s="62"/>
      <c r="X155" s="102"/>
      <c r="Y155" s="102"/>
      <c r="Z155" s="115"/>
      <c r="AA155" s="116">
        <f t="shared" si="31"/>
        <v>304</v>
      </c>
      <c r="AB155" s="102">
        <f t="shared" si="32"/>
        <v>254.18060200668899</v>
      </c>
      <c r="AC155" s="117">
        <f t="shared" si="30"/>
        <v>49.819397993311043</v>
      </c>
      <c r="AD155" s="122">
        <v>41388</v>
      </c>
      <c r="AE155" s="52" t="s">
        <v>51</v>
      </c>
      <c r="AF155" s="31">
        <v>304</v>
      </c>
      <c r="AG155" s="122"/>
      <c r="AH155" s="52"/>
      <c r="AI155" s="31"/>
      <c r="AJ155" s="122"/>
      <c r="AK155" s="52"/>
      <c r="AL155" s="31"/>
      <c r="AM155" s="33"/>
      <c r="AN155" s="37"/>
      <c r="AO155" s="122"/>
      <c r="AP155" s="52"/>
      <c r="AQ155" s="31"/>
      <c r="AR155" s="122"/>
      <c r="AS155" s="52"/>
      <c r="AT155" s="31"/>
      <c r="AU155" s="33"/>
      <c r="AV155" s="52"/>
      <c r="AW155" s="31"/>
      <c r="AX155" s="33"/>
      <c r="AY155" s="52"/>
      <c r="AZ155" s="31"/>
      <c r="BA155" s="33"/>
      <c r="BB155" s="52"/>
      <c r="BC155" s="31"/>
      <c r="BD155" s="33"/>
      <c r="BE155" s="52"/>
      <c r="BF155" s="31"/>
      <c r="BG155" s="33"/>
      <c r="BH155" s="52"/>
      <c r="BI155" s="31"/>
      <c r="BJ155" s="33"/>
      <c r="BK155" s="52"/>
      <c r="BL155" s="31"/>
      <c r="BM155" s="33"/>
      <c r="BN155" s="52"/>
      <c r="BO155" s="31"/>
      <c r="BP155" s="33"/>
      <c r="BQ155" s="52"/>
      <c r="BR155" s="31"/>
      <c r="BS155" s="33"/>
      <c r="BT155" s="52"/>
      <c r="BU155" s="31"/>
      <c r="BV155" s="33"/>
      <c r="BW155" s="52"/>
      <c r="BX155" s="31"/>
      <c r="BY155" s="119"/>
      <c r="BZ155" s="18"/>
      <c r="CA155" s="3"/>
    </row>
    <row r="156" spans="1:79" x14ac:dyDescent="0.2">
      <c r="A156" s="25"/>
      <c r="B156" s="96">
        <v>146</v>
      </c>
      <c r="C156" s="143">
        <v>245</v>
      </c>
      <c r="D156" s="13"/>
      <c r="E156" s="14"/>
      <c r="F156" s="15"/>
      <c r="G156" s="15"/>
      <c r="H156" s="138" t="s">
        <v>53</v>
      </c>
      <c r="I156" s="79" t="s">
        <v>207</v>
      </c>
      <c r="J156" s="89">
        <v>41384</v>
      </c>
      <c r="K156" s="63"/>
      <c r="L156" s="62">
        <v>190</v>
      </c>
      <c r="M156" s="62"/>
      <c r="N156" s="62"/>
      <c r="O156" s="62"/>
      <c r="P156" s="62"/>
      <c r="Q156" s="62"/>
      <c r="R156" s="62"/>
      <c r="S156" s="102">
        <f t="shared" si="33"/>
        <v>190</v>
      </c>
      <c r="T156" s="103">
        <f t="shared" si="26"/>
        <v>158.86287625418061</v>
      </c>
      <c r="U156" s="104">
        <f t="shared" si="27"/>
        <v>31.137123745819398</v>
      </c>
      <c r="V156" s="63"/>
      <c r="W156" s="62"/>
      <c r="X156" s="102"/>
      <c r="Y156" s="102"/>
      <c r="Z156" s="115"/>
      <c r="AA156" s="116">
        <f t="shared" si="31"/>
        <v>190</v>
      </c>
      <c r="AB156" s="102">
        <f t="shared" si="32"/>
        <v>158.86287625418061</v>
      </c>
      <c r="AC156" s="117">
        <f t="shared" si="30"/>
        <v>31.137123745819398</v>
      </c>
      <c r="AD156" s="122">
        <v>41457</v>
      </c>
      <c r="AE156" s="52" t="s">
        <v>57</v>
      </c>
      <c r="AF156" s="31">
        <v>190</v>
      </c>
      <c r="AG156" s="122"/>
      <c r="AH156" s="52"/>
      <c r="AI156" s="31"/>
      <c r="AJ156" s="122"/>
      <c r="AK156" s="52"/>
      <c r="AL156" s="31"/>
      <c r="AM156" s="33"/>
      <c r="AN156" s="37"/>
      <c r="AO156" s="122"/>
      <c r="AP156" s="52"/>
      <c r="AQ156" s="31"/>
      <c r="AR156" s="122"/>
      <c r="AS156" s="52"/>
      <c r="AT156" s="31"/>
      <c r="AU156" s="33"/>
      <c r="AV156" s="52"/>
      <c r="AW156" s="31"/>
      <c r="AX156" s="33"/>
      <c r="AY156" s="52"/>
      <c r="AZ156" s="31"/>
      <c r="BA156" s="33"/>
      <c r="BB156" s="52"/>
      <c r="BC156" s="31"/>
      <c r="BD156" s="33"/>
      <c r="BE156" s="52"/>
      <c r="BF156" s="31"/>
      <c r="BG156" s="33"/>
      <c r="BH156" s="52"/>
      <c r="BI156" s="31"/>
      <c r="BJ156" s="33"/>
      <c r="BK156" s="52"/>
      <c r="BL156" s="31"/>
      <c r="BM156" s="33"/>
      <c r="BN156" s="52"/>
      <c r="BO156" s="31"/>
      <c r="BP156" s="33"/>
      <c r="BQ156" s="52"/>
      <c r="BR156" s="31"/>
      <c r="BS156" s="33"/>
      <c r="BT156" s="52"/>
      <c r="BU156" s="31"/>
      <c r="BV156" s="33"/>
      <c r="BW156" s="52"/>
      <c r="BX156" s="31"/>
      <c r="BY156" s="119"/>
      <c r="BZ156" s="18"/>
      <c r="CA156" s="3"/>
    </row>
    <row r="157" spans="1:79" x14ac:dyDescent="0.2">
      <c r="A157" s="25"/>
      <c r="B157" s="14">
        <v>147</v>
      </c>
      <c r="C157" s="143">
        <v>246</v>
      </c>
      <c r="D157" s="13"/>
      <c r="E157" s="14"/>
      <c r="F157" s="15"/>
      <c r="G157" s="15"/>
      <c r="H157" s="138" t="s">
        <v>53</v>
      </c>
      <c r="I157" s="79" t="s">
        <v>208</v>
      </c>
      <c r="J157" s="89">
        <v>41384</v>
      </c>
      <c r="K157" s="63"/>
      <c r="L157" s="62">
        <v>190</v>
      </c>
      <c r="M157" s="62"/>
      <c r="N157" s="62"/>
      <c r="O157" s="62"/>
      <c r="P157" s="62"/>
      <c r="Q157" s="62"/>
      <c r="R157" s="62"/>
      <c r="S157" s="102">
        <f t="shared" ref="S157:S220" si="34">K157+L157+M157+N157+O157+P157+Q157+R157</f>
        <v>190</v>
      </c>
      <c r="T157" s="103">
        <f t="shared" si="26"/>
        <v>158.86287625418061</v>
      </c>
      <c r="U157" s="104">
        <f t="shared" si="27"/>
        <v>31.137123745819398</v>
      </c>
      <c r="V157" s="63"/>
      <c r="W157" s="62"/>
      <c r="X157" s="102"/>
      <c r="Y157" s="102"/>
      <c r="Z157" s="115"/>
      <c r="AA157" s="116">
        <f t="shared" si="31"/>
        <v>190</v>
      </c>
      <c r="AB157" s="102">
        <f t="shared" si="32"/>
        <v>158.86287625418061</v>
      </c>
      <c r="AC157" s="117">
        <f t="shared" si="30"/>
        <v>31.137123745819398</v>
      </c>
      <c r="AD157" s="122">
        <v>41394</v>
      </c>
      <c r="AE157" s="52" t="s">
        <v>51</v>
      </c>
      <c r="AF157" s="31">
        <v>190</v>
      </c>
      <c r="AG157" s="122"/>
      <c r="AH157" s="52"/>
      <c r="AI157" s="31"/>
      <c r="AJ157" s="122"/>
      <c r="AK157" s="52"/>
      <c r="AL157" s="31"/>
      <c r="AM157" s="33"/>
      <c r="AN157" s="37"/>
      <c r="AO157" s="122"/>
      <c r="AP157" s="52"/>
      <c r="AQ157" s="31"/>
      <c r="AR157" s="122"/>
      <c r="AS157" s="52"/>
      <c r="AT157" s="31"/>
      <c r="AU157" s="33"/>
      <c r="AV157" s="52"/>
      <c r="AW157" s="31"/>
      <c r="AX157" s="33"/>
      <c r="AY157" s="52"/>
      <c r="AZ157" s="31"/>
      <c r="BA157" s="33"/>
      <c r="BB157" s="52"/>
      <c r="BC157" s="31"/>
      <c r="BD157" s="33"/>
      <c r="BE157" s="52"/>
      <c r="BF157" s="31"/>
      <c r="BG157" s="33"/>
      <c r="BH157" s="52"/>
      <c r="BI157" s="31"/>
      <c r="BJ157" s="33"/>
      <c r="BK157" s="52"/>
      <c r="BL157" s="31"/>
      <c r="BM157" s="33"/>
      <c r="BN157" s="52"/>
      <c r="BO157" s="31"/>
      <c r="BP157" s="33"/>
      <c r="BQ157" s="52"/>
      <c r="BR157" s="31"/>
      <c r="BS157" s="33"/>
      <c r="BT157" s="52"/>
      <c r="BU157" s="31"/>
      <c r="BV157" s="33"/>
      <c r="BW157" s="52"/>
      <c r="BX157" s="31"/>
      <c r="BY157" s="119"/>
      <c r="BZ157" s="18"/>
      <c r="CA157" s="3"/>
    </row>
    <row r="158" spans="1:79" x14ac:dyDescent="0.2">
      <c r="A158" s="25"/>
      <c r="B158" s="96">
        <v>148</v>
      </c>
      <c r="C158" s="143">
        <v>247</v>
      </c>
      <c r="D158" s="13"/>
      <c r="E158" s="14"/>
      <c r="F158" s="15"/>
      <c r="G158" s="15"/>
      <c r="H158" s="138" t="s">
        <v>52</v>
      </c>
      <c r="I158" s="79" t="s">
        <v>209</v>
      </c>
      <c r="J158" s="89">
        <v>41387</v>
      </c>
      <c r="K158" s="63"/>
      <c r="L158" s="62"/>
      <c r="M158" s="62">
        <v>275</v>
      </c>
      <c r="N158" s="62"/>
      <c r="O158" s="62"/>
      <c r="P158" s="62"/>
      <c r="Q158" s="62"/>
      <c r="R158" s="62"/>
      <c r="S158" s="102">
        <f t="shared" si="34"/>
        <v>275</v>
      </c>
      <c r="T158" s="103">
        <f t="shared" si="26"/>
        <v>229.93311036789299</v>
      </c>
      <c r="U158" s="104">
        <f t="shared" si="27"/>
        <v>45.066889632107028</v>
      </c>
      <c r="V158" s="63"/>
      <c r="W158" s="62"/>
      <c r="X158" s="102"/>
      <c r="Y158" s="102"/>
      <c r="Z158" s="115"/>
      <c r="AA158" s="116">
        <f t="shared" ref="AA158:AA221" si="35">S158+X158</f>
        <v>275</v>
      </c>
      <c r="AB158" s="102">
        <f t="shared" si="32"/>
        <v>229.93311036789299</v>
      </c>
      <c r="AC158" s="117">
        <f t="shared" si="30"/>
        <v>45.066889632107028</v>
      </c>
      <c r="AD158" s="122">
        <v>41387</v>
      </c>
      <c r="AE158" s="52" t="s">
        <v>56</v>
      </c>
      <c r="AF158" s="31">
        <v>100</v>
      </c>
      <c r="AG158" s="122">
        <v>41415</v>
      </c>
      <c r="AH158" s="52" t="s">
        <v>56</v>
      </c>
      <c r="AI158" s="31">
        <v>175</v>
      </c>
      <c r="AJ158" s="122"/>
      <c r="AK158" s="52"/>
      <c r="AL158" s="31"/>
      <c r="AM158" s="33"/>
      <c r="AN158" s="37"/>
      <c r="AO158" s="122"/>
      <c r="AP158" s="52"/>
      <c r="AQ158" s="31"/>
      <c r="AR158" s="122"/>
      <c r="AS158" s="52"/>
      <c r="AT158" s="31"/>
      <c r="AU158" s="33"/>
      <c r="AV158" s="52"/>
      <c r="AW158" s="31"/>
      <c r="AX158" s="33"/>
      <c r="AY158" s="52"/>
      <c r="AZ158" s="31"/>
      <c r="BA158" s="33"/>
      <c r="BB158" s="52"/>
      <c r="BC158" s="31"/>
      <c r="BD158" s="33"/>
      <c r="BE158" s="52"/>
      <c r="BF158" s="31"/>
      <c r="BG158" s="33"/>
      <c r="BH158" s="52"/>
      <c r="BI158" s="31"/>
      <c r="BJ158" s="33"/>
      <c r="BK158" s="52"/>
      <c r="BL158" s="31"/>
      <c r="BM158" s="33"/>
      <c r="BN158" s="52"/>
      <c r="BO158" s="31"/>
      <c r="BP158" s="33"/>
      <c r="BQ158" s="52"/>
      <c r="BR158" s="31"/>
      <c r="BS158" s="33"/>
      <c r="BT158" s="52"/>
      <c r="BU158" s="31"/>
      <c r="BV158" s="33"/>
      <c r="BW158" s="52"/>
      <c r="BX158" s="31"/>
      <c r="BY158" s="119"/>
      <c r="BZ158" s="18"/>
      <c r="CA158" s="3"/>
    </row>
    <row r="159" spans="1:79" x14ac:dyDescent="0.2">
      <c r="A159" s="25"/>
      <c r="B159" s="14">
        <v>149</v>
      </c>
      <c r="C159" s="143">
        <v>248</v>
      </c>
      <c r="D159" s="13"/>
      <c r="E159" s="14"/>
      <c r="F159" s="15"/>
      <c r="G159" s="15"/>
      <c r="H159" s="138" t="s">
        <v>53</v>
      </c>
      <c r="I159" s="79" t="s">
        <v>210</v>
      </c>
      <c r="J159" s="89">
        <v>41387</v>
      </c>
      <c r="K159" s="63"/>
      <c r="L159" s="62">
        <v>204</v>
      </c>
      <c r="M159" s="62"/>
      <c r="N159" s="62"/>
      <c r="O159" s="62"/>
      <c r="P159" s="62"/>
      <c r="Q159" s="62"/>
      <c r="R159" s="62"/>
      <c r="S159" s="102">
        <f t="shared" si="34"/>
        <v>204</v>
      </c>
      <c r="T159" s="103">
        <f t="shared" si="26"/>
        <v>170.5685618729097</v>
      </c>
      <c r="U159" s="104">
        <f t="shared" si="27"/>
        <v>33.431438127090303</v>
      </c>
      <c r="V159" s="63"/>
      <c r="W159" s="62"/>
      <c r="X159" s="102"/>
      <c r="Y159" s="102"/>
      <c r="Z159" s="115"/>
      <c r="AA159" s="116">
        <f t="shared" si="35"/>
        <v>204</v>
      </c>
      <c r="AB159" s="102">
        <f t="shared" si="32"/>
        <v>170.5685618729097</v>
      </c>
      <c r="AC159" s="117">
        <f t="shared" si="30"/>
        <v>33.431438127090303</v>
      </c>
      <c r="AD159" s="122">
        <v>41394</v>
      </c>
      <c r="AE159" s="52" t="s">
        <v>51</v>
      </c>
      <c r="AF159" s="31">
        <v>204</v>
      </c>
      <c r="AG159" s="122"/>
      <c r="AH159" s="52"/>
      <c r="AI159" s="31"/>
      <c r="AJ159" s="122"/>
      <c r="AK159" s="52"/>
      <c r="AL159" s="31"/>
      <c r="AM159" s="33"/>
      <c r="AN159" s="37"/>
      <c r="AO159" s="122"/>
      <c r="AP159" s="52"/>
      <c r="AQ159" s="31"/>
      <c r="AR159" s="122"/>
      <c r="AS159" s="52"/>
      <c r="AT159" s="31"/>
      <c r="AU159" s="33"/>
      <c r="AV159" s="52"/>
      <c r="AW159" s="31"/>
      <c r="AX159" s="33"/>
      <c r="AY159" s="52"/>
      <c r="AZ159" s="31"/>
      <c r="BA159" s="33"/>
      <c r="BB159" s="52"/>
      <c r="BC159" s="31"/>
      <c r="BD159" s="33"/>
      <c r="BE159" s="52"/>
      <c r="BF159" s="31"/>
      <c r="BG159" s="33"/>
      <c r="BH159" s="52"/>
      <c r="BI159" s="31"/>
      <c r="BJ159" s="33"/>
      <c r="BK159" s="52"/>
      <c r="BL159" s="31"/>
      <c r="BM159" s="33"/>
      <c r="BN159" s="52"/>
      <c r="BO159" s="31"/>
      <c r="BP159" s="33"/>
      <c r="BQ159" s="52"/>
      <c r="BR159" s="31"/>
      <c r="BS159" s="33"/>
      <c r="BT159" s="52"/>
      <c r="BU159" s="31"/>
      <c r="BV159" s="33"/>
      <c r="BW159" s="52"/>
      <c r="BX159" s="31"/>
      <c r="BY159" s="119"/>
      <c r="BZ159" s="18"/>
      <c r="CA159" s="3"/>
    </row>
    <row r="160" spans="1:79" x14ac:dyDescent="0.2">
      <c r="A160" s="25"/>
      <c r="B160" s="96">
        <v>150</v>
      </c>
      <c r="C160" s="143">
        <v>249</v>
      </c>
      <c r="D160" s="13"/>
      <c r="E160" s="14"/>
      <c r="F160" s="15"/>
      <c r="G160" s="15"/>
      <c r="H160" s="138" t="s">
        <v>52</v>
      </c>
      <c r="I160" s="79" t="s">
        <v>211</v>
      </c>
      <c r="J160" s="89">
        <v>41387</v>
      </c>
      <c r="K160" s="63"/>
      <c r="L160" s="62"/>
      <c r="M160" s="62">
        <v>38</v>
      </c>
      <c r="N160" s="62"/>
      <c r="O160" s="62"/>
      <c r="P160" s="62"/>
      <c r="Q160" s="62"/>
      <c r="R160" s="62"/>
      <c r="S160" s="102">
        <f t="shared" si="34"/>
        <v>38</v>
      </c>
      <c r="T160" s="103">
        <f t="shared" si="26"/>
        <v>31.772575250836123</v>
      </c>
      <c r="U160" s="104">
        <f t="shared" si="27"/>
        <v>6.2274247491638803</v>
      </c>
      <c r="V160" s="63"/>
      <c r="W160" s="62"/>
      <c r="X160" s="102"/>
      <c r="Y160" s="102"/>
      <c r="Z160" s="115"/>
      <c r="AA160" s="116">
        <f t="shared" si="35"/>
        <v>38</v>
      </c>
      <c r="AB160" s="102">
        <f t="shared" si="32"/>
        <v>31.772575250836123</v>
      </c>
      <c r="AC160" s="117">
        <f t="shared" si="30"/>
        <v>6.2274247491638803</v>
      </c>
      <c r="AD160" s="122">
        <v>41388</v>
      </c>
      <c r="AE160" s="52" t="s">
        <v>51</v>
      </c>
      <c r="AF160" s="31">
        <v>38</v>
      </c>
      <c r="AG160" s="122"/>
      <c r="AH160" s="52"/>
      <c r="AI160" s="31"/>
      <c r="AJ160" s="122"/>
      <c r="AK160" s="52"/>
      <c r="AL160" s="31"/>
      <c r="AM160" s="33"/>
      <c r="AN160" s="37"/>
      <c r="AO160" s="122"/>
      <c r="AP160" s="52"/>
      <c r="AQ160" s="31"/>
      <c r="AR160" s="122"/>
      <c r="AS160" s="52"/>
      <c r="AT160" s="31"/>
      <c r="AU160" s="33"/>
      <c r="AV160" s="52"/>
      <c r="AW160" s="31"/>
      <c r="AX160" s="33"/>
      <c r="AY160" s="52"/>
      <c r="AZ160" s="31"/>
      <c r="BA160" s="33"/>
      <c r="BB160" s="52"/>
      <c r="BC160" s="31"/>
      <c r="BD160" s="33"/>
      <c r="BE160" s="52"/>
      <c r="BF160" s="31"/>
      <c r="BG160" s="33"/>
      <c r="BH160" s="52"/>
      <c r="BI160" s="31"/>
      <c r="BJ160" s="33"/>
      <c r="BK160" s="52"/>
      <c r="BL160" s="31"/>
      <c r="BM160" s="33"/>
      <c r="BN160" s="52"/>
      <c r="BO160" s="31"/>
      <c r="BP160" s="33"/>
      <c r="BQ160" s="52"/>
      <c r="BR160" s="31"/>
      <c r="BS160" s="33"/>
      <c r="BT160" s="52"/>
      <c r="BU160" s="31"/>
      <c r="BV160" s="33"/>
      <c r="BW160" s="52"/>
      <c r="BX160" s="31"/>
      <c r="BY160" s="119"/>
      <c r="BZ160" s="18"/>
      <c r="CA160" s="3"/>
    </row>
    <row r="161" spans="1:79" x14ac:dyDescent="0.2">
      <c r="A161" s="25"/>
      <c r="B161" s="14">
        <v>151</v>
      </c>
      <c r="C161" s="143">
        <v>250</v>
      </c>
      <c r="D161" s="13"/>
      <c r="E161" s="14"/>
      <c r="F161" s="15"/>
      <c r="G161" s="15"/>
      <c r="H161" s="138" t="s">
        <v>52</v>
      </c>
      <c r="I161" s="79" t="s">
        <v>212</v>
      </c>
      <c r="J161" s="89">
        <v>41388</v>
      </c>
      <c r="K161" s="63"/>
      <c r="L161" s="62"/>
      <c r="M161" s="62">
        <v>275</v>
      </c>
      <c r="N161" s="62"/>
      <c r="O161" s="62"/>
      <c r="P161" s="62"/>
      <c r="Q161" s="62"/>
      <c r="R161" s="62"/>
      <c r="S161" s="102">
        <f t="shared" si="34"/>
        <v>275</v>
      </c>
      <c r="T161" s="103">
        <f t="shared" si="26"/>
        <v>229.93311036789299</v>
      </c>
      <c r="U161" s="104">
        <f t="shared" si="27"/>
        <v>45.066889632107028</v>
      </c>
      <c r="V161" s="63"/>
      <c r="W161" s="62"/>
      <c r="X161" s="102"/>
      <c r="Y161" s="102"/>
      <c r="Z161" s="115"/>
      <c r="AA161" s="116">
        <f t="shared" si="35"/>
        <v>275</v>
      </c>
      <c r="AB161" s="102">
        <f t="shared" si="32"/>
        <v>229.93311036789299</v>
      </c>
      <c r="AC161" s="117">
        <f t="shared" si="30"/>
        <v>45.066889632107028</v>
      </c>
      <c r="AD161" s="122">
        <v>41388</v>
      </c>
      <c r="AE161" s="52" t="s">
        <v>51</v>
      </c>
      <c r="AF161" s="31">
        <v>275</v>
      </c>
      <c r="AG161" s="122"/>
      <c r="AH161" s="52"/>
      <c r="AI161" s="31"/>
      <c r="AJ161" s="122"/>
      <c r="AK161" s="52"/>
      <c r="AL161" s="31"/>
      <c r="AM161" s="33"/>
      <c r="AN161" s="37"/>
      <c r="AO161" s="122"/>
      <c r="AP161" s="52"/>
      <c r="AQ161" s="31"/>
      <c r="AR161" s="122"/>
      <c r="AS161" s="52"/>
      <c r="AT161" s="31"/>
      <c r="AU161" s="33"/>
      <c r="AV161" s="52"/>
      <c r="AW161" s="31"/>
      <c r="AX161" s="33"/>
      <c r="AY161" s="52"/>
      <c r="AZ161" s="31"/>
      <c r="BA161" s="33"/>
      <c r="BB161" s="52"/>
      <c r="BC161" s="31"/>
      <c r="BD161" s="33"/>
      <c r="BE161" s="52"/>
      <c r="BF161" s="31"/>
      <c r="BG161" s="33"/>
      <c r="BH161" s="52"/>
      <c r="BI161" s="31"/>
      <c r="BJ161" s="33"/>
      <c r="BK161" s="52"/>
      <c r="BL161" s="31"/>
      <c r="BM161" s="33"/>
      <c r="BN161" s="52"/>
      <c r="BO161" s="31"/>
      <c r="BP161" s="33"/>
      <c r="BQ161" s="52"/>
      <c r="BR161" s="31"/>
      <c r="BS161" s="33"/>
      <c r="BT161" s="52"/>
      <c r="BU161" s="31"/>
      <c r="BV161" s="33"/>
      <c r="BW161" s="52"/>
      <c r="BX161" s="31"/>
      <c r="BY161" s="119"/>
      <c r="BZ161" s="18"/>
      <c r="CA161" s="3"/>
    </row>
    <row r="162" spans="1:79" x14ac:dyDescent="0.2">
      <c r="A162" s="25"/>
      <c r="B162" s="96">
        <v>152</v>
      </c>
      <c r="C162" s="143">
        <v>251</v>
      </c>
      <c r="D162" s="13"/>
      <c r="E162" s="14"/>
      <c r="F162" s="15"/>
      <c r="G162" s="15"/>
      <c r="H162" s="138" t="s">
        <v>52</v>
      </c>
      <c r="I162" s="79" t="s">
        <v>213</v>
      </c>
      <c r="J162" s="89">
        <v>41391</v>
      </c>
      <c r="K162" s="63"/>
      <c r="L162" s="62"/>
      <c r="M162" s="62">
        <v>70</v>
      </c>
      <c r="N162" s="62"/>
      <c r="O162" s="62"/>
      <c r="P162" s="62"/>
      <c r="Q162" s="62"/>
      <c r="R162" s="62"/>
      <c r="S162" s="102">
        <f t="shared" si="34"/>
        <v>70</v>
      </c>
      <c r="T162" s="103">
        <f t="shared" si="26"/>
        <v>58.528428093645488</v>
      </c>
      <c r="U162" s="104">
        <f t="shared" si="27"/>
        <v>11.471571906354516</v>
      </c>
      <c r="V162" s="63"/>
      <c r="W162" s="62"/>
      <c r="X162" s="102"/>
      <c r="Y162" s="102"/>
      <c r="Z162" s="115"/>
      <c r="AA162" s="116">
        <f t="shared" si="35"/>
        <v>70</v>
      </c>
      <c r="AB162" s="102">
        <f t="shared" si="32"/>
        <v>58.528428093645488</v>
      </c>
      <c r="AC162" s="117">
        <f t="shared" si="30"/>
        <v>11.471571906354516</v>
      </c>
      <c r="AD162" s="122">
        <v>41394</v>
      </c>
      <c r="AE162" s="52" t="s">
        <v>51</v>
      </c>
      <c r="AF162" s="31">
        <v>70</v>
      </c>
      <c r="AG162" s="122"/>
      <c r="AH162" s="52"/>
      <c r="AI162" s="31"/>
      <c r="AJ162" s="122"/>
      <c r="AK162" s="52"/>
      <c r="AL162" s="31"/>
      <c r="AM162" s="33"/>
      <c r="AN162" s="37"/>
      <c r="AO162" s="122"/>
      <c r="AP162" s="52"/>
      <c r="AQ162" s="31"/>
      <c r="AR162" s="122"/>
      <c r="AS162" s="52"/>
      <c r="AT162" s="31"/>
      <c r="AU162" s="33"/>
      <c r="AV162" s="52"/>
      <c r="AW162" s="31"/>
      <c r="AX162" s="33"/>
      <c r="AY162" s="52"/>
      <c r="AZ162" s="31"/>
      <c r="BA162" s="33"/>
      <c r="BB162" s="52"/>
      <c r="BC162" s="31"/>
      <c r="BD162" s="33"/>
      <c r="BE162" s="52"/>
      <c r="BF162" s="31"/>
      <c r="BG162" s="33"/>
      <c r="BH162" s="52"/>
      <c r="BI162" s="31"/>
      <c r="BJ162" s="33"/>
      <c r="BK162" s="52"/>
      <c r="BL162" s="31"/>
      <c r="BM162" s="33"/>
      <c r="BN162" s="52"/>
      <c r="BO162" s="31"/>
      <c r="BP162" s="33"/>
      <c r="BQ162" s="52"/>
      <c r="BR162" s="31"/>
      <c r="BS162" s="33"/>
      <c r="BT162" s="52"/>
      <c r="BU162" s="31"/>
      <c r="BV162" s="33"/>
      <c r="BW162" s="52"/>
      <c r="BX162" s="31"/>
      <c r="BY162" s="119"/>
      <c r="BZ162" s="18"/>
      <c r="CA162" s="3"/>
    </row>
    <row r="163" spans="1:79" x14ac:dyDescent="0.2">
      <c r="A163" s="25"/>
      <c r="B163" s="14">
        <v>153</v>
      </c>
      <c r="C163" s="143">
        <v>252</v>
      </c>
      <c r="D163" s="13"/>
      <c r="E163" s="14"/>
      <c r="F163" s="15"/>
      <c r="G163" s="15"/>
      <c r="H163" s="138" t="s">
        <v>53</v>
      </c>
      <c r="I163" s="79" t="s">
        <v>214</v>
      </c>
      <c r="J163" s="89">
        <v>41391</v>
      </c>
      <c r="K163" s="63"/>
      <c r="L163" s="62">
        <v>70</v>
      </c>
      <c r="M163" s="62"/>
      <c r="N163" s="62"/>
      <c r="O163" s="62"/>
      <c r="P163" s="62"/>
      <c r="Q163" s="62"/>
      <c r="R163" s="62"/>
      <c r="S163" s="102">
        <f t="shared" si="34"/>
        <v>70</v>
      </c>
      <c r="T163" s="103">
        <f t="shared" si="26"/>
        <v>58.528428093645488</v>
      </c>
      <c r="U163" s="104">
        <f t="shared" si="27"/>
        <v>11.471571906354516</v>
      </c>
      <c r="V163" s="63"/>
      <c r="W163" s="62"/>
      <c r="X163" s="102"/>
      <c r="Y163" s="102"/>
      <c r="Z163" s="115"/>
      <c r="AA163" s="116">
        <f t="shared" si="35"/>
        <v>70</v>
      </c>
      <c r="AB163" s="102">
        <f t="shared" si="32"/>
        <v>58.528428093645488</v>
      </c>
      <c r="AC163" s="117">
        <f t="shared" si="30"/>
        <v>11.471571906354516</v>
      </c>
      <c r="AD163" s="122">
        <v>41401</v>
      </c>
      <c r="AE163" s="52" t="s">
        <v>51</v>
      </c>
      <c r="AF163" s="31">
        <v>70</v>
      </c>
      <c r="AG163" s="122"/>
      <c r="AH163" s="52"/>
      <c r="AI163" s="31"/>
      <c r="AJ163" s="122"/>
      <c r="AK163" s="52"/>
      <c r="AL163" s="31"/>
      <c r="AM163" s="33"/>
      <c r="AN163" s="37"/>
      <c r="AO163" s="122"/>
      <c r="AP163" s="52"/>
      <c r="AQ163" s="31"/>
      <c r="AR163" s="122"/>
      <c r="AS163" s="52"/>
      <c r="AT163" s="31"/>
      <c r="AU163" s="33"/>
      <c r="AV163" s="52"/>
      <c r="AW163" s="31"/>
      <c r="AX163" s="33"/>
      <c r="AY163" s="52"/>
      <c r="AZ163" s="31"/>
      <c r="BA163" s="33"/>
      <c r="BB163" s="52"/>
      <c r="BC163" s="31"/>
      <c r="BD163" s="33"/>
      <c r="BE163" s="52"/>
      <c r="BF163" s="31"/>
      <c r="BG163" s="33"/>
      <c r="BH163" s="52"/>
      <c r="BI163" s="31"/>
      <c r="BJ163" s="33"/>
      <c r="BK163" s="52"/>
      <c r="BL163" s="31"/>
      <c r="BM163" s="33"/>
      <c r="BN163" s="52"/>
      <c r="BO163" s="31"/>
      <c r="BP163" s="33"/>
      <c r="BQ163" s="52"/>
      <c r="BR163" s="31"/>
      <c r="BS163" s="33"/>
      <c r="BT163" s="52"/>
      <c r="BU163" s="31"/>
      <c r="BV163" s="33"/>
      <c r="BW163" s="52"/>
      <c r="BX163" s="31"/>
      <c r="BY163" s="119"/>
      <c r="BZ163" s="18"/>
      <c r="CA163" s="3"/>
    </row>
    <row r="164" spans="1:79" x14ac:dyDescent="0.2">
      <c r="A164" s="25"/>
      <c r="B164" s="96">
        <v>154</v>
      </c>
      <c r="C164" s="143">
        <v>253</v>
      </c>
      <c r="D164" s="13"/>
      <c r="E164" s="14"/>
      <c r="F164" s="15"/>
      <c r="G164" s="15"/>
      <c r="H164" s="138" t="s">
        <v>52</v>
      </c>
      <c r="I164" s="79" t="s">
        <v>215</v>
      </c>
      <c r="J164" s="89">
        <v>41391</v>
      </c>
      <c r="K164" s="63"/>
      <c r="L164" s="62"/>
      <c r="M164" s="62">
        <v>70</v>
      </c>
      <c r="N164" s="62"/>
      <c r="O164" s="62"/>
      <c r="P164" s="62"/>
      <c r="Q164" s="62"/>
      <c r="R164" s="62"/>
      <c r="S164" s="102">
        <f t="shared" si="34"/>
        <v>70</v>
      </c>
      <c r="T164" s="103">
        <f t="shared" si="26"/>
        <v>58.528428093645488</v>
      </c>
      <c r="U164" s="104">
        <f t="shared" si="27"/>
        <v>11.471571906354516</v>
      </c>
      <c r="V164" s="63"/>
      <c r="W164" s="62"/>
      <c r="X164" s="102"/>
      <c r="Y164" s="102"/>
      <c r="Z164" s="115"/>
      <c r="AA164" s="116">
        <f t="shared" si="35"/>
        <v>70</v>
      </c>
      <c r="AB164" s="102">
        <f t="shared" si="32"/>
        <v>58.528428093645488</v>
      </c>
      <c r="AC164" s="117">
        <f t="shared" si="30"/>
        <v>11.471571906354516</v>
      </c>
      <c r="AD164" s="122"/>
      <c r="AE164" s="52"/>
      <c r="AF164" s="31"/>
      <c r="AG164" s="122"/>
      <c r="AH164" s="52"/>
      <c r="AI164" s="31"/>
      <c r="AJ164" s="122"/>
      <c r="AK164" s="52"/>
      <c r="AL164" s="31"/>
      <c r="AM164" s="33"/>
      <c r="AN164" s="37"/>
      <c r="AO164" s="122"/>
      <c r="AP164" s="52"/>
      <c r="AQ164" s="31"/>
      <c r="AR164" s="122"/>
      <c r="AS164" s="52"/>
      <c r="AT164" s="31"/>
      <c r="AU164" s="33"/>
      <c r="AV164" s="52"/>
      <c r="AW164" s="31"/>
      <c r="AX164" s="33"/>
      <c r="AY164" s="52"/>
      <c r="AZ164" s="31"/>
      <c r="BA164" s="33"/>
      <c r="BB164" s="52"/>
      <c r="BC164" s="31"/>
      <c r="BD164" s="33"/>
      <c r="BE164" s="52"/>
      <c r="BF164" s="31"/>
      <c r="BG164" s="33"/>
      <c r="BH164" s="52"/>
      <c r="BI164" s="31"/>
      <c r="BJ164" s="33"/>
      <c r="BK164" s="52"/>
      <c r="BL164" s="31"/>
      <c r="BM164" s="33"/>
      <c r="BN164" s="52"/>
      <c r="BO164" s="31"/>
      <c r="BP164" s="33"/>
      <c r="BQ164" s="52"/>
      <c r="BR164" s="31"/>
      <c r="BS164" s="33"/>
      <c r="BT164" s="52"/>
      <c r="BU164" s="31"/>
      <c r="BV164" s="33"/>
      <c r="BW164" s="52"/>
      <c r="BX164" s="31"/>
      <c r="BY164" s="119"/>
      <c r="BZ164" s="18"/>
      <c r="CA164" s="3"/>
    </row>
    <row r="165" spans="1:79" x14ac:dyDescent="0.2">
      <c r="A165" s="25"/>
      <c r="B165" s="14">
        <v>155</v>
      </c>
      <c r="C165" s="143">
        <v>254</v>
      </c>
      <c r="D165" s="13"/>
      <c r="E165" s="14"/>
      <c r="F165" s="15"/>
      <c r="G165" s="15"/>
      <c r="H165" s="138" t="s">
        <v>53</v>
      </c>
      <c r="I165" s="79" t="s">
        <v>216</v>
      </c>
      <c r="J165" s="89">
        <v>41391</v>
      </c>
      <c r="K165" s="63"/>
      <c r="L165" s="62">
        <v>162</v>
      </c>
      <c r="M165" s="62"/>
      <c r="N165" s="62"/>
      <c r="O165" s="62"/>
      <c r="P165" s="62"/>
      <c r="Q165" s="62"/>
      <c r="R165" s="62"/>
      <c r="S165" s="102">
        <f t="shared" si="34"/>
        <v>162</v>
      </c>
      <c r="T165" s="103">
        <f t="shared" si="26"/>
        <v>135.45150501672242</v>
      </c>
      <c r="U165" s="104">
        <f t="shared" si="27"/>
        <v>26.548494983277596</v>
      </c>
      <c r="V165" s="63"/>
      <c r="W165" s="62"/>
      <c r="X165" s="102"/>
      <c r="Y165" s="102"/>
      <c r="Z165" s="115"/>
      <c r="AA165" s="116">
        <f t="shared" si="35"/>
        <v>162</v>
      </c>
      <c r="AB165" s="102">
        <f t="shared" si="32"/>
        <v>135.45150501672242</v>
      </c>
      <c r="AC165" s="117">
        <f t="shared" si="30"/>
        <v>26.548494983277596</v>
      </c>
      <c r="AD165" s="122"/>
      <c r="AE165" s="52"/>
      <c r="AF165" s="31"/>
      <c r="AG165" s="122"/>
      <c r="AH165" s="52"/>
      <c r="AI165" s="31"/>
      <c r="AJ165" s="122"/>
      <c r="AK165" s="52"/>
      <c r="AL165" s="31"/>
      <c r="AM165" s="33"/>
      <c r="AN165" s="37"/>
      <c r="AO165" s="122"/>
      <c r="AP165" s="52"/>
      <c r="AQ165" s="31"/>
      <c r="AR165" s="122"/>
      <c r="AS165" s="52"/>
      <c r="AT165" s="31"/>
      <c r="AU165" s="33"/>
      <c r="AV165" s="52"/>
      <c r="AW165" s="31"/>
      <c r="AX165" s="33"/>
      <c r="AY165" s="52"/>
      <c r="AZ165" s="31"/>
      <c r="BA165" s="33"/>
      <c r="BB165" s="52"/>
      <c r="BC165" s="31"/>
      <c r="BD165" s="33"/>
      <c r="BE165" s="52"/>
      <c r="BF165" s="31"/>
      <c r="BG165" s="33"/>
      <c r="BH165" s="52"/>
      <c r="BI165" s="31"/>
      <c r="BJ165" s="33"/>
      <c r="BK165" s="52"/>
      <c r="BL165" s="31"/>
      <c r="BM165" s="33"/>
      <c r="BN165" s="52"/>
      <c r="BO165" s="31"/>
      <c r="BP165" s="33"/>
      <c r="BQ165" s="52"/>
      <c r="BR165" s="31"/>
      <c r="BS165" s="33"/>
      <c r="BT165" s="52"/>
      <c r="BU165" s="31"/>
      <c r="BV165" s="33"/>
      <c r="BW165" s="52"/>
      <c r="BX165" s="31"/>
      <c r="BY165" s="119"/>
      <c r="BZ165" s="18"/>
      <c r="CA165" s="3"/>
    </row>
    <row r="166" spans="1:79" x14ac:dyDescent="0.2">
      <c r="A166" s="25"/>
      <c r="B166" s="96">
        <v>156</v>
      </c>
      <c r="C166" s="143">
        <v>255</v>
      </c>
      <c r="D166" s="13"/>
      <c r="E166" s="14"/>
      <c r="F166" s="15"/>
      <c r="G166" s="15"/>
      <c r="H166" s="138" t="s">
        <v>53</v>
      </c>
      <c r="I166" s="79" t="s">
        <v>217</v>
      </c>
      <c r="J166" s="89">
        <v>41394</v>
      </c>
      <c r="K166" s="63"/>
      <c r="L166" s="62">
        <v>190</v>
      </c>
      <c r="M166" s="62"/>
      <c r="N166" s="62"/>
      <c r="O166" s="62"/>
      <c r="P166" s="62"/>
      <c r="Q166" s="62"/>
      <c r="R166" s="62"/>
      <c r="S166" s="102">
        <f t="shared" si="34"/>
        <v>190</v>
      </c>
      <c r="T166" s="103">
        <f t="shared" si="26"/>
        <v>158.86287625418061</v>
      </c>
      <c r="U166" s="104">
        <f t="shared" si="27"/>
        <v>31.137123745819398</v>
      </c>
      <c r="V166" s="63"/>
      <c r="W166" s="62"/>
      <c r="X166" s="102"/>
      <c r="Y166" s="102"/>
      <c r="Z166" s="115"/>
      <c r="AA166" s="116">
        <f t="shared" si="35"/>
        <v>190</v>
      </c>
      <c r="AB166" s="102">
        <f t="shared" si="32"/>
        <v>158.86287625418061</v>
      </c>
      <c r="AC166" s="117">
        <f t="shared" si="30"/>
        <v>31.137123745819398</v>
      </c>
      <c r="AD166" s="122">
        <v>41415</v>
      </c>
      <c r="AE166" s="52" t="s">
        <v>56</v>
      </c>
      <c r="AF166" s="31">
        <v>190</v>
      </c>
      <c r="AG166" s="122"/>
      <c r="AH166" s="52"/>
      <c r="AI166" s="31"/>
      <c r="AJ166" s="122"/>
      <c r="AK166" s="52"/>
      <c r="AL166" s="31"/>
      <c r="AM166" s="33"/>
      <c r="AN166" s="37"/>
      <c r="AO166" s="122"/>
      <c r="AP166" s="52"/>
      <c r="AQ166" s="31"/>
      <c r="AR166" s="122"/>
      <c r="AS166" s="52"/>
      <c r="AT166" s="31"/>
      <c r="AU166" s="33"/>
      <c r="AV166" s="52"/>
      <c r="AW166" s="31"/>
      <c r="AX166" s="33"/>
      <c r="AY166" s="52"/>
      <c r="AZ166" s="31"/>
      <c r="BA166" s="33"/>
      <c r="BB166" s="52"/>
      <c r="BC166" s="31"/>
      <c r="BD166" s="33"/>
      <c r="BE166" s="52"/>
      <c r="BF166" s="31"/>
      <c r="BG166" s="33"/>
      <c r="BH166" s="52"/>
      <c r="BI166" s="31"/>
      <c r="BJ166" s="33"/>
      <c r="BK166" s="52"/>
      <c r="BL166" s="31"/>
      <c r="BM166" s="33"/>
      <c r="BN166" s="52"/>
      <c r="BO166" s="31"/>
      <c r="BP166" s="33"/>
      <c r="BQ166" s="52"/>
      <c r="BR166" s="31"/>
      <c r="BS166" s="33"/>
      <c r="BT166" s="52"/>
      <c r="BU166" s="31"/>
      <c r="BV166" s="33"/>
      <c r="BW166" s="52"/>
      <c r="BX166" s="31"/>
      <c r="BY166" s="119"/>
      <c r="BZ166" s="18"/>
      <c r="CA166" s="3"/>
    </row>
    <row r="167" spans="1:79" x14ac:dyDescent="0.2">
      <c r="A167" s="25"/>
      <c r="B167" s="14">
        <v>157</v>
      </c>
      <c r="C167" s="143">
        <v>256</v>
      </c>
      <c r="D167" s="13"/>
      <c r="E167" s="14"/>
      <c r="F167" s="15"/>
      <c r="G167" s="15"/>
      <c r="H167" s="138" t="s">
        <v>52</v>
      </c>
      <c r="I167" s="79" t="s">
        <v>218</v>
      </c>
      <c r="J167" s="89">
        <v>41394</v>
      </c>
      <c r="K167" s="63"/>
      <c r="L167" s="62"/>
      <c r="M167" s="62">
        <v>190</v>
      </c>
      <c r="N167" s="62"/>
      <c r="O167" s="62"/>
      <c r="P167" s="62"/>
      <c r="Q167" s="62"/>
      <c r="R167" s="62"/>
      <c r="S167" s="102">
        <f t="shared" si="34"/>
        <v>190</v>
      </c>
      <c r="T167" s="103">
        <f t="shared" si="26"/>
        <v>158.86287625418061</v>
      </c>
      <c r="U167" s="104">
        <f t="shared" si="27"/>
        <v>31.137123745819398</v>
      </c>
      <c r="V167" s="63"/>
      <c r="W167" s="62"/>
      <c r="X167" s="102"/>
      <c r="Y167" s="102"/>
      <c r="Z167" s="115"/>
      <c r="AA167" s="116">
        <f t="shared" si="35"/>
        <v>190</v>
      </c>
      <c r="AB167" s="102">
        <f t="shared" si="32"/>
        <v>158.86287625418061</v>
      </c>
      <c r="AC167" s="117">
        <f t="shared" si="30"/>
        <v>31.137123745819398</v>
      </c>
      <c r="AD167" s="122">
        <v>41394</v>
      </c>
      <c r="AE167" s="52" t="s">
        <v>51</v>
      </c>
      <c r="AF167" s="31">
        <v>190</v>
      </c>
      <c r="AG167" s="122"/>
      <c r="AH167" s="52"/>
      <c r="AI167" s="31"/>
      <c r="AJ167" s="122"/>
      <c r="AK167" s="52"/>
      <c r="AL167" s="31"/>
      <c r="AM167" s="33"/>
      <c r="AN167" s="37"/>
      <c r="AO167" s="122"/>
      <c r="AP167" s="52"/>
      <c r="AQ167" s="31"/>
      <c r="AR167" s="122"/>
      <c r="AS167" s="52"/>
      <c r="AT167" s="31"/>
      <c r="AU167" s="33"/>
      <c r="AV167" s="52"/>
      <c r="AW167" s="31"/>
      <c r="AX167" s="33"/>
      <c r="AY167" s="52"/>
      <c r="AZ167" s="31"/>
      <c r="BA167" s="33"/>
      <c r="BB167" s="52"/>
      <c r="BC167" s="31"/>
      <c r="BD167" s="33"/>
      <c r="BE167" s="52"/>
      <c r="BF167" s="31"/>
      <c r="BG167" s="33"/>
      <c r="BH167" s="52"/>
      <c r="BI167" s="31"/>
      <c r="BJ167" s="33"/>
      <c r="BK167" s="52"/>
      <c r="BL167" s="31"/>
      <c r="BM167" s="33"/>
      <c r="BN167" s="52"/>
      <c r="BO167" s="31"/>
      <c r="BP167" s="33"/>
      <c r="BQ167" s="52"/>
      <c r="BR167" s="31"/>
      <c r="BS167" s="33"/>
      <c r="BT167" s="52"/>
      <c r="BU167" s="31"/>
      <c r="BV167" s="33"/>
      <c r="BW167" s="52"/>
      <c r="BX167" s="31"/>
      <c r="BY167" s="119"/>
      <c r="BZ167" s="18"/>
      <c r="CA167" s="3"/>
    </row>
    <row r="168" spans="1:79" x14ac:dyDescent="0.2">
      <c r="A168" s="25"/>
      <c r="B168" s="96">
        <v>158</v>
      </c>
      <c r="C168" s="143">
        <v>257</v>
      </c>
      <c r="D168" s="13"/>
      <c r="E168" s="14"/>
      <c r="F168" s="15"/>
      <c r="G168" s="15"/>
      <c r="H168" s="138" t="s">
        <v>55</v>
      </c>
      <c r="I168" s="79" t="s">
        <v>219</v>
      </c>
      <c r="J168" s="89">
        <v>41394</v>
      </c>
      <c r="K168" s="63"/>
      <c r="L168" s="62"/>
      <c r="M168" s="62"/>
      <c r="N168" s="62"/>
      <c r="O168" s="62"/>
      <c r="P168" s="62">
        <v>247</v>
      </c>
      <c r="Q168" s="62"/>
      <c r="R168" s="62"/>
      <c r="S168" s="102">
        <f t="shared" si="34"/>
        <v>247</v>
      </c>
      <c r="T168" s="103">
        <f t="shared" si="26"/>
        <v>206.52173913043478</v>
      </c>
      <c r="U168" s="104">
        <f t="shared" si="27"/>
        <v>40.478260869565219</v>
      </c>
      <c r="V168" s="63"/>
      <c r="W168" s="62"/>
      <c r="X168" s="102"/>
      <c r="Y168" s="102"/>
      <c r="Z168" s="115"/>
      <c r="AA168" s="116">
        <f t="shared" si="35"/>
        <v>247</v>
      </c>
      <c r="AB168" s="102">
        <f t="shared" si="32"/>
        <v>206.52173913043478</v>
      </c>
      <c r="AC168" s="117">
        <f t="shared" si="30"/>
        <v>40.478260869565219</v>
      </c>
      <c r="AD168" s="122">
        <v>41394</v>
      </c>
      <c r="AE168" s="52" t="s">
        <v>51</v>
      </c>
      <c r="AF168" s="31">
        <v>208</v>
      </c>
      <c r="AG168" s="122"/>
      <c r="AH168" s="52"/>
      <c r="AI168" s="31"/>
      <c r="AJ168" s="122"/>
      <c r="AK168" s="52"/>
      <c r="AL168" s="31"/>
      <c r="AM168" s="33"/>
      <c r="AN168" s="37"/>
      <c r="AO168" s="122"/>
      <c r="AP168" s="52"/>
      <c r="AQ168" s="31"/>
      <c r="AR168" s="122"/>
      <c r="AS168" s="52"/>
      <c r="AT168" s="31"/>
      <c r="AU168" s="33"/>
      <c r="AV168" s="52"/>
      <c r="AW168" s="31"/>
      <c r="AX168" s="33"/>
      <c r="AY168" s="52"/>
      <c r="AZ168" s="31"/>
      <c r="BA168" s="33"/>
      <c r="BB168" s="52"/>
      <c r="BC168" s="31"/>
      <c r="BD168" s="33"/>
      <c r="BE168" s="52"/>
      <c r="BF168" s="31"/>
      <c r="BG168" s="33"/>
      <c r="BH168" s="52"/>
      <c r="BI168" s="31"/>
      <c r="BJ168" s="33"/>
      <c r="BK168" s="52"/>
      <c r="BL168" s="31"/>
      <c r="BM168" s="33"/>
      <c r="BN168" s="52"/>
      <c r="BO168" s="31"/>
      <c r="BP168" s="33"/>
      <c r="BQ168" s="52"/>
      <c r="BR168" s="31"/>
      <c r="BS168" s="33"/>
      <c r="BT168" s="52"/>
      <c r="BU168" s="31"/>
      <c r="BV168" s="33"/>
      <c r="BW168" s="52"/>
      <c r="BX168" s="31"/>
      <c r="BY168" s="119"/>
      <c r="BZ168" s="18"/>
      <c r="CA168" s="3"/>
    </row>
    <row r="169" spans="1:79" x14ac:dyDescent="0.2">
      <c r="A169" s="25"/>
      <c r="B169" s="14">
        <v>159</v>
      </c>
      <c r="C169" s="143">
        <v>258</v>
      </c>
      <c r="D169" s="13"/>
      <c r="E169" s="14"/>
      <c r="F169" s="15"/>
      <c r="G169" s="15"/>
      <c r="H169" s="138" t="s">
        <v>77</v>
      </c>
      <c r="I169" s="79" t="s">
        <v>220</v>
      </c>
      <c r="J169" s="89">
        <v>41397</v>
      </c>
      <c r="K169" s="63"/>
      <c r="L169" s="62"/>
      <c r="M169" s="62">
        <v>-276</v>
      </c>
      <c r="N169" s="62"/>
      <c r="O169" s="62"/>
      <c r="P169" s="62"/>
      <c r="Q169" s="62"/>
      <c r="R169" s="62"/>
      <c r="S169" s="102">
        <f t="shared" si="34"/>
        <v>-276</v>
      </c>
      <c r="T169" s="103">
        <f t="shared" si="26"/>
        <v>-230.76923076923077</v>
      </c>
      <c r="U169" s="104">
        <f t="shared" si="27"/>
        <v>-45.230769230769234</v>
      </c>
      <c r="V169" s="63"/>
      <c r="W169" s="62"/>
      <c r="X169" s="102"/>
      <c r="Y169" s="102"/>
      <c r="Z169" s="115"/>
      <c r="AA169" s="116">
        <f t="shared" si="35"/>
        <v>-276</v>
      </c>
      <c r="AB169" s="102">
        <f t="shared" si="32"/>
        <v>-230.76923076923077</v>
      </c>
      <c r="AC169" s="117">
        <f t="shared" si="30"/>
        <v>-45.230769230769234</v>
      </c>
      <c r="AD169" s="122"/>
      <c r="AE169" s="52"/>
      <c r="AF169" s="31"/>
      <c r="AG169" s="122"/>
      <c r="AH169" s="52"/>
      <c r="AI169" s="31"/>
      <c r="AJ169" s="122"/>
      <c r="AK169" s="52"/>
      <c r="AL169" s="31"/>
      <c r="AM169" s="33"/>
      <c r="AN169" s="37"/>
      <c r="AO169" s="122"/>
      <c r="AP169" s="52"/>
      <c r="AQ169" s="31"/>
      <c r="AR169" s="122"/>
      <c r="AS169" s="52"/>
      <c r="AT169" s="31"/>
      <c r="AU169" s="33"/>
      <c r="AV169" s="52"/>
      <c r="AW169" s="31"/>
      <c r="AX169" s="33"/>
      <c r="AY169" s="52"/>
      <c r="AZ169" s="31"/>
      <c r="BA169" s="33"/>
      <c r="BB169" s="52"/>
      <c r="BC169" s="31"/>
      <c r="BD169" s="33"/>
      <c r="BE169" s="52"/>
      <c r="BF169" s="31"/>
      <c r="BG169" s="33"/>
      <c r="BH169" s="52"/>
      <c r="BI169" s="31"/>
      <c r="BJ169" s="33"/>
      <c r="BK169" s="52"/>
      <c r="BL169" s="31"/>
      <c r="BM169" s="33"/>
      <c r="BN169" s="52"/>
      <c r="BO169" s="31"/>
      <c r="BP169" s="33"/>
      <c r="BQ169" s="52"/>
      <c r="BR169" s="31"/>
      <c r="BS169" s="33"/>
      <c r="BT169" s="52"/>
      <c r="BU169" s="31"/>
      <c r="BV169" s="33"/>
      <c r="BW169" s="52"/>
      <c r="BX169" s="31"/>
      <c r="BY169" s="119"/>
      <c r="BZ169" s="18"/>
      <c r="CA169" s="3"/>
    </row>
    <row r="170" spans="1:79" x14ac:dyDescent="0.2">
      <c r="A170" s="25"/>
      <c r="B170" s="96">
        <v>160</v>
      </c>
      <c r="C170" s="143">
        <v>259</v>
      </c>
      <c r="D170" s="13"/>
      <c r="E170" s="14"/>
      <c r="F170" s="15"/>
      <c r="G170" s="15"/>
      <c r="H170" s="138" t="s">
        <v>52</v>
      </c>
      <c r="I170" s="79" t="s">
        <v>221</v>
      </c>
      <c r="J170" s="89">
        <v>41397</v>
      </c>
      <c r="K170" s="63"/>
      <c r="L170" s="62"/>
      <c r="M170" s="62">
        <v>239</v>
      </c>
      <c r="N170" s="62"/>
      <c r="O170" s="62"/>
      <c r="P170" s="62"/>
      <c r="Q170" s="62"/>
      <c r="R170" s="62"/>
      <c r="S170" s="102">
        <f t="shared" si="34"/>
        <v>239</v>
      </c>
      <c r="T170" s="103">
        <f t="shared" si="26"/>
        <v>199.83277591973246</v>
      </c>
      <c r="U170" s="104">
        <f t="shared" si="27"/>
        <v>39.167224080267566</v>
      </c>
      <c r="V170" s="63"/>
      <c r="W170" s="62"/>
      <c r="X170" s="102"/>
      <c r="Y170" s="102"/>
      <c r="Z170" s="115"/>
      <c r="AA170" s="116">
        <f t="shared" si="35"/>
        <v>239</v>
      </c>
      <c r="AB170" s="102">
        <f t="shared" si="32"/>
        <v>199.83277591973246</v>
      </c>
      <c r="AC170" s="117">
        <f t="shared" si="30"/>
        <v>39.167224080267566</v>
      </c>
      <c r="AD170" s="122"/>
      <c r="AE170" s="52"/>
      <c r="AF170" s="31"/>
      <c r="AG170" s="122"/>
      <c r="AH170" s="52"/>
      <c r="AI170" s="31"/>
      <c r="AJ170" s="122"/>
      <c r="AK170" s="52"/>
      <c r="AL170" s="31"/>
      <c r="AM170" s="33"/>
      <c r="AN170" s="37"/>
      <c r="AO170" s="122"/>
      <c r="AP170" s="52"/>
      <c r="AQ170" s="31"/>
      <c r="AR170" s="122"/>
      <c r="AS170" s="52"/>
      <c r="AT170" s="31"/>
      <c r="AU170" s="33"/>
      <c r="AV170" s="52"/>
      <c r="AW170" s="31"/>
      <c r="AX170" s="33"/>
      <c r="AY170" s="52"/>
      <c r="AZ170" s="31"/>
      <c r="BA170" s="33"/>
      <c r="BB170" s="52"/>
      <c r="BC170" s="31"/>
      <c r="BD170" s="33"/>
      <c r="BE170" s="52"/>
      <c r="BF170" s="31"/>
      <c r="BG170" s="33"/>
      <c r="BH170" s="52"/>
      <c r="BI170" s="31"/>
      <c r="BJ170" s="33"/>
      <c r="BK170" s="52"/>
      <c r="BL170" s="31"/>
      <c r="BM170" s="33"/>
      <c r="BN170" s="52"/>
      <c r="BO170" s="31"/>
      <c r="BP170" s="33"/>
      <c r="BQ170" s="52"/>
      <c r="BR170" s="31"/>
      <c r="BS170" s="33"/>
      <c r="BT170" s="52"/>
      <c r="BU170" s="31"/>
      <c r="BV170" s="33"/>
      <c r="BW170" s="52"/>
      <c r="BX170" s="31"/>
      <c r="BY170" s="119"/>
      <c r="BZ170" s="18"/>
      <c r="CA170" s="3"/>
    </row>
    <row r="171" spans="1:79" x14ac:dyDescent="0.2">
      <c r="A171" s="25"/>
      <c r="B171" s="14">
        <v>161</v>
      </c>
      <c r="C171" s="143">
        <v>260</v>
      </c>
      <c r="D171" s="13"/>
      <c r="E171" s="14"/>
      <c r="F171" s="15"/>
      <c r="G171" s="15"/>
      <c r="H171" s="138" t="s">
        <v>53</v>
      </c>
      <c r="I171" s="79" t="s">
        <v>222</v>
      </c>
      <c r="J171" s="89">
        <v>41397</v>
      </c>
      <c r="K171" s="63"/>
      <c r="L171" s="62">
        <v>152</v>
      </c>
      <c r="M171" s="62"/>
      <c r="N171" s="62"/>
      <c r="O171" s="62"/>
      <c r="P171" s="62"/>
      <c r="Q171" s="62"/>
      <c r="R171" s="62"/>
      <c r="S171" s="102">
        <f t="shared" si="34"/>
        <v>152</v>
      </c>
      <c r="T171" s="103">
        <f t="shared" si="26"/>
        <v>127.09030100334449</v>
      </c>
      <c r="U171" s="104">
        <f t="shared" si="27"/>
        <v>24.909698996655521</v>
      </c>
      <c r="V171" s="63"/>
      <c r="W171" s="62"/>
      <c r="X171" s="102"/>
      <c r="Y171" s="102"/>
      <c r="Z171" s="115"/>
      <c r="AA171" s="116">
        <f t="shared" si="35"/>
        <v>152</v>
      </c>
      <c r="AB171" s="102">
        <f t="shared" si="32"/>
        <v>127.09030100334449</v>
      </c>
      <c r="AC171" s="117">
        <f t="shared" si="30"/>
        <v>24.909698996655521</v>
      </c>
      <c r="AD171" s="122">
        <v>41379</v>
      </c>
      <c r="AE171" s="52" t="s">
        <v>58</v>
      </c>
      <c r="AF171" s="31">
        <v>85</v>
      </c>
      <c r="AG171" s="122">
        <v>41409</v>
      </c>
      <c r="AH171" s="52" t="s">
        <v>58</v>
      </c>
      <c r="AI171" s="31">
        <v>67</v>
      </c>
      <c r="AJ171" s="122"/>
      <c r="AK171" s="52"/>
      <c r="AL171" s="31"/>
      <c r="AM171" s="33"/>
      <c r="AN171" s="37"/>
      <c r="AO171" s="122"/>
      <c r="AP171" s="52"/>
      <c r="AQ171" s="31"/>
      <c r="AR171" s="122"/>
      <c r="AS171" s="52"/>
      <c r="AT171" s="31"/>
      <c r="AU171" s="33"/>
      <c r="AV171" s="52"/>
      <c r="AW171" s="31"/>
      <c r="AX171" s="33"/>
      <c r="AY171" s="52"/>
      <c r="AZ171" s="31"/>
      <c r="BA171" s="33"/>
      <c r="BB171" s="52"/>
      <c r="BC171" s="31"/>
      <c r="BD171" s="33"/>
      <c r="BE171" s="52"/>
      <c r="BF171" s="31"/>
      <c r="BG171" s="33"/>
      <c r="BH171" s="52"/>
      <c r="BI171" s="31"/>
      <c r="BJ171" s="33"/>
      <c r="BK171" s="52"/>
      <c r="BL171" s="31"/>
      <c r="BM171" s="33"/>
      <c r="BN171" s="52"/>
      <c r="BO171" s="31"/>
      <c r="BP171" s="33"/>
      <c r="BQ171" s="52"/>
      <c r="BR171" s="31"/>
      <c r="BS171" s="33"/>
      <c r="BT171" s="52"/>
      <c r="BU171" s="31"/>
      <c r="BV171" s="33"/>
      <c r="BW171" s="52"/>
      <c r="BX171" s="31"/>
      <c r="BY171" s="119"/>
      <c r="BZ171" s="18"/>
      <c r="CA171" s="3"/>
    </row>
    <row r="172" spans="1:79" x14ac:dyDescent="0.2">
      <c r="A172" s="25"/>
      <c r="B172" s="96">
        <v>162</v>
      </c>
      <c r="C172" s="143">
        <v>261</v>
      </c>
      <c r="D172" s="13"/>
      <c r="E172" s="14"/>
      <c r="F172" s="15"/>
      <c r="G172" s="15"/>
      <c r="H172" s="138" t="s">
        <v>53</v>
      </c>
      <c r="I172" s="79" t="s">
        <v>223</v>
      </c>
      <c r="J172" s="89">
        <v>41397</v>
      </c>
      <c r="K172" s="63"/>
      <c r="L172" s="62">
        <v>152</v>
      </c>
      <c r="M172" s="62"/>
      <c r="N172" s="62"/>
      <c r="O172" s="62"/>
      <c r="P172" s="62"/>
      <c r="Q172" s="62"/>
      <c r="R172" s="62"/>
      <c r="S172" s="102">
        <f t="shared" si="34"/>
        <v>152</v>
      </c>
      <c r="T172" s="103">
        <f t="shared" si="26"/>
        <v>127.09030100334449</v>
      </c>
      <c r="U172" s="104">
        <f t="shared" si="27"/>
        <v>24.909698996655521</v>
      </c>
      <c r="V172" s="63"/>
      <c r="W172" s="62"/>
      <c r="X172" s="102"/>
      <c r="Y172" s="102"/>
      <c r="Z172" s="115"/>
      <c r="AA172" s="116">
        <f t="shared" si="35"/>
        <v>152</v>
      </c>
      <c r="AB172" s="102">
        <f t="shared" si="32"/>
        <v>127.09030100334449</v>
      </c>
      <c r="AC172" s="117">
        <f t="shared" si="30"/>
        <v>24.909698996655521</v>
      </c>
      <c r="AD172" s="122">
        <v>41379</v>
      </c>
      <c r="AE172" s="52" t="s">
        <v>58</v>
      </c>
      <c r="AF172" s="31">
        <v>45</v>
      </c>
      <c r="AG172" s="122">
        <v>41409</v>
      </c>
      <c r="AH172" s="52" t="s">
        <v>58</v>
      </c>
      <c r="AI172" s="31">
        <v>107</v>
      </c>
      <c r="AJ172" s="122"/>
      <c r="AK172" s="52"/>
      <c r="AL172" s="31"/>
      <c r="AM172" s="33"/>
      <c r="AN172" s="37"/>
      <c r="AO172" s="122"/>
      <c r="AP172" s="52"/>
      <c r="AQ172" s="31"/>
      <c r="AR172" s="122"/>
      <c r="AS172" s="52"/>
      <c r="AT172" s="31"/>
      <c r="AU172" s="33"/>
      <c r="AV172" s="52"/>
      <c r="AW172" s="31"/>
      <c r="AX172" s="33"/>
      <c r="AY172" s="52"/>
      <c r="AZ172" s="31"/>
      <c r="BA172" s="33"/>
      <c r="BB172" s="52"/>
      <c r="BC172" s="31"/>
      <c r="BD172" s="33"/>
      <c r="BE172" s="52"/>
      <c r="BF172" s="31"/>
      <c r="BG172" s="33"/>
      <c r="BH172" s="52"/>
      <c r="BI172" s="31"/>
      <c r="BJ172" s="33"/>
      <c r="BK172" s="52"/>
      <c r="BL172" s="31"/>
      <c r="BM172" s="33"/>
      <c r="BN172" s="52"/>
      <c r="BO172" s="31"/>
      <c r="BP172" s="33"/>
      <c r="BQ172" s="52"/>
      <c r="BR172" s="31"/>
      <c r="BS172" s="33"/>
      <c r="BT172" s="52"/>
      <c r="BU172" s="31"/>
      <c r="BV172" s="33"/>
      <c r="BW172" s="52"/>
      <c r="BX172" s="31"/>
      <c r="BY172" s="119"/>
      <c r="BZ172" s="18"/>
      <c r="CA172" s="3"/>
    </row>
    <row r="173" spans="1:79" x14ac:dyDescent="0.2">
      <c r="A173" s="25"/>
      <c r="B173" s="14">
        <v>163</v>
      </c>
      <c r="C173" s="143">
        <v>262</v>
      </c>
      <c r="D173" s="13"/>
      <c r="E173" s="14"/>
      <c r="F173" s="15"/>
      <c r="G173" s="15"/>
      <c r="H173" s="138" t="s">
        <v>52</v>
      </c>
      <c r="I173" s="79" t="s">
        <v>224</v>
      </c>
      <c r="J173" s="89">
        <v>41397</v>
      </c>
      <c r="K173" s="63"/>
      <c r="L173" s="62"/>
      <c r="M173" s="62">
        <v>190</v>
      </c>
      <c r="N173" s="62"/>
      <c r="O173" s="62"/>
      <c r="P173" s="62"/>
      <c r="Q173" s="62"/>
      <c r="R173" s="62"/>
      <c r="S173" s="102">
        <f t="shared" si="34"/>
        <v>190</v>
      </c>
      <c r="T173" s="103">
        <f t="shared" si="26"/>
        <v>158.86287625418061</v>
      </c>
      <c r="U173" s="104">
        <f t="shared" si="27"/>
        <v>31.137123745819398</v>
      </c>
      <c r="V173" s="63"/>
      <c r="W173" s="62"/>
      <c r="X173" s="102"/>
      <c r="Y173" s="102"/>
      <c r="Z173" s="115"/>
      <c r="AA173" s="116">
        <f t="shared" si="35"/>
        <v>190</v>
      </c>
      <c r="AB173" s="102">
        <f t="shared" si="32"/>
        <v>158.86287625418061</v>
      </c>
      <c r="AC173" s="117">
        <f t="shared" si="30"/>
        <v>31.137123745819398</v>
      </c>
      <c r="AD173" s="122">
        <v>41397</v>
      </c>
      <c r="AE173" s="52" t="s">
        <v>51</v>
      </c>
      <c r="AF173" s="31">
        <v>190</v>
      </c>
      <c r="AG173" s="122"/>
      <c r="AH173" s="52"/>
      <c r="AI173" s="31"/>
      <c r="AJ173" s="122"/>
      <c r="AK173" s="52"/>
      <c r="AL173" s="31"/>
      <c r="AM173" s="33"/>
      <c r="AN173" s="37"/>
      <c r="AO173" s="122"/>
      <c r="AP173" s="52"/>
      <c r="AQ173" s="31"/>
      <c r="AR173" s="122"/>
      <c r="AS173" s="52"/>
      <c r="AT173" s="31"/>
      <c r="AU173" s="33"/>
      <c r="AV173" s="52"/>
      <c r="AW173" s="31"/>
      <c r="AX173" s="33"/>
      <c r="AY173" s="52"/>
      <c r="AZ173" s="31"/>
      <c r="BA173" s="33"/>
      <c r="BB173" s="52"/>
      <c r="BC173" s="31"/>
      <c r="BD173" s="33"/>
      <c r="BE173" s="52"/>
      <c r="BF173" s="31"/>
      <c r="BG173" s="33"/>
      <c r="BH173" s="52"/>
      <c r="BI173" s="31"/>
      <c r="BJ173" s="33"/>
      <c r="BK173" s="52"/>
      <c r="BL173" s="31"/>
      <c r="BM173" s="33"/>
      <c r="BN173" s="52"/>
      <c r="BO173" s="31"/>
      <c r="BP173" s="33"/>
      <c r="BQ173" s="52"/>
      <c r="BR173" s="31"/>
      <c r="BS173" s="33"/>
      <c r="BT173" s="52"/>
      <c r="BU173" s="31"/>
      <c r="BV173" s="33"/>
      <c r="BW173" s="52"/>
      <c r="BX173" s="31"/>
      <c r="BY173" s="119"/>
      <c r="BZ173" s="18"/>
      <c r="CA173" s="3"/>
    </row>
    <row r="174" spans="1:79" x14ac:dyDescent="0.2">
      <c r="A174" s="25"/>
      <c r="B174" s="96">
        <v>164</v>
      </c>
      <c r="C174" s="143">
        <v>263</v>
      </c>
      <c r="D174" s="13"/>
      <c r="E174" s="14"/>
      <c r="F174" s="15"/>
      <c r="G174" s="15"/>
      <c r="H174" s="138" t="s">
        <v>52</v>
      </c>
      <c r="I174" s="79" t="s">
        <v>225</v>
      </c>
      <c r="J174" s="89">
        <v>41397</v>
      </c>
      <c r="K174" s="63"/>
      <c r="L174" s="62"/>
      <c r="M174" s="62">
        <v>100</v>
      </c>
      <c r="N174" s="62"/>
      <c r="O174" s="62"/>
      <c r="P174" s="62"/>
      <c r="Q174" s="62"/>
      <c r="R174" s="62"/>
      <c r="S174" s="102">
        <f t="shared" si="34"/>
        <v>100</v>
      </c>
      <c r="T174" s="103">
        <f t="shared" si="26"/>
        <v>83.612040133779274</v>
      </c>
      <c r="U174" s="104">
        <f t="shared" si="27"/>
        <v>16.38795986622074</v>
      </c>
      <c r="V174" s="63"/>
      <c r="W174" s="62"/>
      <c r="X174" s="102"/>
      <c r="Y174" s="102"/>
      <c r="Z174" s="115"/>
      <c r="AA174" s="116">
        <f t="shared" si="35"/>
        <v>100</v>
      </c>
      <c r="AB174" s="102">
        <f t="shared" si="32"/>
        <v>83.612040133779274</v>
      </c>
      <c r="AC174" s="117">
        <f t="shared" si="30"/>
        <v>16.38795986622074</v>
      </c>
      <c r="AD174" s="122">
        <v>41418</v>
      </c>
      <c r="AE174" s="52" t="s">
        <v>51</v>
      </c>
      <c r="AF174" s="31">
        <v>100</v>
      </c>
      <c r="AG174" s="122"/>
      <c r="AH174" s="52"/>
      <c r="AI174" s="31"/>
      <c r="AJ174" s="122"/>
      <c r="AK174" s="52"/>
      <c r="AL174" s="31"/>
      <c r="AM174" s="33"/>
      <c r="AN174" s="37"/>
      <c r="AO174" s="122"/>
      <c r="AP174" s="52"/>
      <c r="AQ174" s="31"/>
      <c r="AR174" s="122"/>
      <c r="AS174" s="52"/>
      <c r="AT174" s="31"/>
      <c r="AU174" s="33"/>
      <c r="AV174" s="52"/>
      <c r="AW174" s="31"/>
      <c r="AX174" s="33"/>
      <c r="AY174" s="52"/>
      <c r="AZ174" s="31"/>
      <c r="BA174" s="33"/>
      <c r="BB174" s="52"/>
      <c r="BC174" s="31"/>
      <c r="BD174" s="33"/>
      <c r="BE174" s="52"/>
      <c r="BF174" s="31"/>
      <c r="BG174" s="33"/>
      <c r="BH174" s="52"/>
      <c r="BI174" s="31"/>
      <c r="BJ174" s="33"/>
      <c r="BK174" s="52"/>
      <c r="BL174" s="31"/>
      <c r="BM174" s="33"/>
      <c r="BN174" s="52"/>
      <c r="BO174" s="31"/>
      <c r="BP174" s="33"/>
      <c r="BQ174" s="52"/>
      <c r="BR174" s="31"/>
      <c r="BS174" s="33"/>
      <c r="BT174" s="52"/>
      <c r="BU174" s="31"/>
      <c r="BV174" s="33"/>
      <c r="BW174" s="52"/>
      <c r="BX174" s="31"/>
      <c r="BY174" s="119"/>
      <c r="BZ174" s="18"/>
      <c r="CA174" s="3"/>
    </row>
    <row r="175" spans="1:79" x14ac:dyDescent="0.2">
      <c r="A175" s="25"/>
      <c r="B175" s="14">
        <v>165</v>
      </c>
      <c r="C175" s="143">
        <v>264</v>
      </c>
      <c r="D175" s="13"/>
      <c r="E175" s="14"/>
      <c r="F175" s="15"/>
      <c r="G175" s="15"/>
      <c r="H175" s="138" t="s">
        <v>53</v>
      </c>
      <c r="I175" s="79" t="s">
        <v>226</v>
      </c>
      <c r="J175" s="89">
        <v>41401</v>
      </c>
      <c r="K175" s="63"/>
      <c r="L175" s="62">
        <v>453</v>
      </c>
      <c r="M175" s="62"/>
      <c r="N175" s="62"/>
      <c r="O175" s="62"/>
      <c r="P175" s="62"/>
      <c r="Q175" s="62"/>
      <c r="R175" s="62"/>
      <c r="S175" s="102">
        <f t="shared" si="34"/>
        <v>453</v>
      </c>
      <c r="T175" s="103">
        <f t="shared" si="26"/>
        <v>378.76254180602007</v>
      </c>
      <c r="U175" s="104">
        <f t="shared" si="27"/>
        <v>74.237458193979933</v>
      </c>
      <c r="V175" s="63"/>
      <c r="W175" s="62"/>
      <c r="X175" s="102"/>
      <c r="Y175" s="102"/>
      <c r="Z175" s="115"/>
      <c r="AA175" s="116">
        <f t="shared" si="35"/>
        <v>453</v>
      </c>
      <c r="AB175" s="102">
        <f t="shared" si="32"/>
        <v>378.76254180602007</v>
      </c>
      <c r="AC175" s="117">
        <f t="shared" si="30"/>
        <v>74.237458193979933</v>
      </c>
      <c r="AD175" s="122">
        <v>41401</v>
      </c>
      <c r="AE175" s="52" t="s">
        <v>51</v>
      </c>
      <c r="AF175" s="31">
        <v>380</v>
      </c>
      <c r="AG175" s="122">
        <v>41429</v>
      </c>
      <c r="AH175" s="52" t="s">
        <v>51</v>
      </c>
      <c r="AI175" s="31">
        <v>73</v>
      </c>
      <c r="AJ175" s="122"/>
      <c r="AK175" s="52"/>
      <c r="AL175" s="31"/>
      <c r="AM175" s="33"/>
      <c r="AN175" s="37"/>
      <c r="AO175" s="122"/>
      <c r="AP175" s="52"/>
      <c r="AQ175" s="31"/>
      <c r="AR175" s="122"/>
      <c r="AS175" s="52"/>
      <c r="AT175" s="31"/>
      <c r="AU175" s="33"/>
      <c r="AV175" s="52"/>
      <c r="AW175" s="31"/>
      <c r="AX175" s="33"/>
      <c r="AY175" s="52"/>
      <c r="AZ175" s="31"/>
      <c r="BA175" s="33"/>
      <c r="BB175" s="52"/>
      <c r="BC175" s="31"/>
      <c r="BD175" s="33"/>
      <c r="BE175" s="52"/>
      <c r="BF175" s="31"/>
      <c r="BG175" s="33"/>
      <c r="BH175" s="52"/>
      <c r="BI175" s="31"/>
      <c r="BJ175" s="33"/>
      <c r="BK175" s="52"/>
      <c r="BL175" s="31"/>
      <c r="BM175" s="33"/>
      <c r="BN175" s="52"/>
      <c r="BO175" s="31"/>
      <c r="BP175" s="33"/>
      <c r="BQ175" s="52"/>
      <c r="BR175" s="31"/>
      <c r="BS175" s="33"/>
      <c r="BT175" s="52"/>
      <c r="BU175" s="31"/>
      <c r="BV175" s="33"/>
      <c r="BW175" s="52"/>
      <c r="BX175" s="31"/>
      <c r="BY175" s="119"/>
      <c r="BZ175" s="18"/>
      <c r="CA175" s="3"/>
    </row>
    <row r="176" spans="1:79" x14ac:dyDescent="0.2">
      <c r="A176" s="25"/>
      <c r="B176" s="96">
        <v>166</v>
      </c>
      <c r="C176" s="143">
        <v>265</v>
      </c>
      <c r="D176" s="13"/>
      <c r="E176" s="14"/>
      <c r="F176" s="15"/>
      <c r="G176" s="15"/>
      <c r="H176" s="138" t="s">
        <v>53</v>
      </c>
      <c r="I176" s="79" t="s">
        <v>227</v>
      </c>
      <c r="J176" s="89">
        <v>41404</v>
      </c>
      <c r="K176" s="63"/>
      <c r="L176" s="62">
        <v>1227</v>
      </c>
      <c r="M176" s="62"/>
      <c r="N176" s="62"/>
      <c r="O176" s="62"/>
      <c r="P176" s="62"/>
      <c r="Q176" s="62"/>
      <c r="R176" s="62"/>
      <c r="S176" s="102">
        <f t="shared" si="34"/>
        <v>1227</v>
      </c>
      <c r="T176" s="103">
        <f t="shared" si="26"/>
        <v>1025.9197324414715</v>
      </c>
      <c r="U176" s="104">
        <f t="shared" si="27"/>
        <v>201.08026755852842</v>
      </c>
      <c r="V176" s="63"/>
      <c r="W176" s="62"/>
      <c r="X176" s="102"/>
      <c r="Y176" s="102"/>
      <c r="Z176" s="115"/>
      <c r="AA176" s="116">
        <f t="shared" si="35"/>
        <v>1227</v>
      </c>
      <c r="AB176" s="102">
        <f t="shared" si="32"/>
        <v>1025.9197324414715</v>
      </c>
      <c r="AC176" s="117">
        <f t="shared" si="30"/>
        <v>201.08026755852842</v>
      </c>
      <c r="AD176" s="122">
        <v>41372</v>
      </c>
      <c r="AE176" s="52" t="s">
        <v>58</v>
      </c>
      <c r="AF176" s="31">
        <v>1191</v>
      </c>
      <c r="AG176" s="122">
        <v>41429</v>
      </c>
      <c r="AH176" s="52" t="s">
        <v>56</v>
      </c>
      <c r="AI176" s="31">
        <v>36</v>
      </c>
      <c r="AJ176" s="122"/>
      <c r="AK176" s="52"/>
      <c r="AL176" s="31"/>
      <c r="AM176" s="33"/>
      <c r="AN176" s="37"/>
      <c r="AO176" s="122"/>
      <c r="AP176" s="52"/>
      <c r="AQ176" s="31"/>
      <c r="AR176" s="122"/>
      <c r="AS176" s="52"/>
      <c r="AT176" s="31"/>
      <c r="AU176" s="33"/>
      <c r="AV176" s="52"/>
      <c r="AW176" s="31"/>
      <c r="AX176" s="33"/>
      <c r="AY176" s="52"/>
      <c r="AZ176" s="31"/>
      <c r="BA176" s="33"/>
      <c r="BB176" s="52"/>
      <c r="BC176" s="31"/>
      <c r="BD176" s="33"/>
      <c r="BE176" s="52"/>
      <c r="BF176" s="31"/>
      <c r="BG176" s="33"/>
      <c r="BH176" s="52"/>
      <c r="BI176" s="31"/>
      <c r="BJ176" s="33"/>
      <c r="BK176" s="52"/>
      <c r="BL176" s="31"/>
      <c r="BM176" s="33"/>
      <c r="BN176" s="52"/>
      <c r="BO176" s="31"/>
      <c r="BP176" s="33"/>
      <c r="BQ176" s="52"/>
      <c r="BR176" s="31"/>
      <c r="BS176" s="33"/>
      <c r="BT176" s="52"/>
      <c r="BU176" s="31"/>
      <c r="BV176" s="33"/>
      <c r="BW176" s="52"/>
      <c r="BX176" s="31"/>
      <c r="BY176" s="119"/>
      <c r="BZ176" s="18"/>
      <c r="CA176" s="3"/>
    </row>
    <row r="177" spans="1:79" x14ac:dyDescent="0.2">
      <c r="A177" s="25"/>
      <c r="B177" s="14">
        <v>167</v>
      </c>
      <c r="C177" s="143">
        <v>266</v>
      </c>
      <c r="D177" s="13"/>
      <c r="E177" s="14"/>
      <c r="F177" s="15"/>
      <c r="G177" s="15"/>
      <c r="H177" s="138" t="s">
        <v>53</v>
      </c>
      <c r="I177" s="79" t="s">
        <v>228</v>
      </c>
      <c r="J177" s="89">
        <v>41404</v>
      </c>
      <c r="K177" s="63"/>
      <c r="L177" s="62">
        <v>1211</v>
      </c>
      <c r="M177" s="62"/>
      <c r="N177" s="62"/>
      <c r="O177" s="62"/>
      <c r="P177" s="62"/>
      <c r="Q177" s="62"/>
      <c r="R177" s="62"/>
      <c r="S177" s="102">
        <f t="shared" si="34"/>
        <v>1211</v>
      </c>
      <c r="T177" s="103">
        <f t="shared" si="26"/>
        <v>1012.5418060200669</v>
      </c>
      <c r="U177" s="104">
        <f t="shared" si="27"/>
        <v>198.45819397993313</v>
      </c>
      <c r="V177" s="63"/>
      <c r="W177" s="62"/>
      <c r="X177" s="102"/>
      <c r="Y177" s="102"/>
      <c r="Z177" s="115"/>
      <c r="AA177" s="116">
        <f t="shared" si="35"/>
        <v>1211</v>
      </c>
      <c r="AB177" s="102">
        <f t="shared" si="32"/>
        <v>1012.5418060200669</v>
      </c>
      <c r="AC177" s="117">
        <f t="shared" si="30"/>
        <v>198.45819397993313</v>
      </c>
      <c r="AD177" s="122">
        <v>41400</v>
      </c>
      <c r="AE177" s="52" t="s">
        <v>58</v>
      </c>
      <c r="AF177" s="31">
        <v>1200</v>
      </c>
      <c r="AG177" s="122"/>
      <c r="AH177" s="52"/>
      <c r="AI177" s="31"/>
      <c r="AJ177" s="122"/>
      <c r="AK177" s="52"/>
      <c r="AL177" s="31"/>
      <c r="AM177" s="33"/>
      <c r="AN177" s="37"/>
      <c r="AO177" s="122"/>
      <c r="AP177" s="52"/>
      <c r="AQ177" s="31"/>
      <c r="AR177" s="122"/>
      <c r="AS177" s="52"/>
      <c r="AT177" s="31"/>
      <c r="AU177" s="33"/>
      <c r="AV177" s="52"/>
      <c r="AW177" s="31"/>
      <c r="AX177" s="33"/>
      <c r="AY177" s="52"/>
      <c r="AZ177" s="31"/>
      <c r="BA177" s="33"/>
      <c r="BB177" s="52"/>
      <c r="BC177" s="31"/>
      <c r="BD177" s="33"/>
      <c r="BE177" s="52"/>
      <c r="BF177" s="31"/>
      <c r="BG177" s="33"/>
      <c r="BH177" s="52"/>
      <c r="BI177" s="31"/>
      <c r="BJ177" s="33"/>
      <c r="BK177" s="52"/>
      <c r="BL177" s="31"/>
      <c r="BM177" s="33"/>
      <c r="BN177" s="52"/>
      <c r="BO177" s="31"/>
      <c r="BP177" s="33"/>
      <c r="BQ177" s="52"/>
      <c r="BR177" s="31"/>
      <c r="BS177" s="33"/>
      <c r="BT177" s="52"/>
      <c r="BU177" s="31"/>
      <c r="BV177" s="33"/>
      <c r="BW177" s="52"/>
      <c r="BX177" s="31"/>
      <c r="BY177" s="119"/>
      <c r="BZ177" s="18"/>
      <c r="CA177" s="3"/>
    </row>
    <row r="178" spans="1:79" x14ac:dyDescent="0.2">
      <c r="A178" s="25"/>
      <c r="B178" s="96">
        <v>168</v>
      </c>
      <c r="C178" s="143">
        <v>267</v>
      </c>
      <c r="D178" s="13"/>
      <c r="E178" s="14"/>
      <c r="F178" s="15"/>
      <c r="G178" s="15"/>
      <c r="H178" s="138" t="s">
        <v>53</v>
      </c>
      <c r="I178" s="79" t="s">
        <v>229</v>
      </c>
      <c r="J178" s="89">
        <v>41405</v>
      </c>
      <c r="K178" s="63"/>
      <c r="L178" s="62">
        <v>190</v>
      </c>
      <c r="M178" s="62"/>
      <c r="N178" s="62"/>
      <c r="O178" s="62"/>
      <c r="P178" s="62"/>
      <c r="Q178" s="62"/>
      <c r="R178" s="62"/>
      <c r="S178" s="102">
        <f t="shared" si="34"/>
        <v>190</v>
      </c>
      <c r="T178" s="103">
        <f t="shared" si="26"/>
        <v>158.86287625418061</v>
      </c>
      <c r="U178" s="104">
        <f t="shared" si="27"/>
        <v>31.137123745819398</v>
      </c>
      <c r="V178" s="63"/>
      <c r="W178" s="62"/>
      <c r="X178" s="102"/>
      <c r="Y178" s="102"/>
      <c r="Z178" s="115"/>
      <c r="AA178" s="116">
        <f t="shared" si="35"/>
        <v>190</v>
      </c>
      <c r="AB178" s="102">
        <f t="shared" si="32"/>
        <v>158.86287625418061</v>
      </c>
      <c r="AC178" s="117">
        <f t="shared" si="30"/>
        <v>31.137123745819398</v>
      </c>
      <c r="AD178" s="122">
        <v>41429</v>
      </c>
      <c r="AE178" s="52" t="s">
        <v>56</v>
      </c>
      <c r="AF178" s="31">
        <v>164</v>
      </c>
      <c r="AG178" s="122"/>
      <c r="AH178" s="52"/>
      <c r="AI178" s="31"/>
      <c r="AJ178" s="122"/>
      <c r="AK178" s="52"/>
      <c r="AL178" s="31"/>
      <c r="AM178" s="33"/>
      <c r="AN178" s="37"/>
      <c r="AO178" s="122"/>
      <c r="AP178" s="52"/>
      <c r="AQ178" s="31"/>
      <c r="AR178" s="122"/>
      <c r="AS178" s="52"/>
      <c r="AT178" s="31"/>
      <c r="AU178" s="33"/>
      <c r="AV178" s="52"/>
      <c r="AW178" s="31"/>
      <c r="AX178" s="33"/>
      <c r="AY178" s="52"/>
      <c r="AZ178" s="31"/>
      <c r="BA178" s="33"/>
      <c r="BB178" s="52"/>
      <c r="BC178" s="31"/>
      <c r="BD178" s="33"/>
      <c r="BE178" s="52"/>
      <c r="BF178" s="31"/>
      <c r="BG178" s="33"/>
      <c r="BH178" s="52"/>
      <c r="BI178" s="31"/>
      <c r="BJ178" s="33"/>
      <c r="BK178" s="52"/>
      <c r="BL178" s="31"/>
      <c r="BM178" s="33"/>
      <c r="BN178" s="52"/>
      <c r="BO178" s="31"/>
      <c r="BP178" s="33"/>
      <c r="BQ178" s="52"/>
      <c r="BR178" s="31"/>
      <c r="BS178" s="33"/>
      <c r="BT178" s="52"/>
      <c r="BU178" s="31"/>
      <c r="BV178" s="33"/>
      <c r="BW178" s="52"/>
      <c r="BX178" s="31"/>
      <c r="BY178" s="119"/>
      <c r="BZ178" s="18"/>
      <c r="CA178" s="3"/>
    </row>
    <row r="179" spans="1:79" x14ac:dyDescent="0.2">
      <c r="A179" s="25"/>
      <c r="B179" s="14">
        <v>169</v>
      </c>
      <c r="C179" s="143">
        <v>268</v>
      </c>
      <c r="D179" s="13"/>
      <c r="E179" s="14"/>
      <c r="F179" s="15"/>
      <c r="G179" s="15"/>
      <c r="H179" s="138" t="s">
        <v>55</v>
      </c>
      <c r="I179" s="79" t="s">
        <v>230</v>
      </c>
      <c r="J179" s="89">
        <v>41405</v>
      </c>
      <c r="K179" s="63"/>
      <c r="L179" s="62"/>
      <c r="M179" s="62"/>
      <c r="N179" s="62"/>
      <c r="O179" s="62"/>
      <c r="P179" s="62">
        <v>200</v>
      </c>
      <c r="Q179" s="62"/>
      <c r="R179" s="62"/>
      <c r="S179" s="102">
        <f t="shared" si="34"/>
        <v>200</v>
      </c>
      <c r="T179" s="103">
        <f t="shared" si="26"/>
        <v>167.22408026755855</v>
      </c>
      <c r="U179" s="104">
        <f t="shared" si="27"/>
        <v>32.77591973244148</v>
      </c>
      <c r="V179" s="63"/>
      <c r="W179" s="62"/>
      <c r="X179" s="102"/>
      <c r="Y179" s="102"/>
      <c r="Z179" s="115"/>
      <c r="AA179" s="116">
        <f t="shared" si="35"/>
        <v>200</v>
      </c>
      <c r="AB179" s="102">
        <f t="shared" si="32"/>
        <v>167.22408026755855</v>
      </c>
      <c r="AC179" s="117">
        <f t="shared" si="30"/>
        <v>32.77591973244148</v>
      </c>
      <c r="AD179" s="122">
        <v>41408</v>
      </c>
      <c r="AE179" s="52" t="s">
        <v>57</v>
      </c>
      <c r="AF179" s="31">
        <v>200</v>
      </c>
      <c r="AG179" s="122"/>
      <c r="AH179" s="52"/>
      <c r="AI179" s="31"/>
      <c r="AJ179" s="122"/>
      <c r="AK179" s="52"/>
      <c r="AL179" s="31"/>
      <c r="AM179" s="33"/>
      <c r="AN179" s="37"/>
      <c r="AO179" s="122"/>
      <c r="AP179" s="52"/>
      <c r="AQ179" s="31"/>
      <c r="AR179" s="122"/>
      <c r="AS179" s="52"/>
      <c r="AT179" s="31"/>
      <c r="AU179" s="33"/>
      <c r="AV179" s="52"/>
      <c r="AW179" s="31"/>
      <c r="AX179" s="33"/>
      <c r="AY179" s="52"/>
      <c r="AZ179" s="31"/>
      <c r="BA179" s="33"/>
      <c r="BB179" s="52"/>
      <c r="BC179" s="31"/>
      <c r="BD179" s="33"/>
      <c r="BE179" s="52"/>
      <c r="BF179" s="31"/>
      <c r="BG179" s="33"/>
      <c r="BH179" s="52"/>
      <c r="BI179" s="31"/>
      <c r="BJ179" s="33"/>
      <c r="BK179" s="52"/>
      <c r="BL179" s="31"/>
      <c r="BM179" s="33"/>
      <c r="BN179" s="52"/>
      <c r="BO179" s="31"/>
      <c r="BP179" s="33"/>
      <c r="BQ179" s="52"/>
      <c r="BR179" s="31"/>
      <c r="BS179" s="33"/>
      <c r="BT179" s="52"/>
      <c r="BU179" s="31"/>
      <c r="BV179" s="33"/>
      <c r="BW179" s="52"/>
      <c r="BX179" s="31"/>
      <c r="BY179" s="119"/>
      <c r="BZ179" s="18"/>
      <c r="CA179" s="3"/>
    </row>
    <row r="180" spans="1:79" x14ac:dyDescent="0.2">
      <c r="A180" s="25"/>
      <c r="B180" s="96">
        <v>170</v>
      </c>
      <c r="C180" s="143">
        <v>269</v>
      </c>
      <c r="D180" s="13"/>
      <c r="E180" s="14"/>
      <c r="F180" s="15"/>
      <c r="G180" s="15"/>
      <c r="H180" s="138" t="s">
        <v>55</v>
      </c>
      <c r="I180" s="79" t="s">
        <v>231</v>
      </c>
      <c r="J180" s="89">
        <v>41405</v>
      </c>
      <c r="K180" s="63"/>
      <c r="L180" s="62"/>
      <c r="M180" s="62"/>
      <c r="N180" s="62"/>
      <c r="O180" s="62"/>
      <c r="P180" s="62">
        <v>25</v>
      </c>
      <c r="Q180" s="62"/>
      <c r="R180" s="62"/>
      <c r="S180" s="102">
        <f t="shared" si="34"/>
        <v>25</v>
      </c>
      <c r="T180" s="103">
        <f t="shared" si="26"/>
        <v>20.903010033444819</v>
      </c>
      <c r="U180" s="104">
        <f t="shared" si="27"/>
        <v>4.096989966555185</v>
      </c>
      <c r="V180" s="63"/>
      <c r="W180" s="62"/>
      <c r="X180" s="102"/>
      <c r="Y180" s="102"/>
      <c r="Z180" s="115"/>
      <c r="AA180" s="116">
        <f t="shared" si="35"/>
        <v>25</v>
      </c>
      <c r="AB180" s="102">
        <f t="shared" si="32"/>
        <v>20.903010033444819</v>
      </c>
      <c r="AC180" s="117">
        <f t="shared" si="30"/>
        <v>4.096989966555185</v>
      </c>
      <c r="AD180" s="122"/>
      <c r="AE180" s="52"/>
      <c r="AF180" s="31"/>
      <c r="AG180" s="122"/>
      <c r="AH180" s="52"/>
      <c r="AI180" s="31"/>
      <c r="AJ180" s="122"/>
      <c r="AK180" s="52"/>
      <c r="AL180" s="31"/>
      <c r="AM180" s="33"/>
      <c r="AN180" s="37"/>
      <c r="AO180" s="122"/>
      <c r="AP180" s="52"/>
      <c r="AQ180" s="31"/>
      <c r="AR180" s="122"/>
      <c r="AS180" s="52"/>
      <c r="AT180" s="31"/>
      <c r="AU180" s="33"/>
      <c r="AV180" s="52"/>
      <c r="AW180" s="31"/>
      <c r="AX180" s="33"/>
      <c r="AY180" s="52"/>
      <c r="AZ180" s="31"/>
      <c r="BA180" s="33"/>
      <c r="BB180" s="52"/>
      <c r="BC180" s="31"/>
      <c r="BD180" s="33"/>
      <c r="BE180" s="52"/>
      <c r="BF180" s="31"/>
      <c r="BG180" s="33"/>
      <c r="BH180" s="52"/>
      <c r="BI180" s="31"/>
      <c r="BJ180" s="33"/>
      <c r="BK180" s="52"/>
      <c r="BL180" s="31"/>
      <c r="BM180" s="33"/>
      <c r="BN180" s="52"/>
      <c r="BO180" s="31"/>
      <c r="BP180" s="33"/>
      <c r="BQ180" s="52"/>
      <c r="BR180" s="31"/>
      <c r="BS180" s="33"/>
      <c r="BT180" s="52"/>
      <c r="BU180" s="31"/>
      <c r="BV180" s="33"/>
      <c r="BW180" s="52"/>
      <c r="BX180" s="31"/>
      <c r="BY180" s="119"/>
      <c r="BZ180" s="18"/>
      <c r="CA180" s="3"/>
    </row>
    <row r="181" spans="1:79" x14ac:dyDescent="0.2">
      <c r="A181" s="25"/>
      <c r="B181" s="14">
        <v>171</v>
      </c>
      <c r="C181" s="143">
        <v>270</v>
      </c>
      <c r="D181" s="13"/>
      <c r="E181" s="14"/>
      <c r="F181" s="15"/>
      <c r="G181" s="15"/>
      <c r="H181" s="138" t="s">
        <v>53</v>
      </c>
      <c r="I181" s="79" t="s">
        <v>232</v>
      </c>
      <c r="J181" s="89">
        <v>41405</v>
      </c>
      <c r="K181" s="63"/>
      <c r="L181" s="62">
        <v>622</v>
      </c>
      <c r="M181" s="62"/>
      <c r="N181" s="62"/>
      <c r="O181" s="62"/>
      <c r="P181" s="62"/>
      <c r="Q181" s="62"/>
      <c r="R181" s="62"/>
      <c r="S181" s="102">
        <f t="shared" si="34"/>
        <v>622</v>
      </c>
      <c r="T181" s="103">
        <f t="shared" si="26"/>
        <v>520.06688963210706</v>
      </c>
      <c r="U181" s="104">
        <f t="shared" si="27"/>
        <v>101.93311036789299</v>
      </c>
      <c r="V181" s="63"/>
      <c r="W181" s="62"/>
      <c r="X181" s="102"/>
      <c r="Y181" s="102"/>
      <c r="Z181" s="115"/>
      <c r="AA181" s="116">
        <f t="shared" si="35"/>
        <v>622</v>
      </c>
      <c r="AB181" s="102">
        <f t="shared" si="32"/>
        <v>520.06688963210706</v>
      </c>
      <c r="AC181" s="117">
        <f t="shared" si="30"/>
        <v>101.93311036789299</v>
      </c>
      <c r="AD181" s="122">
        <v>41405</v>
      </c>
      <c r="AE181" s="52" t="s">
        <v>56</v>
      </c>
      <c r="AF181" s="31">
        <v>100</v>
      </c>
      <c r="AG181" s="122">
        <v>41417</v>
      </c>
      <c r="AH181" s="52" t="s">
        <v>51</v>
      </c>
      <c r="AI181" s="31">
        <v>252</v>
      </c>
      <c r="AJ181" s="122"/>
      <c r="AK181" s="52"/>
      <c r="AL181" s="31"/>
      <c r="AM181" s="33"/>
      <c r="AN181" s="37"/>
      <c r="AO181" s="122"/>
      <c r="AP181" s="52"/>
      <c r="AQ181" s="31"/>
      <c r="AR181" s="122"/>
      <c r="AS181" s="52"/>
      <c r="AT181" s="31"/>
      <c r="AU181" s="33"/>
      <c r="AV181" s="52"/>
      <c r="AW181" s="31"/>
      <c r="AX181" s="33"/>
      <c r="AY181" s="52"/>
      <c r="AZ181" s="31"/>
      <c r="BA181" s="33"/>
      <c r="BB181" s="52"/>
      <c r="BC181" s="31"/>
      <c r="BD181" s="33"/>
      <c r="BE181" s="52"/>
      <c r="BF181" s="31"/>
      <c r="BG181" s="33"/>
      <c r="BH181" s="52"/>
      <c r="BI181" s="31"/>
      <c r="BJ181" s="33"/>
      <c r="BK181" s="52"/>
      <c r="BL181" s="31"/>
      <c r="BM181" s="33"/>
      <c r="BN181" s="52"/>
      <c r="BO181" s="31"/>
      <c r="BP181" s="33"/>
      <c r="BQ181" s="52"/>
      <c r="BR181" s="31"/>
      <c r="BS181" s="33"/>
      <c r="BT181" s="52"/>
      <c r="BU181" s="31"/>
      <c r="BV181" s="33"/>
      <c r="BW181" s="52"/>
      <c r="BX181" s="31"/>
      <c r="BY181" s="119"/>
      <c r="BZ181" s="18"/>
      <c r="CA181" s="3"/>
    </row>
    <row r="182" spans="1:79" x14ac:dyDescent="0.2">
      <c r="A182" s="25"/>
      <c r="B182" s="96">
        <v>172</v>
      </c>
      <c r="C182" s="143">
        <v>271</v>
      </c>
      <c r="D182" s="13"/>
      <c r="E182" s="14"/>
      <c r="F182" s="15"/>
      <c r="G182" s="15"/>
      <c r="H182" s="138" t="s">
        <v>53</v>
      </c>
      <c r="I182" s="79" t="s">
        <v>233</v>
      </c>
      <c r="J182" s="89">
        <v>41405</v>
      </c>
      <c r="K182" s="63"/>
      <c r="L182" s="62">
        <v>152</v>
      </c>
      <c r="M182" s="62"/>
      <c r="N182" s="62"/>
      <c r="O182" s="62"/>
      <c r="P182" s="62"/>
      <c r="Q182" s="62"/>
      <c r="R182" s="62"/>
      <c r="S182" s="102">
        <f t="shared" si="34"/>
        <v>152</v>
      </c>
      <c r="T182" s="103">
        <f t="shared" si="26"/>
        <v>127.09030100334449</v>
      </c>
      <c r="U182" s="104">
        <f t="shared" si="27"/>
        <v>24.909698996655521</v>
      </c>
      <c r="V182" s="63"/>
      <c r="W182" s="62"/>
      <c r="X182" s="102"/>
      <c r="Y182" s="102"/>
      <c r="Z182" s="115"/>
      <c r="AA182" s="116">
        <f t="shared" si="35"/>
        <v>152</v>
      </c>
      <c r="AB182" s="102">
        <f t="shared" si="32"/>
        <v>127.09030100334449</v>
      </c>
      <c r="AC182" s="117">
        <f t="shared" si="30"/>
        <v>24.909698996655521</v>
      </c>
      <c r="AD182" s="122"/>
      <c r="AE182" s="52"/>
      <c r="AF182" s="31"/>
      <c r="AG182" s="122"/>
      <c r="AH182" s="52"/>
      <c r="AI182" s="31"/>
      <c r="AJ182" s="122"/>
      <c r="AK182" s="52"/>
      <c r="AL182" s="31"/>
      <c r="AM182" s="33"/>
      <c r="AN182" s="37"/>
      <c r="AO182" s="122"/>
      <c r="AP182" s="52"/>
      <c r="AQ182" s="31"/>
      <c r="AR182" s="122"/>
      <c r="AS182" s="52"/>
      <c r="AT182" s="31"/>
      <c r="AU182" s="33"/>
      <c r="AV182" s="52"/>
      <c r="AW182" s="31"/>
      <c r="AX182" s="33"/>
      <c r="AY182" s="52"/>
      <c r="AZ182" s="31"/>
      <c r="BA182" s="33"/>
      <c r="BB182" s="52"/>
      <c r="BC182" s="31"/>
      <c r="BD182" s="33"/>
      <c r="BE182" s="52"/>
      <c r="BF182" s="31"/>
      <c r="BG182" s="33"/>
      <c r="BH182" s="52"/>
      <c r="BI182" s="31"/>
      <c r="BJ182" s="33"/>
      <c r="BK182" s="52"/>
      <c r="BL182" s="31"/>
      <c r="BM182" s="33"/>
      <c r="BN182" s="52"/>
      <c r="BO182" s="31"/>
      <c r="BP182" s="33"/>
      <c r="BQ182" s="52"/>
      <c r="BR182" s="31"/>
      <c r="BS182" s="33"/>
      <c r="BT182" s="52"/>
      <c r="BU182" s="31"/>
      <c r="BV182" s="33"/>
      <c r="BW182" s="52"/>
      <c r="BX182" s="31"/>
      <c r="BY182" s="119"/>
      <c r="BZ182" s="18"/>
      <c r="CA182" s="3"/>
    </row>
    <row r="183" spans="1:79" x14ac:dyDescent="0.2">
      <c r="A183" s="25"/>
      <c r="B183" s="14">
        <v>173</v>
      </c>
      <c r="C183" s="143">
        <v>272</v>
      </c>
      <c r="D183" s="13"/>
      <c r="E183" s="14"/>
      <c r="F183" s="15"/>
      <c r="G183" s="15"/>
      <c r="H183" s="138" t="s">
        <v>53</v>
      </c>
      <c r="I183" s="79" t="s">
        <v>234</v>
      </c>
      <c r="J183" s="89">
        <v>41405</v>
      </c>
      <c r="K183" s="63"/>
      <c r="L183" s="62">
        <v>152</v>
      </c>
      <c r="M183" s="62"/>
      <c r="N183" s="62"/>
      <c r="O183" s="62"/>
      <c r="P183" s="62"/>
      <c r="Q183" s="62"/>
      <c r="R183" s="62"/>
      <c r="S183" s="102">
        <f t="shared" si="34"/>
        <v>152</v>
      </c>
      <c r="T183" s="103">
        <f t="shared" si="26"/>
        <v>127.09030100334449</v>
      </c>
      <c r="U183" s="104">
        <f t="shared" si="27"/>
        <v>24.909698996655521</v>
      </c>
      <c r="V183" s="63"/>
      <c r="W183" s="62"/>
      <c r="X183" s="102"/>
      <c r="Y183" s="102"/>
      <c r="Z183" s="115"/>
      <c r="AA183" s="116">
        <f t="shared" si="35"/>
        <v>152</v>
      </c>
      <c r="AB183" s="102">
        <f t="shared" si="32"/>
        <v>127.09030100334449</v>
      </c>
      <c r="AC183" s="117">
        <f t="shared" si="30"/>
        <v>24.909698996655521</v>
      </c>
      <c r="AD183" s="122">
        <v>41415</v>
      </c>
      <c r="AE183" s="52" t="s">
        <v>51</v>
      </c>
      <c r="AF183" s="31">
        <v>152</v>
      </c>
      <c r="AG183" s="122"/>
      <c r="AH183" s="52"/>
      <c r="AI183" s="31"/>
      <c r="AJ183" s="122"/>
      <c r="AK183" s="52"/>
      <c r="AL183" s="31"/>
      <c r="AM183" s="33"/>
      <c r="AN183" s="37"/>
      <c r="AO183" s="122"/>
      <c r="AP183" s="52"/>
      <c r="AQ183" s="31"/>
      <c r="AR183" s="122"/>
      <c r="AS183" s="52"/>
      <c r="AT183" s="31"/>
      <c r="AU183" s="33"/>
      <c r="AV183" s="52"/>
      <c r="AW183" s="31"/>
      <c r="AX183" s="33"/>
      <c r="AY183" s="52"/>
      <c r="AZ183" s="31"/>
      <c r="BA183" s="33"/>
      <c r="BB183" s="52"/>
      <c r="BC183" s="31"/>
      <c r="BD183" s="33"/>
      <c r="BE183" s="52"/>
      <c r="BF183" s="31"/>
      <c r="BG183" s="33"/>
      <c r="BH183" s="52"/>
      <c r="BI183" s="31"/>
      <c r="BJ183" s="33"/>
      <c r="BK183" s="52"/>
      <c r="BL183" s="31"/>
      <c r="BM183" s="33"/>
      <c r="BN183" s="52"/>
      <c r="BO183" s="31"/>
      <c r="BP183" s="33"/>
      <c r="BQ183" s="52"/>
      <c r="BR183" s="31"/>
      <c r="BS183" s="33"/>
      <c r="BT183" s="52"/>
      <c r="BU183" s="31"/>
      <c r="BV183" s="33"/>
      <c r="BW183" s="52"/>
      <c r="BX183" s="31"/>
      <c r="BY183" s="119"/>
      <c r="BZ183" s="18"/>
      <c r="CA183" s="3"/>
    </row>
    <row r="184" spans="1:79" x14ac:dyDescent="0.2">
      <c r="A184" s="25"/>
      <c r="B184" s="96">
        <v>174</v>
      </c>
      <c r="C184" s="143">
        <v>273</v>
      </c>
      <c r="D184" s="13"/>
      <c r="E184" s="14"/>
      <c r="F184" s="15"/>
      <c r="G184" s="15"/>
      <c r="H184" s="138" t="s">
        <v>53</v>
      </c>
      <c r="I184" s="79" t="s">
        <v>235</v>
      </c>
      <c r="J184" s="89">
        <v>41405</v>
      </c>
      <c r="K184" s="63"/>
      <c r="L184" s="62">
        <v>190</v>
      </c>
      <c r="M184" s="62"/>
      <c r="N184" s="62"/>
      <c r="O184" s="62"/>
      <c r="P184" s="62"/>
      <c r="Q184" s="62"/>
      <c r="R184" s="62"/>
      <c r="S184" s="102">
        <f t="shared" si="34"/>
        <v>190</v>
      </c>
      <c r="T184" s="103">
        <f t="shared" si="26"/>
        <v>158.86287625418061</v>
      </c>
      <c r="U184" s="104">
        <f t="shared" si="27"/>
        <v>31.137123745819398</v>
      </c>
      <c r="V184" s="63"/>
      <c r="W184" s="62"/>
      <c r="X184" s="102"/>
      <c r="Y184" s="102"/>
      <c r="Z184" s="115"/>
      <c r="AA184" s="116">
        <f t="shared" si="35"/>
        <v>190</v>
      </c>
      <c r="AB184" s="102">
        <f t="shared" si="32"/>
        <v>158.86287625418061</v>
      </c>
      <c r="AC184" s="117">
        <f t="shared" si="30"/>
        <v>31.137123745819398</v>
      </c>
      <c r="AD184" s="122">
        <v>41431</v>
      </c>
      <c r="AE184" s="52" t="s">
        <v>51</v>
      </c>
      <c r="AF184" s="31">
        <v>190</v>
      </c>
      <c r="AG184" s="122"/>
      <c r="AH184" s="52"/>
      <c r="AI184" s="31"/>
      <c r="AJ184" s="122"/>
      <c r="AK184" s="52"/>
      <c r="AL184" s="31"/>
      <c r="AM184" s="33"/>
      <c r="AN184" s="37"/>
      <c r="AO184" s="122"/>
      <c r="AP184" s="52"/>
      <c r="AQ184" s="31"/>
      <c r="AR184" s="122"/>
      <c r="AS184" s="52"/>
      <c r="AT184" s="31"/>
      <c r="AU184" s="33"/>
      <c r="AV184" s="52"/>
      <c r="AW184" s="31"/>
      <c r="AX184" s="33"/>
      <c r="AY184" s="52"/>
      <c r="AZ184" s="31"/>
      <c r="BA184" s="33"/>
      <c r="BB184" s="52"/>
      <c r="BC184" s="31"/>
      <c r="BD184" s="33"/>
      <c r="BE184" s="52"/>
      <c r="BF184" s="31"/>
      <c r="BG184" s="33"/>
      <c r="BH184" s="52"/>
      <c r="BI184" s="31"/>
      <c r="BJ184" s="33"/>
      <c r="BK184" s="52"/>
      <c r="BL184" s="31"/>
      <c r="BM184" s="33"/>
      <c r="BN184" s="52"/>
      <c r="BO184" s="31"/>
      <c r="BP184" s="33"/>
      <c r="BQ184" s="52"/>
      <c r="BR184" s="31"/>
      <c r="BS184" s="33"/>
      <c r="BT184" s="52"/>
      <c r="BU184" s="31"/>
      <c r="BV184" s="33"/>
      <c r="BW184" s="52"/>
      <c r="BX184" s="31"/>
      <c r="BY184" s="119"/>
      <c r="BZ184" s="18"/>
      <c r="CA184" s="3"/>
    </row>
    <row r="185" spans="1:79" x14ac:dyDescent="0.2">
      <c r="A185" s="25"/>
      <c r="B185" s="14">
        <v>175</v>
      </c>
      <c r="C185" s="143">
        <v>274</v>
      </c>
      <c r="D185" s="13"/>
      <c r="E185" s="14"/>
      <c r="F185" s="15"/>
      <c r="G185" s="15"/>
      <c r="H185" s="138" t="s">
        <v>52</v>
      </c>
      <c r="I185" s="79" t="s">
        <v>236</v>
      </c>
      <c r="J185" s="89">
        <v>41409</v>
      </c>
      <c r="K185" s="63"/>
      <c r="L185" s="62"/>
      <c r="M185" s="62">
        <v>152</v>
      </c>
      <c r="N185" s="62"/>
      <c r="O185" s="62"/>
      <c r="P185" s="62"/>
      <c r="Q185" s="62"/>
      <c r="R185" s="62"/>
      <c r="S185" s="102">
        <f t="shared" si="34"/>
        <v>152</v>
      </c>
      <c r="T185" s="103">
        <f t="shared" si="26"/>
        <v>127.09030100334449</v>
      </c>
      <c r="U185" s="104">
        <f t="shared" si="27"/>
        <v>24.909698996655521</v>
      </c>
      <c r="V185" s="63"/>
      <c r="W185" s="62"/>
      <c r="X185" s="102"/>
      <c r="Y185" s="102"/>
      <c r="Z185" s="115"/>
      <c r="AA185" s="116">
        <f t="shared" si="35"/>
        <v>152</v>
      </c>
      <c r="AB185" s="102">
        <f t="shared" si="32"/>
        <v>127.09030100334449</v>
      </c>
      <c r="AC185" s="117">
        <f t="shared" si="30"/>
        <v>24.909698996655521</v>
      </c>
      <c r="AD185" s="122">
        <v>41409</v>
      </c>
      <c r="AE185" s="52" t="s">
        <v>51</v>
      </c>
      <c r="AF185" s="31">
        <v>152</v>
      </c>
      <c r="AG185" s="122"/>
      <c r="AH185" s="52"/>
      <c r="AI185" s="31"/>
      <c r="AJ185" s="122"/>
      <c r="AK185" s="52"/>
      <c r="AL185" s="31"/>
      <c r="AM185" s="33"/>
      <c r="AN185" s="37"/>
      <c r="AO185" s="122"/>
      <c r="AP185" s="52"/>
      <c r="AQ185" s="31"/>
      <c r="AR185" s="122"/>
      <c r="AS185" s="52"/>
      <c r="AT185" s="31"/>
      <c r="AU185" s="33"/>
      <c r="AV185" s="52"/>
      <c r="AW185" s="31"/>
      <c r="AX185" s="33"/>
      <c r="AY185" s="52"/>
      <c r="AZ185" s="31"/>
      <c r="BA185" s="33"/>
      <c r="BB185" s="52"/>
      <c r="BC185" s="31"/>
      <c r="BD185" s="33"/>
      <c r="BE185" s="52"/>
      <c r="BF185" s="31"/>
      <c r="BG185" s="33"/>
      <c r="BH185" s="52"/>
      <c r="BI185" s="31"/>
      <c r="BJ185" s="33"/>
      <c r="BK185" s="52"/>
      <c r="BL185" s="31"/>
      <c r="BM185" s="33"/>
      <c r="BN185" s="52"/>
      <c r="BO185" s="31"/>
      <c r="BP185" s="33"/>
      <c r="BQ185" s="52"/>
      <c r="BR185" s="31"/>
      <c r="BS185" s="33"/>
      <c r="BT185" s="52"/>
      <c r="BU185" s="31"/>
      <c r="BV185" s="33"/>
      <c r="BW185" s="52"/>
      <c r="BX185" s="31"/>
      <c r="BY185" s="119"/>
      <c r="BZ185" s="18"/>
      <c r="CA185" s="3"/>
    </row>
    <row r="186" spans="1:79" x14ac:dyDescent="0.2">
      <c r="A186" s="25"/>
      <c r="B186" s="96">
        <v>176</v>
      </c>
      <c r="C186" s="143">
        <v>275</v>
      </c>
      <c r="D186" s="13"/>
      <c r="E186" s="14"/>
      <c r="F186" s="15"/>
      <c r="G186" s="15"/>
      <c r="H186" s="138" t="s">
        <v>55</v>
      </c>
      <c r="I186" s="79" t="s">
        <v>237</v>
      </c>
      <c r="J186" s="89">
        <v>41409</v>
      </c>
      <c r="K186" s="63"/>
      <c r="L186" s="62"/>
      <c r="M186" s="62"/>
      <c r="N186" s="62"/>
      <c r="O186" s="62"/>
      <c r="P186" s="62">
        <v>175</v>
      </c>
      <c r="Q186" s="62"/>
      <c r="R186" s="62"/>
      <c r="S186" s="102">
        <f t="shared" si="34"/>
        <v>175</v>
      </c>
      <c r="T186" s="103">
        <f t="shared" si="26"/>
        <v>146.32107023411371</v>
      </c>
      <c r="U186" s="104">
        <f t="shared" si="27"/>
        <v>28.678929765886288</v>
      </c>
      <c r="V186" s="63"/>
      <c r="W186" s="62"/>
      <c r="X186" s="102"/>
      <c r="Y186" s="102"/>
      <c r="Z186" s="115"/>
      <c r="AA186" s="116">
        <f t="shared" si="35"/>
        <v>175</v>
      </c>
      <c r="AB186" s="102">
        <f t="shared" si="32"/>
        <v>146.32107023411371</v>
      </c>
      <c r="AC186" s="117">
        <f t="shared" si="30"/>
        <v>28.678929765886288</v>
      </c>
      <c r="AD186" s="122">
        <v>41429</v>
      </c>
      <c r="AE186" s="52" t="s">
        <v>51</v>
      </c>
      <c r="AF186" s="31">
        <v>175</v>
      </c>
      <c r="AG186" s="122"/>
      <c r="AH186" s="52"/>
      <c r="AI186" s="31"/>
      <c r="AJ186" s="122"/>
      <c r="AK186" s="52"/>
      <c r="AL186" s="31"/>
      <c r="AM186" s="33"/>
      <c r="AN186" s="37"/>
      <c r="AO186" s="122"/>
      <c r="AP186" s="52"/>
      <c r="AQ186" s="31"/>
      <c r="AR186" s="122"/>
      <c r="AS186" s="52"/>
      <c r="AT186" s="31"/>
      <c r="AU186" s="33"/>
      <c r="AV186" s="52"/>
      <c r="AW186" s="31"/>
      <c r="AX186" s="33"/>
      <c r="AY186" s="52"/>
      <c r="AZ186" s="31"/>
      <c r="BA186" s="33"/>
      <c r="BB186" s="52"/>
      <c r="BC186" s="31"/>
      <c r="BD186" s="33"/>
      <c r="BE186" s="52"/>
      <c r="BF186" s="31"/>
      <c r="BG186" s="33"/>
      <c r="BH186" s="52"/>
      <c r="BI186" s="31"/>
      <c r="BJ186" s="33"/>
      <c r="BK186" s="52"/>
      <c r="BL186" s="31"/>
      <c r="BM186" s="33"/>
      <c r="BN186" s="52"/>
      <c r="BO186" s="31"/>
      <c r="BP186" s="33"/>
      <c r="BQ186" s="52"/>
      <c r="BR186" s="31"/>
      <c r="BS186" s="33"/>
      <c r="BT186" s="52"/>
      <c r="BU186" s="31"/>
      <c r="BV186" s="33"/>
      <c r="BW186" s="52"/>
      <c r="BX186" s="31"/>
      <c r="BY186" s="119"/>
      <c r="BZ186" s="18"/>
      <c r="CA186" s="3"/>
    </row>
    <row r="187" spans="1:79" x14ac:dyDescent="0.2">
      <c r="A187" s="25"/>
      <c r="B187" s="14">
        <v>177</v>
      </c>
      <c r="C187" s="143">
        <v>276</v>
      </c>
      <c r="D187" s="13"/>
      <c r="E187" s="14"/>
      <c r="F187" s="15"/>
      <c r="G187" s="15"/>
      <c r="H187" s="138" t="s">
        <v>53</v>
      </c>
      <c r="I187" s="79" t="s">
        <v>238</v>
      </c>
      <c r="J187" s="89">
        <v>41411</v>
      </c>
      <c r="K187" s="63"/>
      <c r="L187" s="62">
        <v>207</v>
      </c>
      <c r="M187" s="62"/>
      <c r="N187" s="62"/>
      <c r="O187" s="62"/>
      <c r="P187" s="62"/>
      <c r="Q187" s="62"/>
      <c r="R187" s="62"/>
      <c r="S187" s="102">
        <f t="shared" si="34"/>
        <v>207</v>
      </c>
      <c r="T187" s="103">
        <f t="shared" si="26"/>
        <v>173.07692307692309</v>
      </c>
      <c r="U187" s="104">
        <f t="shared" si="27"/>
        <v>33.923076923076927</v>
      </c>
      <c r="V187" s="63"/>
      <c r="W187" s="62"/>
      <c r="X187" s="102"/>
      <c r="Y187" s="102"/>
      <c r="Z187" s="115"/>
      <c r="AA187" s="116">
        <f t="shared" si="35"/>
        <v>207</v>
      </c>
      <c r="AB187" s="102">
        <f t="shared" si="32"/>
        <v>173.07692307692309</v>
      </c>
      <c r="AC187" s="117">
        <f t="shared" si="30"/>
        <v>33.923076923076927</v>
      </c>
      <c r="AD187" s="122">
        <v>41416</v>
      </c>
      <c r="AE187" s="52" t="s">
        <v>51</v>
      </c>
      <c r="AF187" s="31">
        <v>207</v>
      </c>
      <c r="AG187" s="122"/>
      <c r="AH187" s="52"/>
      <c r="AI187" s="31"/>
      <c r="AJ187" s="122"/>
      <c r="AK187" s="52"/>
      <c r="AL187" s="31"/>
      <c r="AM187" s="33"/>
      <c r="AN187" s="37"/>
      <c r="AO187" s="122"/>
      <c r="AP187" s="52"/>
      <c r="AQ187" s="31"/>
      <c r="AR187" s="122"/>
      <c r="AS187" s="52"/>
      <c r="AT187" s="31"/>
      <c r="AU187" s="33"/>
      <c r="AV187" s="52"/>
      <c r="AW187" s="31"/>
      <c r="AX187" s="33"/>
      <c r="AY187" s="52"/>
      <c r="AZ187" s="31"/>
      <c r="BA187" s="33"/>
      <c r="BB187" s="52"/>
      <c r="BC187" s="31"/>
      <c r="BD187" s="33"/>
      <c r="BE187" s="52"/>
      <c r="BF187" s="31"/>
      <c r="BG187" s="33"/>
      <c r="BH187" s="52"/>
      <c r="BI187" s="31"/>
      <c r="BJ187" s="33"/>
      <c r="BK187" s="52"/>
      <c r="BL187" s="31"/>
      <c r="BM187" s="33"/>
      <c r="BN187" s="52"/>
      <c r="BO187" s="31"/>
      <c r="BP187" s="33"/>
      <c r="BQ187" s="52"/>
      <c r="BR187" s="31"/>
      <c r="BS187" s="33"/>
      <c r="BT187" s="52"/>
      <c r="BU187" s="31"/>
      <c r="BV187" s="33"/>
      <c r="BW187" s="52"/>
      <c r="BX187" s="31"/>
      <c r="BY187" s="119"/>
      <c r="BZ187" s="18"/>
      <c r="CA187" s="3"/>
    </row>
    <row r="188" spans="1:79" x14ac:dyDescent="0.2">
      <c r="A188" s="25"/>
      <c r="B188" s="96">
        <v>178</v>
      </c>
      <c r="C188" s="143">
        <v>277</v>
      </c>
      <c r="D188" s="13"/>
      <c r="E188" s="14"/>
      <c r="F188" s="15"/>
      <c r="G188" s="15"/>
      <c r="H188" s="138" t="s">
        <v>55</v>
      </c>
      <c r="I188" s="79" t="s">
        <v>239</v>
      </c>
      <c r="J188" s="89">
        <v>41411</v>
      </c>
      <c r="K188" s="63"/>
      <c r="L188" s="62"/>
      <c r="M188" s="62"/>
      <c r="N188" s="62"/>
      <c r="O188" s="62"/>
      <c r="P188" s="62">
        <v>180</v>
      </c>
      <c r="Q188" s="62"/>
      <c r="R188" s="62"/>
      <c r="S188" s="102">
        <f t="shared" si="34"/>
        <v>180</v>
      </c>
      <c r="T188" s="103">
        <f t="shared" si="26"/>
        <v>150.50167224080269</v>
      </c>
      <c r="U188" s="104">
        <f t="shared" si="27"/>
        <v>29.498327759197327</v>
      </c>
      <c r="V188" s="63"/>
      <c r="W188" s="62"/>
      <c r="X188" s="102"/>
      <c r="Y188" s="102"/>
      <c r="Z188" s="115"/>
      <c r="AA188" s="116">
        <f t="shared" si="35"/>
        <v>180</v>
      </c>
      <c r="AB188" s="102">
        <f t="shared" si="32"/>
        <v>150.50167224080269</v>
      </c>
      <c r="AC188" s="117">
        <f t="shared" si="30"/>
        <v>29.498327759197327</v>
      </c>
      <c r="AD188" s="122">
        <v>41426</v>
      </c>
      <c r="AE188" s="52" t="s">
        <v>51</v>
      </c>
      <c r="AF188" s="31">
        <v>180</v>
      </c>
      <c r="AG188" s="122"/>
      <c r="AH188" s="52"/>
      <c r="AI188" s="31"/>
      <c r="AJ188" s="122"/>
      <c r="AK188" s="52"/>
      <c r="AL188" s="31"/>
      <c r="AM188" s="33"/>
      <c r="AN188" s="37"/>
      <c r="AO188" s="122"/>
      <c r="AP188" s="52"/>
      <c r="AQ188" s="31"/>
      <c r="AR188" s="122"/>
      <c r="AS188" s="52"/>
      <c r="AT188" s="31"/>
      <c r="AU188" s="33"/>
      <c r="AV188" s="52"/>
      <c r="AW188" s="31"/>
      <c r="AX188" s="33"/>
      <c r="AY188" s="52"/>
      <c r="AZ188" s="31"/>
      <c r="BA188" s="33"/>
      <c r="BB188" s="52"/>
      <c r="BC188" s="31"/>
      <c r="BD188" s="33"/>
      <c r="BE188" s="52"/>
      <c r="BF188" s="31"/>
      <c r="BG188" s="33"/>
      <c r="BH188" s="52"/>
      <c r="BI188" s="31"/>
      <c r="BJ188" s="33"/>
      <c r="BK188" s="52"/>
      <c r="BL188" s="31"/>
      <c r="BM188" s="33"/>
      <c r="BN188" s="52"/>
      <c r="BO188" s="31"/>
      <c r="BP188" s="33"/>
      <c r="BQ188" s="52"/>
      <c r="BR188" s="31"/>
      <c r="BS188" s="33"/>
      <c r="BT188" s="52"/>
      <c r="BU188" s="31"/>
      <c r="BV188" s="33"/>
      <c r="BW188" s="52"/>
      <c r="BX188" s="31"/>
      <c r="BY188" s="119"/>
      <c r="BZ188" s="18"/>
      <c r="CA188" s="3"/>
    </row>
    <row r="189" spans="1:79" x14ac:dyDescent="0.2">
      <c r="A189" s="25"/>
      <c r="B189" s="14">
        <v>179</v>
      </c>
      <c r="C189" s="143">
        <v>278</v>
      </c>
      <c r="D189" s="13"/>
      <c r="E189" s="14"/>
      <c r="F189" s="15"/>
      <c r="G189" s="15"/>
      <c r="H189" s="138" t="s">
        <v>53</v>
      </c>
      <c r="I189" s="79" t="s">
        <v>240</v>
      </c>
      <c r="J189" s="89">
        <v>41415</v>
      </c>
      <c r="K189" s="63"/>
      <c r="L189" s="62">
        <v>190</v>
      </c>
      <c r="M189" s="62"/>
      <c r="N189" s="62"/>
      <c r="O189" s="62"/>
      <c r="P189" s="62"/>
      <c r="Q189" s="62"/>
      <c r="R189" s="62"/>
      <c r="S189" s="102">
        <f t="shared" si="34"/>
        <v>190</v>
      </c>
      <c r="T189" s="103">
        <f t="shared" si="26"/>
        <v>158.86287625418061</v>
      </c>
      <c r="U189" s="104">
        <f t="shared" si="27"/>
        <v>31.137123745819398</v>
      </c>
      <c r="V189" s="63"/>
      <c r="W189" s="62"/>
      <c r="X189" s="102"/>
      <c r="Y189" s="102"/>
      <c r="Z189" s="115"/>
      <c r="AA189" s="116">
        <f t="shared" si="35"/>
        <v>190</v>
      </c>
      <c r="AB189" s="102">
        <f t="shared" si="32"/>
        <v>158.86287625418061</v>
      </c>
      <c r="AC189" s="117">
        <f t="shared" si="30"/>
        <v>31.137123745819398</v>
      </c>
      <c r="AD189" s="122">
        <v>41415</v>
      </c>
      <c r="AE189" s="52" t="s">
        <v>51</v>
      </c>
      <c r="AF189" s="31">
        <v>190</v>
      </c>
      <c r="AG189" s="122"/>
      <c r="AH189" s="52"/>
      <c r="AI189" s="31"/>
      <c r="AJ189" s="122"/>
      <c r="AK189" s="52"/>
      <c r="AL189" s="31"/>
      <c r="AM189" s="33"/>
      <c r="AN189" s="37"/>
      <c r="AO189" s="122"/>
      <c r="AP189" s="52"/>
      <c r="AQ189" s="31"/>
      <c r="AR189" s="122"/>
      <c r="AS189" s="52"/>
      <c r="AT189" s="31"/>
      <c r="AU189" s="33"/>
      <c r="AV189" s="52"/>
      <c r="AW189" s="31"/>
      <c r="AX189" s="33"/>
      <c r="AY189" s="52"/>
      <c r="AZ189" s="31"/>
      <c r="BA189" s="33"/>
      <c r="BB189" s="52"/>
      <c r="BC189" s="31"/>
      <c r="BD189" s="33"/>
      <c r="BE189" s="52"/>
      <c r="BF189" s="31"/>
      <c r="BG189" s="33"/>
      <c r="BH189" s="52"/>
      <c r="BI189" s="31"/>
      <c r="BJ189" s="33"/>
      <c r="BK189" s="52"/>
      <c r="BL189" s="31"/>
      <c r="BM189" s="33"/>
      <c r="BN189" s="52"/>
      <c r="BO189" s="31"/>
      <c r="BP189" s="33"/>
      <c r="BQ189" s="52"/>
      <c r="BR189" s="31"/>
      <c r="BS189" s="33"/>
      <c r="BT189" s="52"/>
      <c r="BU189" s="31"/>
      <c r="BV189" s="33"/>
      <c r="BW189" s="52"/>
      <c r="BX189" s="31"/>
      <c r="BY189" s="119"/>
      <c r="BZ189" s="18"/>
      <c r="CA189" s="3"/>
    </row>
    <row r="190" spans="1:79" x14ac:dyDescent="0.2">
      <c r="A190" s="25"/>
      <c r="B190" s="96">
        <v>180</v>
      </c>
      <c r="C190" s="143">
        <v>279</v>
      </c>
      <c r="D190" s="13"/>
      <c r="E190" s="14"/>
      <c r="F190" s="15"/>
      <c r="G190" s="15"/>
      <c r="H190" s="138" t="s">
        <v>52</v>
      </c>
      <c r="I190" s="79" t="s">
        <v>241</v>
      </c>
      <c r="J190" s="89">
        <v>41415</v>
      </c>
      <c r="K190" s="63"/>
      <c r="L190" s="62"/>
      <c r="M190" s="62">
        <v>30</v>
      </c>
      <c r="N190" s="62"/>
      <c r="O190" s="62"/>
      <c r="P190" s="62"/>
      <c r="Q190" s="62"/>
      <c r="R190" s="62"/>
      <c r="S190" s="102">
        <f t="shared" si="34"/>
        <v>30</v>
      </c>
      <c r="T190" s="103">
        <f t="shared" si="26"/>
        <v>25.083612040133779</v>
      </c>
      <c r="U190" s="104">
        <f t="shared" si="27"/>
        <v>4.9163879598662206</v>
      </c>
      <c r="V190" s="63"/>
      <c r="W190" s="62"/>
      <c r="X190" s="102"/>
      <c r="Y190" s="102"/>
      <c r="Z190" s="115"/>
      <c r="AA190" s="116">
        <f t="shared" si="35"/>
        <v>30</v>
      </c>
      <c r="AB190" s="102">
        <f t="shared" si="32"/>
        <v>25.083612040133779</v>
      </c>
      <c r="AC190" s="117">
        <f t="shared" si="30"/>
        <v>4.9163879598662206</v>
      </c>
      <c r="AD190" s="122">
        <v>41415</v>
      </c>
      <c r="AE190" s="52" t="s">
        <v>56</v>
      </c>
      <c r="AF190" s="31">
        <v>25</v>
      </c>
      <c r="AG190" s="122">
        <v>41419</v>
      </c>
      <c r="AH190" s="52" t="s">
        <v>56</v>
      </c>
      <c r="AI190" s="31">
        <v>5</v>
      </c>
      <c r="AJ190" s="122"/>
      <c r="AK190" s="52"/>
      <c r="AL190" s="31"/>
      <c r="AM190" s="33"/>
      <c r="AN190" s="37"/>
      <c r="AO190" s="122"/>
      <c r="AP190" s="52"/>
      <c r="AQ190" s="31"/>
      <c r="AR190" s="122"/>
      <c r="AS190" s="52"/>
      <c r="AT190" s="31"/>
      <c r="AU190" s="33"/>
      <c r="AV190" s="52"/>
      <c r="AW190" s="31"/>
      <c r="AX190" s="33"/>
      <c r="AY190" s="52"/>
      <c r="AZ190" s="31"/>
      <c r="BA190" s="33"/>
      <c r="BB190" s="52"/>
      <c r="BC190" s="31"/>
      <c r="BD190" s="33"/>
      <c r="BE190" s="52"/>
      <c r="BF190" s="31"/>
      <c r="BG190" s="33"/>
      <c r="BH190" s="52"/>
      <c r="BI190" s="31"/>
      <c r="BJ190" s="33"/>
      <c r="BK190" s="52"/>
      <c r="BL190" s="31"/>
      <c r="BM190" s="33"/>
      <c r="BN190" s="52"/>
      <c r="BO190" s="31"/>
      <c r="BP190" s="33"/>
      <c r="BQ190" s="52"/>
      <c r="BR190" s="31"/>
      <c r="BS190" s="33"/>
      <c r="BT190" s="52"/>
      <c r="BU190" s="31"/>
      <c r="BV190" s="33"/>
      <c r="BW190" s="52"/>
      <c r="BX190" s="31"/>
      <c r="BY190" s="119"/>
      <c r="BZ190" s="18"/>
      <c r="CA190" s="3"/>
    </row>
    <row r="191" spans="1:79" x14ac:dyDescent="0.2">
      <c r="A191" s="25"/>
      <c r="B191" s="14">
        <v>181</v>
      </c>
      <c r="C191" s="143">
        <v>280</v>
      </c>
      <c r="D191" s="13"/>
      <c r="E191" s="14"/>
      <c r="F191" s="15"/>
      <c r="G191" s="15"/>
      <c r="H191" s="138" t="s">
        <v>53</v>
      </c>
      <c r="I191" s="79" t="s">
        <v>242</v>
      </c>
      <c r="J191" s="89">
        <v>41415</v>
      </c>
      <c r="K191" s="63"/>
      <c r="L191" s="62">
        <v>190</v>
      </c>
      <c r="M191" s="62"/>
      <c r="N191" s="62"/>
      <c r="O191" s="62"/>
      <c r="P191" s="62"/>
      <c r="Q191" s="62"/>
      <c r="R191" s="62"/>
      <c r="S191" s="102">
        <f t="shared" si="34"/>
        <v>190</v>
      </c>
      <c r="T191" s="103">
        <f t="shared" si="26"/>
        <v>158.86287625418061</v>
      </c>
      <c r="U191" s="104">
        <f t="shared" si="27"/>
        <v>31.137123745819398</v>
      </c>
      <c r="V191" s="63"/>
      <c r="W191" s="62"/>
      <c r="X191" s="102"/>
      <c r="Y191" s="102"/>
      <c r="Z191" s="115"/>
      <c r="AA191" s="116">
        <f t="shared" si="35"/>
        <v>190</v>
      </c>
      <c r="AB191" s="102">
        <f t="shared" si="32"/>
        <v>158.86287625418061</v>
      </c>
      <c r="AC191" s="117">
        <f t="shared" si="30"/>
        <v>31.137123745819398</v>
      </c>
      <c r="AD191" s="122">
        <v>41415</v>
      </c>
      <c r="AE191" s="52" t="s">
        <v>51</v>
      </c>
      <c r="AF191" s="31">
        <v>38</v>
      </c>
      <c r="AG191" s="122">
        <v>41453</v>
      </c>
      <c r="AH191" s="52" t="s">
        <v>51</v>
      </c>
      <c r="AI191" s="31">
        <v>152</v>
      </c>
      <c r="AJ191" s="122"/>
      <c r="AK191" s="52"/>
      <c r="AL191" s="31"/>
      <c r="AM191" s="33"/>
      <c r="AN191" s="37"/>
      <c r="AO191" s="122"/>
      <c r="AP191" s="52"/>
      <c r="AQ191" s="31"/>
      <c r="AR191" s="122"/>
      <c r="AS191" s="52"/>
      <c r="AT191" s="31"/>
      <c r="AU191" s="33"/>
      <c r="AV191" s="52"/>
      <c r="AW191" s="31"/>
      <c r="AX191" s="33"/>
      <c r="AY191" s="52"/>
      <c r="AZ191" s="31"/>
      <c r="BA191" s="33"/>
      <c r="BB191" s="52"/>
      <c r="BC191" s="31"/>
      <c r="BD191" s="33"/>
      <c r="BE191" s="52"/>
      <c r="BF191" s="31"/>
      <c r="BG191" s="33"/>
      <c r="BH191" s="52"/>
      <c r="BI191" s="31"/>
      <c r="BJ191" s="33"/>
      <c r="BK191" s="52"/>
      <c r="BL191" s="31"/>
      <c r="BM191" s="33"/>
      <c r="BN191" s="52"/>
      <c r="BO191" s="31"/>
      <c r="BP191" s="33"/>
      <c r="BQ191" s="52"/>
      <c r="BR191" s="31"/>
      <c r="BS191" s="33"/>
      <c r="BT191" s="52"/>
      <c r="BU191" s="31"/>
      <c r="BV191" s="33"/>
      <c r="BW191" s="52"/>
      <c r="BX191" s="31"/>
      <c r="BY191" s="119"/>
      <c r="BZ191" s="18"/>
      <c r="CA191" s="3"/>
    </row>
    <row r="192" spans="1:79" x14ac:dyDescent="0.2">
      <c r="A192" s="25"/>
      <c r="B192" s="96">
        <v>182</v>
      </c>
      <c r="C192" s="143">
        <v>281</v>
      </c>
      <c r="D192" s="13"/>
      <c r="E192" s="14"/>
      <c r="F192" s="15"/>
      <c r="G192" s="15"/>
      <c r="H192" s="138" t="s">
        <v>52</v>
      </c>
      <c r="I192" s="79" t="s">
        <v>243</v>
      </c>
      <c r="J192" s="89">
        <v>41415</v>
      </c>
      <c r="K192" s="63"/>
      <c r="L192" s="62"/>
      <c r="M192" s="62">
        <v>190</v>
      </c>
      <c r="N192" s="62"/>
      <c r="O192" s="62"/>
      <c r="P192" s="62"/>
      <c r="Q192" s="62"/>
      <c r="R192" s="62"/>
      <c r="S192" s="102">
        <f t="shared" si="34"/>
        <v>190</v>
      </c>
      <c r="T192" s="103">
        <f t="shared" si="26"/>
        <v>158.86287625418061</v>
      </c>
      <c r="U192" s="104">
        <f t="shared" si="27"/>
        <v>31.137123745819398</v>
      </c>
      <c r="V192" s="63"/>
      <c r="W192" s="62"/>
      <c r="X192" s="102"/>
      <c r="Y192" s="102"/>
      <c r="Z192" s="115"/>
      <c r="AA192" s="116">
        <f t="shared" si="35"/>
        <v>190</v>
      </c>
      <c r="AB192" s="102">
        <f t="shared" si="32"/>
        <v>158.86287625418061</v>
      </c>
      <c r="AC192" s="117">
        <f t="shared" si="30"/>
        <v>31.137123745819398</v>
      </c>
      <c r="AD192" s="122">
        <v>41415</v>
      </c>
      <c r="AE192" s="52" t="s">
        <v>57</v>
      </c>
      <c r="AF192" s="31">
        <v>190</v>
      </c>
      <c r="AG192" s="122"/>
      <c r="AH192" s="52"/>
      <c r="AI192" s="31"/>
      <c r="AJ192" s="122"/>
      <c r="AK192" s="52"/>
      <c r="AL192" s="31"/>
      <c r="AM192" s="33"/>
      <c r="AN192" s="37"/>
      <c r="AO192" s="122"/>
      <c r="AP192" s="52"/>
      <c r="AQ192" s="31"/>
      <c r="AR192" s="122"/>
      <c r="AS192" s="52"/>
      <c r="AT192" s="31"/>
      <c r="AU192" s="33"/>
      <c r="AV192" s="52"/>
      <c r="AW192" s="31"/>
      <c r="AX192" s="33"/>
      <c r="AY192" s="52"/>
      <c r="AZ192" s="31"/>
      <c r="BA192" s="33"/>
      <c r="BB192" s="52"/>
      <c r="BC192" s="31"/>
      <c r="BD192" s="33"/>
      <c r="BE192" s="52"/>
      <c r="BF192" s="31"/>
      <c r="BG192" s="33"/>
      <c r="BH192" s="52"/>
      <c r="BI192" s="31"/>
      <c r="BJ192" s="33"/>
      <c r="BK192" s="52"/>
      <c r="BL192" s="31"/>
      <c r="BM192" s="33"/>
      <c r="BN192" s="52"/>
      <c r="BO192" s="31"/>
      <c r="BP192" s="33"/>
      <c r="BQ192" s="52"/>
      <c r="BR192" s="31"/>
      <c r="BS192" s="33"/>
      <c r="BT192" s="52"/>
      <c r="BU192" s="31"/>
      <c r="BV192" s="33"/>
      <c r="BW192" s="52"/>
      <c r="BX192" s="31"/>
      <c r="BY192" s="119"/>
      <c r="BZ192" s="18"/>
      <c r="CA192" s="3"/>
    </row>
    <row r="193" spans="1:79" x14ac:dyDescent="0.2">
      <c r="A193" s="25"/>
      <c r="B193" s="14">
        <v>183</v>
      </c>
      <c r="C193" s="143">
        <v>282</v>
      </c>
      <c r="D193" s="13"/>
      <c r="E193" s="14"/>
      <c r="F193" s="15"/>
      <c r="G193" s="15"/>
      <c r="H193" s="138" t="s">
        <v>131</v>
      </c>
      <c r="I193" s="79" t="s">
        <v>244</v>
      </c>
      <c r="J193" s="89">
        <v>41416</v>
      </c>
      <c r="K193" s="63">
        <v>170</v>
      </c>
      <c r="L193" s="62"/>
      <c r="M193" s="62"/>
      <c r="N193" s="62"/>
      <c r="O193" s="62"/>
      <c r="P193" s="62"/>
      <c r="Q193" s="62"/>
      <c r="R193" s="62"/>
      <c r="S193" s="102">
        <f t="shared" si="34"/>
        <v>170</v>
      </c>
      <c r="T193" s="103">
        <f>+S193/1.196</f>
        <v>142.14046822742475</v>
      </c>
      <c r="U193" s="104">
        <f>+T193*0.196</f>
        <v>27.859531772575252</v>
      </c>
      <c r="V193" s="63"/>
      <c r="W193" s="62"/>
      <c r="X193" s="102"/>
      <c r="Y193" s="102"/>
      <c r="Z193" s="115"/>
      <c r="AA193" s="116">
        <f t="shared" si="35"/>
        <v>170</v>
      </c>
      <c r="AB193" s="102">
        <f t="shared" si="32"/>
        <v>142.14046822742475</v>
      </c>
      <c r="AC193" s="117">
        <f t="shared" si="30"/>
        <v>27.859531772575252</v>
      </c>
      <c r="AD193" s="122">
        <v>41416</v>
      </c>
      <c r="AE193" s="52" t="s">
        <v>56</v>
      </c>
      <c r="AF193" s="31">
        <v>170</v>
      </c>
      <c r="AG193" s="122"/>
      <c r="AH193" s="52"/>
      <c r="AI193" s="31"/>
      <c r="AJ193" s="122"/>
      <c r="AK193" s="52"/>
      <c r="AL193" s="31"/>
      <c r="AM193" s="33"/>
      <c r="AN193" s="37"/>
      <c r="AO193" s="122"/>
      <c r="AP193" s="52"/>
      <c r="AQ193" s="31"/>
      <c r="AR193" s="122"/>
      <c r="AS193" s="52"/>
      <c r="AT193" s="31"/>
      <c r="AU193" s="33"/>
      <c r="AV193" s="52"/>
      <c r="AW193" s="31"/>
      <c r="AX193" s="33"/>
      <c r="AY193" s="52"/>
      <c r="AZ193" s="31"/>
      <c r="BA193" s="33"/>
      <c r="BB193" s="52"/>
      <c r="BC193" s="31"/>
      <c r="BD193" s="33"/>
      <c r="BE193" s="52"/>
      <c r="BF193" s="31"/>
      <c r="BG193" s="33"/>
      <c r="BH193" s="52"/>
      <c r="BI193" s="31"/>
      <c r="BJ193" s="33"/>
      <c r="BK193" s="52"/>
      <c r="BL193" s="31"/>
      <c r="BM193" s="33"/>
      <c r="BN193" s="52"/>
      <c r="BO193" s="31"/>
      <c r="BP193" s="33"/>
      <c r="BQ193" s="52"/>
      <c r="BR193" s="31"/>
      <c r="BS193" s="33"/>
      <c r="BT193" s="52"/>
      <c r="BU193" s="31"/>
      <c r="BV193" s="33"/>
      <c r="BW193" s="52"/>
      <c r="BX193" s="31"/>
      <c r="BY193" s="119"/>
      <c r="BZ193" s="18"/>
      <c r="CA193" s="3"/>
    </row>
    <row r="194" spans="1:79" x14ac:dyDescent="0.2">
      <c r="A194" s="25"/>
      <c r="B194" s="96">
        <v>184</v>
      </c>
      <c r="C194" s="143">
        <v>283</v>
      </c>
      <c r="D194" s="13"/>
      <c r="E194" s="14"/>
      <c r="F194" s="15"/>
      <c r="G194" s="15"/>
      <c r="H194" s="138" t="s">
        <v>53</v>
      </c>
      <c r="I194" s="79" t="s">
        <v>245</v>
      </c>
      <c r="J194" s="89">
        <v>41416</v>
      </c>
      <c r="K194" s="63"/>
      <c r="L194" s="62">
        <v>242</v>
      </c>
      <c r="M194" s="62"/>
      <c r="N194" s="62"/>
      <c r="O194" s="62"/>
      <c r="P194" s="62"/>
      <c r="Q194" s="62"/>
      <c r="R194" s="62"/>
      <c r="S194" s="102">
        <f t="shared" si="34"/>
        <v>242</v>
      </c>
      <c r="T194" s="103">
        <f>+S194/1.196</f>
        <v>202.34113712374582</v>
      </c>
      <c r="U194" s="104">
        <f>+T194*0.196</f>
        <v>39.658862876254183</v>
      </c>
      <c r="V194" s="63"/>
      <c r="W194" s="62"/>
      <c r="X194" s="102"/>
      <c r="Y194" s="102"/>
      <c r="Z194" s="115"/>
      <c r="AA194" s="116">
        <f t="shared" si="35"/>
        <v>242</v>
      </c>
      <c r="AB194" s="102">
        <f t="shared" si="32"/>
        <v>202.34113712374582</v>
      </c>
      <c r="AC194" s="117">
        <f t="shared" si="30"/>
        <v>39.658862876254183</v>
      </c>
      <c r="AD194" s="122">
        <v>41437</v>
      </c>
      <c r="AE194" s="52" t="s">
        <v>56</v>
      </c>
      <c r="AF194" s="31">
        <v>242</v>
      </c>
      <c r="AG194" s="122"/>
      <c r="AH194" s="52"/>
      <c r="AI194" s="31"/>
      <c r="AJ194" s="122"/>
      <c r="AK194" s="52"/>
      <c r="AL194" s="31"/>
      <c r="AM194" s="33"/>
      <c r="AN194" s="37"/>
      <c r="AO194" s="122"/>
      <c r="AP194" s="52"/>
      <c r="AQ194" s="31"/>
      <c r="AR194" s="122"/>
      <c r="AS194" s="52"/>
      <c r="AT194" s="31"/>
      <c r="AU194" s="33"/>
      <c r="AV194" s="52"/>
      <c r="AW194" s="31"/>
      <c r="AX194" s="33"/>
      <c r="AY194" s="52"/>
      <c r="AZ194" s="31"/>
      <c r="BA194" s="33"/>
      <c r="BB194" s="52"/>
      <c r="BC194" s="31"/>
      <c r="BD194" s="33"/>
      <c r="BE194" s="52"/>
      <c r="BF194" s="31"/>
      <c r="BG194" s="33"/>
      <c r="BH194" s="52"/>
      <c r="BI194" s="31"/>
      <c r="BJ194" s="33"/>
      <c r="BK194" s="52"/>
      <c r="BL194" s="31"/>
      <c r="BM194" s="33"/>
      <c r="BN194" s="52"/>
      <c r="BO194" s="31"/>
      <c r="BP194" s="33"/>
      <c r="BQ194" s="52"/>
      <c r="BR194" s="31"/>
      <c r="BS194" s="33"/>
      <c r="BT194" s="52"/>
      <c r="BU194" s="31"/>
      <c r="BV194" s="33"/>
      <c r="BW194" s="52"/>
      <c r="BX194" s="31"/>
      <c r="BY194" s="119"/>
      <c r="BZ194" s="18"/>
      <c r="CA194" s="3"/>
    </row>
    <row r="195" spans="1:79" x14ac:dyDescent="0.2">
      <c r="A195" s="25"/>
      <c r="B195" s="14">
        <v>185</v>
      </c>
      <c r="C195" s="143">
        <v>284</v>
      </c>
      <c r="D195" s="13"/>
      <c r="E195" s="14"/>
      <c r="F195" s="15"/>
      <c r="G195" s="15"/>
      <c r="H195" s="138" t="s">
        <v>53</v>
      </c>
      <c r="I195" s="79" t="s">
        <v>246</v>
      </c>
      <c r="J195" s="89">
        <v>41416</v>
      </c>
      <c r="K195" s="63"/>
      <c r="L195" s="62">
        <v>152</v>
      </c>
      <c r="M195" s="62"/>
      <c r="N195" s="62"/>
      <c r="O195" s="62"/>
      <c r="P195" s="62"/>
      <c r="Q195" s="62"/>
      <c r="R195" s="62"/>
      <c r="S195" s="102">
        <f t="shared" si="34"/>
        <v>152</v>
      </c>
      <c r="T195" s="103">
        <f>S195/1.196</f>
        <v>127.09030100334449</v>
      </c>
      <c r="U195" s="104">
        <f>+T195*0.196</f>
        <v>24.909698996655521</v>
      </c>
      <c r="V195" s="63"/>
      <c r="W195" s="62"/>
      <c r="X195" s="102"/>
      <c r="Y195" s="102"/>
      <c r="Z195" s="115"/>
      <c r="AA195" s="116">
        <f t="shared" si="35"/>
        <v>152</v>
      </c>
      <c r="AB195" s="102">
        <f>T195+Y195</f>
        <v>127.09030100334449</v>
      </c>
      <c r="AC195" s="117">
        <f t="shared" si="30"/>
        <v>24.909698996655521</v>
      </c>
      <c r="AD195" s="122">
        <v>41426</v>
      </c>
      <c r="AE195" s="52" t="s">
        <v>51</v>
      </c>
      <c r="AF195" s="31">
        <v>152</v>
      </c>
      <c r="AG195" s="122"/>
      <c r="AH195" s="52"/>
      <c r="AI195" s="31"/>
      <c r="AJ195" s="122"/>
      <c r="AK195" s="52"/>
      <c r="AL195" s="31"/>
      <c r="AM195" s="33"/>
      <c r="AN195" s="37"/>
      <c r="AO195" s="122"/>
      <c r="AP195" s="52"/>
      <c r="AQ195" s="31"/>
      <c r="AR195" s="122"/>
      <c r="AS195" s="52"/>
      <c r="AT195" s="31"/>
      <c r="AU195" s="33"/>
      <c r="AV195" s="52"/>
      <c r="AW195" s="31"/>
      <c r="AX195" s="33"/>
      <c r="AY195" s="52"/>
      <c r="AZ195" s="31"/>
      <c r="BA195" s="33"/>
      <c r="BB195" s="52"/>
      <c r="BC195" s="31"/>
      <c r="BD195" s="33"/>
      <c r="BE195" s="52"/>
      <c r="BF195" s="31"/>
      <c r="BG195" s="33"/>
      <c r="BH195" s="52"/>
      <c r="BI195" s="31"/>
      <c r="BJ195" s="33"/>
      <c r="BK195" s="52"/>
      <c r="BL195" s="31"/>
      <c r="BM195" s="33"/>
      <c r="BN195" s="52"/>
      <c r="BO195" s="31"/>
      <c r="BP195" s="33"/>
      <c r="BQ195" s="52"/>
      <c r="BR195" s="31"/>
      <c r="BS195" s="33"/>
      <c r="BT195" s="52"/>
      <c r="BU195" s="31"/>
      <c r="BV195" s="33"/>
      <c r="BW195" s="52"/>
      <c r="BX195" s="31"/>
      <c r="BY195" s="119"/>
      <c r="BZ195" s="18"/>
      <c r="CA195" s="3"/>
    </row>
    <row r="196" spans="1:79" x14ac:dyDescent="0.2">
      <c r="A196" s="25"/>
      <c r="B196" s="96">
        <v>186</v>
      </c>
      <c r="C196" s="143">
        <v>285</v>
      </c>
      <c r="D196" s="13"/>
      <c r="E196" s="14"/>
      <c r="F196" s="15"/>
      <c r="G196" s="15"/>
      <c r="H196" s="138" t="s">
        <v>53</v>
      </c>
      <c r="I196" s="79" t="s">
        <v>247</v>
      </c>
      <c r="J196" s="89">
        <v>41416</v>
      </c>
      <c r="K196" s="63"/>
      <c r="L196" s="62">
        <v>190</v>
      </c>
      <c r="M196" s="62"/>
      <c r="N196" s="62"/>
      <c r="O196" s="62"/>
      <c r="P196" s="62"/>
      <c r="Q196" s="62"/>
      <c r="R196" s="62"/>
      <c r="S196" s="102">
        <f t="shared" si="34"/>
        <v>190</v>
      </c>
      <c r="T196" s="103">
        <f t="shared" ref="T196:T259" si="36">S196/1.196</f>
        <v>158.86287625418061</v>
      </c>
      <c r="U196" s="104">
        <f>+T196*0.196</f>
        <v>31.137123745819398</v>
      </c>
      <c r="V196" s="63"/>
      <c r="W196" s="62"/>
      <c r="X196" s="102"/>
      <c r="Y196" s="102"/>
      <c r="Z196" s="115"/>
      <c r="AA196" s="116">
        <f t="shared" si="35"/>
        <v>190</v>
      </c>
      <c r="AB196" s="102">
        <f t="shared" ref="AB196:AB259" si="37">T196+Y196</f>
        <v>158.86287625418061</v>
      </c>
      <c r="AC196" s="117">
        <f t="shared" si="30"/>
        <v>31.137123745819398</v>
      </c>
      <c r="AD196" s="122">
        <v>41436</v>
      </c>
      <c r="AE196" s="52" t="s">
        <v>51</v>
      </c>
      <c r="AF196" s="31">
        <v>190</v>
      </c>
      <c r="AG196" s="122"/>
      <c r="AH196" s="52"/>
      <c r="AI196" s="31"/>
      <c r="AJ196" s="122"/>
      <c r="AK196" s="52"/>
      <c r="AL196" s="31"/>
      <c r="AM196" s="33"/>
      <c r="AN196" s="37"/>
      <c r="AO196" s="122"/>
      <c r="AP196" s="52"/>
      <c r="AQ196" s="31"/>
      <c r="AR196" s="122"/>
      <c r="AS196" s="52"/>
      <c r="AT196" s="31"/>
      <c r="AU196" s="33"/>
      <c r="AV196" s="52"/>
      <c r="AW196" s="31"/>
      <c r="AX196" s="33"/>
      <c r="AY196" s="52"/>
      <c r="AZ196" s="31"/>
      <c r="BA196" s="33"/>
      <c r="BB196" s="52"/>
      <c r="BC196" s="31"/>
      <c r="BD196" s="33"/>
      <c r="BE196" s="52"/>
      <c r="BF196" s="31"/>
      <c r="BG196" s="33"/>
      <c r="BH196" s="52"/>
      <c r="BI196" s="31"/>
      <c r="BJ196" s="33"/>
      <c r="BK196" s="52"/>
      <c r="BL196" s="31"/>
      <c r="BM196" s="33"/>
      <c r="BN196" s="52"/>
      <c r="BO196" s="31"/>
      <c r="BP196" s="33"/>
      <c r="BQ196" s="52"/>
      <c r="BR196" s="31"/>
      <c r="BS196" s="33"/>
      <c r="BT196" s="52"/>
      <c r="BU196" s="31"/>
      <c r="BV196" s="33"/>
      <c r="BW196" s="52"/>
      <c r="BX196" s="31"/>
      <c r="BY196" s="119"/>
      <c r="BZ196" s="18"/>
      <c r="CA196" s="3"/>
    </row>
    <row r="197" spans="1:79" x14ac:dyDescent="0.2">
      <c r="A197" s="25"/>
      <c r="B197" s="14">
        <v>187</v>
      </c>
      <c r="C197" s="143">
        <v>286</v>
      </c>
      <c r="D197" s="13"/>
      <c r="E197" s="14"/>
      <c r="F197" s="15"/>
      <c r="G197" s="15"/>
      <c r="H197" s="138" t="s">
        <v>53</v>
      </c>
      <c r="I197" s="79" t="s">
        <v>248</v>
      </c>
      <c r="J197" s="89">
        <v>41417</v>
      </c>
      <c r="K197" s="63"/>
      <c r="L197" s="62">
        <v>190</v>
      </c>
      <c r="M197" s="62"/>
      <c r="N197" s="62"/>
      <c r="O197" s="62"/>
      <c r="P197" s="62"/>
      <c r="Q197" s="62"/>
      <c r="R197" s="62"/>
      <c r="S197" s="102">
        <f t="shared" si="34"/>
        <v>190</v>
      </c>
      <c r="T197" s="103">
        <f t="shared" si="36"/>
        <v>158.86287625418061</v>
      </c>
      <c r="U197" s="104">
        <f t="shared" ref="U197:U260" si="38">+T197*0.196</f>
        <v>31.137123745819398</v>
      </c>
      <c r="V197" s="63"/>
      <c r="W197" s="62"/>
      <c r="X197" s="102"/>
      <c r="Y197" s="102"/>
      <c r="Z197" s="115"/>
      <c r="AA197" s="116">
        <f t="shared" si="35"/>
        <v>190</v>
      </c>
      <c r="AB197" s="102">
        <f t="shared" si="37"/>
        <v>158.86287625418061</v>
      </c>
      <c r="AC197" s="117">
        <f t="shared" si="30"/>
        <v>31.137123745819398</v>
      </c>
      <c r="AD197" s="122">
        <v>41409</v>
      </c>
      <c r="AE197" s="52" t="s">
        <v>58</v>
      </c>
      <c r="AF197" s="31">
        <v>43</v>
      </c>
      <c r="AG197" s="122">
        <v>41442</v>
      </c>
      <c r="AH197" s="52" t="s">
        <v>58</v>
      </c>
      <c r="AI197" s="31">
        <v>147</v>
      </c>
      <c r="AJ197" s="122"/>
      <c r="AK197" s="52"/>
      <c r="AL197" s="31"/>
      <c r="AM197" s="33"/>
      <c r="AN197" s="37"/>
      <c r="AO197" s="122"/>
      <c r="AP197" s="52"/>
      <c r="AQ197" s="31"/>
      <c r="AR197" s="122"/>
      <c r="AS197" s="52"/>
      <c r="AT197" s="31"/>
      <c r="AU197" s="33"/>
      <c r="AV197" s="52"/>
      <c r="AW197" s="31"/>
      <c r="AX197" s="33"/>
      <c r="AY197" s="52"/>
      <c r="AZ197" s="31"/>
      <c r="BA197" s="33"/>
      <c r="BB197" s="52"/>
      <c r="BC197" s="31"/>
      <c r="BD197" s="33"/>
      <c r="BE197" s="52"/>
      <c r="BF197" s="31"/>
      <c r="BG197" s="33"/>
      <c r="BH197" s="52"/>
      <c r="BI197" s="31"/>
      <c r="BJ197" s="33"/>
      <c r="BK197" s="52"/>
      <c r="BL197" s="31"/>
      <c r="BM197" s="33"/>
      <c r="BN197" s="52"/>
      <c r="BO197" s="31"/>
      <c r="BP197" s="33"/>
      <c r="BQ197" s="52"/>
      <c r="BR197" s="31"/>
      <c r="BS197" s="33"/>
      <c r="BT197" s="52"/>
      <c r="BU197" s="31"/>
      <c r="BV197" s="33"/>
      <c r="BW197" s="52"/>
      <c r="BX197" s="31"/>
      <c r="BY197" s="119"/>
      <c r="BZ197" s="18"/>
      <c r="CA197" s="3"/>
    </row>
    <row r="198" spans="1:79" x14ac:dyDescent="0.2">
      <c r="A198" s="25"/>
      <c r="B198" s="96">
        <v>188</v>
      </c>
      <c r="C198" s="143">
        <v>287</v>
      </c>
      <c r="D198" s="13"/>
      <c r="E198" s="14"/>
      <c r="F198" s="15"/>
      <c r="G198" s="15"/>
      <c r="H198" s="138" t="s">
        <v>53</v>
      </c>
      <c r="I198" s="79" t="s">
        <v>249</v>
      </c>
      <c r="J198" s="89">
        <v>41417</v>
      </c>
      <c r="K198" s="63"/>
      <c r="L198" s="62">
        <v>190</v>
      </c>
      <c r="M198" s="62"/>
      <c r="N198" s="62"/>
      <c r="O198" s="62"/>
      <c r="P198" s="62"/>
      <c r="Q198" s="62"/>
      <c r="R198" s="62"/>
      <c r="S198" s="102">
        <f t="shared" si="34"/>
        <v>190</v>
      </c>
      <c r="T198" s="103">
        <f t="shared" si="36"/>
        <v>158.86287625418061</v>
      </c>
      <c r="U198" s="104">
        <f t="shared" si="38"/>
        <v>31.137123745819398</v>
      </c>
      <c r="V198" s="63"/>
      <c r="W198" s="62"/>
      <c r="X198" s="102"/>
      <c r="Y198" s="102"/>
      <c r="Z198" s="115"/>
      <c r="AA198" s="116">
        <f t="shared" si="35"/>
        <v>190</v>
      </c>
      <c r="AB198" s="102">
        <f t="shared" si="37"/>
        <v>158.86287625418061</v>
      </c>
      <c r="AC198" s="117">
        <f t="shared" ref="AC198:AC261" si="39">U198+Z198</f>
        <v>31.137123745819398</v>
      </c>
      <c r="AD198" s="122">
        <v>41379</v>
      </c>
      <c r="AE198" s="52" t="s">
        <v>58</v>
      </c>
      <c r="AF198" s="31">
        <v>83</v>
      </c>
      <c r="AG198" s="122"/>
      <c r="AH198" s="52"/>
      <c r="AI198" s="31"/>
      <c r="AJ198" s="122"/>
      <c r="AK198" s="52"/>
      <c r="AL198" s="31"/>
      <c r="AM198" s="33"/>
      <c r="AN198" s="37"/>
      <c r="AO198" s="122"/>
      <c r="AP198" s="52"/>
      <c r="AQ198" s="31"/>
      <c r="AR198" s="122"/>
      <c r="AS198" s="52"/>
      <c r="AT198" s="31"/>
      <c r="AU198" s="33"/>
      <c r="AV198" s="52"/>
      <c r="AW198" s="31"/>
      <c r="AX198" s="33"/>
      <c r="AY198" s="52"/>
      <c r="AZ198" s="31"/>
      <c r="BA198" s="33"/>
      <c r="BB198" s="52"/>
      <c r="BC198" s="31"/>
      <c r="BD198" s="33"/>
      <c r="BE198" s="52"/>
      <c r="BF198" s="31"/>
      <c r="BG198" s="33"/>
      <c r="BH198" s="52"/>
      <c r="BI198" s="31"/>
      <c r="BJ198" s="33"/>
      <c r="BK198" s="52"/>
      <c r="BL198" s="31"/>
      <c r="BM198" s="33"/>
      <c r="BN198" s="52"/>
      <c r="BO198" s="31"/>
      <c r="BP198" s="33"/>
      <c r="BQ198" s="52"/>
      <c r="BR198" s="31"/>
      <c r="BS198" s="33"/>
      <c r="BT198" s="52"/>
      <c r="BU198" s="31"/>
      <c r="BV198" s="33"/>
      <c r="BW198" s="52"/>
      <c r="BX198" s="31"/>
      <c r="BY198" s="119"/>
      <c r="BZ198" s="18"/>
      <c r="CA198" s="3"/>
    </row>
    <row r="199" spans="1:79" x14ac:dyDescent="0.2">
      <c r="A199" s="25"/>
      <c r="B199" s="14">
        <v>189</v>
      </c>
      <c r="C199" s="143">
        <v>288</v>
      </c>
      <c r="D199" s="13"/>
      <c r="E199" s="14"/>
      <c r="F199" s="15"/>
      <c r="G199" s="15"/>
      <c r="H199" s="138" t="s">
        <v>53</v>
      </c>
      <c r="I199" s="79" t="s">
        <v>250</v>
      </c>
      <c r="J199" s="89">
        <v>41417</v>
      </c>
      <c r="K199" s="63"/>
      <c r="L199" s="62">
        <v>394</v>
      </c>
      <c r="M199" s="62"/>
      <c r="N199" s="62"/>
      <c r="O199" s="62"/>
      <c r="P199" s="62"/>
      <c r="Q199" s="62"/>
      <c r="R199" s="62"/>
      <c r="S199" s="102">
        <f t="shared" si="34"/>
        <v>394</v>
      </c>
      <c r="T199" s="103">
        <f t="shared" si="36"/>
        <v>329.4314381270903</v>
      </c>
      <c r="U199" s="104">
        <f t="shared" si="38"/>
        <v>64.568561872909697</v>
      </c>
      <c r="V199" s="63"/>
      <c r="W199" s="62"/>
      <c r="X199" s="102"/>
      <c r="Y199" s="102"/>
      <c r="Z199" s="115"/>
      <c r="AA199" s="116">
        <f t="shared" si="35"/>
        <v>394</v>
      </c>
      <c r="AB199" s="102">
        <f t="shared" si="37"/>
        <v>329.4314381270903</v>
      </c>
      <c r="AC199" s="117">
        <f t="shared" si="39"/>
        <v>64.568561872909697</v>
      </c>
      <c r="AD199" s="122">
        <v>41423</v>
      </c>
      <c r="AE199" s="52" t="s">
        <v>56</v>
      </c>
      <c r="AF199" s="31">
        <v>394</v>
      </c>
      <c r="AG199" s="122"/>
      <c r="AH199" s="52"/>
      <c r="AI199" s="31"/>
      <c r="AJ199" s="122"/>
      <c r="AK199" s="52"/>
      <c r="AL199" s="31"/>
      <c r="AM199" s="33"/>
      <c r="AN199" s="37"/>
      <c r="AO199" s="122"/>
      <c r="AP199" s="52"/>
      <c r="AQ199" s="31"/>
      <c r="AR199" s="122"/>
      <c r="AS199" s="52"/>
      <c r="AT199" s="31"/>
      <c r="AU199" s="33"/>
      <c r="AV199" s="52"/>
      <c r="AW199" s="31"/>
      <c r="AX199" s="33"/>
      <c r="AY199" s="52"/>
      <c r="AZ199" s="31"/>
      <c r="BA199" s="33"/>
      <c r="BB199" s="52"/>
      <c r="BC199" s="31"/>
      <c r="BD199" s="33"/>
      <c r="BE199" s="52"/>
      <c r="BF199" s="31"/>
      <c r="BG199" s="33"/>
      <c r="BH199" s="52"/>
      <c r="BI199" s="31"/>
      <c r="BJ199" s="33"/>
      <c r="BK199" s="52"/>
      <c r="BL199" s="31"/>
      <c r="BM199" s="33"/>
      <c r="BN199" s="52"/>
      <c r="BO199" s="31"/>
      <c r="BP199" s="33"/>
      <c r="BQ199" s="52"/>
      <c r="BR199" s="31"/>
      <c r="BS199" s="33"/>
      <c r="BT199" s="52"/>
      <c r="BU199" s="31"/>
      <c r="BV199" s="33"/>
      <c r="BW199" s="52"/>
      <c r="BX199" s="31"/>
      <c r="BY199" s="119"/>
      <c r="BZ199" s="18"/>
      <c r="CA199" s="3"/>
    </row>
    <row r="200" spans="1:79" x14ac:dyDescent="0.2">
      <c r="A200" s="25"/>
      <c r="B200" s="96">
        <v>190</v>
      </c>
      <c r="C200" s="143">
        <v>289</v>
      </c>
      <c r="D200" s="13"/>
      <c r="E200" s="14"/>
      <c r="F200" s="15"/>
      <c r="G200" s="15"/>
      <c r="H200" s="138" t="s">
        <v>52</v>
      </c>
      <c r="I200" s="79" t="s">
        <v>251</v>
      </c>
      <c r="J200" s="89">
        <v>41418</v>
      </c>
      <c r="K200" s="63"/>
      <c r="L200" s="62"/>
      <c r="M200" s="62">
        <v>228</v>
      </c>
      <c r="N200" s="62"/>
      <c r="O200" s="62"/>
      <c r="P200" s="62"/>
      <c r="Q200" s="62"/>
      <c r="R200" s="62"/>
      <c r="S200" s="102">
        <f t="shared" si="34"/>
        <v>228</v>
      </c>
      <c r="T200" s="103">
        <f t="shared" si="36"/>
        <v>190.63545150501673</v>
      </c>
      <c r="U200" s="104">
        <f t="shared" si="38"/>
        <v>37.364548494983282</v>
      </c>
      <c r="V200" s="63"/>
      <c r="W200" s="62"/>
      <c r="X200" s="102"/>
      <c r="Y200" s="102"/>
      <c r="Z200" s="115"/>
      <c r="AA200" s="116">
        <f t="shared" si="35"/>
        <v>228</v>
      </c>
      <c r="AB200" s="102">
        <f t="shared" si="37"/>
        <v>190.63545150501673</v>
      </c>
      <c r="AC200" s="117">
        <f t="shared" si="39"/>
        <v>37.364548494983282</v>
      </c>
      <c r="AD200" s="122">
        <v>41426</v>
      </c>
      <c r="AE200" s="52" t="s">
        <v>51</v>
      </c>
      <c r="AF200" s="31">
        <v>228</v>
      </c>
      <c r="AG200" s="122"/>
      <c r="AH200" s="52"/>
      <c r="AI200" s="31"/>
      <c r="AJ200" s="122"/>
      <c r="AK200" s="52"/>
      <c r="AL200" s="31"/>
      <c r="AM200" s="33"/>
      <c r="AN200" s="37"/>
      <c r="AO200" s="122"/>
      <c r="AP200" s="52"/>
      <c r="AQ200" s="31"/>
      <c r="AR200" s="122"/>
      <c r="AS200" s="52"/>
      <c r="AT200" s="31"/>
      <c r="AU200" s="33"/>
      <c r="AV200" s="52"/>
      <c r="AW200" s="31"/>
      <c r="AX200" s="33"/>
      <c r="AY200" s="52"/>
      <c r="AZ200" s="31"/>
      <c r="BA200" s="33"/>
      <c r="BB200" s="52"/>
      <c r="BC200" s="31"/>
      <c r="BD200" s="33"/>
      <c r="BE200" s="52"/>
      <c r="BF200" s="31"/>
      <c r="BG200" s="33"/>
      <c r="BH200" s="52"/>
      <c r="BI200" s="31"/>
      <c r="BJ200" s="33"/>
      <c r="BK200" s="52"/>
      <c r="BL200" s="31"/>
      <c r="BM200" s="33"/>
      <c r="BN200" s="52"/>
      <c r="BO200" s="31"/>
      <c r="BP200" s="33"/>
      <c r="BQ200" s="52"/>
      <c r="BR200" s="31"/>
      <c r="BS200" s="33"/>
      <c r="BT200" s="52"/>
      <c r="BU200" s="31"/>
      <c r="BV200" s="33"/>
      <c r="BW200" s="52"/>
      <c r="BX200" s="31"/>
      <c r="BY200" s="119"/>
      <c r="BZ200" s="18"/>
      <c r="CA200" s="3"/>
    </row>
    <row r="201" spans="1:79" x14ac:dyDescent="0.2">
      <c r="A201" s="25"/>
      <c r="B201" s="14">
        <v>191</v>
      </c>
      <c r="C201" s="143">
        <v>290</v>
      </c>
      <c r="D201" s="13"/>
      <c r="E201" s="14"/>
      <c r="F201" s="15"/>
      <c r="G201" s="15"/>
      <c r="H201" s="138" t="s">
        <v>52</v>
      </c>
      <c r="I201" s="79" t="s">
        <v>252</v>
      </c>
      <c r="J201" s="89">
        <v>41418</v>
      </c>
      <c r="K201" s="63"/>
      <c r="L201" s="62"/>
      <c r="M201" s="62">
        <v>114</v>
      </c>
      <c r="N201" s="62"/>
      <c r="O201" s="62"/>
      <c r="P201" s="62"/>
      <c r="Q201" s="62"/>
      <c r="R201" s="62"/>
      <c r="S201" s="102">
        <f t="shared" si="34"/>
        <v>114</v>
      </c>
      <c r="T201" s="103">
        <f t="shared" si="36"/>
        <v>95.317725752508366</v>
      </c>
      <c r="U201" s="104">
        <f t="shared" si="38"/>
        <v>18.682274247491641</v>
      </c>
      <c r="V201" s="63"/>
      <c r="W201" s="62"/>
      <c r="X201" s="102"/>
      <c r="Y201" s="102"/>
      <c r="Z201" s="115"/>
      <c r="AA201" s="116">
        <f t="shared" si="35"/>
        <v>114</v>
      </c>
      <c r="AB201" s="102">
        <f t="shared" si="37"/>
        <v>95.317725752508366</v>
      </c>
      <c r="AC201" s="117">
        <f t="shared" si="39"/>
        <v>18.682274247491641</v>
      </c>
      <c r="AD201" s="122">
        <v>41430</v>
      </c>
      <c r="AE201" s="52" t="s">
        <v>51</v>
      </c>
      <c r="AF201" s="31">
        <v>114</v>
      </c>
      <c r="AG201" s="122"/>
      <c r="AH201" s="52"/>
      <c r="AI201" s="31"/>
      <c r="AJ201" s="122"/>
      <c r="AK201" s="52"/>
      <c r="AL201" s="31"/>
      <c r="AM201" s="33"/>
      <c r="AN201" s="37"/>
      <c r="AO201" s="122"/>
      <c r="AP201" s="52"/>
      <c r="AQ201" s="31"/>
      <c r="AR201" s="122"/>
      <c r="AS201" s="52"/>
      <c r="AT201" s="31"/>
      <c r="AU201" s="33"/>
      <c r="AV201" s="52"/>
      <c r="AW201" s="31"/>
      <c r="AX201" s="33"/>
      <c r="AY201" s="52"/>
      <c r="AZ201" s="31"/>
      <c r="BA201" s="33"/>
      <c r="BB201" s="52"/>
      <c r="BC201" s="31"/>
      <c r="BD201" s="33"/>
      <c r="BE201" s="52"/>
      <c r="BF201" s="31"/>
      <c r="BG201" s="33"/>
      <c r="BH201" s="52"/>
      <c r="BI201" s="31"/>
      <c r="BJ201" s="33"/>
      <c r="BK201" s="52"/>
      <c r="BL201" s="31"/>
      <c r="BM201" s="33"/>
      <c r="BN201" s="52"/>
      <c r="BO201" s="31"/>
      <c r="BP201" s="33"/>
      <c r="BQ201" s="52"/>
      <c r="BR201" s="31"/>
      <c r="BS201" s="33"/>
      <c r="BT201" s="52"/>
      <c r="BU201" s="31"/>
      <c r="BV201" s="33"/>
      <c r="BW201" s="52"/>
      <c r="BX201" s="31"/>
      <c r="BY201" s="119"/>
      <c r="BZ201" s="18"/>
      <c r="CA201" s="3"/>
    </row>
    <row r="202" spans="1:79" x14ac:dyDescent="0.2">
      <c r="A202" s="25"/>
      <c r="B202" s="96">
        <v>192</v>
      </c>
      <c r="C202" s="143">
        <v>291</v>
      </c>
      <c r="D202" s="13"/>
      <c r="E202" s="14"/>
      <c r="F202" s="15"/>
      <c r="G202" s="15"/>
      <c r="H202" s="138" t="s">
        <v>53</v>
      </c>
      <c r="I202" s="79" t="s">
        <v>253</v>
      </c>
      <c r="J202" s="89">
        <v>41422</v>
      </c>
      <c r="K202" s="63"/>
      <c r="L202" s="62">
        <v>10</v>
      </c>
      <c r="M202" s="62"/>
      <c r="N202" s="62"/>
      <c r="O202" s="62"/>
      <c r="P202" s="62"/>
      <c r="Q202" s="62"/>
      <c r="R202" s="62"/>
      <c r="S202" s="102">
        <f t="shared" si="34"/>
        <v>10</v>
      </c>
      <c r="T202" s="103">
        <f t="shared" si="36"/>
        <v>8.3612040133779271</v>
      </c>
      <c r="U202" s="104">
        <f t="shared" si="38"/>
        <v>1.6387959866220738</v>
      </c>
      <c r="V202" s="63"/>
      <c r="W202" s="62"/>
      <c r="X202" s="102"/>
      <c r="Y202" s="102"/>
      <c r="Z202" s="115"/>
      <c r="AA202" s="116">
        <f t="shared" si="35"/>
        <v>10</v>
      </c>
      <c r="AB202" s="102">
        <f t="shared" si="37"/>
        <v>8.3612040133779271</v>
      </c>
      <c r="AC202" s="117">
        <f t="shared" si="39"/>
        <v>1.6387959866220738</v>
      </c>
      <c r="AD202" s="122">
        <v>41422</v>
      </c>
      <c r="AE202" s="52" t="s">
        <v>51</v>
      </c>
      <c r="AF202" s="31">
        <v>10</v>
      </c>
      <c r="AG202" s="122"/>
      <c r="AH202" s="52"/>
      <c r="AI202" s="31"/>
      <c r="AJ202" s="122"/>
      <c r="AK202" s="52"/>
      <c r="AL202" s="31"/>
      <c r="AM202" s="33"/>
      <c r="AN202" s="37"/>
      <c r="AO202" s="122"/>
      <c r="AP202" s="52"/>
      <c r="AQ202" s="31"/>
      <c r="AR202" s="122"/>
      <c r="AS202" s="52"/>
      <c r="AT202" s="31"/>
      <c r="AU202" s="33"/>
      <c r="AV202" s="52"/>
      <c r="AW202" s="31"/>
      <c r="AX202" s="33"/>
      <c r="AY202" s="52"/>
      <c r="AZ202" s="31"/>
      <c r="BA202" s="33"/>
      <c r="BB202" s="52"/>
      <c r="BC202" s="31"/>
      <c r="BD202" s="33"/>
      <c r="BE202" s="52"/>
      <c r="BF202" s="31"/>
      <c r="BG202" s="33"/>
      <c r="BH202" s="52"/>
      <c r="BI202" s="31"/>
      <c r="BJ202" s="33"/>
      <c r="BK202" s="52"/>
      <c r="BL202" s="31"/>
      <c r="BM202" s="33"/>
      <c r="BN202" s="52"/>
      <c r="BO202" s="31"/>
      <c r="BP202" s="33"/>
      <c r="BQ202" s="52"/>
      <c r="BR202" s="31"/>
      <c r="BS202" s="33"/>
      <c r="BT202" s="52"/>
      <c r="BU202" s="31"/>
      <c r="BV202" s="33"/>
      <c r="BW202" s="52"/>
      <c r="BX202" s="31"/>
      <c r="BY202" s="119"/>
      <c r="BZ202" s="18"/>
      <c r="CA202" s="3"/>
    </row>
    <row r="203" spans="1:79" x14ac:dyDescent="0.2">
      <c r="A203" s="25"/>
      <c r="B203" s="14">
        <v>193</v>
      </c>
      <c r="C203" s="143">
        <v>292</v>
      </c>
      <c r="D203" s="13"/>
      <c r="E203" s="14"/>
      <c r="F203" s="15"/>
      <c r="G203" s="15"/>
      <c r="H203" s="138" t="s">
        <v>53</v>
      </c>
      <c r="I203" s="79" t="s">
        <v>254</v>
      </c>
      <c r="J203" s="89">
        <v>41422</v>
      </c>
      <c r="K203" s="63"/>
      <c r="L203" s="62">
        <v>70</v>
      </c>
      <c r="M203" s="62"/>
      <c r="N203" s="62"/>
      <c r="O203" s="62"/>
      <c r="P203" s="62"/>
      <c r="Q203" s="62"/>
      <c r="R203" s="62"/>
      <c r="S203" s="102">
        <f t="shared" si="34"/>
        <v>70</v>
      </c>
      <c r="T203" s="103">
        <f t="shared" si="36"/>
        <v>58.528428093645488</v>
      </c>
      <c r="U203" s="104">
        <f t="shared" si="38"/>
        <v>11.471571906354516</v>
      </c>
      <c r="V203" s="63"/>
      <c r="W203" s="62"/>
      <c r="X203" s="102"/>
      <c r="Y203" s="102"/>
      <c r="Z203" s="115"/>
      <c r="AA203" s="116">
        <f t="shared" si="35"/>
        <v>70</v>
      </c>
      <c r="AB203" s="102">
        <f t="shared" si="37"/>
        <v>58.528428093645488</v>
      </c>
      <c r="AC203" s="117">
        <f t="shared" si="39"/>
        <v>11.471571906354516</v>
      </c>
      <c r="AD203" s="122">
        <v>41451</v>
      </c>
      <c r="AE203" s="52" t="s">
        <v>51</v>
      </c>
      <c r="AF203" s="31">
        <v>70</v>
      </c>
      <c r="AG203" s="122"/>
      <c r="AH203" s="52"/>
      <c r="AI203" s="31"/>
      <c r="AJ203" s="122"/>
      <c r="AK203" s="52"/>
      <c r="AL203" s="31"/>
      <c r="AM203" s="33"/>
      <c r="AN203" s="37"/>
      <c r="AO203" s="122"/>
      <c r="AP203" s="52"/>
      <c r="AQ203" s="31"/>
      <c r="AR203" s="122"/>
      <c r="AS203" s="52"/>
      <c r="AT203" s="31"/>
      <c r="AU203" s="33"/>
      <c r="AV203" s="52"/>
      <c r="AW203" s="31"/>
      <c r="AX203" s="33"/>
      <c r="AY203" s="52"/>
      <c r="AZ203" s="31"/>
      <c r="BA203" s="33"/>
      <c r="BB203" s="52"/>
      <c r="BC203" s="31"/>
      <c r="BD203" s="33"/>
      <c r="BE203" s="52"/>
      <c r="BF203" s="31"/>
      <c r="BG203" s="33"/>
      <c r="BH203" s="52"/>
      <c r="BI203" s="31"/>
      <c r="BJ203" s="33"/>
      <c r="BK203" s="52"/>
      <c r="BL203" s="31"/>
      <c r="BM203" s="33"/>
      <c r="BN203" s="52"/>
      <c r="BO203" s="31"/>
      <c r="BP203" s="33"/>
      <c r="BQ203" s="52"/>
      <c r="BR203" s="31"/>
      <c r="BS203" s="33"/>
      <c r="BT203" s="52"/>
      <c r="BU203" s="31"/>
      <c r="BV203" s="33"/>
      <c r="BW203" s="52"/>
      <c r="BX203" s="31"/>
      <c r="BY203" s="119"/>
      <c r="BZ203" s="18"/>
      <c r="CA203" s="3"/>
    </row>
    <row r="204" spans="1:79" x14ac:dyDescent="0.2">
      <c r="A204" s="25"/>
      <c r="B204" s="96">
        <v>194</v>
      </c>
      <c r="C204" s="143">
        <v>293</v>
      </c>
      <c r="D204" s="13"/>
      <c r="E204" s="14"/>
      <c r="F204" s="15"/>
      <c r="G204" s="15"/>
      <c r="H204" s="138" t="s">
        <v>53</v>
      </c>
      <c r="I204" s="79" t="s">
        <v>255</v>
      </c>
      <c r="J204" s="89">
        <v>41425</v>
      </c>
      <c r="K204" s="63"/>
      <c r="L204" s="62">
        <v>152</v>
      </c>
      <c r="M204" s="62"/>
      <c r="N204" s="62"/>
      <c r="O204" s="62"/>
      <c r="P204" s="62"/>
      <c r="Q204" s="62"/>
      <c r="R204" s="62"/>
      <c r="S204" s="102">
        <f t="shared" si="34"/>
        <v>152</v>
      </c>
      <c r="T204" s="103">
        <f t="shared" si="36"/>
        <v>127.09030100334449</v>
      </c>
      <c r="U204" s="104">
        <f t="shared" si="38"/>
        <v>24.909698996655521</v>
      </c>
      <c r="V204" s="63"/>
      <c r="W204" s="62"/>
      <c r="X204" s="102"/>
      <c r="Y204" s="102"/>
      <c r="Z204" s="115"/>
      <c r="AA204" s="116">
        <f t="shared" si="35"/>
        <v>152</v>
      </c>
      <c r="AB204" s="102">
        <f t="shared" si="37"/>
        <v>127.09030100334449</v>
      </c>
      <c r="AC204" s="117">
        <f t="shared" si="39"/>
        <v>24.909698996655521</v>
      </c>
      <c r="AD204" s="122">
        <v>41454</v>
      </c>
      <c r="AE204" s="52" t="s">
        <v>51</v>
      </c>
      <c r="AF204" s="31">
        <v>76</v>
      </c>
      <c r="AG204" s="122"/>
      <c r="AH204" s="52"/>
      <c r="AI204" s="31"/>
      <c r="AJ204" s="122"/>
      <c r="AK204" s="52"/>
      <c r="AL204" s="31"/>
      <c r="AM204" s="33"/>
      <c r="AN204" s="37"/>
      <c r="AO204" s="122"/>
      <c r="AP204" s="52"/>
      <c r="AQ204" s="31"/>
      <c r="AR204" s="122"/>
      <c r="AS204" s="52"/>
      <c r="AT204" s="31"/>
      <c r="AU204" s="33"/>
      <c r="AV204" s="52"/>
      <c r="AW204" s="31"/>
      <c r="AX204" s="33"/>
      <c r="AY204" s="52"/>
      <c r="AZ204" s="31"/>
      <c r="BA204" s="33"/>
      <c r="BB204" s="52"/>
      <c r="BC204" s="31"/>
      <c r="BD204" s="33"/>
      <c r="BE204" s="52"/>
      <c r="BF204" s="31"/>
      <c r="BG204" s="33"/>
      <c r="BH204" s="52"/>
      <c r="BI204" s="31"/>
      <c r="BJ204" s="33"/>
      <c r="BK204" s="52"/>
      <c r="BL204" s="31"/>
      <c r="BM204" s="33"/>
      <c r="BN204" s="52"/>
      <c r="BO204" s="31"/>
      <c r="BP204" s="33"/>
      <c r="BQ204" s="52"/>
      <c r="BR204" s="31"/>
      <c r="BS204" s="33"/>
      <c r="BT204" s="52"/>
      <c r="BU204" s="31"/>
      <c r="BV204" s="33"/>
      <c r="BW204" s="52"/>
      <c r="BX204" s="31"/>
      <c r="BY204" s="119"/>
      <c r="BZ204" s="18"/>
      <c r="CA204" s="3"/>
    </row>
    <row r="205" spans="1:79" x14ac:dyDescent="0.2">
      <c r="A205" s="25"/>
      <c r="B205" s="14">
        <v>195</v>
      </c>
      <c r="C205" s="143">
        <v>294</v>
      </c>
      <c r="D205" s="13"/>
      <c r="E205" s="14"/>
      <c r="F205" s="15"/>
      <c r="G205" s="15"/>
      <c r="H205" s="138" t="s">
        <v>53</v>
      </c>
      <c r="I205" s="79" t="s">
        <v>256</v>
      </c>
      <c r="J205" s="89">
        <v>41425</v>
      </c>
      <c r="K205" s="63"/>
      <c r="L205" s="62">
        <v>70</v>
      </c>
      <c r="M205" s="62"/>
      <c r="N205" s="62"/>
      <c r="O205" s="62"/>
      <c r="P205" s="62"/>
      <c r="Q205" s="62"/>
      <c r="R205" s="62"/>
      <c r="S205" s="102">
        <f t="shared" si="34"/>
        <v>70</v>
      </c>
      <c r="T205" s="103">
        <f t="shared" si="36"/>
        <v>58.528428093645488</v>
      </c>
      <c r="U205" s="104">
        <f t="shared" si="38"/>
        <v>11.471571906354516</v>
      </c>
      <c r="V205" s="63"/>
      <c r="W205" s="62"/>
      <c r="X205" s="102"/>
      <c r="Y205" s="102"/>
      <c r="Z205" s="115"/>
      <c r="AA205" s="116">
        <f t="shared" si="35"/>
        <v>70</v>
      </c>
      <c r="AB205" s="102">
        <f t="shared" si="37"/>
        <v>58.528428093645488</v>
      </c>
      <c r="AC205" s="117">
        <f t="shared" si="39"/>
        <v>11.471571906354516</v>
      </c>
      <c r="AD205" s="122">
        <v>41429</v>
      </c>
      <c r="AE205" s="52" t="s">
        <v>51</v>
      </c>
      <c r="AF205" s="31">
        <v>70</v>
      </c>
      <c r="AG205" s="122"/>
      <c r="AH205" s="52"/>
      <c r="AI205" s="31"/>
      <c r="AJ205" s="122"/>
      <c r="AK205" s="52"/>
      <c r="AL205" s="31"/>
      <c r="AM205" s="33"/>
      <c r="AN205" s="37"/>
      <c r="AO205" s="122"/>
      <c r="AP205" s="52"/>
      <c r="AQ205" s="31"/>
      <c r="AR205" s="122"/>
      <c r="AS205" s="52"/>
      <c r="AT205" s="31"/>
      <c r="AU205" s="33"/>
      <c r="AV205" s="52"/>
      <c r="AW205" s="31"/>
      <c r="AX205" s="33"/>
      <c r="AY205" s="52"/>
      <c r="AZ205" s="31"/>
      <c r="BA205" s="33"/>
      <c r="BB205" s="52"/>
      <c r="BC205" s="31"/>
      <c r="BD205" s="33"/>
      <c r="BE205" s="52"/>
      <c r="BF205" s="31"/>
      <c r="BG205" s="33"/>
      <c r="BH205" s="52"/>
      <c r="BI205" s="31"/>
      <c r="BJ205" s="33"/>
      <c r="BK205" s="52"/>
      <c r="BL205" s="31"/>
      <c r="BM205" s="33"/>
      <c r="BN205" s="52"/>
      <c r="BO205" s="31"/>
      <c r="BP205" s="33"/>
      <c r="BQ205" s="52"/>
      <c r="BR205" s="31"/>
      <c r="BS205" s="33"/>
      <c r="BT205" s="52"/>
      <c r="BU205" s="31"/>
      <c r="BV205" s="33"/>
      <c r="BW205" s="52"/>
      <c r="BX205" s="31"/>
      <c r="BY205" s="119"/>
      <c r="BZ205" s="18"/>
      <c r="CA205" s="3"/>
    </row>
    <row r="206" spans="1:79" x14ac:dyDescent="0.2">
      <c r="A206" s="25"/>
      <c r="B206" s="96">
        <v>196</v>
      </c>
      <c r="C206" s="143">
        <v>295</v>
      </c>
      <c r="D206" s="13"/>
      <c r="E206" s="14"/>
      <c r="F206" s="15"/>
      <c r="G206" s="15"/>
      <c r="H206" s="138" t="s">
        <v>52</v>
      </c>
      <c r="I206" s="79" t="s">
        <v>257</v>
      </c>
      <c r="J206" s="89">
        <v>41425</v>
      </c>
      <c r="K206" s="63"/>
      <c r="L206" s="62"/>
      <c r="M206" s="62">
        <v>152</v>
      </c>
      <c r="N206" s="62"/>
      <c r="O206" s="62"/>
      <c r="P206" s="62"/>
      <c r="Q206" s="62"/>
      <c r="R206" s="62"/>
      <c r="S206" s="102">
        <f t="shared" si="34"/>
        <v>152</v>
      </c>
      <c r="T206" s="103">
        <f t="shared" si="36"/>
        <v>127.09030100334449</v>
      </c>
      <c r="U206" s="104">
        <f t="shared" si="38"/>
        <v>24.909698996655521</v>
      </c>
      <c r="V206" s="63"/>
      <c r="W206" s="62"/>
      <c r="X206" s="102"/>
      <c r="Y206" s="102"/>
      <c r="Z206" s="115"/>
      <c r="AA206" s="116">
        <f t="shared" si="35"/>
        <v>152</v>
      </c>
      <c r="AB206" s="102">
        <f t="shared" si="37"/>
        <v>127.09030100334449</v>
      </c>
      <c r="AC206" s="117">
        <f t="shared" si="39"/>
        <v>24.909698996655521</v>
      </c>
      <c r="AD206" s="122">
        <v>41458</v>
      </c>
      <c r="AE206" s="52" t="s">
        <v>51</v>
      </c>
      <c r="AF206" s="31">
        <v>152</v>
      </c>
      <c r="AG206" s="122"/>
      <c r="AH206" s="52"/>
      <c r="AI206" s="31"/>
      <c r="AJ206" s="122"/>
      <c r="AK206" s="52"/>
      <c r="AL206" s="31"/>
      <c r="AM206" s="33"/>
      <c r="AN206" s="37"/>
      <c r="AO206" s="122"/>
      <c r="AP206" s="52"/>
      <c r="AQ206" s="31"/>
      <c r="AR206" s="122"/>
      <c r="AS206" s="52"/>
      <c r="AT206" s="31"/>
      <c r="AU206" s="33"/>
      <c r="AV206" s="52"/>
      <c r="AW206" s="31"/>
      <c r="AX206" s="33"/>
      <c r="AY206" s="52"/>
      <c r="AZ206" s="31"/>
      <c r="BA206" s="33"/>
      <c r="BB206" s="52"/>
      <c r="BC206" s="31"/>
      <c r="BD206" s="33"/>
      <c r="BE206" s="52"/>
      <c r="BF206" s="31"/>
      <c r="BG206" s="33"/>
      <c r="BH206" s="52"/>
      <c r="BI206" s="31"/>
      <c r="BJ206" s="33"/>
      <c r="BK206" s="52"/>
      <c r="BL206" s="31"/>
      <c r="BM206" s="33"/>
      <c r="BN206" s="52"/>
      <c r="BO206" s="31"/>
      <c r="BP206" s="33"/>
      <c r="BQ206" s="52"/>
      <c r="BR206" s="31"/>
      <c r="BS206" s="33"/>
      <c r="BT206" s="52"/>
      <c r="BU206" s="31"/>
      <c r="BV206" s="33"/>
      <c r="BW206" s="52"/>
      <c r="BX206" s="31"/>
      <c r="BY206" s="119"/>
      <c r="BZ206" s="18"/>
      <c r="CA206" s="3"/>
    </row>
    <row r="207" spans="1:79" x14ac:dyDescent="0.2">
      <c r="A207" s="25"/>
      <c r="B207" s="14">
        <v>197</v>
      </c>
      <c r="C207" s="143">
        <v>296</v>
      </c>
      <c r="D207" s="13"/>
      <c r="E207" s="14"/>
      <c r="F207" s="15"/>
      <c r="G207" s="15"/>
      <c r="H207" s="138" t="s">
        <v>52</v>
      </c>
      <c r="I207" s="79" t="s">
        <v>258</v>
      </c>
      <c r="J207" s="89">
        <v>41425</v>
      </c>
      <c r="K207" s="63"/>
      <c r="L207" s="62"/>
      <c r="M207" s="62">
        <v>190</v>
      </c>
      <c r="N207" s="62"/>
      <c r="O207" s="62"/>
      <c r="P207" s="62"/>
      <c r="Q207" s="62"/>
      <c r="R207" s="62"/>
      <c r="S207" s="102">
        <f t="shared" si="34"/>
        <v>190</v>
      </c>
      <c r="T207" s="103">
        <f t="shared" si="36"/>
        <v>158.86287625418061</v>
      </c>
      <c r="U207" s="104">
        <f t="shared" si="38"/>
        <v>31.137123745819398</v>
      </c>
      <c r="V207" s="63"/>
      <c r="W207" s="62"/>
      <c r="X207" s="102"/>
      <c r="Y207" s="102"/>
      <c r="Z207" s="115"/>
      <c r="AA207" s="116">
        <f t="shared" si="35"/>
        <v>190</v>
      </c>
      <c r="AB207" s="102">
        <f t="shared" si="37"/>
        <v>158.86287625418061</v>
      </c>
      <c r="AC207" s="117">
        <f t="shared" si="39"/>
        <v>31.137123745819398</v>
      </c>
      <c r="AD207" s="122">
        <v>41430</v>
      </c>
      <c r="AE207" s="52" t="s">
        <v>51</v>
      </c>
      <c r="AF207" s="31">
        <v>190</v>
      </c>
      <c r="AG207" s="122"/>
      <c r="AH207" s="52"/>
      <c r="AI207" s="31"/>
      <c r="AJ207" s="122"/>
      <c r="AK207" s="52"/>
      <c r="AL207" s="31"/>
      <c r="AM207" s="33"/>
      <c r="AN207" s="37"/>
      <c r="AO207" s="122"/>
      <c r="AP207" s="52"/>
      <c r="AQ207" s="31"/>
      <c r="AR207" s="122"/>
      <c r="AS207" s="52"/>
      <c r="AT207" s="31"/>
      <c r="AU207" s="33"/>
      <c r="AV207" s="52"/>
      <c r="AW207" s="31"/>
      <c r="AX207" s="33"/>
      <c r="AY207" s="52"/>
      <c r="AZ207" s="31"/>
      <c r="BA207" s="33"/>
      <c r="BB207" s="52"/>
      <c r="BC207" s="31"/>
      <c r="BD207" s="33"/>
      <c r="BE207" s="52"/>
      <c r="BF207" s="31"/>
      <c r="BG207" s="33"/>
      <c r="BH207" s="52"/>
      <c r="BI207" s="31"/>
      <c r="BJ207" s="33"/>
      <c r="BK207" s="52"/>
      <c r="BL207" s="31"/>
      <c r="BM207" s="33"/>
      <c r="BN207" s="52"/>
      <c r="BO207" s="31"/>
      <c r="BP207" s="33"/>
      <c r="BQ207" s="52"/>
      <c r="BR207" s="31"/>
      <c r="BS207" s="33"/>
      <c r="BT207" s="52"/>
      <c r="BU207" s="31"/>
      <c r="BV207" s="33"/>
      <c r="BW207" s="52"/>
      <c r="BX207" s="31"/>
      <c r="BY207" s="119"/>
      <c r="BZ207" s="18"/>
      <c r="CA207" s="3"/>
    </row>
    <row r="208" spans="1:79" x14ac:dyDescent="0.2">
      <c r="A208" s="25"/>
      <c r="B208" s="96">
        <v>198</v>
      </c>
      <c r="C208" s="143">
        <v>297</v>
      </c>
      <c r="D208" s="13"/>
      <c r="E208" s="14"/>
      <c r="F208" s="15"/>
      <c r="G208" s="15"/>
      <c r="H208" s="138" t="s">
        <v>53</v>
      </c>
      <c r="I208" s="79" t="s">
        <v>259</v>
      </c>
      <c r="J208" s="89">
        <v>41426</v>
      </c>
      <c r="K208" s="63"/>
      <c r="L208" s="62">
        <v>190</v>
      </c>
      <c r="M208" s="62"/>
      <c r="N208" s="62"/>
      <c r="O208" s="62"/>
      <c r="P208" s="62"/>
      <c r="Q208" s="62"/>
      <c r="R208" s="62"/>
      <c r="S208" s="102">
        <f t="shared" si="34"/>
        <v>190</v>
      </c>
      <c r="T208" s="103">
        <f t="shared" si="36"/>
        <v>158.86287625418061</v>
      </c>
      <c r="U208" s="104">
        <f t="shared" si="38"/>
        <v>31.137123745819398</v>
      </c>
      <c r="V208" s="63"/>
      <c r="W208" s="62"/>
      <c r="X208" s="102"/>
      <c r="Y208" s="102"/>
      <c r="Z208" s="115"/>
      <c r="AA208" s="116">
        <f t="shared" si="35"/>
        <v>190</v>
      </c>
      <c r="AB208" s="102">
        <f t="shared" si="37"/>
        <v>158.86287625418061</v>
      </c>
      <c r="AC208" s="117">
        <f t="shared" si="39"/>
        <v>31.137123745819398</v>
      </c>
      <c r="AD208" s="122">
        <v>41451</v>
      </c>
      <c r="AE208" s="52" t="s">
        <v>57</v>
      </c>
      <c r="AF208" s="31">
        <v>190</v>
      </c>
      <c r="AG208" s="122"/>
      <c r="AH208" s="52"/>
      <c r="AI208" s="31"/>
      <c r="AJ208" s="122"/>
      <c r="AK208" s="52"/>
      <c r="AL208" s="31"/>
      <c r="AM208" s="33"/>
      <c r="AN208" s="37"/>
      <c r="AO208" s="122"/>
      <c r="AP208" s="52"/>
      <c r="AQ208" s="31"/>
      <c r="AR208" s="122"/>
      <c r="AS208" s="52"/>
      <c r="AT208" s="31"/>
      <c r="AU208" s="33"/>
      <c r="AV208" s="52"/>
      <c r="AW208" s="31"/>
      <c r="AX208" s="33"/>
      <c r="AY208" s="52"/>
      <c r="AZ208" s="31"/>
      <c r="BA208" s="33"/>
      <c r="BB208" s="52"/>
      <c r="BC208" s="31"/>
      <c r="BD208" s="33"/>
      <c r="BE208" s="52"/>
      <c r="BF208" s="31"/>
      <c r="BG208" s="33"/>
      <c r="BH208" s="52"/>
      <c r="BI208" s="31"/>
      <c r="BJ208" s="33"/>
      <c r="BK208" s="52"/>
      <c r="BL208" s="31"/>
      <c r="BM208" s="33"/>
      <c r="BN208" s="52"/>
      <c r="BO208" s="31"/>
      <c r="BP208" s="33"/>
      <c r="BQ208" s="52"/>
      <c r="BR208" s="31"/>
      <c r="BS208" s="33"/>
      <c r="BT208" s="52"/>
      <c r="BU208" s="31"/>
      <c r="BV208" s="33"/>
      <c r="BW208" s="52"/>
      <c r="BX208" s="31"/>
      <c r="BY208" s="119"/>
      <c r="BZ208" s="18"/>
      <c r="CA208" s="3"/>
    </row>
    <row r="209" spans="1:79" x14ac:dyDescent="0.2">
      <c r="A209" s="25"/>
      <c r="B209" s="14">
        <v>199</v>
      </c>
      <c r="C209" s="143">
        <v>298</v>
      </c>
      <c r="D209" s="13"/>
      <c r="E209" s="14"/>
      <c r="F209" s="15"/>
      <c r="G209" s="15"/>
      <c r="H209" s="139" t="s">
        <v>52</v>
      </c>
      <c r="I209" s="79" t="s">
        <v>260</v>
      </c>
      <c r="J209" s="89">
        <v>41426</v>
      </c>
      <c r="K209" s="63"/>
      <c r="L209" s="62"/>
      <c r="M209" s="62">
        <v>190</v>
      </c>
      <c r="N209" s="62"/>
      <c r="O209" s="62"/>
      <c r="P209" s="62"/>
      <c r="Q209" s="62"/>
      <c r="R209" s="62"/>
      <c r="S209" s="102">
        <f t="shared" si="34"/>
        <v>190</v>
      </c>
      <c r="T209" s="103">
        <f t="shared" si="36"/>
        <v>158.86287625418061</v>
      </c>
      <c r="U209" s="104">
        <f t="shared" si="38"/>
        <v>31.137123745819398</v>
      </c>
      <c r="V209" s="63"/>
      <c r="W209" s="62"/>
      <c r="X209" s="102"/>
      <c r="Y209" s="102"/>
      <c r="Z209" s="115"/>
      <c r="AA209" s="116">
        <f t="shared" si="35"/>
        <v>190</v>
      </c>
      <c r="AB209" s="102">
        <f t="shared" si="37"/>
        <v>158.86287625418061</v>
      </c>
      <c r="AC209" s="117">
        <f t="shared" si="39"/>
        <v>31.137123745819398</v>
      </c>
      <c r="AD209" s="122">
        <v>41450</v>
      </c>
      <c r="AE209" s="52" t="s">
        <v>51</v>
      </c>
      <c r="AF209" s="31">
        <v>190</v>
      </c>
      <c r="AG209" s="122"/>
      <c r="AH209" s="52"/>
      <c r="AI209" s="31"/>
      <c r="AJ209" s="122"/>
      <c r="AK209" s="52"/>
      <c r="AL209" s="31"/>
      <c r="AM209" s="33"/>
      <c r="AN209" s="37"/>
      <c r="AO209" s="122"/>
      <c r="AP209" s="52"/>
      <c r="AQ209" s="31"/>
      <c r="AR209" s="122"/>
      <c r="AS209" s="52"/>
      <c r="AT209" s="31"/>
      <c r="AU209" s="33"/>
      <c r="AV209" s="52"/>
      <c r="AW209" s="31"/>
      <c r="AX209" s="33"/>
      <c r="AY209" s="52"/>
      <c r="AZ209" s="31"/>
      <c r="BA209" s="33"/>
      <c r="BB209" s="52"/>
      <c r="BC209" s="31"/>
      <c r="BD209" s="33"/>
      <c r="BE209" s="52"/>
      <c r="BF209" s="31"/>
      <c r="BG209" s="33"/>
      <c r="BH209" s="52"/>
      <c r="BI209" s="31"/>
      <c r="BJ209" s="33"/>
      <c r="BK209" s="52"/>
      <c r="BL209" s="31"/>
      <c r="BM209" s="33"/>
      <c r="BN209" s="52"/>
      <c r="BO209" s="31"/>
      <c r="BP209" s="33"/>
      <c r="BQ209" s="52"/>
      <c r="BR209" s="31"/>
      <c r="BS209" s="33"/>
      <c r="BT209" s="52"/>
      <c r="BU209" s="31"/>
      <c r="BV209" s="33"/>
      <c r="BW209" s="52"/>
      <c r="BX209" s="31"/>
      <c r="BY209" s="119"/>
      <c r="BZ209" s="18"/>
      <c r="CA209" s="3"/>
    </row>
    <row r="210" spans="1:79" x14ac:dyDescent="0.2">
      <c r="A210" s="25"/>
      <c r="B210" s="96">
        <v>200</v>
      </c>
      <c r="C210" s="143">
        <v>299</v>
      </c>
      <c r="D210" s="13"/>
      <c r="E210" s="14"/>
      <c r="F210" s="15"/>
      <c r="G210" s="15"/>
      <c r="H210" s="138" t="s">
        <v>53</v>
      </c>
      <c r="I210" s="79" t="s">
        <v>261</v>
      </c>
      <c r="J210" s="89">
        <v>41429</v>
      </c>
      <c r="K210" s="63"/>
      <c r="L210" s="62">
        <v>190</v>
      </c>
      <c r="M210" s="62"/>
      <c r="N210" s="62"/>
      <c r="O210" s="62"/>
      <c r="P210" s="62"/>
      <c r="Q210" s="62"/>
      <c r="R210" s="62"/>
      <c r="S210" s="102">
        <f t="shared" si="34"/>
        <v>190</v>
      </c>
      <c r="T210" s="103">
        <f t="shared" si="36"/>
        <v>158.86287625418061</v>
      </c>
      <c r="U210" s="104">
        <f t="shared" si="38"/>
        <v>31.137123745819398</v>
      </c>
      <c r="V210" s="63"/>
      <c r="W210" s="62"/>
      <c r="X210" s="102"/>
      <c r="Y210" s="102"/>
      <c r="Z210" s="115"/>
      <c r="AA210" s="116">
        <f t="shared" si="35"/>
        <v>190</v>
      </c>
      <c r="AB210" s="102">
        <f t="shared" si="37"/>
        <v>158.86287625418061</v>
      </c>
      <c r="AC210" s="117">
        <f t="shared" si="39"/>
        <v>31.137123745819398</v>
      </c>
      <c r="AD210" s="122">
        <v>41429</v>
      </c>
      <c r="AE210" s="52" t="s">
        <v>51</v>
      </c>
      <c r="AF210" s="31">
        <v>190</v>
      </c>
      <c r="AG210" s="122"/>
      <c r="AH210" s="52"/>
      <c r="AI210" s="31"/>
      <c r="AJ210" s="122"/>
      <c r="AK210" s="52"/>
      <c r="AL210" s="31"/>
      <c r="AM210" s="33"/>
      <c r="AN210" s="37"/>
      <c r="AO210" s="122"/>
      <c r="AP210" s="52"/>
      <c r="AQ210" s="31"/>
      <c r="AR210" s="122"/>
      <c r="AS210" s="52"/>
      <c r="AT210" s="31"/>
      <c r="AU210" s="33"/>
      <c r="AV210" s="52"/>
      <c r="AW210" s="31"/>
      <c r="AX210" s="33"/>
      <c r="AY210" s="52"/>
      <c r="AZ210" s="31"/>
      <c r="BA210" s="33"/>
      <c r="BB210" s="52"/>
      <c r="BC210" s="31"/>
      <c r="BD210" s="33"/>
      <c r="BE210" s="52"/>
      <c r="BF210" s="31"/>
      <c r="BG210" s="33"/>
      <c r="BH210" s="52"/>
      <c r="BI210" s="31"/>
      <c r="BJ210" s="33"/>
      <c r="BK210" s="52"/>
      <c r="BL210" s="31"/>
      <c r="BM210" s="33"/>
      <c r="BN210" s="52"/>
      <c r="BO210" s="31"/>
      <c r="BP210" s="33"/>
      <c r="BQ210" s="52"/>
      <c r="BR210" s="31"/>
      <c r="BS210" s="33"/>
      <c r="BT210" s="52"/>
      <c r="BU210" s="31"/>
      <c r="BV210" s="33"/>
      <c r="BW210" s="52"/>
      <c r="BX210" s="31"/>
      <c r="BY210" s="119"/>
      <c r="BZ210" s="18"/>
      <c r="CA210" s="3"/>
    </row>
    <row r="211" spans="1:79" x14ac:dyDescent="0.2">
      <c r="A211" s="25"/>
      <c r="B211" s="14">
        <v>201</v>
      </c>
      <c r="C211" s="143">
        <v>300</v>
      </c>
      <c r="D211" s="13"/>
      <c r="E211" s="14"/>
      <c r="F211" s="15"/>
      <c r="G211" s="15"/>
      <c r="H211" s="138" t="s">
        <v>53</v>
      </c>
      <c r="I211" s="79" t="s">
        <v>262</v>
      </c>
      <c r="J211" s="89">
        <v>41429</v>
      </c>
      <c r="K211" s="63"/>
      <c r="L211" s="62">
        <v>190</v>
      </c>
      <c r="M211" s="62"/>
      <c r="N211" s="62"/>
      <c r="O211" s="62"/>
      <c r="P211" s="62"/>
      <c r="Q211" s="62"/>
      <c r="R211" s="62"/>
      <c r="S211" s="102">
        <f t="shared" si="34"/>
        <v>190</v>
      </c>
      <c r="T211" s="103">
        <f t="shared" si="36"/>
        <v>158.86287625418061</v>
      </c>
      <c r="U211" s="104">
        <f t="shared" si="38"/>
        <v>31.137123745819398</v>
      </c>
      <c r="V211" s="63"/>
      <c r="W211" s="62"/>
      <c r="X211" s="102"/>
      <c r="Y211" s="102"/>
      <c r="Z211" s="115"/>
      <c r="AA211" s="116">
        <f t="shared" si="35"/>
        <v>190</v>
      </c>
      <c r="AB211" s="102">
        <f t="shared" si="37"/>
        <v>158.86287625418061</v>
      </c>
      <c r="AC211" s="117">
        <f t="shared" si="39"/>
        <v>31.137123745819398</v>
      </c>
      <c r="AD211" s="122"/>
      <c r="AE211" s="52"/>
      <c r="AF211" s="31"/>
      <c r="AG211" s="122"/>
      <c r="AH211" s="52"/>
      <c r="AI211" s="31"/>
      <c r="AJ211" s="122"/>
      <c r="AK211" s="52"/>
      <c r="AL211" s="31"/>
      <c r="AM211" s="33"/>
      <c r="AN211" s="37"/>
      <c r="AO211" s="122"/>
      <c r="AP211" s="52"/>
      <c r="AQ211" s="31"/>
      <c r="AR211" s="122"/>
      <c r="AS211" s="52"/>
      <c r="AT211" s="31"/>
      <c r="AU211" s="33"/>
      <c r="AV211" s="52"/>
      <c r="AW211" s="31"/>
      <c r="AX211" s="33"/>
      <c r="AY211" s="52"/>
      <c r="AZ211" s="31"/>
      <c r="BA211" s="33"/>
      <c r="BB211" s="52"/>
      <c r="BC211" s="31"/>
      <c r="BD211" s="33"/>
      <c r="BE211" s="52"/>
      <c r="BF211" s="31"/>
      <c r="BG211" s="33"/>
      <c r="BH211" s="52"/>
      <c r="BI211" s="31"/>
      <c r="BJ211" s="33"/>
      <c r="BK211" s="52"/>
      <c r="BL211" s="31"/>
      <c r="BM211" s="33"/>
      <c r="BN211" s="52"/>
      <c r="BO211" s="31"/>
      <c r="BP211" s="33"/>
      <c r="BQ211" s="52"/>
      <c r="BR211" s="31"/>
      <c r="BS211" s="33"/>
      <c r="BT211" s="52"/>
      <c r="BU211" s="31"/>
      <c r="BV211" s="33"/>
      <c r="BW211" s="52"/>
      <c r="BX211" s="31"/>
      <c r="BY211" s="119"/>
      <c r="BZ211" s="18"/>
      <c r="CA211" s="3"/>
    </row>
    <row r="212" spans="1:79" x14ac:dyDescent="0.2">
      <c r="A212" s="25"/>
      <c r="B212" s="96">
        <v>202</v>
      </c>
      <c r="C212" s="143">
        <v>301</v>
      </c>
      <c r="D212" s="13"/>
      <c r="E212" s="14"/>
      <c r="F212" s="15"/>
      <c r="G212" s="15"/>
      <c r="H212" s="138" t="s">
        <v>53</v>
      </c>
      <c r="I212" s="79" t="s">
        <v>263</v>
      </c>
      <c r="J212" s="89">
        <v>41430</v>
      </c>
      <c r="K212" s="63"/>
      <c r="L212" s="62">
        <v>70</v>
      </c>
      <c r="M212" s="62"/>
      <c r="N212" s="62"/>
      <c r="O212" s="62"/>
      <c r="P212" s="62"/>
      <c r="Q212" s="62"/>
      <c r="R212" s="62"/>
      <c r="S212" s="102">
        <f t="shared" si="34"/>
        <v>70</v>
      </c>
      <c r="T212" s="103">
        <f t="shared" si="36"/>
        <v>58.528428093645488</v>
      </c>
      <c r="U212" s="104">
        <f t="shared" si="38"/>
        <v>11.471571906354516</v>
      </c>
      <c r="V212" s="63"/>
      <c r="W212" s="62"/>
      <c r="X212" s="102"/>
      <c r="Y212" s="102"/>
      <c r="Z212" s="115"/>
      <c r="AA212" s="116">
        <f t="shared" si="35"/>
        <v>70</v>
      </c>
      <c r="AB212" s="102">
        <f t="shared" si="37"/>
        <v>58.528428093645488</v>
      </c>
      <c r="AC212" s="117">
        <f t="shared" si="39"/>
        <v>11.471571906354516</v>
      </c>
      <c r="AD212" s="122">
        <v>41430</v>
      </c>
      <c r="AE212" s="52" t="s">
        <v>56</v>
      </c>
      <c r="AF212" s="31">
        <v>70</v>
      </c>
      <c r="AG212" s="122"/>
      <c r="AH212" s="52"/>
      <c r="AI212" s="31"/>
      <c r="AJ212" s="122"/>
      <c r="AK212" s="52"/>
      <c r="AL212" s="31"/>
      <c r="AM212" s="33"/>
      <c r="AN212" s="37"/>
      <c r="AO212" s="122"/>
      <c r="AP212" s="52"/>
      <c r="AQ212" s="31"/>
      <c r="AR212" s="122"/>
      <c r="AS212" s="52"/>
      <c r="AT212" s="31"/>
      <c r="AU212" s="33"/>
      <c r="AV212" s="52"/>
      <c r="AW212" s="31"/>
      <c r="AX212" s="33"/>
      <c r="AY212" s="52"/>
      <c r="AZ212" s="31"/>
      <c r="BA212" s="33"/>
      <c r="BB212" s="52"/>
      <c r="BC212" s="31"/>
      <c r="BD212" s="33"/>
      <c r="BE212" s="52"/>
      <c r="BF212" s="31"/>
      <c r="BG212" s="33"/>
      <c r="BH212" s="52"/>
      <c r="BI212" s="31"/>
      <c r="BJ212" s="33"/>
      <c r="BK212" s="52"/>
      <c r="BL212" s="31"/>
      <c r="BM212" s="33"/>
      <c r="BN212" s="52"/>
      <c r="BO212" s="31"/>
      <c r="BP212" s="33"/>
      <c r="BQ212" s="52"/>
      <c r="BR212" s="31"/>
      <c r="BS212" s="33"/>
      <c r="BT212" s="52"/>
      <c r="BU212" s="31"/>
      <c r="BV212" s="33"/>
      <c r="BW212" s="52"/>
      <c r="BX212" s="31"/>
      <c r="BY212" s="119"/>
      <c r="BZ212" s="18"/>
      <c r="CA212" s="3"/>
    </row>
    <row r="213" spans="1:79" x14ac:dyDescent="0.2">
      <c r="A213" s="25"/>
      <c r="B213" s="14">
        <v>203</v>
      </c>
      <c r="C213" s="143">
        <v>302</v>
      </c>
      <c r="D213" s="13"/>
      <c r="E213" s="14"/>
      <c r="F213" s="15"/>
      <c r="G213" s="15"/>
      <c r="H213" s="138" t="s">
        <v>53</v>
      </c>
      <c r="I213" s="79" t="s">
        <v>264</v>
      </c>
      <c r="J213" s="89">
        <v>41430</v>
      </c>
      <c r="K213" s="63"/>
      <c r="L213" s="62">
        <v>190</v>
      </c>
      <c r="M213" s="62"/>
      <c r="N213" s="62"/>
      <c r="O213" s="62"/>
      <c r="P213" s="62"/>
      <c r="Q213" s="62"/>
      <c r="R213" s="62"/>
      <c r="S213" s="102">
        <f t="shared" si="34"/>
        <v>190</v>
      </c>
      <c r="T213" s="103">
        <f t="shared" si="36"/>
        <v>158.86287625418061</v>
      </c>
      <c r="U213" s="104">
        <f t="shared" si="38"/>
        <v>31.137123745819398</v>
      </c>
      <c r="V213" s="63"/>
      <c r="W213" s="62"/>
      <c r="X213" s="102"/>
      <c r="Y213" s="102"/>
      <c r="Z213" s="115"/>
      <c r="AA213" s="116">
        <f t="shared" si="35"/>
        <v>190</v>
      </c>
      <c r="AB213" s="102">
        <f t="shared" si="37"/>
        <v>158.86287625418061</v>
      </c>
      <c r="AC213" s="117">
        <f t="shared" si="39"/>
        <v>31.137123745819398</v>
      </c>
      <c r="AD213" s="122">
        <v>41436</v>
      </c>
      <c r="AE213" s="52" t="s">
        <v>51</v>
      </c>
      <c r="AF213" s="31">
        <v>190</v>
      </c>
      <c r="AG213" s="122"/>
      <c r="AH213" s="52"/>
      <c r="AI213" s="31"/>
      <c r="AJ213" s="122"/>
      <c r="AK213" s="52"/>
      <c r="AL213" s="31"/>
      <c r="AM213" s="33"/>
      <c r="AN213" s="37"/>
      <c r="AO213" s="122"/>
      <c r="AP213" s="52"/>
      <c r="AQ213" s="31"/>
      <c r="AR213" s="122"/>
      <c r="AS213" s="52"/>
      <c r="AT213" s="31"/>
      <c r="AU213" s="33"/>
      <c r="AV213" s="52"/>
      <c r="AW213" s="31"/>
      <c r="AX213" s="33"/>
      <c r="AY213" s="52"/>
      <c r="AZ213" s="31"/>
      <c r="BA213" s="33"/>
      <c r="BB213" s="52"/>
      <c r="BC213" s="31"/>
      <c r="BD213" s="33"/>
      <c r="BE213" s="52"/>
      <c r="BF213" s="31"/>
      <c r="BG213" s="33"/>
      <c r="BH213" s="52"/>
      <c r="BI213" s="31"/>
      <c r="BJ213" s="33"/>
      <c r="BK213" s="52"/>
      <c r="BL213" s="31"/>
      <c r="BM213" s="33"/>
      <c r="BN213" s="52"/>
      <c r="BO213" s="31"/>
      <c r="BP213" s="33"/>
      <c r="BQ213" s="52"/>
      <c r="BR213" s="31"/>
      <c r="BS213" s="33"/>
      <c r="BT213" s="52"/>
      <c r="BU213" s="31"/>
      <c r="BV213" s="33"/>
      <c r="BW213" s="52"/>
      <c r="BX213" s="31"/>
      <c r="BY213" s="119"/>
      <c r="BZ213" s="18"/>
      <c r="CA213" s="3"/>
    </row>
    <row r="214" spans="1:79" x14ac:dyDescent="0.2">
      <c r="A214" s="25"/>
      <c r="B214" s="96">
        <v>204</v>
      </c>
      <c r="C214" s="143">
        <v>303</v>
      </c>
      <c r="D214" s="13"/>
      <c r="E214" s="14"/>
      <c r="F214" s="15"/>
      <c r="G214" s="15"/>
      <c r="H214" s="138" t="s">
        <v>55</v>
      </c>
      <c r="I214" s="79" t="s">
        <v>265</v>
      </c>
      <c r="J214" s="89">
        <v>41430</v>
      </c>
      <c r="K214" s="63"/>
      <c r="L214" s="62"/>
      <c r="M214" s="62"/>
      <c r="N214" s="62"/>
      <c r="O214" s="62"/>
      <c r="P214" s="62">
        <v>200</v>
      </c>
      <c r="Q214" s="62"/>
      <c r="R214" s="62"/>
      <c r="S214" s="102">
        <f t="shared" si="34"/>
        <v>200</v>
      </c>
      <c r="T214" s="103">
        <f t="shared" si="36"/>
        <v>167.22408026755855</v>
      </c>
      <c r="U214" s="104">
        <f t="shared" si="38"/>
        <v>32.77591973244148</v>
      </c>
      <c r="V214" s="63"/>
      <c r="W214" s="62"/>
      <c r="X214" s="102"/>
      <c r="Y214" s="102"/>
      <c r="Z214" s="115"/>
      <c r="AA214" s="116">
        <f t="shared" si="35"/>
        <v>200</v>
      </c>
      <c r="AB214" s="102">
        <f t="shared" si="37"/>
        <v>167.22408026755855</v>
      </c>
      <c r="AC214" s="117">
        <f t="shared" si="39"/>
        <v>32.77591973244148</v>
      </c>
      <c r="AD214" s="122">
        <v>41430</v>
      </c>
      <c r="AE214" s="52" t="s">
        <v>57</v>
      </c>
      <c r="AF214" s="31">
        <v>200</v>
      </c>
      <c r="AG214" s="122"/>
      <c r="AH214" s="52"/>
      <c r="AI214" s="31"/>
      <c r="AJ214" s="122"/>
      <c r="AK214" s="52"/>
      <c r="AL214" s="31"/>
      <c r="AM214" s="33"/>
      <c r="AN214" s="37"/>
      <c r="AO214" s="122"/>
      <c r="AP214" s="52"/>
      <c r="AQ214" s="31"/>
      <c r="AR214" s="122"/>
      <c r="AS214" s="52"/>
      <c r="AT214" s="31"/>
      <c r="AU214" s="33"/>
      <c r="AV214" s="52"/>
      <c r="AW214" s="31"/>
      <c r="AX214" s="33"/>
      <c r="AY214" s="52"/>
      <c r="AZ214" s="31"/>
      <c r="BA214" s="33"/>
      <c r="BB214" s="52"/>
      <c r="BC214" s="31"/>
      <c r="BD214" s="33"/>
      <c r="BE214" s="52"/>
      <c r="BF214" s="31"/>
      <c r="BG214" s="33"/>
      <c r="BH214" s="52"/>
      <c r="BI214" s="31"/>
      <c r="BJ214" s="33"/>
      <c r="BK214" s="52"/>
      <c r="BL214" s="31"/>
      <c r="BM214" s="33"/>
      <c r="BN214" s="52"/>
      <c r="BO214" s="31"/>
      <c r="BP214" s="33"/>
      <c r="BQ214" s="52"/>
      <c r="BR214" s="31"/>
      <c r="BS214" s="33"/>
      <c r="BT214" s="52"/>
      <c r="BU214" s="31"/>
      <c r="BV214" s="33"/>
      <c r="BW214" s="52"/>
      <c r="BX214" s="31"/>
      <c r="BY214" s="119"/>
      <c r="BZ214" s="18"/>
      <c r="CA214" s="3"/>
    </row>
    <row r="215" spans="1:79" x14ac:dyDescent="0.2">
      <c r="A215" s="25"/>
      <c r="B215" s="14">
        <v>205</v>
      </c>
      <c r="C215" s="143">
        <v>304</v>
      </c>
      <c r="D215" s="13"/>
      <c r="E215" s="14"/>
      <c r="F215" s="15"/>
      <c r="G215" s="15"/>
      <c r="H215" s="138" t="s">
        <v>52</v>
      </c>
      <c r="I215" s="79" t="s">
        <v>266</v>
      </c>
      <c r="J215" s="89">
        <v>41432</v>
      </c>
      <c r="K215" s="63"/>
      <c r="L215" s="62"/>
      <c r="M215" s="62">
        <v>111</v>
      </c>
      <c r="N215" s="62"/>
      <c r="O215" s="62"/>
      <c r="P215" s="62"/>
      <c r="Q215" s="62"/>
      <c r="R215" s="62"/>
      <c r="S215" s="102">
        <f t="shared" si="34"/>
        <v>111</v>
      </c>
      <c r="T215" s="103">
        <f t="shared" si="36"/>
        <v>92.809364548494983</v>
      </c>
      <c r="U215" s="104">
        <f t="shared" si="38"/>
        <v>18.190635451505017</v>
      </c>
      <c r="V215" s="63"/>
      <c r="W215" s="62"/>
      <c r="X215" s="102"/>
      <c r="Y215" s="102"/>
      <c r="Z215" s="115"/>
      <c r="AA215" s="116">
        <f t="shared" si="35"/>
        <v>111</v>
      </c>
      <c r="AB215" s="102">
        <f t="shared" si="37"/>
        <v>92.809364548494983</v>
      </c>
      <c r="AC215" s="117">
        <f t="shared" si="39"/>
        <v>18.190635451505017</v>
      </c>
      <c r="AD215" s="122">
        <v>41440</v>
      </c>
      <c r="AE215" s="52" t="s">
        <v>51</v>
      </c>
      <c r="AF215" s="31">
        <v>111</v>
      </c>
      <c r="AG215" s="122"/>
      <c r="AH215" s="52"/>
      <c r="AI215" s="31"/>
      <c r="AJ215" s="122"/>
      <c r="AK215" s="52"/>
      <c r="AL215" s="31"/>
      <c r="AM215" s="33"/>
      <c r="AN215" s="37"/>
      <c r="AO215" s="122"/>
      <c r="AP215" s="52"/>
      <c r="AQ215" s="31"/>
      <c r="AR215" s="122"/>
      <c r="AS215" s="52"/>
      <c r="AT215" s="31"/>
      <c r="AU215" s="33"/>
      <c r="AV215" s="52"/>
      <c r="AW215" s="31"/>
      <c r="AX215" s="33"/>
      <c r="AY215" s="52"/>
      <c r="AZ215" s="31"/>
      <c r="BA215" s="33"/>
      <c r="BB215" s="52"/>
      <c r="BC215" s="31"/>
      <c r="BD215" s="33"/>
      <c r="BE215" s="52"/>
      <c r="BF215" s="31"/>
      <c r="BG215" s="33"/>
      <c r="BH215" s="52"/>
      <c r="BI215" s="31"/>
      <c r="BJ215" s="33"/>
      <c r="BK215" s="52"/>
      <c r="BL215" s="31"/>
      <c r="BM215" s="33"/>
      <c r="BN215" s="52"/>
      <c r="BO215" s="31"/>
      <c r="BP215" s="33"/>
      <c r="BQ215" s="52"/>
      <c r="BR215" s="31"/>
      <c r="BS215" s="33"/>
      <c r="BT215" s="52"/>
      <c r="BU215" s="31"/>
      <c r="BV215" s="33"/>
      <c r="BW215" s="52"/>
      <c r="BX215" s="31"/>
      <c r="BY215" s="119"/>
      <c r="BZ215" s="18"/>
      <c r="CA215" s="3"/>
    </row>
    <row r="216" spans="1:79" x14ac:dyDescent="0.2">
      <c r="A216" s="25"/>
      <c r="B216" s="96">
        <v>206</v>
      </c>
      <c r="C216" s="143">
        <v>305</v>
      </c>
      <c r="D216" s="13"/>
      <c r="E216" s="14"/>
      <c r="F216" s="15"/>
      <c r="G216" s="15"/>
      <c r="H216" s="138" t="s">
        <v>53</v>
      </c>
      <c r="I216" s="79" t="s">
        <v>267</v>
      </c>
      <c r="J216" s="89">
        <v>41432</v>
      </c>
      <c r="K216" s="63"/>
      <c r="L216" s="62">
        <v>149</v>
      </c>
      <c r="M216" s="62"/>
      <c r="N216" s="62"/>
      <c r="O216" s="62"/>
      <c r="P216" s="62"/>
      <c r="Q216" s="62"/>
      <c r="R216" s="62"/>
      <c r="S216" s="102">
        <f t="shared" si="34"/>
        <v>149</v>
      </c>
      <c r="T216" s="103">
        <f t="shared" si="36"/>
        <v>124.58193979933111</v>
      </c>
      <c r="U216" s="104">
        <f t="shared" si="38"/>
        <v>24.418060200668897</v>
      </c>
      <c r="V216" s="63"/>
      <c r="W216" s="62"/>
      <c r="X216" s="102"/>
      <c r="Y216" s="102"/>
      <c r="Z216" s="115"/>
      <c r="AA216" s="116">
        <f t="shared" si="35"/>
        <v>149</v>
      </c>
      <c r="AB216" s="102">
        <f t="shared" si="37"/>
        <v>124.58193979933111</v>
      </c>
      <c r="AC216" s="117">
        <f t="shared" si="39"/>
        <v>24.418060200668897</v>
      </c>
      <c r="AD216" s="122"/>
      <c r="AE216" s="52"/>
      <c r="AF216" s="31"/>
      <c r="AG216" s="122"/>
      <c r="AH216" s="52"/>
      <c r="AI216" s="31"/>
      <c r="AJ216" s="122"/>
      <c r="AK216" s="52"/>
      <c r="AL216" s="31"/>
      <c r="AM216" s="33"/>
      <c r="AN216" s="37"/>
      <c r="AO216" s="122"/>
      <c r="AP216" s="52"/>
      <c r="AQ216" s="31"/>
      <c r="AR216" s="122"/>
      <c r="AS216" s="52"/>
      <c r="AT216" s="31"/>
      <c r="AU216" s="33"/>
      <c r="AV216" s="52"/>
      <c r="AW216" s="31"/>
      <c r="AX216" s="33"/>
      <c r="AY216" s="52"/>
      <c r="AZ216" s="31"/>
      <c r="BA216" s="33"/>
      <c r="BB216" s="52"/>
      <c r="BC216" s="31"/>
      <c r="BD216" s="33"/>
      <c r="BE216" s="52"/>
      <c r="BF216" s="31"/>
      <c r="BG216" s="33"/>
      <c r="BH216" s="52"/>
      <c r="BI216" s="31"/>
      <c r="BJ216" s="33"/>
      <c r="BK216" s="52"/>
      <c r="BL216" s="31"/>
      <c r="BM216" s="33"/>
      <c r="BN216" s="52"/>
      <c r="BO216" s="31"/>
      <c r="BP216" s="33"/>
      <c r="BQ216" s="52"/>
      <c r="BR216" s="31"/>
      <c r="BS216" s="33"/>
      <c r="BT216" s="52"/>
      <c r="BU216" s="31"/>
      <c r="BV216" s="33"/>
      <c r="BW216" s="52"/>
      <c r="BX216" s="31"/>
      <c r="BY216" s="119"/>
      <c r="BZ216" s="18"/>
      <c r="CA216" s="3"/>
    </row>
    <row r="217" spans="1:79" x14ac:dyDescent="0.2">
      <c r="A217" s="25"/>
      <c r="B217" s="14">
        <v>207</v>
      </c>
      <c r="C217" s="143">
        <v>306</v>
      </c>
      <c r="D217" s="13"/>
      <c r="E217" s="14"/>
      <c r="F217" s="15"/>
      <c r="G217" s="15"/>
      <c r="H217" s="138" t="s">
        <v>53</v>
      </c>
      <c r="I217" s="79" t="s">
        <v>268</v>
      </c>
      <c r="J217" s="89">
        <v>41432</v>
      </c>
      <c r="K217" s="63"/>
      <c r="L217" s="62">
        <v>111</v>
      </c>
      <c r="M217" s="62"/>
      <c r="N217" s="62"/>
      <c r="O217" s="62"/>
      <c r="P217" s="62"/>
      <c r="Q217" s="62"/>
      <c r="R217" s="62"/>
      <c r="S217" s="102">
        <f t="shared" si="34"/>
        <v>111</v>
      </c>
      <c r="T217" s="103">
        <f t="shared" si="36"/>
        <v>92.809364548494983</v>
      </c>
      <c r="U217" s="104">
        <f t="shared" si="38"/>
        <v>18.190635451505017</v>
      </c>
      <c r="V217" s="63"/>
      <c r="W217" s="62"/>
      <c r="X217" s="102"/>
      <c r="Y217" s="102"/>
      <c r="Z217" s="115"/>
      <c r="AA217" s="116">
        <f t="shared" si="35"/>
        <v>111</v>
      </c>
      <c r="AB217" s="102">
        <f t="shared" si="37"/>
        <v>92.809364548494983</v>
      </c>
      <c r="AC217" s="117">
        <f t="shared" si="39"/>
        <v>18.190635451505017</v>
      </c>
      <c r="AD217" s="122"/>
      <c r="AE217" s="52"/>
      <c r="AF217" s="31"/>
      <c r="AG217" s="122"/>
      <c r="AH217" s="52"/>
      <c r="AI217" s="31"/>
      <c r="AJ217" s="122"/>
      <c r="AK217" s="52"/>
      <c r="AL217" s="31"/>
      <c r="AM217" s="33"/>
      <c r="AN217" s="37"/>
      <c r="AO217" s="122"/>
      <c r="AP217" s="52"/>
      <c r="AQ217" s="31"/>
      <c r="AR217" s="122"/>
      <c r="AS217" s="52"/>
      <c r="AT217" s="31"/>
      <c r="AU217" s="33"/>
      <c r="AV217" s="52"/>
      <c r="AW217" s="31"/>
      <c r="AX217" s="33"/>
      <c r="AY217" s="52"/>
      <c r="AZ217" s="31"/>
      <c r="BA217" s="33"/>
      <c r="BB217" s="52"/>
      <c r="BC217" s="31"/>
      <c r="BD217" s="33"/>
      <c r="BE217" s="52"/>
      <c r="BF217" s="31"/>
      <c r="BG217" s="33"/>
      <c r="BH217" s="52"/>
      <c r="BI217" s="31"/>
      <c r="BJ217" s="33"/>
      <c r="BK217" s="52"/>
      <c r="BL217" s="31"/>
      <c r="BM217" s="33"/>
      <c r="BN217" s="52"/>
      <c r="BO217" s="31"/>
      <c r="BP217" s="33"/>
      <c r="BQ217" s="52"/>
      <c r="BR217" s="31"/>
      <c r="BS217" s="33"/>
      <c r="BT217" s="52"/>
      <c r="BU217" s="31"/>
      <c r="BV217" s="33"/>
      <c r="BW217" s="52"/>
      <c r="BX217" s="31"/>
      <c r="BY217" s="119"/>
      <c r="BZ217" s="18"/>
      <c r="CA217" s="3"/>
    </row>
    <row r="218" spans="1:79" x14ac:dyDescent="0.2">
      <c r="A218" s="25"/>
      <c r="B218" s="96">
        <v>208</v>
      </c>
      <c r="C218" s="143">
        <v>307</v>
      </c>
      <c r="D218" s="13"/>
      <c r="E218" s="14"/>
      <c r="F218" s="15"/>
      <c r="G218" s="15"/>
      <c r="H218" s="138" t="s">
        <v>53</v>
      </c>
      <c r="I218" s="79" t="s">
        <v>269</v>
      </c>
      <c r="J218" s="89">
        <v>41432</v>
      </c>
      <c r="K218" s="63"/>
      <c r="L218" s="62">
        <v>149</v>
      </c>
      <c r="M218" s="62"/>
      <c r="N218" s="62"/>
      <c r="O218" s="62"/>
      <c r="P218" s="62"/>
      <c r="Q218" s="62"/>
      <c r="R218" s="62"/>
      <c r="S218" s="102">
        <f t="shared" si="34"/>
        <v>149</v>
      </c>
      <c r="T218" s="103">
        <f t="shared" si="36"/>
        <v>124.58193979933111</v>
      </c>
      <c r="U218" s="104">
        <f t="shared" si="38"/>
        <v>24.418060200668897</v>
      </c>
      <c r="V218" s="63"/>
      <c r="W218" s="62"/>
      <c r="X218" s="102"/>
      <c r="Y218" s="102"/>
      <c r="Z218" s="115"/>
      <c r="AA218" s="116">
        <f t="shared" si="35"/>
        <v>149</v>
      </c>
      <c r="AB218" s="102">
        <f t="shared" si="37"/>
        <v>124.58193979933111</v>
      </c>
      <c r="AC218" s="117">
        <f t="shared" si="39"/>
        <v>24.418060200668897</v>
      </c>
      <c r="AD218" s="122">
        <v>41436</v>
      </c>
      <c r="AE218" s="52" t="s">
        <v>51</v>
      </c>
      <c r="AF218" s="31">
        <v>149</v>
      </c>
      <c r="AG218" s="122"/>
      <c r="AH218" s="52"/>
      <c r="AI218" s="31"/>
      <c r="AJ218" s="122"/>
      <c r="AK218" s="52"/>
      <c r="AL218" s="31"/>
      <c r="AM218" s="33"/>
      <c r="AN218" s="37"/>
      <c r="AO218" s="122"/>
      <c r="AP218" s="52"/>
      <c r="AQ218" s="31"/>
      <c r="AR218" s="122"/>
      <c r="AS218" s="52"/>
      <c r="AT218" s="31"/>
      <c r="AU218" s="33"/>
      <c r="AV218" s="52"/>
      <c r="AW218" s="31"/>
      <c r="AX218" s="33"/>
      <c r="AY218" s="52"/>
      <c r="AZ218" s="31"/>
      <c r="BA218" s="33"/>
      <c r="BB218" s="52"/>
      <c r="BC218" s="31"/>
      <c r="BD218" s="33"/>
      <c r="BE218" s="52"/>
      <c r="BF218" s="31"/>
      <c r="BG218" s="33"/>
      <c r="BH218" s="52"/>
      <c r="BI218" s="31"/>
      <c r="BJ218" s="33"/>
      <c r="BK218" s="52"/>
      <c r="BL218" s="31"/>
      <c r="BM218" s="33"/>
      <c r="BN218" s="52"/>
      <c r="BO218" s="31"/>
      <c r="BP218" s="33"/>
      <c r="BQ218" s="52"/>
      <c r="BR218" s="31"/>
      <c r="BS218" s="33"/>
      <c r="BT218" s="52"/>
      <c r="BU218" s="31"/>
      <c r="BV218" s="33"/>
      <c r="BW218" s="52"/>
      <c r="BX218" s="31"/>
      <c r="BY218" s="119"/>
      <c r="BZ218" s="18"/>
      <c r="CA218" s="3"/>
    </row>
    <row r="219" spans="1:79" x14ac:dyDescent="0.2">
      <c r="A219" s="25"/>
      <c r="B219" s="14">
        <v>209</v>
      </c>
      <c r="C219" s="143">
        <v>308</v>
      </c>
      <c r="D219" s="13"/>
      <c r="E219" s="14"/>
      <c r="F219" s="15"/>
      <c r="G219" s="15"/>
      <c r="H219" s="138" t="s">
        <v>53</v>
      </c>
      <c r="I219" s="79" t="s">
        <v>270</v>
      </c>
      <c r="J219" s="89">
        <v>41432</v>
      </c>
      <c r="K219" s="63"/>
      <c r="L219" s="62">
        <v>187</v>
      </c>
      <c r="M219" s="62"/>
      <c r="N219" s="62"/>
      <c r="O219" s="62"/>
      <c r="P219" s="62"/>
      <c r="Q219" s="62"/>
      <c r="R219" s="62"/>
      <c r="S219" s="102">
        <f t="shared" si="34"/>
        <v>187</v>
      </c>
      <c r="T219" s="103">
        <f t="shared" si="36"/>
        <v>156.35451505016724</v>
      </c>
      <c r="U219" s="104">
        <f t="shared" si="38"/>
        <v>30.645484949832781</v>
      </c>
      <c r="V219" s="63"/>
      <c r="W219" s="62"/>
      <c r="X219" s="102"/>
      <c r="Y219" s="102"/>
      <c r="Z219" s="115"/>
      <c r="AA219" s="116">
        <f t="shared" si="35"/>
        <v>187</v>
      </c>
      <c r="AB219" s="102">
        <f t="shared" si="37"/>
        <v>156.35451505016724</v>
      </c>
      <c r="AC219" s="117">
        <f t="shared" si="39"/>
        <v>30.645484949832781</v>
      </c>
      <c r="AD219" s="122">
        <v>41451</v>
      </c>
      <c r="AE219" s="52" t="s">
        <v>51</v>
      </c>
      <c r="AF219" s="31">
        <v>187</v>
      </c>
      <c r="AG219" s="122"/>
      <c r="AH219" s="52"/>
      <c r="AI219" s="31"/>
      <c r="AJ219" s="122"/>
      <c r="AK219" s="52"/>
      <c r="AL219" s="31"/>
      <c r="AM219" s="33"/>
      <c r="AN219" s="37"/>
      <c r="AO219" s="122"/>
      <c r="AP219" s="52"/>
      <c r="AQ219" s="31"/>
      <c r="AR219" s="122"/>
      <c r="AS219" s="52"/>
      <c r="AT219" s="31"/>
      <c r="AU219" s="33"/>
      <c r="AV219" s="52"/>
      <c r="AW219" s="31"/>
      <c r="AX219" s="33"/>
      <c r="AY219" s="52"/>
      <c r="AZ219" s="31"/>
      <c r="BA219" s="33"/>
      <c r="BB219" s="52"/>
      <c r="BC219" s="31"/>
      <c r="BD219" s="33"/>
      <c r="BE219" s="52"/>
      <c r="BF219" s="31"/>
      <c r="BG219" s="33"/>
      <c r="BH219" s="52"/>
      <c r="BI219" s="31"/>
      <c r="BJ219" s="33"/>
      <c r="BK219" s="52"/>
      <c r="BL219" s="31"/>
      <c r="BM219" s="33"/>
      <c r="BN219" s="52"/>
      <c r="BO219" s="31"/>
      <c r="BP219" s="33"/>
      <c r="BQ219" s="52"/>
      <c r="BR219" s="31"/>
      <c r="BS219" s="33"/>
      <c r="BT219" s="52"/>
      <c r="BU219" s="31"/>
      <c r="BV219" s="33"/>
      <c r="BW219" s="52"/>
      <c r="BX219" s="31"/>
      <c r="BY219" s="119"/>
      <c r="BZ219" s="18"/>
      <c r="CA219" s="3"/>
    </row>
    <row r="220" spans="1:79" x14ac:dyDescent="0.2">
      <c r="A220" s="25"/>
      <c r="B220" s="96">
        <v>210</v>
      </c>
      <c r="C220" s="143">
        <v>309</v>
      </c>
      <c r="D220" s="13"/>
      <c r="E220" s="14"/>
      <c r="F220" s="15"/>
      <c r="G220" s="15"/>
      <c r="H220" s="138" t="s">
        <v>52</v>
      </c>
      <c r="I220" s="79" t="s">
        <v>271</v>
      </c>
      <c r="J220" s="89">
        <v>41432</v>
      </c>
      <c r="K220" s="63"/>
      <c r="L220" s="62"/>
      <c r="M220" s="62">
        <v>111</v>
      </c>
      <c r="N220" s="62"/>
      <c r="O220" s="62"/>
      <c r="P220" s="62"/>
      <c r="Q220" s="62"/>
      <c r="R220" s="62"/>
      <c r="S220" s="102">
        <f t="shared" si="34"/>
        <v>111</v>
      </c>
      <c r="T220" s="103">
        <f t="shared" si="36"/>
        <v>92.809364548494983</v>
      </c>
      <c r="U220" s="104">
        <f t="shared" si="38"/>
        <v>18.190635451505017</v>
      </c>
      <c r="V220" s="63"/>
      <c r="W220" s="62"/>
      <c r="X220" s="102"/>
      <c r="Y220" s="102"/>
      <c r="Z220" s="115"/>
      <c r="AA220" s="116">
        <f t="shared" si="35"/>
        <v>111</v>
      </c>
      <c r="AB220" s="102">
        <f t="shared" si="37"/>
        <v>92.809364548494983</v>
      </c>
      <c r="AC220" s="117">
        <f t="shared" si="39"/>
        <v>18.190635451505017</v>
      </c>
      <c r="AD220" s="122">
        <v>41440</v>
      </c>
      <c r="AE220" s="52" t="s">
        <v>51</v>
      </c>
      <c r="AF220" s="31">
        <v>111</v>
      </c>
      <c r="AG220" s="122"/>
      <c r="AH220" s="52"/>
      <c r="AI220" s="31"/>
      <c r="AJ220" s="122"/>
      <c r="AK220" s="52"/>
      <c r="AL220" s="31"/>
      <c r="AM220" s="33"/>
      <c r="AN220" s="37"/>
      <c r="AO220" s="122"/>
      <c r="AP220" s="52"/>
      <c r="AQ220" s="31"/>
      <c r="AR220" s="122"/>
      <c r="AS220" s="52"/>
      <c r="AT220" s="31"/>
      <c r="AU220" s="33"/>
      <c r="AV220" s="52"/>
      <c r="AW220" s="31"/>
      <c r="AX220" s="33"/>
      <c r="AY220" s="52"/>
      <c r="AZ220" s="31"/>
      <c r="BA220" s="33"/>
      <c r="BB220" s="52"/>
      <c r="BC220" s="31"/>
      <c r="BD220" s="33"/>
      <c r="BE220" s="52"/>
      <c r="BF220" s="31"/>
      <c r="BG220" s="33"/>
      <c r="BH220" s="52"/>
      <c r="BI220" s="31"/>
      <c r="BJ220" s="33"/>
      <c r="BK220" s="52"/>
      <c r="BL220" s="31"/>
      <c r="BM220" s="33"/>
      <c r="BN220" s="52"/>
      <c r="BO220" s="31"/>
      <c r="BP220" s="33"/>
      <c r="BQ220" s="52"/>
      <c r="BR220" s="31"/>
      <c r="BS220" s="33"/>
      <c r="BT220" s="52"/>
      <c r="BU220" s="31"/>
      <c r="BV220" s="33"/>
      <c r="BW220" s="52"/>
      <c r="BX220" s="31"/>
      <c r="BY220" s="119"/>
      <c r="BZ220" s="18"/>
      <c r="CA220" s="3"/>
    </row>
    <row r="221" spans="1:79" x14ac:dyDescent="0.2">
      <c r="A221" s="25"/>
      <c r="B221" s="14">
        <v>211</v>
      </c>
      <c r="C221" s="143">
        <v>310</v>
      </c>
      <c r="D221" s="13"/>
      <c r="E221" s="14"/>
      <c r="F221" s="15"/>
      <c r="G221" s="15"/>
      <c r="H221" s="138" t="s">
        <v>53</v>
      </c>
      <c r="I221" s="79" t="s">
        <v>272</v>
      </c>
      <c r="J221" s="89">
        <v>41432</v>
      </c>
      <c r="K221" s="63"/>
      <c r="L221" s="62">
        <v>111</v>
      </c>
      <c r="M221" s="62"/>
      <c r="N221" s="62"/>
      <c r="O221" s="62"/>
      <c r="P221" s="62"/>
      <c r="Q221" s="62"/>
      <c r="R221" s="62"/>
      <c r="S221" s="102">
        <f t="shared" ref="S221:S268" si="40">K221+L221+M221+N221+O221+P221+Q221+R221</f>
        <v>111</v>
      </c>
      <c r="T221" s="103">
        <f t="shared" si="36"/>
        <v>92.809364548494983</v>
      </c>
      <c r="U221" s="104">
        <f t="shared" si="38"/>
        <v>18.190635451505017</v>
      </c>
      <c r="V221" s="63"/>
      <c r="W221" s="62"/>
      <c r="X221" s="102"/>
      <c r="Y221" s="102"/>
      <c r="Z221" s="115"/>
      <c r="AA221" s="116">
        <f t="shared" si="35"/>
        <v>111</v>
      </c>
      <c r="AB221" s="102">
        <f t="shared" si="37"/>
        <v>92.809364548494983</v>
      </c>
      <c r="AC221" s="117">
        <f t="shared" si="39"/>
        <v>18.190635451505017</v>
      </c>
      <c r="AD221" s="122">
        <v>41436</v>
      </c>
      <c r="AE221" s="52" t="s">
        <v>51</v>
      </c>
      <c r="AF221" s="31">
        <v>111</v>
      </c>
      <c r="AG221" s="122"/>
      <c r="AH221" s="52"/>
      <c r="AI221" s="31"/>
      <c r="AJ221" s="122"/>
      <c r="AK221" s="52"/>
      <c r="AL221" s="31"/>
      <c r="AM221" s="33"/>
      <c r="AN221" s="37"/>
      <c r="AO221" s="122"/>
      <c r="AP221" s="52"/>
      <c r="AQ221" s="31"/>
      <c r="AR221" s="122"/>
      <c r="AS221" s="52"/>
      <c r="AT221" s="31"/>
      <c r="AU221" s="33"/>
      <c r="AV221" s="52"/>
      <c r="AW221" s="31"/>
      <c r="AX221" s="33"/>
      <c r="AY221" s="52"/>
      <c r="AZ221" s="31"/>
      <c r="BA221" s="33"/>
      <c r="BB221" s="52"/>
      <c r="BC221" s="31"/>
      <c r="BD221" s="33"/>
      <c r="BE221" s="52"/>
      <c r="BF221" s="31"/>
      <c r="BG221" s="33"/>
      <c r="BH221" s="52"/>
      <c r="BI221" s="31"/>
      <c r="BJ221" s="33"/>
      <c r="BK221" s="52"/>
      <c r="BL221" s="31"/>
      <c r="BM221" s="33"/>
      <c r="BN221" s="52"/>
      <c r="BO221" s="31"/>
      <c r="BP221" s="33"/>
      <c r="BQ221" s="52"/>
      <c r="BR221" s="31"/>
      <c r="BS221" s="33"/>
      <c r="BT221" s="52"/>
      <c r="BU221" s="31"/>
      <c r="BV221" s="33"/>
      <c r="BW221" s="52"/>
      <c r="BX221" s="31"/>
      <c r="BY221" s="119"/>
      <c r="BZ221" s="18"/>
      <c r="CA221" s="3"/>
    </row>
    <row r="222" spans="1:79" x14ac:dyDescent="0.2">
      <c r="A222" s="25"/>
      <c r="B222" s="96">
        <v>212</v>
      </c>
      <c r="C222" s="143">
        <v>311</v>
      </c>
      <c r="D222" s="13"/>
      <c r="E222" s="14"/>
      <c r="F222" s="15"/>
      <c r="G222" s="15"/>
      <c r="H222" s="138" t="s">
        <v>53</v>
      </c>
      <c r="I222" s="79" t="s">
        <v>273</v>
      </c>
      <c r="J222" s="89">
        <v>41432</v>
      </c>
      <c r="K222" s="63"/>
      <c r="L222" s="62">
        <v>152</v>
      </c>
      <c r="M222" s="62"/>
      <c r="N222" s="62"/>
      <c r="O222" s="62"/>
      <c r="P222" s="62"/>
      <c r="Q222" s="62"/>
      <c r="R222" s="62"/>
      <c r="S222" s="102">
        <f t="shared" si="40"/>
        <v>152</v>
      </c>
      <c r="T222" s="103">
        <f t="shared" si="36"/>
        <v>127.09030100334449</v>
      </c>
      <c r="U222" s="104">
        <f t="shared" si="38"/>
        <v>24.909698996655521</v>
      </c>
      <c r="V222" s="63"/>
      <c r="W222" s="62"/>
      <c r="X222" s="102"/>
      <c r="Y222" s="102"/>
      <c r="Z222" s="115"/>
      <c r="AA222" s="116">
        <f t="shared" ref="AA222:AA327" si="41">S222+X222</f>
        <v>152</v>
      </c>
      <c r="AB222" s="102">
        <f t="shared" si="37"/>
        <v>127.09030100334449</v>
      </c>
      <c r="AC222" s="117">
        <f t="shared" si="39"/>
        <v>24.909698996655521</v>
      </c>
      <c r="AD222" s="122">
        <v>41437</v>
      </c>
      <c r="AE222" s="52" t="s">
        <v>51</v>
      </c>
      <c r="AF222" s="31">
        <v>152</v>
      </c>
      <c r="AG222" s="122"/>
      <c r="AH222" s="52"/>
      <c r="AI222" s="31"/>
      <c r="AJ222" s="122"/>
      <c r="AK222" s="52"/>
      <c r="AL222" s="31"/>
      <c r="AM222" s="33"/>
      <c r="AN222" s="37"/>
      <c r="AO222" s="122"/>
      <c r="AP222" s="52"/>
      <c r="AQ222" s="31"/>
      <c r="AR222" s="122"/>
      <c r="AS222" s="52"/>
      <c r="AT222" s="31"/>
      <c r="AU222" s="33"/>
      <c r="AV222" s="52"/>
      <c r="AW222" s="31"/>
      <c r="AX222" s="33"/>
      <c r="AY222" s="52"/>
      <c r="AZ222" s="31"/>
      <c r="BA222" s="33"/>
      <c r="BB222" s="52"/>
      <c r="BC222" s="31"/>
      <c r="BD222" s="33"/>
      <c r="BE222" s="52"/>
      <c r="BF222" s="31"/>
      <c r="BG222" s="33"/>
      <c r="BH222" s="52"/>
      <c r="BI222" s="31"/>
      <c r="BJ222" s="33"/>
      <c r="BK222" s="52"/>
      <c r="BL222" s="31"/>
      <c r="BM222" s="33"/>
      <c r="BN222" s="52"/>
      <c r="BO222" s="31"/>
      <c r="BP222" s="33"/>
      <c r="BQ222" s="52"/>
      <c r="BR222" s="31"/>
      <c r="BS222" s="33"/>
      <c r="BT222" s="52"/>
      <c r="BU222" s="31"/>
      <c r="BV222" s="33"/>
      <c r="BW222" s="52"/>
      <c r="BX222" s="31"/>
      <c r="BY222" s="119"/>
      <c r="BZ222" s="18"/>
      <c r="CA222" s="3"/>
    </row>
    <row r="223" spans="1:79" x14ac:dyDescent="0.2">
      <c r="A223" s="25"/>
      <c r="B223" s="14">
        <v>213</v>
      </c>
      <c r="C223" s="143">
        <v>312</v>
      </c>
      <c r="D223" s="13"/>
      <c r="E223" s="14"/>
      <c r="F223" s="15"/>
      <c r="G223" s="15"/>
      <c r="H223" s="138" t="s">
        <v>52</v>
      </c>
      <c r="I223" s="79" t="s">
        <v>274</v>
      </c>
      <c r="J223" s="89">
        <v>41438</v>
      </c>
      <c r="K223" s="63"/>
      <c r="L223" s="62"/>
      <c r="M223" s="62">
        <v>190</v>
      </c>
      <c r="N223" s="62"/>
      <c r="O223" s="62"/>
      <c r="P223" s="62"/>
      <c r="Q223" s="62"/>
      <c r="R223" s="62"/>
      <c r="S223" s="102">
        <f t="shared" si="40"/>
        <v>190</v>
      </c>
      <c r="T223" s="103">
        <f t="shared" si="36"/>
        <v>158.86287625418061</v>
      </c>
      <c r="U223" s="104">
        <f t="shared" si="38"/>
        <v>31.137123745819398</v>
      </c>
      <c r="V223" s="63"/>
      <c r="W223" s="62"/>
      <c r="X223" s="102"/>
      <c r="Y223" s="102"/>
      <c r="Z223" s="115"/>
      <c r="AA223" s="116">
        <f t="shared" si="41"/>
        <v>190</v>
      </c>
      <c r="AB223" s="102">
        <f t="shared" si="37"/>
        <v>158.86287625418061</v>
      </c>
      <c r="AC223" s="117">
        <f t="shared" si="39"/>
        <v>31.137123745819398</v>
      </c>
      <c r="AD223" s="122">
        <v>41438</v>
      </c>
      <c r="AE223" s="52" t="s">
        <v>51</v>
      </c>
      <c r="AF223" s="31">
        <v>190</v>
      </c>
      <c r="AG223" s="122"/>
      <c r="AH223" s="52"/>
      <c r="AI223" s="31"/>
      <c r="AJ223" s="122"/>
      <c r="AK223" s="52"/>
      <c r="AL223" s="31"/>
      <c r="AM223" s="33"/>
      <c r="AN223" s="37"/>
      <c r="AO223" s="122"/>
      <c r="AP223" s="52"/>
      <c r="AQ223" s="31"/>
      <c r="AR223" s="122"/>
      <c r="AS223" s="52"/>
      <c r="AT223" s="31"/>
      <c r="AU223" s="33"/>
      <c r="AV223" s="52"/>
      <c r="AW223" s="31"/>
      <c r="AX223" s="33"/>
      <c r="AY223" s="52"/>
      <c r="AZ223" s="31"/>
      <c r="BA223" s="33"/>
      <c r="BB223" s="52"/>
      <c r="BC223" s="31"/>
      <c r="BD223" s="33"/>
      <c r="BE223" s="52"/>
      <c r="BF223" s="31"/>
      <c r="BG223" s="33"/>
      <c r="BH223" s="52"/>
      <c r="BI223" s="31"/>
      <c r="BJ223" s="33"/>
      <c r="BK223" s="52"/>
      <c r="BL223" s="31"/>
      <c r="BM223" s="33"/>
      <c r="BN223" s="52"/>
      <c r="BO223" s="31"/>
      <c r="BP223" s="33"/>
      <c r="BQ223" s="52"/>
      <c r="BR223" s="31"/>
      <c r="BS223" s="33"/>
      <c r="BT223" s="52"/>
      <c r="BU223" s="31"/>
      <c r="BV223" s="33"/>
      <c r="BW223" s="52"/>
      <c r="BX223" s="31"/>
      <c r="BY223" s="119"/>
      <c r="BZ223" s="18"/>
      <c r="CA223" s="3"/>
    </row>
    <row r="224" spans="1:79" x14ac:dyDescent="0.2">
      <c r="A224" s="25"/>
      <c r="B224" s="96">
        <v>214</v>
      </c>
      <c r="C224" s="143">
        <v>313</v>
      </c>
      <c r="D224" s="13"/>
      <c r="E224" s="14"/>
      <c r="F224" s="15"/>
      <c r="G224" s="15"/>
      <c r="H224" s="138" t="s">
        <v>53</v>
      </c>
      <c r="I224" s="79" t="s">
        <v>275</v>
      </c>
      <c r="J224" s="89">
        <v>41436</v>
      </c>
      <c r="K224" s="63"/>
      <c r="L224" s="62">
        <v>266</v>
      </c>
      <c r="M224" s="62"/>
      <c r="N224" s="62"/>
      <c r="O224" s="62"/>
      <c r="P224" s="62"/>
      <c r="Q224" s="62"/>
      <c r="R224" s="62"/>
      <c r="S224" s="102">
        <f t="shared" si="40"/>
        <v>266</v>
      </c>
      <c r="T224" s="103">
        <f t="shared" si="36"/>
        <v>222.40802675585286</v>
      </c>
      <c r="U224" s="104">
        <f t="shared" si="38"/>
        <v>43.591973244147162</v>
      </c>
      <c r="V224" s="63"/>
      <c r="W224" s="62"/>
      <c r="X224" s="102"/>
      <c r="Y224" s="102"/>
      <c r="Z224" s="115"/>
      <c r="AA224" s="116">
        <f t="shared" si="41"/>
        <v>266</v>
      </c>
      <c r="AB224" s="102">
        <f t="shared" si="37"/>
        <v>222.40802675585286</v>
      </c>
      <c r="AC224" s="117">
        <f t="shared" si="39"/>
        <v>43.591973244147162</v>
      </c>
      <c r="AD224" s="122">
        <v>41436</v>
      </c>
      <c r="AE224" s="52" t="s">
        <v>51</v>
      </c>
      <c r="AF224" s="31">
        <v>266</v>
      </c>
      <c r="AG224" s="122"/>
      <c r="AH224" s="52"/>
      <c r="AI224" s="31"/>
      <c r="AJ224" s="122"/>
      <c r="AK224" s="52"/>
      <c r="AL224" s="31"/>
      <c r="AM224" s="33"/>
      <c r="AN224" s="37"/>
      <c r="AO224" s="122"/>
      <c r="AP224" s="52"/>
      <c r="AQ224" s="31"/>
      <c r="AR224" s="122"/>
      <c r="AS224" s="52"/>
      <c r="AT224" s="31"/>
      <c r="AU224" s="33"/>
      <c r="AV224" s="52"/>
      <c r="AW224" s="31"/>
      <c r="AX224" s="33"/>
      <c r="AY224" s="52"/>
      <c r="AZ224" s="31"/>
      <c r="BA224" s="33"/>
      <c r="BB224" s="52"/>
      <c r="BC224" s="31"/>
      <c r="BD224" s="33"/>
      <c r="BE224" s="52"/>
      <c r="BF224" s="31"/>
      <c r="BG224" s="33"/>
      <c r="BH224" s="52"/>
      <c r="BI224" s="31"/>
      <c r="BJ224" s="33"/>
      <c r="BK224" s="52"/>
      <c r="BL224" s="31"/>
      <c r="BM224" s="33"/>
      <c r="BN224" s="52"/>
      <c r="BO224" s="31"/>
      <c r="BP224" s="33"/>
      <c r="BQ224" s="52"/>
      <c r="BR224" s="31"/>
      <c r="BS224" s="33"/>
      <c r="BT224" s="52"/>
      <c r="BU224" s="31"/>
      <c r="BV224" s="33"/>
      <c r="BW224" s="52"/>
      <c r="BX224" s="31"/>
      <c r="BY224" s="119"/>
      <c r="BZ224" s="18"/>
      <c r="CA224" s="3"/>
    </row>
    <row r="225" spans="1:79" x14ac:dyDescent="0.2">
      <c r="A225" s="25"/>
      <c r="B225" s="14">
        <v>215</v>
      </c>
      <c r="C225" s="143">
        <v>314</v>
      </c>
      <c r="D225" s="13"/>
      <c r="E225" s="14"/>
      <c r="F225" s="15"/>
      <c r="G225" s="15"/>
      <c r="H225" s="138" t="s">
        <v>53</v>
      </c>
      <c r="I225" s="79" t="s">
        <v>276</v>
      </c>
      <c r="J225" s="89">
        <v>41438</v>
      </c>
      <c r="K225" s="63"/>
      <c r="L225" s="62">
        <v>228</v>
      </c>
      <c r="M225" s="62"/>
      <c r="N225" s="62"/>
      <c r="O225" s="62"/>
      <c r="P225" s="62"/>
      <c r="Q225" s="62"/>
      <c r="R225" s="62"/>
      <c r="S225" s="102">
        <f t="shared" si="40"/>
        <v>228</v>
      </c>
      <c r="T225" s="103">
        <f t="shared" si="36"/>
        <v>190.63545150501673</v>
      </c>
      <c r="U225" s="104">
        <f t="shared" si="38"/>
        <v>37.364548494983282</v>
      </c>
      <c r="V225" s="63"/>
      <c r="W225" s="62"/>
      <c r="X225" s="102"/>
      <c r="Y225" s="102"/>
      <c r="Z225" s="115"/>
      <c r="AA225" s="116">
        <f t="shared" si="41"/>
        <v>228</v>
      </c>
      <c r="AB225" s="102">
        <f t="shared" si="37"/>
        <v>190.63545150501673</v>
      </c>
      <c r="AC225" s="117">
        <f t="shared" si="39"/>
        <v>37.364548494983282</v>
      </c>
      <c r="AD225" s="122">
        <v>41446</v>
      </c>
      <c r="AE225" s="52" t="s">
        <v>51</v>
      </c>
      <c r="AF225" s="31">
        <v>228</v>
      </c>
      <c r="AG225" s="122"/>
      <c r="AH225" s="52"/>
      <c r="AI225" s="31"/>
      <c r="AJ225" s="122"/>
      <c r="AK225" s="52"/>
      <c r="AL225" s="31"/>
      <c r="AM225" s="33"/>
      <c r="AN225" s="37"/>
      <c r="AO225" s="122"/>
      <c r="AP225" s="52"/>
      <c r="AQ225" s="31"/>
      <c r="AR225" s="122"/>
      <c r="AS225" s="52"/>
      <c r="AT225" s="31"/>
      <c r="AU225" s="33"/>
      <c r="AV225" s="52"/>
      <c r="AW225" s="31"/>
      <c r="AX225" s="33"/>
      <c r="AY225" s="52"/>
      <c r="AZ225" s="31"/>
      <c r="BA225" s="33"/>
      <c r="BB225" s="52"/>
      <c r="BC225" s="31"/>
      <c r="BD225" s="33"/>
      <c r="BE225" s="52"/>
      <c r="BF225" s="31"/>
      <c r="BG225" s="33"/>
      <c r="BH225" s="52"/>
      <c r="BI225" s="31"/>
      <c r="BJ225" s="33"/>
      <c r="BK225" s="52"/>
      <c r="BL225" s="31"/>
      <c r="BM225" s="33"/>
      <c r="BN225" s="52"/>
      <c r="BO225" s="31"/>
      <c r="BP225" s="33"/>
      <c r="BQ225" s="52"/>
      <c r="BR225" s="31"/>
      <c r="BS225" s="33"/>
      <c r="BT225" s="52"/>
      <c r="BU225" s="31"/>
      <c r="BV225" s="33"/>
      <c r="BW225" s="52"/>
      <c r="BX225" s="31"/>
      <c r="BY225" s="119"/>
      <c r="BZ225" s="18"/>
      <c r="CA225" s="3"/>
    </row>
    <row r="226" spans="1:79" x14ac:dyDescent="0.2">
      <c r="A226" s="25"/>
      <c r="B226" s="96">
        <v>216</v>
      </c>
      <c r="C226" s="143">
        <v>315</v>
      </c>
      <c r="D226" s="13"/>
      <c r="E226" s="14"/>
      <c r="F226" s="15"/>
      <c r="G226" s="15"/>
      <c r="H226" s="138" t="s">
        <v>52</v>
      </c>
      <c r="I226" s="79" t="s">
        <v>277</v>
      </c>
      <c r="J226" s="89">
        <v>41436</v>
      </c>
      <c r="K226" s="63"/>
      <c r="L226" s="62"/>
      <c r="M226" s="62">
        <v>180</v>
      </c>
      <c r="N226" s="62"/>
      <c r="O226" s="62"/>
      <c r="P226" s="62"/>
      <c r="Q226" s="62"/>
      <c r="R226" s="62"/>
      <c r="S226" s="102">
        <f t="shared" si="40"/>
        <v>180</v>
      </c>
      <c r="T226" s="103">
        <f t="shared" si="36"/>
        <v>150.50167224080269</v>
      </c>
      <c r="U226" s="104">
        <f t="shared" si="38"/>
        <v>29.498327759197327</v>
      </c>
      <c r="V226" s="63"/>
      <c r="W226" s="62"/>
      <c r="X226" s="102"/>
      <c r="Y226" s="102"/>
      <c r="Z226" s="115"/>
      <c r="AA226" s="116">
        <f t="shared" si="41"/>
        <v>180</v>
      </c>
      <c r="AB226" s="102">
        <f t="shared" si="37"/>
        <v>150.50167224080269</v>
      </c>
      <c r="AC226" s="117">
        <f t="shared" si="39"/>
        <v>29.498327759197327</v>
      </c>
      <c r="AD226" s="122">
        <v>41436</v>
      </c>
      <c r="AE226" s="52" t="s">
        <v>56</v>
      </c>
      <c r="AF226" s="31">
        <v>180</v>
      </c>
      <c r="AG226" s="122"/>
      <c r="AH226" s="52"/>
      <c r="AI226" s="31"/>
      <c r="AJ226" s="122"/>
      <c r="AK226" s="52"/>
      <c r="AL226" s="31"/>
      <c r="AM226" s="33"/>
      <c r="AN226" s="37"/>
      <c r="AO226" s="122"/>
      <c r="AP226" s="52"/>
      <c r="AQ226" s="31"/>
      <c r="AR226" s="122"/>
      <c r="AS226" s="52"/>
      <c r="AT226" s="31"/>
      <c r="AU226" s="33"/>
      <c r="AV226" s="52"/>
      <c r="AW226" s="31"/>
      <c r="AX226" s="33"/>
      <c r="AY226" s="52"/>
      <c r="AZ226" s="31"/>
      <c r="BA226" s="33"/>
      <c r="BB226" s="52"/>
      <c r="BC226" s="31"/>
      <c r="BD226" s="33"/>
      <c r="BE226" s="52"/>
      <c r="BF226" s="31"/>
      <c r="BG226" s="33"/>
      <c r="BH226" s="52"/>
      <c r="BI226" s="31"/>
      <c r="BJ226" s="33"/>
      <c r="BK226" s="52"/>
      <c r="BL226" s="31"/>
      <c r="BM226" s="33"/>
      <c r="BN226" s="52"/>
      <c r="BO226" s="31"/>
      <c r="BP226" s="33"/>
      <c r="BQ226" s="52"/>
      <c r="BR226" s="31"/>
      <c r="BS226" s="33"/>
      <c r="BT226" s="52"/>
      <c r="BU226" s="31"/>
      <c r="BV226" s="33"/>
      <c r="BW226" s="52"/>
      <c r="BX226" s="31"/>
      <c r="BY226" s="119"/>
      <c r="BZ226" s="18"/>
      <c r="CA226" s="3"/>
    </row>
    <row r="227" spans="1:79" x14ac:dyDescent="0.2">
      <c r="A227" s="25"/>
      <c r="B227" s="14">
        <v>217</v>
      </c>
      <c r="C227" s="143">
        <v>316</v>
      </c>
      <c r="D227" s="13"/>
      <c r="E227" s="14"/>
      <c r="F227" s="15"/>
      <c r="G227" s="15"/>
      <c r="H227" s="138" t="s">
        <v>53</v>
      </c>
      <c r="I227" s="79" t="s">
        <v>278</v>
      </c>
      <c r="J227" s="89">
        <v>41436</v>
      </c>
      <c r="K227" s="63"/>
      <c r="L227" s="62">
        <v>152</v>
      </c>
      <c r="M227" s="62"/>
      <c r="N227" s="62"/>
      <c r="O227" s="62"/>
      <c r="P227" s="62"/>
      <c r="Q227" s="62"/>
      <c r="R227" s="62"/>
      <c r="S227" s="102">
        <f t="shared" si="40"/>
        <v>152</v>
      </c>
      <c r="T227" s="103">
        <f t="shared" si="36"/>
        <v>127.09030100334449</v>
      </c>
      <c r="U227" s="104">
        <f t="shared" si="38"/>
        <v>24.909698996655521</v>
      </c>
      <c r="V227" s="63"/>
      <c r="W227" s="62"/>
      <c r="X227" s="102"/>
      <c r="Y227" s="102"/>
      <c r="Z227" s="115"/>
      <c r="AA227" s="116">
        <f t="shared" si="41"/>
        <v>152</v>
      </c>
      <c r="AB227" s="102">
        <f t="shared" si="37"/>
        <v>127.09030100334449</v>
      </c>
      <c r="AC227" s="117">
        <f t="shared" si="39"/>
        <v>24.909698996655521</v>
      </c>
      <c r="AD227" s="122">
        <v>41453</v>
      </c>
      <c r="AE227" s="52" t="s">
        <v>51</v>
      </c>
      <c r="AF227" s="31">
        <v>152</v>
      </c>
      <c r="AG227" s="122"/>
      <c r="AH227" s="52"/>
      <c r="AI227" s="31"/>
      <c r="AJ227" s="122"/>
      <c r="AK227" s="52"/>
      <c r="AL227" s="31"/>
      <c r="AM227" s="33"/>
      <c r="AN227" s="37"/>
      <c r="AO227" s="122"/>
      <c r="AP227" s="52"/>
      <c r="AQ227" s="31"/>
      <c r="AR227" s="122"/>
      <c r="AS227" s="52"/>
      <c r="AT227" s="31"/>
      <c r="AU227" s="33"/>
      <c r="AV227" s="52"/>
      <c r="AW227" s="31"/>
      <c r="AX227" s="33"/>
      <c r="AY227" s="52"/>
      <c r="AZ227" s="31"/>
      <c r="BA227" s="33"/>
      <c r="BB227" s="52"/>
      <c r="BC227" s="31"/>
      <c r="BD227" s="33"/>
      <c r="BE227" s="52"/>
      <c r="BF227" s="31"/>
      <c r="BG227" s="33"/>
      <c r="BH227" s="52"/>
      <c r="BI227" s="31"/>
      <c r="BJ227" s="33"/>
      <c r="BK227" s="52"/>
      <c r="BL227" s="31"/>
      <c r="BM227" s="33"/>
      <c r="BN227" s="52"/>
      <c r="BO227" s="31"/>
      <c r="BP227" s="33"/>
      <c r="BQ227" s="52"/>
      <c r="BR227" s="31"/>
      <c r="BS227" s="33"/>
      <c r="BT227" s="52"/>
      <c r="BU227" s="31"/>
      <c r="BV227" s="33"/>
      <c r="BW227" s="52"/>
      <c r="BX227" s="31"/>
      <c r="BY227" s="119"/>
      <c r="BZ227" s="18"/>
      <c r="CA227" s="3"/>
    </row>
    <row r="228" spans="1:79" x14ac:dyDescent="0.2">
      <c r="A228" s="25"/>
      <c r="B228" s="96">
        <v>218</v>
      </c>
      <c r="C228" s="143">
        <v>317</v>
      </c>
      <c r="D228" s="13"/>
      <c r="E228" s="14"/>
      <c r="F228" s="15"/>
      <c r="G228" s="15"/>
      <c r="H228" s="138" t="s">
        <v>53</v>
      </c>
      <c r="I228" s="79" t="s">
        <v>279</v>
      </c>
      <c r="J228" s="89">
        <v>41437</v>
      </c>
      <c r="K228" s="63"/>
      <c r="L228" s="62">
        <v>380</v>
      </c>
      <c r="M228" s="62"/>
      <c r="N228" s="62"/>
      <c r="O228" s="62"/>
      <c r="P228" s="62"/>
      <c r="Q228" s="62"/>
      <c r="R228" s="62"/>
      <c r="S228" s="102">
        <f t="shared" si="40"/>
        <v>380</v>
      </c>
      <c r="T228" s="103">
        <f t="shared" si="36"/>
        <v>317.72575250836121</v>
      </c>
      <c r="U228" s="104">
        <f t="shared" si="38"/>
        <v>62.274247491638796</v>
      </c>
      <c r="V228" s="63"/>
      <c r="W228" s="62"/>
      <c r="X228" s="102"/>
      <c r="Y228" s="102"/>
      <c r="Z228" s="115"/>
      <c r="AA228" s="116">
        <f t="shared" si="41"/>
        <v>380</v>
      </c>
      <c r="AB228" s="102">
        <f t="shared" si="37"/>
        <v>317.72575250836121</v>
      </c>
      <c r="AC228" s="117">
        <f t="shared" si="39"/>
        <v>62.274247491638796</v>
      </c>
      <c r="AD228" s="122">
        <v>41437</v>
      </c>
      <c r="AE228" s="52" t="s">
        <v>51</v>
      </c>
      <c r="AF228" s="31">
        <v>380</v>
      </c>
      <c r="AG228" s="122"/>
      <c r="AH228" s="52"/>
      <c r="AI228" s="31"/>
      <c r="AJ228" s="122"/>
      <c r="AK228" s="52"/>
      <c r="AL228" s="31"/>
      <c r="AM228" s="33"/>
      <c r="AN228" s="37"/>
      <c r="AO228" s="122"/>
      <c r="AP228" s="52"/>
      <c r="AQ228" s="31"/>
      <c r="AR228" s="122"/>
      <c r="AS228" s="52"/>
      <c r="AT228" s="31"/>
      <c r="AU228" s="33"/>
      <c r="AV228" s="52"/>
      <c r="AW228" s="31"/>
      <c r="AX228" s="33"/>
      <c r="AY228" s="52"/>
      <c r="AZ228" s="31"/>
      <c r="BA228" s="33"/>
      <c r="BB228" s="52"/>
      <c r="BC228" s="31"/>
      <c r="BD228" s="33"/>
      <c r="BE228" s="52"/>
      <c r="BF228" s="31"/>
      <c r="BG228" s="33"/>
      <c r="BH228" s="52"/>
      <c r="BI228" s="31"/>
      <c r="BJ228" s="33"/>
      <c r="BK228" s="52"/>
      <c r="BL228" s="31"/>
      <c r="BM228" s="33"/>
      <c r="BN228" s="52"/>
      <c r="BO228" s="31"/>
      <c r="BP228" s="33"/>
      <c r="BQ228" s="52"/>
      <c r="BR228" s="31"/>
      <c r="BS228" s="33"/>
      <c r="BT228" s="52"/>
      <c r="BU228" s="31"/>
      <c r="BV228" s="33"/>
      <c r="BW228" s="52"/>
      <c r="BX228" s="31"/>
      <c r="BY228" s="119"/>
      <c r="BZ228" s="18"/>
      <c r="CA228" s="3"/>
    </row>
    <row r="229" spans="1:79" x14ac:dyDescent="0.2">
      <c r="A229" s="25"/>
      <c r="B229" s="14">
        <v>219</v>
      </c>
      <c r="C229" s="143">
        <v>318</v>
      </c>
      <c r="D229" s="13"/>
      <c r="E229" s="14"/>
      <c r="F229" s="15"/>
      <c r="G229" s="15"/>
      <c r="H229" s="138" t="s">
        <v>52</v>
      </c>
      <c r="I229" s="79" t="s">
        <v>280</v>
      </c>
      <c r="J229" s="89">
        <v>41439</v>
      </c>
      <c r="K229" s="63"/>
      <c r="L229" s="62"/>
      <c r="M229" s="62">
        <v>100</v>
      </c>
      <c r="N229" s="62"/>
      <c r="O229" s="62"/>
      <c r="P229" s="62"/>
      <c r="Q229" s="62"/>
      <c r="R229" s="62"/>
      <c r="S229" s="102">
        <f t="shared" si="40"/>
        <v>100</v>
      </c>
      <c r="T229" s="103">
        <f t="shared" si="36"/>
        <v>83.612040133779274</v>
      </c>
      <c r="U229" s="104">
        <f t="shared" si="38"/>
        <v>16.38795986622074</v>
      </c>
      <c r="V229" s="63"/>
      <c r="W229" s="62"/>
      <c r="X229" s="102"/>
      <c r="Y229" s="102"/>
      <c r="Z229" s="115"/>
      <c r="AA229" s="116">
        <f t="shared" si="41"/>
        <v>100</v>
      </c>
      <c r="AB229" s="102">
        <f t="shared" si="37"/>
        <v>83.612040133779274</v>
      </c>
      <c r="AC229" s="117">
        <f t="shared" si="39"/>
        <v>16.38795986622074</v>
      </c>
      <c r="AD229" s="122">
        <v>41440</v>
      </c>
      <c r="AE229" s="52" t="s">
        <v>51</v>
      </c>
      <c r="AF229" s="31">
        <v>100</v>
      </c>
      <c r="AG229" s="122"/>
      <c r="AH229" s="52"/>
      <c r="AI229" s="31"/>
      <c r="AJ229" s="122"/>
      <c r="AK229" s="52"/>
      <c r="AL229" s="31"/>
      <c r="AM229" s="33"/>
      <c r="AN229" s="37"/>
      <c r="AO229" s="122"/>
      <c r="AP229" s="52"/>
      <c r="AQ229" s="31"/>
      <c r="AR229" s="122"/>
      <c r="AS229" s="52"/>
      <c r="AT229" s="31"/>
      <c r="AU229" s="33"/>
      <c r="AV229" s="52"/>
      <c r="AW229" s="31"/>
      <c r="AX229" s="33"/>
      <c r="AY229" s="52"/>
      <c r="AZ229" s="31"/>
      <c r="BA229" s="33"/>
      <c r="BB229" s="52"/>
      <c r="BC229" s="31"/>
      <c r="BD229" s="33"/>
      <c r="BE229" s="52"/>
      <c r="BF229" s="31"/>
      <c r="BG229" s="33"/>
      <c r="BH229" s="52"/>
      <c r="BI229" s="31"/>
      <c r="BJ229" s="33"/>
      <c r="BK229" s="52"/>
      <c r="BL229" s="31"/>
      <c r="BM229" s="33"/>
      <c r="BN229" s="52"/>
      <c r="BO229" s="31"/>
      <c r="BP229" s="33"/>
      <c r="BQ229" s="52"/>
      <c r="BR229" s="31"/>
      <c r="BS229" s="33"/>
      <c r="BT229" s="52"/>
      <c r="BU229" s="31"/>
      <c r="BV229" s="33"/>
      <c r="BW229" s="52"/>
      <c r="BX229" s="31"/>
      <c r="BY229" s="119"/>
      <c r="BZ229" s="18"/>
      <c r="CA229" s="3"/>
    </row>
    <row r="230" spans="1:79" x14ac:dyDescent="0.2">
      <c r="A230" s="25"/>
      <c r="B230" s="96">
        <v>220</v>
      </c>
      <c r="C230" s="143">
        <v>319</v>
      </c>
      <c r="D230" s="13"/>
      <c r="E230" s="14"/>
      <c r="F230" s="15"/>
      <c r="G230" s="15"/>
      <c r="H230" s="138" t="s">
        <v>52</v>
      </c>
      <c r="I230" s="79" t="s">
        <v>281</v>
      </c>
      <c r="J230" s="89">
        <v>41439</v>
      </c>
      <c r="K230" s="63"/>
      <c r="L230" s="62"/>
      <c r="M230" s="62">
        <v>100</v>
      </c>
      <c r="N230" s="62"/>
      <c r="O230" s="62"/>
      <c r="P230" s="62"/>
      <c r="Q230" s="62"/>
      <c r="R230" s="62"/>
      <c r="S230" s="102">
        <f t="shared" si="40"/>
        <v>100</v>
      </c>
      <c r="T230" s="103">
        <f t="shared" si="36"/>
        <v>83.612040133779274</v>
      </c>
      <c r="U230" s="104">
        <f t="shared" si="38"/>
        <v>16.38795986622074</v>
      </c>
      <c r="V230" s="63"/>
      <c r="W230" s="62"/>
      <c r="X230" s="102"/>
      <c r="Y230" s="102"/>
      <c r="Z230" s="115"/>
      <c r="AA230" s="116">
        <f t="shared" si="41"/>
        <v>100</v>
      </c>
      <c r="AB230" s="102">
        <f t="shared" si="37"/>
        <v>83.612040133779274</v>
      </c>
      <c r="AC230" s="117">
        <f t="shared" si="39"/>
        <v>16.38795986622074</v>
      </c>
      <c r="AD230" s="122">
        <v>41440</v>
      </c>
      <c r="AE230" s="52" t="s">
        <v>51</v>
      </c>
      <c r="AF230" s="31">
        <v>100</v>
      </c>
      <c r="AG230" s="122"/>
      <c r="AH230" s="52"/>
      <c r="AI230" s="31"/>
      <c r="AJ230" s="122"/>
      <c r="AK230" s="52"/>
      <c r="AL230" s="31"/>
      <c r="AM230" s="33"/>
      <c r="AN230" s="37"/>
      <c r="AO230" s="122"/>
      <c r="AP230" s="52"/>
      <c r="AQ230" s="31"/>
      <c r="AR230" s="122"/>
      <c r="AS230" s="52"/>
      <c r="AT230" s="31"/>
      <c r="AU230" s="33"/>
      <c r="AV230" s="52"/>
      <c r="AW230" s="31"/>
      <c r="AX230" s="33"/>
      <c r="AY230" s="52"/>
      <c r="AZ230" s="31"/>
      <c r="BA230" s="33"/>
      <c r="BB230" s="52"/>
      <c r="BC230" s="31"/>
      <c r="BD230" s="33"/>
      <c r="BE230" s="52"/>
      <c r="BF230" s="31"/>
      <c r="BG230" s="33"/>
      <c r="BH230" s="52"/>
      <c r="BI230" s="31"/>
      <c r="BJ230" s="33"/>
      <c r="BK230" s="52"/>
      <c r="BL230" s="31"/>
      <c r="BM230" s="33"/>
      <c r="BN230" s="52"/>
      <c r="BO230" s="31"/>
      <c r="BP230" s="33"/>
      <c r="BQ230" s="52"/>
      <c r="BR230" s="31"/>
      <c r="BS230" s="33"/>
      <c r="BT230" s="52"/>
      <c r="BU230" s="31"/>
      <c r="BV230" s="33"/>
      <c r="BW230" s="52"/>
      <c r="BX230" s="31"/>
      <c r="BY230" s="119"/>
      <c r="BZ230" s="18"/>
      <c r="CA230" s="3"/>
    </row>
    <row r="231" spans="1:79" x14ac:dyDescent="0.2">
      <c r="A231" s="25"/>
      <c r="B231" s="14">
        <v>221</v>
      </c>
      <c r="C231" s="143">
        <v>320</v>
      </c>
      <c r="D231" s="13"/>
      <c r="E231" s="14"/>
      <c r="F231" s="15"/>
      <c r="G231" s="15"/>
      <c r="H231" s="138" t="s">
        <v>52</v>
      </c>
      <c r="I231" s="79" t="s">
        <v>282</v>
      </c>
      <c r="J231" s="89">
        <v>41439</v>
      </c>
      <c r="K231" s="63"/>
      <c r="L231" s="62"/>
      <c r="M231" s="62">
        <v>100</v>
      </c>
      <c r="N231" s="62"/>
      <c r="O231" s="62"/>
      <c r="P231" s="62"/>
      <c r="Q231" s="62"/>
      <c r="R231" s="62"/>
      <c r="S231" s="102">
        <f t="shared" si="40"/>
        <v>100</v>
      </c>
      <c r="T231" s="103">
        <f t="shared" si="36"/>
        <v>83.612040133779274</v>
      </c>
      <c r="U231" s="104">
        <f t="shared" si="38"/>
        <v>16.38795986622074</v>
      </c>
      <c r="V231" s="63"/>
      <c r="W231" s="62"/>
      <c r="X231" s="102"/>
      <c r="Y231" s="102"/>
      <c r="Z231" s="115"/>
      <c r="AA231" s="116">
        <f t="shared" si="41"/>
        <v>100</v>
      </c>
      <c r="AB231" s="102">
        <f t="shared" si="37"/>
        <v>83.612040133779274</v>
      </c>
      <c r="AC231" s="117">
        <f t="shared" si="39"/>
        <v>16.38795986622074</v>
      </c>
      <c r="AD231" s="122">
        <v>41440</v>
      </c>
      <c r="AE231" s="52" t="s">
        <v>51</v>
      </c>
      <c r="AF231" s="31">
        <v>100</v>
      </c>
      <c r="AG231" s="122"/>
      <c r="AH231" s="52"/>
      <c r="AI231" s="31"/>
      <c r="AJ231" s="122"/>
      <c r="AK231" s="52"/>
      <c r="AL231" s="31"/>
      <c r="AM231" s="33"/>
      <c r="AN231" s="37"/>
      <c r="AO231" s="122"/>
      <c r="AP231" s="52"/>
      <c r="AQ231" s="31"/>
      <c r="AR231" s="122"/>
      <c r="AS231" s="52"/>
      <c r="AT231" s="31"/>
      <c r="AU231" s="33"/>
      <c r="AV231" s="52"/>
      <c r="AW231" s="31"/>
      <c r="AX231" s="33"/>
      <c r="AY231" s="52"/>
      <c r="AZ231" s="31"/>
      <c r="BA231" s="33"/>
      <c r="BB231" s="52"/>
      <c r="BC231" s="31"/>
      <c r="BD231" s="33"/>
      <c r="BE231" s="52"/>
      <c r="BF231" s="31"/>
      <c r="BG231" s="33"/>
      <c r="BH231" s="52"/>
      <c r="BI231" s="31"/>
      <c r="BJ231" s="33"/>
      <c r="BK231" s="52"/>
      <c r="BL231" s="31"/>
      <c r="BM231" s="33"/>
      <c r="BN231" s="52"/>
      <c r="BO231" s="31"/>
      <c r="BP231" s="33"/>
      <c r="BQ231" s="52"/>
      <c r="BR231" s="31"/>
      <c r="BS231" s="33"/>
      <c r="BT231" s="52"/>
      <c r="BU231" s="31"/>
      <c r="BV231" s="33"/>
      <c r="BW231" s="52"/>
      <c r="BX231" s="31"/>
      <c r="BY231" s="119"/>
      <c r="BZ231" s="18"/>
      <c r="CA231" s="3"/>
    </row>
    <row r="232" spans="1:79" x14ac:dyDescent="0.2">
      <c r="A232" s="25"/>
      <c r="B232" s="96">
        <v>222</v>
      </c>
      <c r="C232" s="143">
        <v>321</v>
      </c>
      <c r="D232" s="13"/>
      <c r="E232" s="14"/>
      <c r="F232" s="15"/>
      <c r="G232" s="15"/>
      <c r="H232" s="138" t="s">
        <v>52</v>
      </c>
      <c r="I232" s="79" t="s">
        <v>283</v>
      </c>
      <c r="J232" s="89">
        <v>41439</v>
      </c>
      <c r="K232" s="63"/>
      <c r="L232" s="62"/>
      <c r="M232" s="62">
        <v>100</v>
      </c>
      <c r="N232" s="62"/>
      <c r="O232" s="62"/>
      <c r="P232" s="62"/>
      <c r="Q232" s="62"/>
      <c r="R232" s="62"/>
      <c r="S232" s="102">
        <f t="shared" si="40"/>
        <v>100</v>
      </c>
      <c r="T232" s="103">
        <f t="shared" si="36"/>
        <v>83.612040133779274</v>
      </c>
      <c r="U232" s="104">
        <f t="shared" si="38"/>
        <v>16.38795986622074</v>
      </c>
      <c r="V232" s="63"/>
      <c r="W232" s="62"/>
      <c r="X232" s="102"/>
      <c r="Y232" s="102"/>
      <c r="Z232" s="115"/>
      <c r="AA232" s="116">
        <f t="shared" si="41"/>
        <v>100</v>
      </c>
      <c r="AB232" s="102">
        <f t="shared" si="37"/>
        <v>83.612040133779274</v>
      </c>
      <c r="AC232" s="117">
        <f t="shared" si="39"/>
        <v>16.38795986622074</v>
      </c>
      <c r="AD232" s="122">
        <v>41452</v>
      </c>
      <c r="AE232" s="52" t="s">
        <v>51</v>
      </c>
      <c r="AF232" s="31">
        <v>100</v>
      </c>
      <c r="AG232" s="122"/>
      <c r="AH232" s="52"/>
      <c r="AI232" s="31"/>
      <c r="AJ232" s="122"/>
      <c r="AK232" s="52"/>
      <c r="AL232" s="31"/>
      <c r="AM232" s="33"/>
      <c r="AN232" s="37"/>
      <c r="AO232" s="122"/>
      <c r="AP232" s="52"/>
      <c r="AQ232" s="31"/>
      <c r="AR232" s="122"/>
      <c r="AS232" s="52"/>
      <c r="AT232" s="31"/>
      <c r="AU232" s="33"/>
      <c r="AV232" s="52"/>
      <c r="AW232" s="31"/>
      <c r="AX232" s="33"/>
      <c r="AY232" s="52"/>
      <c r="AZ232" s="31"/>
      <c r="BA232" s="33"/>
      <c r="BB232" s="52"/>
      <c r="BC232" s="31"/>
      <c r="BD232" s="33"/>
      <c r="BE232" s="52"/>
      <c r="BF232" s="31"/>
      <c r="BG232" s="33"/>
      <c r="BH232" s="52"/>
      <c r="BI232" s="31"/>
      <c r="BJ232" s="33"/>
      <c r="BK232" s="52"/>
      <c r="BL232" s="31"/>
      <c r="BM232" s="33"/>
      <c r="BN232" s="52"/>
      <c r="BO232" s="31"/>
      <c r="BP232" s="33"/>
      <c r="BQ232" s="52"/>
      <c r="BR232" s="31"/>
      <c r="BS232" s="33"/>
      <c r="BT232" s="52"/>
      <c r="BU232" s="31"/>
      <c r="BV232" s="33"/>
      <c r="BW232" s="52"/>
      <c r="BX232" s="31"/>
      <c r="BY232" s="119"/>
      <c r="BZ232" s="18"/>
      <c r="CA232" s="3"/>
    </row>
    <row r="233" spans="1:79" x14ac:dyDescent="0.2">
      <c r="A233" s="25"/>
      <c r="B233" s="14">
        <v>223</v>
      </c>
      <c r="C233" s="143">
        <v>322</v>
      </c>
      <c r="D233" s="13"/>
      <c r="E233" s="14"/>
      <c r="F233" s="15"/>
      <c r="G233" s="15"/>
      <c r="H233" s="138" t="s">
        <v>52</v>
      </c>
      <c r="I233" s="79" t="s">
        <v>284</v>
      </c>
      <c r="J233" s="89">
        <v>41439</v>
      </c>
      <c r="K233" s="63"/>
      <c r="L233" s="62"/>
      <c r="M233" s="62">
        <v>305</v>
      </c>
      <c r="N233" s="62"/>
      <c r="O233" s="62"/>
      <c r="P233" s="62"/>
      <c r="Q233" s="62"/>
      <c r="R233" s="62"/>
      <c r="S233" s="102">
        <f t="shared" si="40"/>
        <v>305</v>
      </c>
      <c r="T233" s="103">
        <f t="shared" si="36"/>
        <v>255.01672240802677</v>
      </c>
      <c r="U233" s="104">
        <f t="shared" si="38"/>
        <v>49.983277591973248</v>
      </c>
      <c r="V233" s="63"/>
      <c r="W233" s="62"/>
      <c r="X233" s="102"/>
      <c r="Y233" s="102"/>
      <c r="Z233" s="115"/>
      <c r="AA233" s="116">
        <f t="shared" si="41"/>
        <v>305</v>
      </c>
      <c r="AB233" s="102">
        <f t="shared" si="37"/>
        <v>255.01672240802677</v>
      </c>
      <c r="AC233" s="117">
        <f t="shared" si="39"/>
        <v>49.983277591973248</v>
      </c>
      <c r="AD233" s="122"/>
      <c r="AE233" s="52"/>
      <c r="AF233" s="31"/>
      <c r="AG233" s="122"/>
      <c r="AH233" s="52"/>
      <c r="AI233" s="31"/>
      <c r="AJ233" s="122"/>
      <c r="AK233" s="52"/>
      <c r="AL233" s="31"/>
      <c r="AM233" s="33"/>
      <c r="AN233" s="37"/>
      <c r="AO233" s="122"/>
      <c r="AP233" s="52"/>
      <c r="AQ233" s="31"/>
      <c r="AR233" s="122"/>
      <c r="AS233" s="52"/>
      <c r="AT233" s="31"/>
      <c r="AU233" s="33"/>
      <c r="AV233" s="52"/>
      <c r="AW233" s="31"/>
      <c r="AX233" s="33"/>
      <c r="AY233" s="52"/>
      <c r="AZ233" s="31"/>
      <c r="BA233" s="33"/>
      <c r="BB233" s="52"/>
      <c r="BC233" s="31"/>
      <c r="BD233" s="33"/>
      <c r="BE233" s="52"/>
      <c r="BF233" s="31"/>
      <c r="BG233" s="33"/>
      <c r="BH233" s="52"/>
      <c r="BI233" s="31"/>
      <c r="BJ233" s="33"/>
      <c r="BK233" s="52"/>
      <c r="BL233" s="31"/>
      <c r="BM233" s="33"/>
      <c r="BN233" s="52"/>
      <c r="BO233" s="31"/>
      <c r="BP233" s="33"/>
      <c r="BQ233" s="52"/>
      <c r="BR233" s="31"/>
      <c r="BS233" s="33"/>
      <c r="BT233" s="52"/>
      <c r="BU233" s="31"/>
      <c r="BV233" s="33"/>
      <c r="BW233" s="52"/>
      <c r="BX233" s="31"/>
      <c r="BY233" s="119"/>
      <c r="BZ233" s="18"/>
      <c r="CA233" s="3"/>
    </row>
    <row r="234" spans="1:79" x14ac:dyDescent="0.2">
      <c r="A234" s="25"/>
      <c r="B234" s="96">
        <v>224</v>
      </c>
      <c r="C234" s="143">
        <v>323</v>
      </c>
      <c r="D234" s="13"/>
      <c r="E234" s="14"/>
      <c r="F234" s="15"/>
      <c r="G234" s="15"/>
      <c r="H234" s="138" t="s">
        <v>52</v>
      </c>
      <c r="I234" s="79" t="s">
        <v>285</v>
      </c>
      <c r="J234" s="89">
        <v>41440</v>
      </c>
      <c r="K234" s="63"/>
      <c r="L234" s="62"/>
      <c r="M234" s="62">
        <v>204</v>
      </c>
      <c r="N234" s="62"/>
      <c r="O234" s="62"/>
      <c r="P234" s="62"/>
      <c r="Q234" s="62"/>
      <c r="R234" s="62"/>
      <c r="S234" s="102">
        <f t="shared" si="40"/>
        <v>204</v>
      </c>
      <c r="T234" s="103">
        <f t="shared" si="36"/>
        <v>170.5685618729097</v>
      </c>
      <c r="U234" s="104">
        <f t="shared" si="38"/>
        <v>33.431438127090303</v>
      </c>
      <c r="V234" s="63"/>
      <c r="W234" s="62"/>
      <c r="X234" s="102"/>
      <c r="Y234" s="102"/>
      <c r="Z234" s="115"/>
      <c r="AA234" s="116">
        <f t="shared" si="41"/>
        <v>204</v>
      </c>
      <c r="AB234" s="102">
        <f t="shared" si="37"/>
        <v>170.5685618729097</v>
      </c>
      <c r="AC234" s="117">
        <f t="shared" si="39"/>
        <v>33.431438127090303</v>
      </c>
      <c r="AD234" s="122">
        <v>41452</v>
      </c>
      <c r="AE234" s="52" t="s">
        <v>51</v>
      </c>
      <c r="AF234" s="31">
        <v>204</v>
      </c>
      <c r="AG234" s="122"/>
      <c r="AH234" s="52"/>
      <c r="AI234" s="31"/>
      <c r="AJ234" s="122"/>
      <c r="AK234" s="52"/>
      <c r="AL234" s="31"/>
      <c r="AM234" s="33"/>
      <c r="AN234" s="37"/>
      <c r="AO234" s="122"/>
      <c r="AP234" s="52"/>
      <c r="AQ234" s="31"/>
      <c r="AR234" s="122"/>
      <c r="AS234" s="52"/>
      <c r="AT234" s="31"/>
      <c r="AU234" s="33"/>
      <c r="AV234" s="52"/>
      <c r="AW234" s="31"/>
      <c r="AX234" s="33"/>
      <c r="AY234" s="52"/>
      <c r="AZ234" s="31"/>
      <c r="BA234" s="33"/>
      <c r="BB234" s="52"/>
      <c r="BC234" s="31"/>
      <c r="BD234" s="33"/>
      <c r="BE234" s="52"/>
      <c r="BF234" s="31"/>
      <c r="BG234" s="33"/>
      <c r="BH234" s="52"/>
      <c r="BI234" s="31"/>
      <c r="BJ234" s="33"/>
      <c r="BK234" s="52"/>
      <c r="BL234" s="31"/>
      <c r="BM234" s="33"/>
      <c r="BN234" s="52"/>
      <c r="BO234" s="31"/>
      <c r="BP234" s="33"/>
      <c r="BQ234" s="52"/>
      <c r="BR234" s="31"/>
      <c r="BS234" s="33"/>
      <c r="BT234" s="52"/>
      <c r="BU234" s="31"/>
      <c r="BV234" s="33"/>
      <c r="BW234" s="52"/>
      <c r="BX234" s="31"/>
      <c r="BY234" s="119"/>
      <c r="BZ234" s="18"/>
      <c r="CA234" s="3"/>
    </row>
    <row r="235" spans="1:79" x14ac:dyDescent="0.2">
      <c r="A235" s="25"/>
      <c r="B235" s="14">
        <v>225</v>
      </c>
      <c r="C235" s="143">
        <v>324</v>
      </c>
      <c r="D235" s="13"/>
      <c r="E235" s="14"/>
      <c r="F235" s="15"/>
      <c r="G235" s="15"/>
      <c r="H235" s="138" t="s">
        <v>53</v>
      </c>
      <c r="I235" s="79" t="s">
        <v>286</v>
      </c>
      <c r="J235" s="89">
        <v>41440</v>
      </c>
      <c r="K235" s="63"/>
      <c r="L235" s="62">
        <v>190</v>
      </c>
      <c r="M235" s="62"/>
      <c r="N235" s="62"/>
      <c r="O235" s="62"/>
      <c r="P235" s="62"/>
      <c r="Q235" s="62"/>
      <c r="R235" s="62"/>
      <c r="S235" s="102">
        <f t="shared" si="40"/>
        <v>190</v>
      </c>
      <c r="T235" s="103">
        <f t="shared" si="36"/>
        <v>158.86287625418061</v>
      </c>
      <c r="U235" s="104">
        <f t="shared" si="38"/>
        <v>31.137123745819398</v>
      </c>
      <c r="V235" s="63"/>
      <c r="W235" s="62"/>
      <c r="X235" s="102"/>
      <c r="Y235" s="102"/>
      <c r="Z235" s="115"/>
      <c r="AA235" s="116">
        <f t="shared" si="41"/>
        <v>190</v>
      </c>
      <c r="AB235" s="102">
        <f t="shared" si="37"/>
        <v>158.86287625418061</v>
      </c>
      <c r="AC235" s="117">
        <f t="shared" si="39"/>
        <v>31.137123745819398</v>
      </c>
      <c r="AD235" s="122">
        <v>41440</v>
      </c>
      <c r="AE235" s="52" t="s">
        <v>51</v>
      </c>
      <c r="AF235" s="31">
        <v>190</v>
      </c>
      <c r="AG235" s="122"/>
      <c r="AH235" s="52"/>
      <c r="AI235" s="31"/>
      <c r="AJ235" s="122"/>
      <c r="AK235" s="52"/>
      <c r="AL235" s="31"/>
      <c r="AM235" s="33"/>
      <c r="AN235" s="37"/>
      <c r="AO235" s="122"/>
      <c r="AP235" s="52"/>
      <c r="AQ235" s="31"/>
      <c r="AR235" s="122"/>
      <c r="AS235" s="52"/>
      <c r="AT235" s="31"/>
      <c r="AU235" s="33"/>
      <c r="AV235" s="52"/>
      <c r="AW235" s="31"/>
      <c r="AX235" s="33"/>
      <c r="AY235" s="52"/>
      <c r="AZ235" s="31"/>
      <c r="BA235" s="33"/>
      <c r="BB235" s="52"/>
      <c r="BC235" s="31"/>
      <c r="BD235" s="33"/>
      <c r="BE235" s="52"/>
      <c r="BF235" s="31"/>
      <c r="BG235" s="33"/>
      <c r="BH235" s="52"/>
      <c r="BI235" s="31"/>
      <c r="BJ235" s="33"/>
      <c r="BK235" s="52"/>
      <c r="BL235" s="31"/>
      <c r="BM235" s="33"/>
      <c r="BN235" s="52"/>
      <c r="BO235" s="31"/>
      <c r="BP235" s="33"/>
      <c r="BQ235" s="52"/>
      <c r="BR235" s="31"/>
      <c r="BS235" s="33"/>
      <c r="BT235" s="52"/>
      <c r="BU235" s="31"/>
      <c r="BV235" s="33"/>
      <c r="BW235" s="52"/>
      <c r="BX235" s="31"/>
      <c r="BY235" s="119"/>
      <c r="BZ235" s="18"/>
      <c r="CA235" s="3"/>
    </row>
    <row r="236" spans="1:79" x14ac:dyDescent="0.2">
      <c r="A236" s="25"/>
      <c r="B236" s="96">
        <v>226</v>
      </c>
      <c r="C236" s="143">
        <v>325</v>
      </c>
      <c r="D236" s="13"/>
      <c r="E236" s="14"/>
      <c r="F236" s="15"/>
      <c r="G236" s="15"/>
      <c r="H236" s="138" t="s">
        <v>131</v>
      </c>
      <c r="I236" s="79" t="s">
        <v>287</v>
      </c>
      <c r="J236" s="89">
        <v>41443</v>
      </c>
      <c r="K236" s="63">
        <v>170</v>
      </c>
      <c r="L236" s="62"/>
      <c r="M236" s="62"/>
      <c r="N236" s="62"/>
      <c r="O236" s="62"/>
      <c r="P236" s="62"/>
      <c r="Q236" s="62"/>
      <c r="R236" s="62"/>
      <c r="S236" s="102">
        <f t="shared" si="40"/>
        <v>170</v>
      </c>
      <c r="T236" s="103">
        <f t="shared" si="36"/>
        <v>142.14046822742475</v>
      </c>
      <c r="U236" s="104">
        <f t="shared" si="38"/>
        <v>27.859531772575252</v>
      </c>
      <c r="V236" s="63"/>
      <c r="W236" s="62"/>
      <c r="X236" s="102"/>
      <c r="Y236" s="102"/>
      <c r="Z236" s="115"/>
      <c r="AA236" s="116">
        <f t="shared" si="41"/>
        <v>170</v>
      </c>
      <c r="AB236" s="102">
        <f t="shared" si="37"/>
        <v>142.14046822742475</v>
      </c>
      <c r="AC236" s="117">
        <f t="shared" si="39"/>
        <v>27.859531772575252</v>
      </c>
      <c r="AD236" s="122">
        <v>41443</v>
      </c>
      <c r="AE236" s="52" t="s">
        <v>51</v>
      </c>
      <c r="AF236" s="31">
        <v>170</v>
      </c>
      <c r="AG236" s="122"/>
      <c r="AH236" s="52"/>
      <c r="AI236" s="31"/>
      <c r="AJ236" s="122"/>
      <c r="AK236" s="52"/>
      <c r="AL236" s="31"/>
      <c r="AM236" s="33"/>
      <c r="AN236" s="37"/>
      <c r="AO236" s="122"/>
      <c r="AP236" s="52"/>
      <c r="AQ236" s="31"/>
      <c r="AR236" s="122"/>
      <c r="AS236" s="52"/>
      <c r="AT236" s="31"/>
      <c r="AU236" s="33"/>
      <c r="AV236" s="52"/>
      <c r="AW236" s="31"/>
      <c r="AX236" s="33"/>
      <c r="AY236" s="52"/>
      <c r="AZ236" s="31"/>
      <c r="BA236" s="33"/>
      <c r="BB236" s="52"/>
      <c r="BC236" s="31"/>
      <c r="BD236" s="33"/>
      <c r="BE236" s="52"/>
      <c r="BF236" s="31"/>
      <c r="BG236" s="33"/>
      <c r="BH236" s="52"/>
      <c r="BI236" s="31"/>
      <c r="BJ236" s="33"/>
      <c r="BK236" s="52"/>
      <c r="BL236" s="31"/>
      <c r="BM236" s="33"/>
      <c r="BN236" s="52"/>
      <c r="BO236" s="31"/>
      <c r="BP236" s="33"/>
      <c r="BQ236" s="52"/>
      <c r="BR236" s="31"/>
      <c r="BS236" s="33"/>
      <c r="BT236" s="52"/>
      <c r="BU236" s="31"/>
      <c r="BV236" s="33"/>
      <c r="BW236" s="52"/>
      <c r="BX236" s="31"/>
      <c r="BY236" s="119"/>
      <c r="BZ236" s="18"/>
      <c r="CA236" s="3"/>
    </row>
    <row r="237" spans="1:79" x14ac:dyDescent="0.2">
      <c r="A237" s="25"/>
      <c r="B237" s="14">
        <v>227</v>
      </c>
      <c r="C237" s="143">
        <v>326</v>
      </c>
      <c r="D237" s="13"/>
      <c r="E237" s="14"/>
      <c r="F237" s="15"/>
      <c r="G237" s="15"/>
      <c r="H237" s="138" t="s">
        <v>52</v>
      </c>
      <c r="I237" s="79" t="s">
        <v>288</v>
      </c>
      <c r="J237" s="89">
        <v>41443</v>
      </c>
      <c r="K237" s="63"/>
      <c r="L237" s="62"/>
      <c r="M237" s="62">
        <v>265</v>
      </c>
      <c r="N237" s="62"/>
      <c r="O237" s="62"/>
      <c r="P237" s="62"/>
      <c r="Q237" s="62"/>
      <c r="R237" s="62"/>
      <c r="S237" s="102">
        <f t="shared" si="40"/>
        <v>265</v>
      </c>
      <c r="T237" s="103">
        <f t="shared" si="36"/>
        <v>221.57190635451505</v>
      </c>
      <c r="U237" s="104">
        <f t="shared" si="38"/>
        <v>43.42809364548495</v>
      </c>
      <c r="V237" s="63"/>
      <c r="W237" s="62"/>
      <c r="X237" s="102"/>
      <c r="Y237" s="102"/>
      <c r="Z237" s="115"/>
      <c r="AA237" s="116">
        <f t="shared" si="41"/>
        <v>265</v>
      </c>
      <c r="AB237" s="102">
        <f t="shared" si="37"/>
        <v>221.57190635451505</v>
      </c>
      <c r="AC237" s="117">
        <f t="shared" si="39"/>
        <v>43.42809364548495</v>
      </c>
      <c r="AD237" s="122">
        <v>41443</v>
      </c>
      <c r="AE237" s="52" t="s">
        <v>51</v>
      </c>
      <c r="AF237" s="31">
        <v>265</v>
      </c>
      <c r="AG237" s="122"/>
      <c r="AH237" s="52"/>
      <c r="AI237" s="31"/>
      <c r="AJ237" s="122"/>
      <c r="AK237" s="52"/>
      <c r="AL237" s="31"/>
      <c r="AM237" s="33"/>
      <c r="AN237" s="37"/>
      <c r="AO237" s="122"/>
      <c r="AP237" s="52"/>
      <c r="AQ237" s="31"/>
      <c r="AR237" s="122"/>
      <c r="AS237" s="52"/>
      <c r="AT237" s="31"/>
      <c r="AU237" s="33"/>
      <c r="AV237" s="52"/>
      <c r="AW237" s="31"/>
      <c r="AX237" s="33"/>
      <c r="AY237" s="52"/>
      <c r="AZ237" s="31"/>
      <c r="BA237" s="33"/>
      <c r="BB237" s="52"/>
      <c r="BC237" s="31"/>
      <c r="BD237" s="33"/>
      <c r="BE237" s="52"/>
      <c r="BF237" s="31"/>
      <c r="BG237" s="33"/>
      <c r="BH237" s="52"/>
      <c r="BI237" s="31"/>
      <c r="BJ237" s="33"/>
      <c r="BK237" s="52"/>
      <c r="BL237" s="31"/>
      <c r="BM237" s="33"/>
      <c r="BN237" s="52"/>
      <c r="BO237" s="31"/>
      <c r="BP237" s="33"/>
      <c r="BQ237" s="52"/>
      <c r="BR237" s="31"/>
      <c r="BS237" s="33"/>
      <c r="BT237" s="52"/>
      <c r="BU237" s="31"/>
      <c r="BV237" s="33"/>
      <c r="BW237" s="52"/>
      <c r="BX237" s="31"/>
      <c r="BY237" s="119"/>
      <c r="BZ237" s="18"/>
      <c r="CA237" s="3"/>
    </row>
    <row r="238" spans="1:79" x14ac:dyDescent="0.2">
      <c r="A238" s="25"/>
      <c r="B238" s="96">
        <v>228</v>
      </c>
      <c r="C238" s="143">
        <v>327</v>
      </c>
      <c r="D238" s="13"/>
      <c r="E238" s="14"/>
      <c r="F238" s="15"/>
      <c r="G238" s="15"/>
      <c r="H238" s="138" t="s">
        <v>52</v>
      </c>
      <c r="I238" s="79" t="s">
        <v>289</v>
      </c>
      <c r="J238" s="89">
        <v>41443</v>
      </c>
      <c r="K238" s="63"/>
      <c r="L238" s="62"/>
      <c r="M238" s="62">
        <v>152</v>
      </c>
      <c r="N238" s="62"/>
      <c r="O238" s="62"/>
      <c r="P238" s="62"/>
      <c r="Q238" s="62"/>
      <c r="R238" s="62"/>
      <c r="S238" s="102">
        <f t="shared" si="40"/>
        <v>152</v>
      </c>
      <c r="T238" s="103">
        <f t="shared" si="36"/>
        <v>127.09030100334449</v>
      </c>
      <c r="U238" s="104">
        <f t="shared" si="38"/>
        <v>24.909698996655521</v>
      </c>
      <c r="V238" s="63"/>
      <c r="W238" s="62"/>
      <c r="X238" s="102"/>
      <c r="Y238" s="102"/>
      <c r="Z238" s="115"/>
      <c r="AA238" s="116">
        <f t="shared" si="41"/>
        <v>152</v>
      </c>
      <c r="AB238" s="102">
        <f t="shared" si="37"/>
        <v>127.09030100334449</v>
      </c>
      <c r="AC238" s="117">
        <f t="shared" si="39"/>
        <v>24.909698996655521</v>
      </c>
      <c r="AD238" s="122">
        <v>41446</v>
      </c>
      <c r="AE238" s="52" t="s">
        <v>51</v>
      </c>
      <c r="AF238" s="31">
        <v>152</v>
      </c>
      <c r="AG238" s="122"/>
      <c r="AH238" s="52"/>
      <c r="AI238" s="31"/>
      <c r="AJ238" s="122"/>
      <c r="AK238" s="52"/>
      <c r="AL238" s="31"/>
      <c r="AM238" s="33"/>
      <c r="AN238" s="37"/>
      <c r="AO238" s="122"/>
      <c r="AP238" s="52"/>
      <c r="AQ238" s="31"/>
      <c r="AR238" s="122"/>
      <c r="AS238" s="52"/>
      <c r="AT238" s="31"/>
      <c r="AU238" s="33"/>
      <c r="AV238" s="52"/>
      <c r="AW238" s="31"/>
      <c r="AX238" s="33"/>
      <c r="AY238" s="52"/>
      <c r="AZ238" s="31"/>
      <c r="BA238" s="33"/>
      <c r="BB238" s="52"/>
      <c r="BC238" s="31"/>
      <c r="BD238" s="33"/>
      <c r="BE238" s="52"/>
      <c r="BF238" s="31"/>
      <c r="BG238" s="33"/>
      <c r="BH238" s="52"/>
      <c r="BI238" s="31"/>
      <c r="BJ238" s="33"/>
      <c r="BK238" s="52"/>
      <c r="BL238" s="31"/>
      <c r="BM238" s="33"/>
      <c r="BN238" s="52"/>
      <c r="BO238" s="31"/>
      <c r="BP238" s="33"/>
      <c r="BQ238" s="52"/>
      <c r="BR238" s="31"/>
      <c r="BS238" s="33"/>
      <c r="BT238" s="52"/>
      <c r="BU238" s="31"/>
      <c r="BV238" s="33"/>
      <c r="BW238" s="52"/>
      <c r="BX238" s="31"/>
      <c r="BY238" s="119"/>
      <c r="BZ238" s="18"/>
      <c r="CA238" s="3"/>
    </row>
    <row r="239" spans="1:79" x14ac:dyDescent="0.2">
      <c r="A239" s="25"/>
      <c r="B239" s="14">
        <v>229</v>
      </c>
      <c r="C239" s="143">
        <v>328</v>
      </c>
      <c r="D239" s="13"/>
      <c r="E239" s="14"/>
      <c r="F239" s="15"/>
      <c r="G239" s="15"/>
      <c r="H239" s="138" t="s">
        <v>53</v>
      </c>
      <c r="I239" s="79" t="s">
        <v>290</v>
      </c>
      <c r="J239" s="89">
        <v>41445</v>
      </c>
      <c r="K239" s="63"/>
      <c r="L239" s="62">
        <v>70</v>
      </c>
      <c r="M239" s="62"/>
      <c r="N239" s="62"/>
      <c r="O239" s="62"/>
      <c r="P239" s="62"/>
      <c r="Q239" s="62"/>
      <c r="R239" s="62"/>
      <c r="S239" s="102">
        <f t="shared" si="40"/>
        <v>70</v>
      </c>
      <c r="T239" s="103">
        <f t="shared" si="36"/>
        <v>58.528428093645488</v>
      </c>
      <c r="U239" s="104">
        <f t="shared" si="38"/>
        <v>11.471571906354516</v>
      </c>
      <c r="V239" s="63"/>
      <c r="W239" s="62"/>
      <c r="X239" s="102"/>
      <c r="Y239" s="102"/>
      <c r="Z239" s="115"/>
      <c r="AA239" s="116">
        <f t="shared" si="41"/>
        <v>70</v>
      </c>
      <c r="AB239" s="102">
        <f t="shared" si="37"/>
        <v>58.528428093645488</v>
      </c>
      <c r="AC239" s="117">
        <f t="shared" si="39"/>
        <v>11.471571906354516</v>
      </c>
      <c r="AD239" s="122"/>
      <c r="AE239" s="52"/>
      <c r="AF239" s="31"/>
      <c r="AG239" s="122"/>
      <c r="AH239" s="52"/>
      <c r="AI239" s="31"/>
      <c r="AJ239" s="122"/>
      <c r="AK239" s="52"/>
      <c r="AL239" s="31"/>
      <c r="AM239" s="33"/>
      <c r="AN239" s="37"/>
      <c r="AO239" s="122"/>
      <c r="AP239" s="52"/>
      <c r="AQ239" s="31"/>
      <c r="AR239" s="122"/>
      <c r="AS239" s="52"/>
      <c r="AT239" s="31"/>
      <c r="AU239" s="33"/>
      <c r="AV239" s="52"/>
      <c r="AW239" s="31"/>
      <c r="AX239" s="33"/>
      <c r="AY239" s="52"/>
      <c r="AZ239" s="31"/>
      <c r="BA239" s="33"/>
      <c r="BB239" s="52"/>
      <c r="BC239" s="31"/>
      <c r="BD239" s="33"/>
      <c r="BE239" s="52"/>
      <c r="BF239" s="31"/>
      <c r="BG239" s="33"/>
      <c r="BH239" s="52"/>
      <c r="BI239" s="31"/>
      <c r="BJ239" s="33"/>
      <c r="BK239" s="52"/>
      <c r="BL239" s="31"/>
      <c r="BM239" s="33"/>
      <c r="BN239" s="52"/>
      <c r="BO239" s="31"/>
      <c r="BP239" s="33"/>
      <c r="BQ239" s="52"/>
      <c r="BR239" s="31"/>
      <c r="BS239" s="33"/>
      <c r="BT239" s="52"/>
      <c r="BU239" s="31"/>
      <c r="BV239" s="33"/>
      <c r="BW239" s="52"/>
      <c r="BX239" s="31"/>
      <c r="BY239" s="119"/>
      <c r="BZ239" s="18"/>
      <c r="CA239" s="3"/>
    </row>
    <row r="240" spans="1:79" x14ac:dyDescent="0.2">
      <c r="A240" s="25"/>
      <c r="B240" s="96">
        <v>230</v>
      </c>
      <c r="C240" s="143">
        <v>329</v>
      </c>
      <c r="D240" s="13"/>
      <c r="E240" s="14"/>
      <c r="F240" s="15"/>
      <c r="G240" s="15"/>
      <c r="H240" s="138" t="s">
        <v>53</v>
      </c>
      <c r="I240" s="79" t="s">
        <v>291</v>
      </c>
      <c r="J240" s="89">
        <v>41445</v>
      </c>
      <c r="K240" s="63"/>
      <c r="L240" s="62">
        <v>190</v>
      </c>
      <c r="M240" s="62"/>
      <c r="N240" s="62"/>
      <c r="O240" s="62"/>
      <c r="P240" s="62"/>
      <c r="Q240" s="62"/>
      <c r="R240" s="62"/>
      <c r="S240" s="102">
        <f t="shared" si="40"/>
        <v>190</v>
      </c>
      <c r="T240" s="103">
        <f t="shared" si="36"/>
        <v>158.86287625418061</v>
      </c>
      <c r="U240" s="104">
        <f t="shared" si="38"/>
        <v>31.137123745819398</v>
      </c>
      <c r="V240" s="63"/>
      <c r="W240" s="62"/>
      <c r="X240" s="102"/>
      <c r="Y240" s="102"/>
      <c r="Z240" s="115"/>
      <c r="AA240" s="116">
        <f t="shared" si="41"/>
        <v>190</v>
      </c>
      <c r="AB240" s="102">
        <f t="shared" si="37"/>
        <v>158.86287625418061</v>
      </c>
      <c r="AC240" s="117">
        <f t="shared" si="39"/>
        <v>31.137123745819398</v>
      </c>
      <c r="AD240" s="122">
        <v>41447</v>
      </c>
      <c r="AE240" s="52" t="s">
        <v>56</v>
      </c>
      <c r="AF240" s="31">
        <v>22</v>
      </c>
      <c r="AG240" s="122"/>
      <c r="AH240" s="52"/>
      <c r="AI240" s="31"/>
      <c r="AJ240" s="122"/>
      <c r="AK240" s="52"/>
      <c r="AL240" s="31"/>
      <c r="AM240" s="33"/>
      <c r="AN240" s="37"/>
      <c r="AO240" s="122"/>
      <c r="AP240" s="52"/>
      <c r="AQ240" s="31"/>
      <c r="AR240" s="122"/>
      <c r="AS240" s="52"/>
      <c r="AT240" s="31"/>
      <c r="AU240" s="33"/>
      <c r="AV240" s="52"/>
      <c r="AW240" s="31"/>
      <c r="AX240" s="33"/>
      <c r="AY240" s="52"/>
      <c r="AZ240" s="31"/>
      <c r="BA240" s="33"/>
      <c r="BB240" s="52"/>
      <c r="BC240" s="31"/>
      <c r="BD240" s="33"/>
      <c r="BE240" s="52"/>
      <c r="BF240" s="31"/>
      <c r="BG240" s="33"/>
      <c r="BH240" s="52"/>
      <c r="BI240" s="31"/>
      <c r="BJ240" s="33"/>
      <c r="BK240" s="52"/>
      <c r="BL240" s="31"/>
      <c r="BM240" s="33"/>
      <c r="BN240" s="52"/>
      <c r="BO240" s="31"/>
      <c r="BP240" s="33"/>
      <c r="BQ240" s="52"/>
      <c r="BR240" s="31"/>
      <c r="BS240" s="33"/>
      <c r="BT240" s="52"/>
      <c r="BU240" s="31"/>
      <c r="BV240" s="33"/>
      <c r="BW240" s="52"/>
      <c r="BX240" s="31"/>
      <c r="BY240" s="119"/>
      <c r="BZ240" s="18"/>
      <c r="CA240" s="3"/>
    </row>
    <row r="241" spans="1:79" x14ac:dyDescent="0.2">
      <c r="A241" s="25"/>
      <c r="B241" s="14">
        <v>231</v>
      </c>
      <c r="C241" s="143">
        <v>330</v>
      </c>
      <c r="D241" s="13"/>
      <c r="E241" s="14"/>
      <c r="F241" s="15"/>
      <c r="G241" s="15"/>
      <c r="H241" s="138" t="s">
        <v>52</v>
      </c>
      <c r="I241" s="79" t="s">
        <v>292</v>
      </c>
      <c r="J241" s="89">
        <v>41447</v>
      </c>
      <c r="K241" s="63"/>
      <c r="L241" s="62"/>
      <c r="M241" s="62">
        <v>204</v>
      </c>
      <c r="N241" s="62"/>
      <c r="O241" s="62"/>
      <c r="P241" s="62"/>
      <c r="Q241" s="62"/>
      <c r="R241" s="62"/>
      <c r="S241" s="102">
        <f t="shared" si="40"/>
        <v>204</v>
      </c>
      <c r="T241" s="103">
        <f t="shared" si="36"/>
        <v>170.5685618729097</v>
      </c>
      <c r="U241" s="104">
        <f t="shared" si="38"/>
        <v>33.431438127090303</v>
      </c>
      <c r="V241" s="63"/>
      <c r="W241" s="62"/>
      <c r="X241" s="102"/>
      <c r="Y241" s="102"/>
      <c r="Z241" s="115"/>
      <c r="AA241" s="116">
        <f t="shared" si="41"/>
        <v>204</v>
      </c>
      <c r="AB241" s="102">
        <f t="shared" si="37"/>
        <v>170.5685618729097</v>
      </c>
      <c r="AC241" s="117">
        <f t="shared" si="39"/>
        <v>33.431438127090303</v>
      </c>
      <c r="AD241" s="122">
        <v>41452</v>
      </c>
      <c r="AE241" s="52" t="s">
        <v>51</v>
      </c>
      <c r="AF241" s="31">
        <v>204</v>
      </c>
      <c r="AG241" s="122"/>
      <c r="AH241" s="52"/>
      <c r="AI241" s="31"/>
      <c r="AJ241" s="122"/>
      <c r="AK241" s="52"/>
      <c r="AL241" s="31"/>
      <c r="AM241" s="33"/>
      <c r="AN241" s="37"/>
      <c r="AO241" s="122"/>
      <c r="AP241" s="52"/>
      <c r="AQ241" s="31"/>
      <c r="AR241" s="122"/>
      <c r="AS241" s="52"/>
      <c r="AT241" s="31"/>
      <c r="AU241" s="33"/>
      <c r="AV241" s="52"/>
      <c r="AW241" s="31"/>
      <c r="AX241" s="33"/>
      <c r="AY241" s="52"/>
      <c r="AZ241" s="31"/>
      <c r="BA241" s="33"/>
      <c r="BB241" s="52"/>
      <c r="BC241" s="31"/>
      <c r="BD241" s="33"/>
      <c r="BE241" s="52"/>
      <c r="BF241" s="31"/>
      <c r="BG241" s="33"/>
      <c r="BH241" s="52"/>
      <c r="BI241" s="31"/>
      <c r="BJ241" s="33"/>
      <c r="BK241" s="52"/>
      <c r="BL241" s="31"/>
      <c r="BM241" s="33"/>
      <c r="BN241" s="52"/>
      <c r="BO241" s="31"/>
      <c r="BP241" s="33"/>
      <c r="BQ241" s="52"/>
      <c r="BR241" s="31"/>
      <c r="BS241" s="33"/>
      <c r="BT241" s="52"/>
      <c r="BU241" s="31"/>
      <c r="BV241" s="33"/>
      <c r="BW241" s="52"/>
      <c r="BX241" s="31"/>
      <c r="BY241" s="119"/>
      <c r="BZ241" s="18"/>
      <c r="CA241" s="3"/>
    </row>
    <row r="242" spans="1:79" x14ac:dyDescent="0.2">
      <c r="A242" s="25"/>
      <c r="B242" s="96">
        <v>232</v>
      </c>
      <c r="C242" s="143">
        <v>331</v>
      </c>
      <c r="D242" s="13"/>
      <c r="E242" s="14"/>
      <c r="F242" s="15"/>
      <c r="G242" s="15"/>
      <c r="H242" s="138" t="s">
        <v>53</v>
      </c>
      <c r="I242" s="79" t="s">
        <v>293</v>
      </c>
      <c r="J242" s="89">
        <v>41447</v>
      </c>
      <c r="K242" s="63"/>
      <c r="L242" s="62">
        <v>242</v>
      </c>
      <c r="M242" s="62"/>
      <c r="N242" s="62"/>
      <c r="O242" s="62"/>
      <c r="P242" s="62"/>
      <c r="Q242" s="62"/>
      <c r="R242" s="62"/>
      <c r="S242" s="102">
        <f t="shared" si="40"/>
        <v>242</v>
      </c>
      <c r="T242" s="103">
        <f t="shared" si="36"/>
        <v>202.34113712374582</v>
      </c>
      <c r="U242" s="104">
        <f t="shared" si="38"/>
        <v>39.658862876254183</v>
      </c>
      <c r="V242" s="63"/>
      <c r="W242" s="62"/>
      <c r="X242" s="102"/>
      <c r="Y242" s="102"/>
      <c r="Z242" s="115"/>
      <c r="AA242" s="116">
        <f t="shared" si="41"/>
        <v>242</v>
      </c>
      <c r="AB242" s="102">
        <f t="shared" si="37"/>
        <v>202.34113712374582</v>
      </c>
      <c r="AC242" s="117">
        <f t="shared" si="39"/>
        <v>39.658862876254183</v>
      </c>
      <c r="AD242" s="122"/>
      <c r="AE242" s="52"/>
      <c r="AF242" s="31"/>
      <c r="AG242" s="122"/>
      <c r="AH242" s="52"/>
      <c r="AI242" s="31"/>
      <c r="AJ242" s="122"/>
      <c r="AK242" s="52"/>
      <c r="AL242" s="31"/>
      <c r="AM242" s="33"/>
      <c r="AN242" s="37"/>
      <c r="AO242" s="122"/>
      <c r="AP242" s="52"/>
      <c r="AQ242" s="31"/>
      <c r="AR242" s="122"/>
      <c r="AS242" s="52"/>
      <c r="AT242" s="31"/>
      <c r="AU242" s="33"/>
      <c r="AV242" s="52"/>
      <c r="AW242" s="31"/>
      <c r="AX242" s="33"/>
      <c r="AY242" s="52"/>
      <c r="AZ242" s="31"/>
      <c r="BA242" s="33"/>
      <c r="BB242" s="52"/>
      <c r="BC242" s="31"/>
      <c r="BD242" s="33"/>
      <c r="BE242" s="52"/>
      <c r="BF242" s="31"/>
      <c r="BG242" s="33"/>
      <c r="BH242" s="52"/>
      <c r="BI242" s="31"/>
      <c r="BJ242" s="33"/>
      <c r="BK242" s="52"/>
      <c r="BL242" s="31"/>
      <c r="BM242" s="33"/>
      <c r="BN242" s="52"/>
      <c r="BO242" s="31"/>
      <c r="BP242" s="33"/>
      <c r="BQ242" s="52"/>
      <c r="BR242" s="31"/>
      <c r="BS242" s="33"/>
      <c r="BT242" s="52"/>
      <c r="BU242" s="31"/>
      <c r="BV242" s="33"/>
      <c r="BW242" s="52"/>
      <c r="BX242" s="31"/>
      <c r="BY242" s="119"/>
      <c r="BZ242" s="18"/>
      <c r="CA242" s="3"/>
    </row>
    <row r="243" spans="1:79" x14ac:dyDescent="0.2">
      <c r="A243" s="25"/>
      <c r="B243" s="14">
        <v>233</v>
      </c>
      <c r="C243" s="143">
        <v>332</v>
      </c>
      <c r="D243" s="13"/>
      <c r="E243" s="14"/>
      <c r="F243" s="15"/>
      <c r="G243" s="15"/>
      <c r="H243" s="138" t="s">
        <v>53</v>
      </c>
      <c r="I243" s="79" t="s">
        <v>294</v>
      </c>
      <c r="J243" s="89">
        <v>41447</v>
      </c>
      <c r="K243" s="63"/>
      <c r="L243" s="62">
        <v>190</v>
      </c>
      <c r="M243" s="62"/>
      <c r="N243" s="62"/>
      <c r="O243" s="62"/>
      <c r="P243" s="62"/>
      <c r="Q243" s="62"/>
      <c r="R243" s="62"/>
      <c r="S243" s="102">
        <f t="shared" si="40"/>
        <v>190</v>
      </c>
      <c r="T243" s="103">
        <f t="shared" si="36"/>
        <v>158.86287625418061</v>
      </c>
      <c r="U243" s="104">
        <f t="shared" si="38"/>
        <v>31.137123745819398</v>
      </c>
      <c r="V243" s="63"/>
      <c r="W243" s="62"/>
      <c r="X243" s="102"/>
      <c r="Y243" s="102"/>
      <c r="Z243" s="115"/>
      <c r="AA243" s="116">
        <f t="shared" si="41"/>
        <v>190</v>
      </c>
      <c r="AB243" s="102">
        <f t="shared" si="37"/>
        <v>158.86287625418061</v>
      </c>
      <c r="AC243" s="117">
        <f t="shared" si="39"/>
        <v>31.137123745819398</v>
      </c>
      <c r="AD243" s="122"/>
      <c r="AE243" s="52"/>
      <c r="AF243" s="31"/>
      <c r="AG243" s="122"/>
      <c r="AH243" s="52"/>
      <c r="AI243" s="31"/>
      <c r="AJ243" s="122"/>
      <c r="AK243" s="52"/>
      <c r="AL243" s="31"/>
      <c r="AM243" s="33"/>
      <c r="AN243" s="37"/>
      <c r="AO243" s="122"/>
      <c r="AP243" s="52"/>
      <c r="AQ243" s="31"/>
      <c r="AR243" s="122"/>
      <c r="AS243" s="52"/>
      <c r="AT243" s="31"/>
      <c r="AU243" s="33"/>
      <c r="AV243" s="52"/>
      <c r="AW243" s="31"/>
      <c r="AX243" s="33"/>
      <c r="AY243" s="52"/>
      <c r="AZ243" s="31"/>
      <c r="BA243" s="33"/>
      <c r="BB243" s="52"/>
      <c r="BC243" s="31"/>
      <c r="BD243" s="33"/>
      <c r="BE243" s="52"/>
      <c r="BF243" s="31"/>
      <c r="BG243" s="33"/>
      <c r="BH243" s="52"/>
      <c r="BI243" s="31"/>
      <c r="BJ243" s="33"/>
      <c r="BK243" s="52"/>
      <c r="BL243" s="31"/>
      <c r="BM243" s="33"/>
      <c r="BN243" s="52"/>
      <c r="BO243" s="31"/>
      <c r="BP243" s="33"/>
      <c r="BQ243" s="52"/>
      <c r="BR243" s="31"/>
      <c r="BS243" s="33"/>
      <c r="BT243" s="52"/>
      <c r="BU243" s="31"/>
      <c r="BV243" s="33"/>
      <c r="BW243" s="52"/>
      <c r="BX243" s="31"/>
      <c r="BY243" s="119"/>
      <c r="BZ243" s="18"/>
      <c r="CA243" s="3"/>
    </row>
    <row r="244" spans="1:79" x14ac:dyDescent="0.2">
      <c r="A244" s="25"/>
      <c r="B244" s="96">
        <v>234</v>
      </c>
      <c r="C244" s="143">
        <v>333</v>
      </c>
      <c r="D244" s="13"/>
      <c r="E244" s="14"/>
      <c r="F244" s="15"/>
      <c r="G244" s="15"/>
      <c r="H244" s="138" t="s">
        <v>53</v>
      </c>
      <c r="I244" s="79" t="s">
        <v>295</v>
      </c>
      <c r="J244" s="89">
        <v>41447</v>
      </c>
      <c r="K244" s="63"/>
      <c r="L244" s="62">
        <v>204</v>
      </c>
      <c r="M244" s="62"/>
      <c r="N244" s="62"/>
      <c r="O244" s="62"/>
      <c r="P244" s="62"/>
      <c r="Q244" s="62"/>
      <c r="R244" s="62"/>
      <c r="S244" s="102">
        <f t="shared" si="40"/>
        <v>204</v>
      </c>
      <c r="T244" s="103">
        <f t="shared" si="36"/>
        <v>170.5685618729097</v>
      </c>
      <c r="U244" s="104">
        <f t="shared" si="38"/>
        <v>33.431438127090303</v>
      </c>
      <c r="V244" s="63"/>
      <c r="W244" s="62"/>
      <c r="X244" s="102"/>
      <c r="Y244" s="102"/>
      <c r="Z244" s="115"/>
      <c r="AA244" s="116">
        <f t="shared" si="41"/>
        <v>204</v>
      </c>
      <c r="AB244" s="102">
        <f t="shared" si="37"/>
        <v>170.5685618729097</v>
      </c>
      <c r="AC244" s="117">
        <f t="shared" si="39"/>
        <v>33.431438127090303</v>
      </c>
      <c r="AD244" s="122"/>
      <c r="AE244" s="52"/>
      <c r="AF244" s="31"/>
      <c r="AG244" s="122"/>
      <c r="AH244" s="52"/>
      <c r="AI244" s="31"/>
      <c r="AJ244" s="122"/>
      <c r="AK244" s="52"/>
      <c r="AL244" s="31"/>
      <c r="AM244" s="33"/>
      <c r="AN244" s="37"/>
      <c r="AO244" s="122"/>
      <c r="AP244" s="52"/>
      <c r="AQ244" s="31"/>
      <c r="AR244" s="122"/>
      <c r="AS244" s="52"/>
      <c r="AT244" s="31"/>
      <c r="AU244" s="33"/>
      <c r="AV244" s="52"/>
      <c r="AW244" s="31"/>
      <c r="AX244" s="33"/>
      <c r="AY244" s="52"/>
      <c r="AZ244" s="31"/>
      <c r="BA244" s="33"/>
      <c r="BB244" s="52"/>
      <c r="BC244" s="31"/>
      <c r="BD244" s="33"/>
      <c r="BE244" s="52"/>
      <c r="BF244" s="31"/>
      <c r="BG244" s="33"/>
      <c r="BH244" s="52"/>
      <c r="BI244" s="31"/>
      <c r="BJ244" s="33"/>
      <c r="BK244" s="52"/>
      <c r="BL244" s="31"/>
      <c r="BM244" s="33"/>
      <c r="BN244" s="52"/>
      <c r="BO244" s="31"/>
      <c r="BP244" s="33"/>
      <c r="BQ244" s="52"/>
      <c r="BR244" s="31"/>
      <c r="BS244" s="33"/>
      <c r="BT244" s="52"/>
      <c r="BU244" s="31"/>
      <c r="BV244" s="33"/>
      <c r="BW244" s="52"/>
      <c r="BX244" s="31"/>
      <c r="BY244" s="119"/>
      <c r="BZ244" s="18"/>
      <c r="CA244" s="3"/>
    </row>
    <row r="245" spans="1:79" x14ac:dyDescent="0.2">
      <c r="A245" s="25"/>
      <c r="B245" s="14">
        <v>235</v>
      </c>
      <c r="C245" s="143">
        <v>334</v>
      </c>
      <c r="D245" s="13"/>
      <c r="E245" s="14"/>
      <c r="F245" s="15"/>
      <c r="G245" s="15"/>
      <c r="H245" s="138" t="s">
        <v>53</v>
      </c>
      <c r="I245" s="79" t="s">
        <v>296</v>
      </c>
      <c r="J245" s="89">
        <v>41447</v>
      </c>
      <c r="K245" s="63"/>
      <c r="L245" s="62">
        <v>570</v>
      </c>
      <c r="M245" s="62"/>
      <c r="N245" s="62"/>
      <c r="O245" s="62"/>
      <c r="P245" s="62"/>
      <c r="Q245" s="62"/>
      <c r="R245" s="62"/>
      <c r="S245" s="102">
        <f t="shared" si="40"/>
        <v>570</v>
      </c>
      <c r="T245" s="103">
        <f t="shared" si="36"/>
        <v>476.58862876254182</v>
      </c>
      <c r="U245" s="104">
        <f t="shared" si="38"/>
        <v>93.411371237458198</v>
      </c>
      <c r="V245" s="63"/>
      <c r="W245" s="62"/>
      <c r="X245" s="102"/>
      <c r="Y245" s="102"/>
      <c r="Z245" s="115"/>
      <c r="AA245" s="116">
        <f t="shared" si="41"/>
        <v>570</v>
      </c>
      <c r="AB245" s="102">
        <f t="shared" si="37"/>
        <v>476.58862876254182</v>
      </c>
      <c r="AC245" s="117">
        <f t="shared" si="39"/>
        <v>93.411371237458198</v>
      </c>
      <c r="AD245" s="122">
        <v>41458</v>
      </c>
      <c r="AE245" s="52" t="s">
        <v>51</v>
      </c>
      <c r="AF245" s="31">
        <v>570</v>
      </c>
      <c r="AG245" s="122"/>
      <c r="AH245" s="52"/>
      <c r="AI245" s="31"/>
      <c r="AJ245" s="122"/>
      <c r="AK245" s="52"/>
      <c r="AL245" s="31"/>
      <c r="AM245" s="33"/>
      <c r="AN245" s="37"/>
      <c r="AO245" s="122"/>
      <c r="AP245" s="52"/>
      <c r="AQ245" s="31"/>
      <c r="AR245" s="122"/>
      <c r="AS245" s="52"/>
      <c r="AT245" s="31"/>
      <c r="AU245" s="33"/>
      <c r="AV245" s="52"/>
      <c r="AW245" s="31"/>
      <c r="AX245" s="33"/>
      <c r="AY245" s="52"/>
      <c r="AZ245" s="31"/>
      <c r="BA245" s="33"/>
      <c r="BB245" s="52"/>
      <c r="BC245" s="31"/>
      <c r="BD245" s="33"/>
      <c r="BE245" s="52"/>
      <c r="BF245" s="31"/>
      <c r="BG245" s="33"/>
      <c r="BH245" s="52"/>
      <c r="BI245" s="31"/>
      <c r="BJ245" s="33"/>
      <c r="BK245" s="52"/>
      <c r="BL245" s="31"/>
      <c r="BM245" s="33"/>
      <c r="BN245" s="52"/>
      <c r="BO245" s="31"/>
      <c r="BP245" s="33"/>
      <c r="BQ245" s="52"/>
      <c r="BR245" s="31"/>
      <c r="BS245" s="33"/>
      <c r="BT245" s="52"/>
      <c r="BU245" s="31"/>
      <c r="BV245" s="33"/>
      <c r="BW245" s="52"/>
      <c r="BX245" s="31"/>
      <c r="BY245" s="119"/>
      <c r="BZ245" s="18"/>
      <c r="CA245" s="3"/>
    </row>
    <row r="246" spans="1:79" x14ac:dyDescent="0.2">
      <c r="A246" s="25"/>
      <c r="B246" s="96">
        <v>236</v>
      </c>
      <c r="C246" s="143">
        <v>335</v>
      </c>
      <c r="D246" s="13"/>
      <c r="E246" s="14"/>
      <c r="F246" s="15"/>
      <c r="G246" s="15"/>
      <c r="H246" s="138" t="s">
        <v>52</v>
      </c>
      <c r="I246" s="79" t="s">
        <v>297</v>
      </c>
      <c r="J246" s="89">
        <v>41447</v>
      </c>
      <c r="K246" s="63"/>
      <c r="L246" s="62"/>
      <c r="M246" s="62">
        <v>204</v>
      </c>
      <c r="N246" s="62"/>
      <c r="O246" s="62"/>
      <c r="P246" s="62"/>
      <c r="Q246" s="62"/>
      <c r="R246" s="62"/>
      <c r="S246" s="102">
        <f t="shared" si="40"/>
        <v>204</v>
      </c>
      <c r="T246" s="103">
        <f t="shared" si="36"/>
        <v>170.5685618729097</v>
      </c>
      <c r="U246" s="104">
        <f t="shared" si="38"/>
        <v>33.431438127090303</v>
      </c>
      <c r="V246" s="63"/>
      <c r="W246" s="62"/>
      <c r="X246" s="102"/>
      <c r="Y246" s="102"/>
      <c r="Z246" s="115"/>
      <c r="AA246" s="116">
        <f t="shared" si="41"/>
        <v>204</v>
      </c>
      <c r="AB246" s="102">
        <f t="shared" si="37"/>
        <v>170.5685618729097</v>
      </c>
      <c r="AC246" s="117">
        <f t="shared" si="39"/>
        <v>33.431438127090303</v>
      </c>
      <c r="AD246" s="122"/>
      <c r="AE246" s="52"/>
      <c r="AF246" s="31"/>
      <c r="AG246" s="122"/>
      <c r="AH246" s="52"/>
      <c r="AI246" s="31"/>
      <c r="AJ246" s="122"/>
      <c r="AK246" s="52"/>
      <c r="AL246" s="31"/>
      <c r="AM246" s="33"/>
      <c r="AN246" s="37"/>
      <c r="AO246" s="122"/>
      <c r="AP246" s="52"/>
      <c r="AQ246" s="31"/>
      <c r="AR246" s="122"/>
      <c r="AS246" s="52"/>
      <c r="AT246" s="31"/>
      <c r="AU246" s="33"/>
      <c r="AV246" s="52"/>
      <c r="AW246" s="31"/>
      <c r="AX246" s="33"/>
      <c r="AY246" s="52"/>
      <c r="AZ246" s="31"/>
      <c r="BA246" s="33"/>
      <c r="BB246" s="52"/>
      <c r="BC246" s="31"/>
      <c r="BD246" s="33"/>
      <c r="BE246" s="52"/>
      <c r="BF246" s="31"/>
      <c r="BG246" s="33"/>
      <c r="BH246" s="52"/>
      <c r="BI246" s="31"/>
      <c r="BJ246" s="33"/>
      <c r="BK246" s="52"/>
      <c r="BL246" s="31"/>
      <c r="BM246" s="33"/>
      <c r="BN246" s="52"/>
      <c r="BO246" s="31"/>
      <c r="BP246" s="33"/>
      <c r="BQ246" s="52"/>
      <c r="BR246" s="31"/>
      <c r="BS246" s="33"/>
      <c r="BT246" s="52"/>
      <c r="BU246" s="31"/>
      <c r="BV246" s="33"/>
      <c r="BW246" s="52"/>
      <c r="BX246" s="31"/>
      <c r="BY246" s="119"/>
      <c r="BZ246" s="18"/>
      <c r="CA246" s="3"/>
    </row>
    <row r="247" spans="1:79" x14ac:dyDescent="0.2">
      <c r="A247" s="25"/>
      <c r="B247" s="14">
        <v>237</v>
      </c>
      <c r="C247" s="143">
        <v>336</v>
      </c>
      <c r="D247" s="13"/>
      <c r="E247" s="14"/>
      <c r="F247" s="15"/>
      <c r="G247" s="15"/>
      <c r="H247" s="138" t="s">
        <v>53</v>
      </c>
      <c r="I247" s="79" t="s">
        <v>298</v>
      </c>
      <c r="J247" s="89">
        <v>41450</v>
      </c>
      <c r="K247" s="63"/>
      <c r="L247" s="62">
        <v>302</v>
      </c>
      <c r="M247" s="62"/>
      <c r="N247" s="62"/>
      <c r="O247" s="62"/>
      <c r="P247" s="62"/>
      <c r="Q247" s="62"/>
      <c r="R247" s="62"/>
      <c r="S247" s="102">
        <f t="shared" si="40"/>
        <v>302</v>
      </c>
      <c r="T247" s="103">
        <f t="shared" si="36"/>
        <v>252.5083612040134</v>
      </c>
      <c r="U247" s="104">
        <f t="shared" si="38"/>
        <v>49.491638795986631</v>
      </c>
      <c r="V247" s="63"/>
      <c r="W247" s="62"/>
      <c r="X247" s="102"/>
      <c r="Y247" s="102"/>
      <c r="Z247" s="115"/>
      <c r="AA247" s="116">
        <f t="shared" si="41"/>
        <v>302</v>
      </c>
      <c r="AB247" s="102">
        <f t="shared" si="37"/>
        <v>252.5083612040134</v>
      </c>
      <c r="AC247" s="117">
        <f t="shared" si="39"/>
        <v>49.491638795986631</v>
      </c>
      <c r="AD247" s="122"/>
      <c r="AE247" s="52"/>
      <c r="AF247" s="31"/>
      <c r="AG247" s="122"/>
      <c r="AH247" s="52"/>
      <c r="AI247" s="31"/>
      <c r="AJ247" s="122"/>
      <c r="AK247" s="52"/>
      <c r="AL247" s="31"/>
      <c r="AM247" s="33"/>
      <c r="AN247" s="37"/>
      <c r="AO247" s="122"/>
      <c r="AP247" s="52"/>
      <c r="AQ247" s="31"/>
      <c r="AR247" s="122"/>
      <c r="AS247" s="52"/>
      <c r="AT247" s="31"/>
      <c r="AU247" s="33"/>
      <c r="AV247" s="52"/>
      <c r="AW247" s="31"/>
      <c r="AX247" s="33"/>
      <c r="AY247" s="52"/>
      <c r="AZ247" s="31"/>
      <c r="BA247" s="33"/>
      <c r="BB247" s="52"/>
      <c r="BC247" s="31"/>
      <c r="BD247" s="33"/>
      <c r="BE247" s="52"/>
      <c r="BF247" s="31"/>
      <c r="BG247" s="33"/>
      <c r="BH247" s="52"/>
      <c r="BI247" s="31"/>
      <c r="BJ247" s="33"/>
      <c r="BK247" s="52"/>
      <c r="BL247" s="31"/>
      <c r="BM247" s="33"/>
      <c r="BN247" s="52"/>
      <c r="BO247" s="31"/>
      <c r="BP247" s="33"/>
      <c r="BQ247" s="52"/>
      <c r="BR247" s="31"/>
      <c r="BS247" s="33"/>
      <c r="BT247" s="52"/>
      <c r="BU247" s="31"/>
      <c r="BV247" s="33"/>
      <c r="BW247" s="52"/>
      <c r="BX247" s="31"/>
      <c r="BY247" s="119"/>
      <c r="BZ247" s="18"/>
      <c r="CA247" s="3"/>
    </row>
    <row r="248" spans="1:79" x14ac:dyDescent="0.2">
      <c r="A248" s="25"/>
      <c r="B248" s="96">
        <v>238</v>
      </c>
      <c r="C248" s="143">
        <v>337</v>
      </c>
      <c r="D248" s="13"/>
      <c r="E248" s="14"/>
      <c r="F248" s="15"/>
      <c r="G248" s="15"/>
      <c r="H248" s="138" t="s">
        <v>53</v>
      </c>
      <c r="I248" s="79" t="s">
        <v>299</v>
      </c>
      <c r="J248" s="89">
        <v>41451</v>
      </c>
      <c r="K248" s="63"/>
      <c r="L248" s="62">
        <v>38</v>
      </c>
      <c r="M248" s="62"/>
      <c r="N248" s="62"/>
      <c r="O248" s="62"/>
      <c r="P248" s="62"/>
      <c r="Q248" s="62"/>
      <c r="R248" s="62"/>
      <c r="S248" s="102">
        <f t="shared" si="40"/>
        <v>38</v>
      </c>
      <c r="T248" s="103">
        <f t="shared" si="36"/>
        <v>31.772575250836123</v>
      </c>
      <c r="U248" s="104">
        <f t="shared" si="38"/>
        <v>6.2274247491638803</v>
      </c>
      <c r="V248" s="63"/>
      <c r="W248" s="62"/>
      <c r="X248" s="102"/>
      <c r="Y248" s="102"/>
      <c r="Z248" s="115"/>
      <c r="AA248" s="116">
        <f t="shared" si="41"/>
        <v>38</v>
      </c>
      <c r="AB248" s="102">
        <f t="shared" si="37"/>
        <v>31.772575250836123</v>
      </c>
      <c r="AC248" s="117">
        <f t="shared" si="39"/>
        <v>6.2274247491638803</v>
      </c>
      <c r="AD248" s="122">
        <v>41451</v>
      </c>
      <c r="AE248" s="52" t="s">
        <v>57</v>
      </c>
      <c r="AF248" s="31">
        <v>38</v>
      </c>
      <c r="AG248" s="122"/>
      <c r="AH248" s="52"/>
      <c r="AI248" s="31"/>
      <c r="AJ248" s="122"/>
      <c r="AK248" s="52"/>
      <c r="AL248" s="31"/>
      <c r="AM248" s="33"/>
      <c r="AN248" s="37"/>
      <c r="AO248" s="122"/>
      <c r="AP248" s="52"/>
      <c r="AQ248" s="31"/>
      <c r="AR248" s="122"/>
      <c r="AS248" s="52"/>
      <c r="AT248" s="31"/>
      <c r="AU248" s="33"/>
      <c r="AV248" s="52"/>
      <c r="AW248" s="31"/>
      <c r="AX248" s="33"/>
      <c r="AY248" s="52"/>
      <c r="AZ248" s="31"/>
      <c r="BA248" s="33"/>
      <c r="BB248" s="52"/>
      <c r="BC248" s="31"/>
      <c r="BD248" s="33"/>
      <c r="BE248" s="52"/>
      <c r="BF248" s="31"/>
      <c r="BG248" s="33"/>
      <c r="BH248" s="52"/>
      <c r="BI248" s="31"/>
      <c r="BJ248" s="33"/>
      <c r="BK248" s="52"/>
      <c r="BL248" s="31"/>
      <c r="BM248" s="33"/>
      <c r="BN248" s="52"/>
      <c r="BO248" s="31"/>
      <c r="BP248" s="33"/>
      <c r="BQ248" s="52"/>
      <c r="BR248" s="31"/>
      <c r="BS248" s="33"/>
      <c r="BT248" s="52"/>
      <c r="BU248" s="31"/>
      <c r="BV248" s="33"/>
      <c r="BW248" s="52"/>
      <c r="BX248" s="31"/>
      <c r="BY248" s="119"/>
      <c r="BZ248" s="18"/>
      <c r="CA248" s="3"/>
    </row>
    <row r="249" spans="1:79" x14ac:dyDescent="0.2">
      <c r="A249" s="25"/>
      <c r="B249" s="14">
        <v>239</v>
      </c>
      <c r="C249" s="143">
        <v>338</v>
      </c>
      <c r="D249" s="13"/>
      <c r="E249" s="14"/>
      <c r="F249" s="15"/>
      <c r="G249" s="15"/>
      <c r="H249" s="138" t="s">
        <v>53</v>
      </c>
      <c r="I249" s="79" t="s">
        <v>300</v>
      </c>
      <c r="J249" s="89">
        <v>41451</v>
      </c>
      <c r="K249" s="63"/>
      <c r="L249" s="62">
        <v>356</v>
      </c>
      <c r="M249" s="62"/>
      <c r="N249" s="62"/>
      <c r="O249" s="62"/>
      <c r="P249" s="62"/>
      <c r="Q249" s="62"/>
      <c r="R249" s="62"/>
      <c r="S249" s="102">
        <f t="shared" si="40"/>
        <v>356</v>
      </c>
      <c r="T249" s="103">
        <f t="shared" si="36"/>
        <v>297.6588628762542</v>
      </c>
      <c r="U249" s="104">
        <f t="shared" si="38"/>
        <v>58.341137123745824</v>
      </c>
      <c r="V249" s="63"/>
      <c r="W249" s="62"/>
      <c r="X249" s="102"/>
      <c r="Y249" s="102"/>
      <c r="Z249" s="115"/>
      <c r="AA249" s="116">
        <f t="shared" si="41"/>
        <v>356</v>
      </c>
      <c r="AB249" s="102">
        <f t="shared" si="37"/>
        <v>297.6588628762542</v>
      </c>
      <c r="AC249" s="117">
        <f t="shared" si="39"/>
        <v>58.341137123745824</v>
      </c>
      <c r="AD249" s="122">
        <v>41458</v>
      </c>
      <c r="AE249" s="52" t="s">
        <v>56</v>
      </c>
      <c r="AF249" s="31">
        <v>356</v>
      </c>
      <c r="AG249" s="122"/>
      <c r="AH249" s="52"/>
      <c r="AI249" s="31"/>
      <c r="AJ249" s="122"/>
      <c r="AK249" s="52"/>
      <c r="AL249" s="31"/>
      <c r="AM249" s="33"/>
      <c r="AN249" s="37"/>
      <c r="AO249" s="122"/>
      <c r="AP249" s="52"/>
      <c r="AQ249" s="31"/>
      <c r="AR249" s="122"/>
      <c r="AS249" s="52"/>
      <c r="AT249" s="31"/>
      <c r="AU249" s="33"/>
      <c r="AV249" s="52"/>
      <c r="AW249" s="31"/>
      <c r="AX249" s="33"/>
      <c r="AY249" s="52"/>
      <c r="AZ249" s="31"/>
      <c r="BA249" s="33"/>
      <c r="BB249" s="52"/>
      <c r="BC249" s="31"/>
      <c r="BD249" s="33"/>
      <c r="BE249" s="52"/>
      <c r="BF249" s="31"/>
      <c r="BG249" s="33"/>
      <c r="BH249" s="52"/>
      <c r="BI249" s="31"/>
      <c r="BJ249" s="33"/>
      <c r="BK249" s="52"/>
      <c r="BL249" s="31"/>
      <c r="BM249" s="33"/>
      <c r="BN249" s="52"/>
      <c r="BO249" s="31"/>
      <c r="BP249" s="33"/>
      <c r="BQ249" s="52"/>
      <c r="BR249" s="31"/>
      <c r="BS249" s="33"/>
      <c r="BT249" s="52"/>
      <c r="BU249" s="31"/>
      <c r="BV249" s="33"/>
      <c r="BW249" s="52"/>
      <c r="BX249" s="31"/>
      <c r="BY249" s="119"/>
      <c r="BZ249" s="18"/>
      <c r="CA249" s="3"/>
    </row>
    <row r="250" spans="1:79" x14ac:dyDescent="0.2">
      <c r="A250" s="25"/>
      <c r="B250" s="96">
        <v>240</v>
      </c>
      <c r="C250" s="143">
        <v>339</v>
      </c>
      <c r="D250" s="13"/>
      <c r="E250" s="14"/>
      <c r="F250" s="15"/>
      <c r="G250" s="15"/>
      <c r="H250" s="138" t="s">
        <v>52</v>
      </c>
      <c r="I250" s="79" t="s">
        <v>301</v>
      </c>
      <c r="J250" s="89">
        <v>41451</v>
      </c>
      <c r="K250" s="63"/>
      <c r="L250" s="62"/>
      <c r="M250" s="62">
        <v>38</v>
      </c>
      <c r="N250" s="62"/>
      <c r="O250" s="62"/>
      <c r="P250" s="62"/>
      <c r="Q250" s="62"/>
      <c r="R250" s="62"/>
      <c r="S250" s="102">
        <f t="shared" si="40"/>
        <v>38</v>
      </c>
      <c r="T250" s="103">
        <f t="shared" si="36"/>
        <v>31.772575250836123</v>
      </c>
      <c r="U250" s="104">
        <f t="shared" si="38"/>
        <v>6.2274247491638803</v>
      </c>
      <c r="V250" s="63"/>
      <c r="W250" s="62"/>
      <c r="X250" s="102"/>
      <c r="Y250" s="102"/>
      <c r="Z250" s="115"/>
      <c r="AA250" s="116">
        <f t="shared" si="41"/>
        <v>38</v>
      </c>
      <c r="AB250" s="102">
        <f t="shared" si="37"/>
        <v>31.772575250836123</v>
      </c>
      <c r="AC250" s="117">
        <f t="shared" si="39"/>
        <v>6.2274247491638803</v>
      </c>
      <c r="AD250" s="122">
        <v>41453</v>
      </c>
      <c r="AE250" s="52" t="s">
        <v>57</v>
      </c>
      <c r="AF250" s="31">
        <v>38</v>
      </c>
      <c r="AG250" s="122"/>
      <c r="AH250" s="52"/>
      <c r="AI250" s="31"/>
      <c r="AJ250" s="122"/>
      <c r="AK250" s="52"/>
      <c r="AL250" s="31"/>
      <c r="AM250" s="33"/>
      <c r="AN250" s="37"/>
      <c r="AO250" s="122"/>
      <c r="AP250" s="52"/>
      <c r="AQ250" s="31"/>
      <c r="AR250" s="122"/>
      <c r="AS250" s="52"/>
      <c r="AT250" s="31"/>
      <c r="AU250" s="33"/>
      <c r="AV250" s="52"/>
      <c r="AW250" s="31"/>
      <c r="AX250" s="33"/>
      <c r="AY250" s="52"/>
      <c r="AZ250" s="31"/>
      <c r="BA250" s="33"/>
      <c r="BB250" s="52"/>
      <c r="BC250" s="31"/>
      <c r="BD250" s="33"/>
      <c r="BE250" s="52"/>
      <c r="BF250" s="31"/>
      <c r="BG250" s="33"/>
      <c r="BH250" s="52"/>
      <c r="BI250" s="31"/>
      <c r="BJ250" s="33"/>
      <c r="BK250" s="52"/>
      <c r="BL250" s="31"/>
      <c r="BM250" s="33"/>
      <c r="BN250" s="52"/>
      <c r="BO250" s="31"/>
      <c r="BP250" s="33"/>
      <c r="BQ250" s="52"/>
      <c r="BR250" s="31"/>
      <c r="BS250" s="33"/>
      <c r="BT250" s="52"/>
      <c r="BU250" s="31"/>
      <c r="BV250" s="33"/>
      <c r="BW250" s="52"/>
      <c r="BX250" s="31"/>
      <c r="BY250" s="119"/>
      <c r="BZ250" s="18"/>
      <c r="CA250" s="3"/>
    </row>
    <row r="251" spans="1:79" x14ac:dyDescent="0.2">
      <c r="A251" s="25"/>
      <c r="B251" s="14">
        <v>241</v>
      </c>
      <c r="C251" s="143">
        <v>340</v>
      </c>
      <c r="D251" s="13"/>
      <c r="E251" s="14"/>
      <c r="F251" s="15"/>
      <c r="G251" s="15"/>
      <c r="H251" s="138" t="s">
        <v>53</v>
      </c>
      <c r="I251" s="79" t="s">
        <v>302</v>
      </c>
      <c r="J251" s="89">
        <v>41452</v>
      </c>
      <c r="K251" s="63"/>
      <c r="L251" s="62">
        <v>190</v>
      </c>
      <c r="M251" s="62"/>
      <c r="N251" s="62"/>
      <c r="O251" s="62"/>
      <c r="P251" s="62"/>
      <c r="Q251" s="62"/>
      <c r="R251" s="62"/>
      <c r="S251" s="102">
        <f t="shared" si="40"/>
        <v>190</v>
      </c>
      <c r="T251" s="103">
        <f t="shared" si="36"/>
        <v>158.86287625418061</v>
      </c>
      <c r="U251" s="104">
        <f t="shared" si="38"/>
        <v>31.137123745819398</v>
      </c>
      <c r="V251" s="63"/>
      <c r="W251" s="62"/>
      <c r="X251" s="102"/>
      <c r="Y251" s="102"/>
      <c r="Z251" s="115"/>
      <c r="AA251" s="116">
        <f t="shared" si="41"/>
        <v>190</v>
      </c>
      <c r="AB251" s="102">
        <f t="shared" si="37"/>
        <v>158.86287625418061</v>
      </c>
      <c r="AC251" s="117">
        <f t="shared" si="39"/>
        <v>31.137123745819398</v>
      </c>
      <c r="AD251" s="122">
        <v>41454</v>
      </c>
      <c r="AE251" s="52" t="s">
        <v>51</v>
      </c>
      <c r="AF251" s="31">
        <v>190</v>
      </c>
      <c r="AG251" s="122"/>
      <c r="AH251" s="52"/>
      <c r="AI251" s="31"/>
      <c r="AJ251" s="122"/>
      <c r="AK251" s="52"/>
      <c r="AL251" s="31"/>
      <c r="AM251" s="33"/>
      <c r="AN251" s="37"/>
      <c r="AO251" s="122"/>
      <c r="AP251" s="52"/>
      <c r="AQ251" s="31"/>
      <c r="AR251" s="122"/>
      <c r="AS251" s="52"/>
      <c r="AT251" s="31"/>
      <c r="AU251" s="33"/>
      <c r="AV251" s="52"/>
      <c r="AW251" s="31"/>
      <c r="AX251" s="33"/>
      <c r="AY251" s="52"/>
      <c r="AZ251" s="31"/>
      <c r="BA251" s="33"/>
      <c r="BB251" s="52"/>
      <c r="BC251" s="31"/>
      <c r="BD251" s="33"/>
      <c r="BE251" s="52"/>
      <c r="BF251" s="31"/>
      <c r="BG251" s="33"/>
      <c r="BH251" s="52"/>
      <c r="BI251" s="31"/>
      <c r="BJ251" s="33"/>
      <c r="BK251" s="52"/>
      <c r="BL251" s="31"/>
      <c r="BM251" s="33"/>
      <c r="BN251" s="52"/>
      <c r="BO251" s="31"/>
      <c r="BP251" s="33"/>
      <c r="BQ251" s="52"/>
      <c r="BR251" s="31"/>
      <c r="BS251" s="33"/>
      <c r="BT251" s="52"/>
      <c r="BU251" s="31"/>
      <c r="BV251" s="33"/>
      <c r="BW251" s="52"/>
      <c r="BX251" s="31"/>
      <c r="BY251" s="119"/>
      <c r="BZ251" s="18"/>
      <c r="CA251" s="3"/>
    </row>
    <row r="252" spans="1:79" x14ac:dyDescent="0.2">
      <c r="A252" s="25"/>
      <c r="B252" s="96">
        <v>242</v>
      </c>
      <c r="C252" s="143">
        <v>341</v>
      </c>
      <c r="D252" s="13"/>
      <c r="E252" s="14"/>
      <c r="F252" s="15"/>
      <c r="G252" s="15"/>
      <c r="H252" s="138" t="s">
        <v>53</v>
      </c>
      <c r="I252" s="79" t="s">
        <v>303</v>
      </c>
      <c r="J252" s="89">
        <v>41452</v>
      </c>
      <c r="K252" s="63"/>
      <c r="L252" s="62">
        <v>470</v>
      </c>
      <c r="M252" s="62"/>
      <c r="N252" s="62"/>
      <c r="O252" s="62"/>
      <c r="P252" s="62"/>
      <c r="Q252" s="62"/>
      <c r="R252" s="62"/>
      <c r="S252" s="102">
        <f t="shared" si="40"/>
        <v>470</v>
      </c>
      <c r="T252" s="103">
        <f t="shared" si="36"/>
        <v>392.97658862876256</v>
      </c>
      <c r="U252" s="104">
        <f t="shared" si="38"/>
        <v>77.023411371237458</v>
      </c>
      <c r="V252" s="63"/>
      <c r="W252" s="62"/>
      <c r="X252" s="102"/>
      <c r="Y252" s="102"/>
      <c r="Z252" s="115"/>
      <c r="AA252" s="116">
        <f t="shared" si="41"/>
        <v>470</v>
      </c>
      <c r="AB252" s="102">
        <f t="shared" si="37"/>
        <v>392.97658862876256</v>
      </c>
      <c r="AC252" s="117">
        <f t="shared" si="39"/>
        <v>77.023411371237458</v>
      </c>
      <c r="AD252" s="122">
        <v>41459</v>
      </c>
      <c r="AE252" s="52" t="s">
        <v>51</v>
      </c>
      <c r="AF252" s="31">
        <v>470</v>
      </c>
      <c r="AG252" s="122"/>
      <c r="AH252" s="52"/>
      <c r="AI252" s="31"/>
      <c r="AJ252" s="122"/>
      <c r="AK252" s="52"/>
      <c r="AL252" s="31"/>
      <c r="AM252" s="33"/>
      <c r="AN252" s="37"/>
      <c r="AO252" s="122"/>
      <c r="AP252" s="52"/>
      <c r="AQ252" s="31"/>
      <c r="AR252" s="122"/>
      <c r="AS252" s="52"/>
      <c r="AT252" s="31"/>
      <c r="AU252" s="33"/>
      <c r="AV252" s="52"/>
      <c r="AW252" s="31"/>
      <c r="AX252" s="33"/>
      <c r="AY252" s="52"/>
      <c r="AZ252" s="31"/>
      <c r="BA252" s="33"/>
      <c r="BB252" s="52"/>
      <c r="BC252" s="31"/>
      <c r="BD252" s="33"/>
      <c r="BE252" s="52"/>
      <c r="BF252" s="31"/>
      <c r="BG252" s="33"/>
      <c r="BH252" s="52"/>
      <c r="BI252" s="31"/>
      <c r="BJ252" s="33"/>
      <c r="BK252" s="52"/>
      <c r="BL252" s="31"/>
      <c r="BM252" s="33"/>
      <c r="BN252" s="52"/>
      <c r="BO252" s="31"/>
      <c r="BP252" s="33"/>
      <c r="BQ252" s="52"/>
      <c r="BR252" s="31"/>
      <c r="BS252" s="33"/>
      <c r="BT252" s="52"/>
      <c r="BU252" s="31"/>
      <c r="BV252" s="33"/>
      <c r="BW252" s="52"/>
      <c r="BX252" s="31"/>
      <c r="BY252" s="119"/>
      <c r="BZ252" s="18"/>
      <c r="CA252" s="3"/>
    </row>
    <row r="253" spans="1:79" x14ac:dyDescent="0.2">
      <c r="A253" s="25"/>
      <c r="B253" s="14">
        <v>243</v>
      </c>
      <c r="C253" s="143">
        <v>342</v>
      </c>
      <c r="D253" s="13"/>
      <c r="E253" s="14"/>
      <c r="F253" s="15"/>
      <c r="G253" s="15"/>
      <c r="H253" s="138" t="s">
        <v>53</v>
      </c>
      <c r="I253" s="79" t="s">
        <v>304</v>
      </c>
      <c r="J253" s="89">
        <v>41452</v>
      </c>
      <c r="K253" s="63"/>
      <c r="L253" s="62">
        <v>394</v>
      </c>
      <c r="M253" s="62"/>
      <c r="N253" s="62"/>
      <c r="O253" s="62"/>
      <c r="P253" s="62"/>
      <c r="Q253" s="62"/>
      <c r="R253" s="62"/>
      <c r="S253" s="102">
        <f t="shared" si="40"/>
        <v>394</v>
      </c>
      <c r="T253" s="103">
        <f t="shared" si="36"/>
        <v>329.4314381270903</v>
      </c>
      <c r="U253" s="104">
        <f t="shared" si="38"/>
        <v>64.568561872909697</v>
      </c>
      <c r="V253" s="63"/>
      <c r="W253" s="62"/>
      <c r="X253" s="102"/>
      <c r="Y253" s="102"/>
      <c r="Z253" s="115"/>
      <c r="AA253" s="116">
        <f t="shared" si="41"/>
        <v>394</v>
      </c>
      <c r="AB253" s="102">
        <f t="shared" si="37"/>
        <v>329.4314381270903</v>
      </c>
      <c r="AC253" s="117">
        <f t="shared" si="39"/>
        <v>64.568561872909697</v>
      </c>
      <c r="AD253" s="122"/>
      <c r="AE253" s="52"/>
      <c r="AF253" s="31"/>
      <c r="AG253" s="122"/>
      <c r="AH253" s="52"/>
      <c r="AI253" s="31"/>
      <c r="AJ253" s="122"/>
      <c r="AK253" s="52"/>
      <c r="AL253" s="31"/>
      <c r="AM253" s="33"/>
      <c r="AN253" s="37"/>
      <c r="AO253" s="122"/>
      <c r="AP253" s="52"/>
      <c r="AQ253" s="31"/>
      <c r="AR253" s="122"/>
      <c r="AS253" s="52"/>
      <c r="AT253" s="31"/>
      <c r="AU253" s="33"/>
      <c r="AV253" s="52"/>
      <c r="AW253" s="31"/>
      <c r="AX253" s="33"/>
      <c r="AY253" s="52"/>
      <c r="AZ253" s="31"/>
      <c r="BA253" s="33"/>
      <c r="BB253" s="52"/>
      <c r="BC253" s="31"/>
      <c r="BD253" s="33"/>
      <c r="BE253" s="52"/>
      <c r="BF253" s="31"/>
      <c r="BG253" s="33"/>
      <c r="BH253" s="52"/>
      <c r="BI253" s="31"/>
      <c r="BJ253" s="33"/>
      <c r="BK253" s="52"/>
      <c r="BL253" s="31"/>
      <c r="BM253" s="33"/>
      <c r="BN253" s="52"/>
      <c r="BO253" s="31"/>
      <c r="BP253" s="33"/>
      <c r="BQ253" s="52"/>
      <c r="BR253" s="31"/>
      <c r="BS253" s="33"/>
      <c r="BT253" s="52"/>
      <c r="BU253" s="31"/>
      <c r="BV253" s="33"/>
      <c r="BW253" s="52"/>
      <c r="BX253" s="31"/>
      <c r="BY253" s="119"/>
      <c r="BZ253" s="18"/>
      <c r="CA253" s="3"/>
    </row>
    <row r="254" spans="1:79" x14ac:dyDescent="0.2">
      <c r="A254" s="25"/>
      <c r="B254" s="96">
        <v>244</v>
      </c>
      <c r="C254" s="143">
        <v>343</v>
      </c>
      <c r="D254" s="13"/>
      <c r="E254" s="14"/>
      <c r="F254" s="15"/>
      <c r="G254" s="15"/>
      <c r="H254" s="138" t="s">
        <v>53</v>
      </c>
      <c r="I254" s="79" t="s">
        <v>305</v>
      </c>
      <c r="J254" s="89">
        <v>41452</v>
      </c>
      <c r="K254" s="63"/>
      <c r="L254" s="62">
        <v>190</v>
      </c>
      <c r="M254" s="62"/>
      <c r="N254" s="62"/>
      <c r="O254" s="62"/>
      <c r="P254" s="62"/>
      <c r="Q254" s="62"/>
      <c r="R254" s="62"/>
      <c r="S254" s="102">
        <f t="shared" si="40"/>
        <v>190</v>
      </c>
      <c r="T254" s="103">
        <f t="shared" si="36"/>
        <v>158.86287625418061</v>
      </c>
      <c r="U254" s="104">
        <f t="shared" si="38"/>
        <v>31.137123745819398</v>
      </c>
      <c r="V254" s="63"/>
      <c r="W254" s="62"/>
      <c r="X254" s="102"/>
      <c r="Y254" s="102"/>
      <c r="Z254" s="115"/>
      <c r="AA254" s="116">
        <f t="shared" si="41"/>
        <v>190</v>
      </c>
      <c r="AB254" s="102">
        <f t="shared" si="37"/>
        <v>158.86287625418061</v>
      </c>
      <c r="AC254" s="117">
        <f t="shared" si="39"/>
        <v>31.137123745819398</v>
      </c>
      <c r="AD254" s="122"/>
      <c r="AE254" s="52"/>
      <c r="AF254" s="31"/>
      <c r="AG254" s="122"/>
      <c r="AH254" s="52"/>
      <c r="AI254" s="31"/>
      <c r="AJ254" s="122"/>
      <c r="AK254" s="52"/>
      <c r="AL254" s="31"/>
      <c r="AM254" s="33"/>
      <c r="AN254" s="37"/>
      <c r="AO254" s="122"/>
      <c r="AP254" s="52"/>
      <c r="AQ254" s="31"/>
      <c r="AR254" s="122"/>
      <c r="AS254" s="52"/>
      <c r="AT254" s="31"/>
      <c r="AU254" s="33"/>
      <c r="AV254" s="52"/>
      <c r="AW254" s="31"/>
      <c r="AX254" s="33"/>
      <c r="AY254" s="52"/>
      <c r="AZ254" s="31"/>
      <c r="BA254" s="33"/>
      <c r="BB254" s="52"/>
      <c r="BC254" s="31"/>
      <c r="BD254" s="33"/>
      <c r="BE254" s="52"/>
      <c r="BF254" s="31"/>
      <c r="BG254" s="33"/>
      <c r="BH254" s="52"/>
      <c r="BI254" s="31"/>
      <c r="BJ254" s="33"/>
      <c r="BK254" s="52"/>
      <c r="BL254" s="31"/>
      <c r="BM254" s="33"/>
      <c r="BN254" s="52"/>
      <c r="BO254" s="31"/>
      <c r="BP254" s="33"/>
      <c r="BQ254" s="52"/>
      <c r="BR254" s="31"/>
      <c r="BS254" s="33"/>
      <c r="BT254" s="52"/>
      <c r="BU254" s="31"/>
      <c r="BV254" s="33"/>
      <c r="BW254" s="52"/>
      <c r="BX254" s="31"/>
      <c r="BY254" s="119"/>
      <c r="BZ254" s="18"/>
      <c r="CA254" s="3"/>
    </row>
    <row r="255" spans="1:79" x14ac:dyDescent="0.2">
      <c r="A255" s="25"/>
      <c r="B255" s="14">
        <v>245</v>
      </c>
      <c r="C255" s="143">
        <v>344</v>
      </c>
      <c r="D255" s="13"/>
      <c r="E255" s="14"/>
      <c r="F255" s="15"/>
      <c r="G255" s="15"/>
      <c r="H255" s="138" t="s">
        <v>52</v>
      </c>
      <c r="I255" s="79" t="s">
        <v>306</v>
      </c>
      <c r="J255" s="89">
        <v>41453</v>
      </c>
      <c r="K255" s="63"/>
      <c r="L255" s="62"/>
      <c r="M255" s="62">
        <v>100</v>
      </c>
      <c r="N255" s="62"/>
      <c r="O255" s="62"/>
      <c r="P255" s="62"/>
      <c r="Q255" s="62"/>
      <c r="R255" s="62"/>
      <c r="S255" s="102">
        <f t="shared" si="40"/>
        <v>100</v>
      </c>
      <c r="T255" s="103">
        <f t="shared" si="36"/>
        <v>83.612040133779274</v>
      </c>
      <c r="U255" s="104">
        <f t="shared" si="38"/>
        <v>16.38795986622074</v>
      </c>
      <c r="V255" s="63"/>
      <c r="W255" s="62"/>
      <c r="X255" s="102"/>
      <c r="Y255" s="102"/>
      <c r="Z255" s="115"/>
      <c r="AA255" s="116">
        <f t="shared" si="41"/>
        <v>100</v>
      </c>
      <c r="AB255" s="102">
        <f t="shared" si="37"/>
        <v>83.612040133779274</v>
      </c>
      <c r="AC255" s="117">
        <f t="shared" si="39"/>
        <v>16.38795986622074</v>
      </c>
      <c r="AD255" s="122">
        <v>41454</v>
      </c>
      <c r="AE255" s="52" t="s">
        <v>57</v>
      </c>
      <c r="AF255" s="31">
        <v>100</v>
      </c>
      <c r="AG255" s="122"/>
      <c r="AH255" s="52"/>
      <c r="AI255" s="31"/>
      <c r="AJ255" s="122"/>
      <c r="AK255" s="52"/>
      <c r="AL255" s="31"/>
      <c r="AM255" s="33"/>
      <c r="AN255" s="37"/>
      <c r="AO255" s="122"/>
      <c r="AP255" s="52"/>
      <c r="AQ255" s="31"/>
      <c r="AR255" s="122"/>
      <c r="AS255" s="52"/>
      <c r="AT255" s="31"/>
      <c r="AU255" s="33"/>
      <c r="AV255" s="52"/>
      <c r="AW255" s="31"/>
      <c r="AX255" s="33"/>
      <c r="AY255" s="52"/>
      <c r="AZ255" s="31"/>
      <c r="BA255" s="33"/>
      <c r="BB255" s="52"/>
      <c r="BC255" s="31"/>
      <c r="BD255" s="33"/>
      <c r="BE255" s="52"/>
      <c r="BF255" s="31"/>
      <c r="BG255" s="33"/>
      <c r="BH255" s="52"/>
      <c r="BI255" s="31"/>
      <c r="BJ255" s="33"/>
      <c r="BK255" s="52"/>
      <c r="BL255" s="31"/>
      <c r="BM255" s="33"/>
      <c r="BN255" s="52"/>
      <c r="BO255" s="31"/>
      <c r="BP255" s="33"/>
      <c r="BQ255" s="52"/>
      <c r="BR255" s="31"/>
      <c r="BS255" s="33"/>
      <c r="BT255" s="52"/>
      <c r="BU255" s="31"/>
      <c r="BV255" s="33"/>
      <c r="BW255" s="52"/>
      <c r="BX255" s="31"/>
      <c r="BY255" s="119"/>
      <c r="BZ255" s="18"/>
      <c r="CA255" s="3"/>
    </row>
    <row r="256" spans="1:79" x14ac:dyDescent="0.2">
      <c r="A256" s="25"/>
      <c r="B256" s="96">
        <v>246</v>
      </c>
      <c r="C256" s="143">
        <v>345</v>
      </c>
      <c r="D256" s="13"/>
      <c r="E256" s="14"/>
      <c r="F256" s="15"/>
      <c r="G256" s="15"/>
      <c r="H256" s="138" t="s">
        <v>52</v>
      </c>
      <c r="I256" s="79" t="s">
        <v>307</v>
      </c>
      <c r="J256" s="89">
        <v>41453</v>
      </c>
      <c r="K256" s="63"/>
      <c r="L256" s="62"/>
      <c r="M256" s="62">
        <v>100</v>
      </c>
      <c r="N256" s="62"/>
      <c r="O256" s="62"/>
      <c r="P256" s="62"/>
      <c r="Q256" s="62"/>
      <c r="R256" s="62"/>
      <c r="S256" s="102">
        <f t="shared" si="40"/>
        <v>100</v>
      </c>
      <c r="T256" s="103">
        <f t="shared" si="36"/>
        <v>83.612040133779274</v>
      </c>
      <c r="U256" s="104">
        <f t="shared" si="38"/>
        <v>16.38795986622074</v>
      </c>
      <c r="V256" s="63"/>
      <c r="W256" s="62"/>
      <c r="X256" s="102"/>
      <c r="Y256" s="102"/>
      <c r="Z256" s="115"/>
      <c r="AA256" s="116">
        <f t="shared" si="41"/>
        <v>100</v>
      </c>
      <c r="AB256" s="102">
        <f t="shared" si="37"/>
        <v>83.612040133779274</v>
      </c>
      <c r="AC256" s="117">
        <f t="shared" si="39"/>
        <v>16.38795986622074</v>
      </c>
      <c r="AD256" s="122">
        <v>41454</v>
      </c>
      <c r="AE256" s="52" t="s">
        <v>51</v>
      </c>
      <c r="AF256" s="31">
        <v>100</v>
      </c>
      <c r="AG256" s="122"/>
      <c r="AH256" s="52"/>
      <c r="AI256" s="31"/>
      <c r="AJ256" s="122"/>
      <c r="AK256" s="52"/>
      <c r="AL256" s="31"/>
      <c r="AM256" s="33"/>
      <c r="AN256" s="37"/>
      <c r="AO256" s="122"/>
      <c r="AP256" s="52"/>
      <c r="AQ256" s="31"/>
      <c r="AR256" s="122"/>
      <c r="AS256" s="52"/>
      <c r="AT256" s="31"/>
      <c r="AU256" s="33"/>
      <c r="AV256" s="52"/>
      <c r="AW256" s="31"/>
      <c r="AX256" s="33"/>
      <c r="AY256" s="52"/>
      <c r="AZ256" s="31"/>
      <c r="BA256" s="33"/>
      <c r="BB256" s="52"/>
      <c r="BC256" s="31"/>
      <c r="BD256" s="33"/>
      <c r="BE256" s="52"/>
      <c r="BF256" s="31"/>
      <c r="BG256" s="33"/>
      <c r="BH256" s="52"/>
      <c r="BI256" s="31"/>
      <c r="BJ256" s="33"/>
      <c r="BK256" s="52"/>
      <c r="BL256" s="31"/>
      <c r="BM256" s="33"/>
      <c r="BN256" s="52"/>
      <c r="BO256" s="31"/>
      <c r="BP256" s="33"/>
      <c r="BQ256" s="52"/>
      <c r="BR256" s="31"/>
      <c r="BS256" s="33"/>
      <c r="BT256" s="52"/>
      <c r="BU256" s="31"/>
      <c r="BV256" s="33"/>
      <c r="BW256" s="52"/>
      <c r="BX256" s="31"/>
      <c r="BY256" s="119"/>
      <c r="BZ256" s="18"/>
      <c r="CA256" s="3"/>
    </row>
    <row r="257" spans="1:79" x14ac:dyDescent="0.2">
      <c r="A257" s="25"/>
      <c r="B257" s="14">
        <v>247</v>
      </c>
      <c r="C257" s="143">
        <v>346</v>
      </c>
      <c r="D257" s="13"/>
      <c r="E257" s="14"/>
      <c r="F257" s="15"/>
      <c r="G257" s="15"/>
      <c r="H257" s="138" t="s">
        <v>53</v>
      </c>
      <c r="I257" s="79" t="s">
        <v>308</v>
      </c>
      <c r="J257" s="89">
        <v>41453</v>
      </c>
      <c r="K257" s="63"/>
      <c r="L257" s="62">
        <v>190</v>
      </c>
      <c r="M257" s="62"/>
      <c r="N257" s="62"/>
      <c r="O257" s="62"/>
      <c r="P257" s="62"/>
      <c r="Q257" s="62"/>
      <c r="R257" s="62"/>
      <c r="S257" s="102">
        <f t="shared" si="40"/>
        <v>190</v>
      </c>
      <c r="T257" s="103">
        <f t="shared" si="36"/>
        <v>158.86287625418061</v>
      </c>
      <c r="U257" s="104">
        <f t="shared" si="38"/>
        <v>31.137123745819398</v>
      </c>
      <c r="V257" s="63"/>
      <c r="W257" s="62"/>
      <c r="X257" s="102"/>
      <c r="Y257" s="102"/>
      <c r="Z257" s="115"/>
      <c r="AA257" s="116">
        <f t="shared" si="41"/>
        <v>190</v>
      </c>
      <c r="AB257" s="102">
        <f t="shared" si="37"/>
        <v>158.86287625418061</v>
      </c>
      <c r="AC257" s="117">
        <f t="shared" si="39"/>
        <v>31.137123745819398</v>
      </c>
      <c r="AD257" s="122"/>
      <c r="AE257" s="52"/>
      <c r="AF257" s="31"/>
      <c r="AG257" s="122"/>
      <c r="AH257" s="52"/>
      <c r="AI257" s="31"/>
      <c r="AJ257" s="122"/>
      <c r="AK257" s="52"/>
      <c r="AL257" s="31"/>
      <c r="AM257" s="33"/>
      <c r="AN257" s="37"/>
      <c r="AO257" s="122"/>
      <c r="AP257" s="52"/>
      <c r="AQ257" s="31"/>
      <c r="AR257" s="122"/>
      <c r="AS257" s="52"/>
      <c r="AT257" s="31"/>
      <c r="AU257" s="33"/>
      <c r="AV257" s="52"/>
      <c r="AW257" s="31"/>
      <c r="AX257" s="33"/>
      <c r="AY257" s="52"/>
      <c r="AZ257" s="31"/>
      <c r="BA257" s="33"/>
      <c r="BB257" s="52"/>
      <c r="BC257" s="31"/>
      <c r="BD257" s="33"/>
      <c r="BE257" s="52"/>
      <c r="BF257" s="31"/>
      <c r="BG257" s="33"/>
      <c r="BH257" s="52"/>
      <c r="BI257" s="31"/>
      <c r="BJ257" s="33"/>
      <c r="BK257" s="52"/>
      <c r="BL257" s="31"/>
      <c r="BM257" s="33"/>
      <c r="BN257" s="52"/>
      <c r="BO257" s="31"/>
      <c r="BP257" s="33"/>
      <c r="BQ257" s="52"/>
      <c r="BR257" s="31"/>
      <c r="BS257" s="33"/>
      <c r="BT257" s="52"/>
      <c r="BU257" s="31"/>
      <c r="BV257" s="33"/>
      <c r="BW257" s="52"/>
      <c r="BX257" s="31"/>
      <c r="BY257" s="119"/>
      <c r="BZ257" s="18"/>
      <c r="CA257" s="3"/>
    </row>
    <row r="258" spans="1:79" x14ac:dyDescent="0.2">
      <c r="A258" s="25"/>
      <c r="B258" s="96">
        <v>248</v>
      </c>
      <c r="C258" s="143">
        <v>347</v>
      </c>
      <c r="D258" s="13"/>
      <c r="E258" s="14"/>
      <c r="F258" s="15"/>
      <c r="G258" s="15"/>
      <c r="H258" s="138" t="s">
        <v>52</v>
      </c>
      <c r="I258" s="79" t="s">
        <v>309</v>
      </c>
      <c r="J258" s="89">
        <v>41454</v>
      </c>
      <c r="K258" s="63"/>
      <c r="L258" s="62"/>
      <c r="M258" s="62">
        <v>1610</v>
      </c>
      <c r="N258" s="62"/>
      <c r="O258" s="62"/>
      <c r="P258" s="62"/>
      <c r="Q258" s="62"/>
      <c r="R258" s="62"/>
      <c r="S258" s="102">
        <f t="shared" si="40"/>
        <v>1610</v>
      </c>
      <c r="T258" s="103">
        <f t="shared" si="36"/>
        <v>1346.1538461538462</v>
      </c>
      <c r="U258" s="104">
        <f t="shared" si="38"/>
        <v>263.84615384615387</v>
      </c>
      <c r="V258" s="63"/>
      <c r="W258" s="62"/>
      <c r="X258" s="102"/>
      <c r="Y258" s="102"/>
      <c r="Z258" s="115"/>
      <c r="AA258" s="116">
        <f t="shared" si="41"/>
        <v>1610</v>
      </c>
      <c r="AB258" s="102">
        <f t="shared" si="37"/>
        <v>1346.1538461538462</v>
      </c>
      <c r="AC258" s="117">
        <f t="shared" si="39"/>
        <v>263.84615384615387</v>
      </c>
      <c r="AD258" s="122">
        <v>41454</v>
      </c>
      <c r="AE258" s="52" t="s">
        <v>51</v>
      </c>
      <c r="AF258" s="31">
        <v>1610</v>
      </c>
      <c r="AG258" s="122"/>
      <c r="AH258" s="52"/>
      <c r="AI258" s="31"/>
      <c r="AJ258" s="122"/>
      <c r="AK258" s="52"/>
      <c r="AL258" s="31"/>
      <c r="AM258" s="33"/>
      <c r="AN258" s="37"/>
      <c r="AO258" s="122"/>
      <c r="AP258" s="52"/>
      <c r="AQ258" s="31"/>
      <c r="AR258" s="122"/>
      <c r="AS258" s="52"/>
      <c r="AT258" s="31"/>
      <c r="AU258" s="33"/>
      <c r="AV258" s="52"/>
      <c r="AW258" s="31"/>
      <c r="AX258" s="33"/>
      <c r="AY258" s="52"/>
      <c r="AZ258" s="31"/>
      <c r="BA258" s="33"/>
      <c r="BB258" s="52"/>
      <c r="BC258" s="31"/>
      <c r="BD258" s="33"/>
      <c r="BE258" s="52"/>
      <c r="BF258" s="31"/>
      <c r="BG258" s="33"/>
      <c r="BH258" s="52"/>
      <c r="BI258" s="31"/>
      <c r="BJ258" s="33"/>
      <c r="BK258" s="52"/>
      <c r="BL258" s="31"/>
      <c r="BM258" s="33"/>
      <c r="BN258" s="52"/>
      <c r="BO258" s="31"/>
      <c r="BP258" s="33"/>
      <c r="BQ258" s="52"/>
      <c r="BR258" s="31"/>
      <c r="BS258" s="33"/>
      <c r="BT258" s="52"/>
      <c r="BU258" s="31"/>
      <c r="BV258" s="33"/>
      <c r="BW258" s="52"/>
      <c r="BX258" s="31"/>
      <c r="BY258" s="119"/>
      <c r="BZ258" s="18"/>
      <c r="CA258" s="3"/>
    </row>
    <row r="259" spans="1:79" x14ac:dyDescent="0.2">
      <c r="A259" s="25"/>
      <c r="B259" s="14">
        <v>249</v>
      </c>
      <c r="C259" s="143">
        <v>348</v>
      </c>
      <c r="D259" s="13"/>
      <c r="E259" s="14"/>
      <c r="F259" s="15"/>
      <c r="G259" s="15"/>
      <c r="H259" s="138" t="s">
        <v>53</v>
      </c>
      <c r="I259" s="79" t="s">
        <v>310</v>
      </c>
      <c r="J259" s="89">
        <v>41457</v>
      </c>
      <c r="K259" s="63"/>
      <c r="L259" s="62">
        <v>250</v>
      </c>
      <c r="M259" s="62"/>
      <c r="N259" s="62"/>
      <c r="O259" s="62"/>
      <c r="P259" s="62"/>
      <c r="Q259" s="62"/>
      <c r="R259" s="62"/>
      <c r="S259" s="102">
        <f t="shared" si="40"/>
        <v>250</v>
      </c>
      <c r="T259" s="103">
        <f t="shared" si="36"/>
        <v>209.03010033444818</v>
      </c>
      <c r="U259" s="104">
        <f t="shared" si="38"/>
        <v>40.969899665551843</v>
      </c>
      <c r="V259" s="63"/>
      <c r="W259" s="62"/>
      <c r="X259" s="102"/>
      <c r="Y259" s="102"/>
      <c r="Z259" s="115"/>
      <c r="AA259" s="116">
        <f t="shared" si="41"/>
        <v>250</v>
      </c>
      <c r="AB259" s="102">
        <f t="shared" si="37"/>
        <v>209.03010033444818</v>
      </c>
      <c r="AC259" s="117">
        <f t="shared" si="39"/>
        <v>40.969899665551843</v>
      </c>
      <c r="AD259" s="122">
        <v>41457</v>
      </c>
      <c r="AE259" s="52" t="s">
        <v>57</v>
      </c>
      <c r="AF259" s="31">
        <v>250</v>
      </c>
      <c r="AG259" s="122"/>
      <c r="AH259" s="52"/>
      <c r="AI259" s="31"/>
      <c r="AJ259" s="122"/>
      <c r="AK259" s="52"/>
      <c r="AL259" s="31"/>
      <c r="AM259" s="33"/>
      <c r="AN259" s="37"/>
      <c r="AO259" s="122"/>
      <c r="AP259" s="52"/>
      <c r="AQ259" s="31"/>
      <c r="AR259" s="122"/>
      <c r="AS259" s="52"/>
      <c r="AT259" s="31"/>
      <c r="AU259" s="33"/>
      <c r="AV259" s="52"/>
      <c r="AW259" s="31"/>
      <c r="AX259" s="33"/>
      <c r="AY259" s="52"/>
      <c r="AZ259" s="31"/>
      <c r="BA259" s="33"/>
      <c r="BB259" s="52"/>
      <c r="BC259" s="31"/>
      <c r="BD259" s="33"/>
      <c r="BE259" s="52"/>
      <c r="BF259" s="31"/>
      <c r="BG259" s="33"/>
      <c r="BH259" s="52"/>
      <c r="BI259" s="31"/>
      <c r="BJ259" s="33"/>
      <c r="BK259" s="52"/>
      <c r="BL259" s="31"/>
      <c r="BM259" s="33"/>
      <c r="BN259" s="52"/>
      <c r="BO259" s="31"/>
      <c r="BP259" s="33"/>
      <c r="BQ259" s="52"/>
      <c r="BR259" s="31"/>
      <c r="BS259" s="33"/>
      <c r="BT259" s="52"/>
      <c r="BU259" s="31"/>
      <c r="BV259" s="33"/>
      <c r="BW259" s="52"/>
      <c r="BX259" s="31"/>
      <c r="BY259" s="119"/>
      <c r="BZ259" s="18"/>
      <c r="CA259" s="3"/>
    </row>
    <row r="260" spans="1:79" x14ac:dyDescent="0.2">
      <c r="A260" s="25"/>
      <c r="B260" s="96">
        <v>250</v>
      </c>
      <c r="C260" s="143">
        <v>349</v>
      </c>
      <c r="D260" s="13"/>
      <c r="E260" s="14"/>
      <c r="F260" s="15"/>
      <c r="G260" s="15"/>
      <c r="H260" s="138" t="s">
        <v>131</v>
      </c>
      <c r="I260" s="79" t="s">
        <v>311</v>
      </c>
      <c r="J260" s="89">
        <v>41457</v>
      </c>
      <c r="K260" s="63">
        <v>170</v>
      </c>
      <c r="L260" s="62"/>
      <c r="M260" s="62"/>
      <c r="N260" s="62"/>
      <c r="O260" s="62"/>
      <c r="P260" s="62"/>
      <c r="Q260" s="62"/>
      <c r="R260" s="62"/>
      <c r="S260" s="102">
        <f t="shared" si="40"/>
        <v>170</v>
      </c>
      <c r="T260" s="103">
        <f t="shared" ref="T260:T327" si="42">S260/1.196</f>
        <v>142.14046822742475</v>
      </c>
      <c r="U260" s="104">
        <f t="shared" si="38"/>
        <v>27.859531772575252</v>
      </c>
      <c r="V260" s="63"/>
      <c r="W260" s="62"/>
      <c r="X260" s="102"/>
      <c r="Y260" s="102"/>
      <c r="Z260" s="115"/>
      <c r="AA260" s="116">
        <f t="shared" si="41"/>
        <v>170</v>
      </c>
      <c r="AB260" s="102">
        <f t="shared" ref="AB260:AB327" si="43">T260+Y260</f>
        <v>142.14046822742475</v>
      </c>
      <c r="AC260" s="117">
        <f t="shared" si="39"/>
        <v>27.859531772575252</v>
      </c>
      <c r="AD260" s="122">
        <v>41457</v>
      </c>
      <c r="AE260" s="52" t="s">
        <v>57</v>
      </c>
      <c r="AF260" s="31">
        <v>170</v>
      </c>
      <c r="AG260" s="122"/>
      <c r="AH260" s="52"/>
      <c r="AI260" s="31"/>
      <c r="AJ260" s="122"/>
      <c r="AK260" s="52"/>
      <c r="AL260" s="31"/>
      <c r="AM260" s="33"/>
      <c r="AN260" s="37"/>
      <c r="AO260" s="122"/>
      <c r="AP260" s="52"/>
      <c r="AQ260" s="31"/>
      <c r="AR260" s="122"/>
      <c r="AS260" s="52"/>
      <c r="AT260" s="31"/>
      <c r="AU260" s="33"/>
      <c r="AV260" s="52"/>
      <c r="AW260" s="31"/>
      <c r="AX260" s="33"/>
      <c r="AY260" s="52"/>
      <c r="AZ260" s="31"/>
      <c r="BA260" s="33"/>
      <c r="BB260" s="52"/>
      <c r="BC260" s="31"/>
      <c r="BD260" s="33"/>
      <c r="BE260" s="52"/>
      <c r="BF260" s="31"/>
      <c r="BG260" s="33"/>
      <c r="BH260" s="52"/>
      <c r="BI260" s="31"/>
      <c r="BJ260" s="33"/>
      <c r="BK260" s="52"/>
      <c r="BL260" s="31"/>
      <c r="BM260" s="33"/>
      <c r="BN260" s="52"/>
      <c r="BO260" s="31"/>
      <c r="BP260" s="33"/>
      <c r="BQ260" s="52"/>
      <c r="BR260" s="31"/>
      <c r="BS260" s="33"/>
      <c r="BT260" s="52"/>
      <c r="BU260" s="31"/>
      <c r="BV260" s="33"/>
      <c r="BW260" s="52"/>
      <c r="BX260" s="31"/>
      <c r="BY260" s="119"/>
      <c r="BZ260" s="18"/>
      <c r="CA260" s="3"/>
    </row>
    <row r="261" spans="1:79" x14ac:dyDescent="0.2">
      <c r="A261" s="25"/>
      <c r="B261" s="14">
        <v>251</v>
      </c>
      <c r="C261" s="143">
        <v>350</v>
      </c>
      <c r="D261" s="13"/>
      <c r="E261" s="14"/>
      <c r="F261" s="15"/>
      <c r="G261" s="15"/>
      <c r="H261" s="138" t="s">
        <v>53</v>
      </c>
      <c r="I261" s="79" t="s">
        <v>312</v>
      </c>
      <c r="J261" s="89">
        <v>41457</v>
      </c>
      <c r="K261" s="63"/>
      <c r="L261" s="62">
        <v>190</v>
      </c>
      <c r="M261" s="62"/>
      <c r="N261" s="62"/>
      <c r="O261" s="62"/>
      <c r="P261" s="62"/>
      <c r="Q261" s="62"/>
      <c r="R261" s="62"/>
      <c r="S261" s="102">
        <f t="shared" si="40"/>
        <v>190</v>
      </c>
      <c r="T261" s="103">
        <f t="shared" si="42"/>
        <v>158.86287625418061</v>
      </c>
      <c r="U261" s="104">
        <f t="shared" ref="U261:U327" si="44">+T261*0.196</f>
        <v>31.137123745819398</v>
      </c>
      <c r="V261" s="63"/>
      <c r="W261" s="62"/>
      <c r="X261" s="102"/>
      <c r="Y261" s="102"/>
      <c r="Z261" s="115"/>
      <c r="AA261" s="116">
        <f t="shared" si="41"/>
        <v>190</v>
      </c>
      <c r="AB261" s="102">
        <f t="shared" si="43"/>
        <v>158.86287625418061</v>
      </c>
      <c r="AC261" s="117">
        <f t="shared" si="39"/>
        <v>31.137123745819398</v>
      </c>
      <c r="AD261" s="122"/>
      <c r="AE261" s="52"/>
      <c r="AF261" s="31"/>
      <c r="AG261" s="122"/>
      <c r="AH261" s="52"/>
      <c r="AI261" s="31"/>
      <c r="AJ261" s="122"/>
      <c r="AK261" s="52"/>
      <c r="AL261" s="31"/>
      <c r="AM261" s="33"/>
      <c r="AN261" s="37"/>
      <c r="AO261" s="122"/>
      <c r="AP261" s="52"/>
      <c r="AQ261" s="31"/>
      <c r="AR261" s="122"/>
      <c r="AS261" s="52"/>
      <c r="AT261" s="31"/>
      <c r="AU261" s="33"/>
      <c r="AV261" s="52"/>
      <c r="AW261" s="31"/>
      <c r="AX261" s="33"/>
      <c r="AY261" s="52"/>
      <c r="AZ261" s="31"/>
      <c r="BA261" s="33"/>
      <c r="BB261" s="52"/>
      <c r="BC261" s="31"/>
      <c r="BD261" s="33"/>
      <c r="BE261" s="52"/>
      <c r="BF261" s="31"/>
      <c r="BG261" s="33"/>
      <c r="BH261" s="52"/>
      <c r="BI261" s="31"/>
      <c r="BJ261" s="33"/>
      <c r="BK261" s="52"/>
      <c r="BL261" s="31"/>
      <c r="BM261" s="33"/>
      <c r="BN261" s="52"/>
      <c r="BO261" s="31"/>
      <c r="BP261" s="33"/>
      <c r="BQ261" s="52"/>
      <c r="BR261" s="31"/>
      <c r="BS261" s="33"/>
      <c r="BT261" s="52"/>
      <c r="BU261" s="31"/>
      <c r="BV261" s="33"/>
      <c r="BW261" s="52"/>
      <c r="BX261" s="31"/>
      <c r="BY261" s="119"/>
      <c r="BZ261" s="18"/>
      <c r="CA261" s="3"/>
    </row>
    <row r="262" spans="1:79" x14ac:dyDescent="0.2">
      <c r="A262" s="25"/>
      <c r="B262" s="96">
        <v>252</v>
      </c>
      <c r="C262" s="143">
        <v>351</v>
      </c>
      <c r="D262" s="13"/>
      <c r="E262" s="14"/>
      <c r="F262" s="15"/>
      <c r="G262" s="15"/>
      <c r="H262" s="138" t="s">
        <v>53</v>
      </c>
      <c r="I262" s="79" t="s">
        <v>313</v>
      </c>
      <c r="J262" s="89">
        <v>41457</v>
      </c>
      <c r="K262" s="63"/>
      <c r="L262" s="62">
        <v>546</v>
      </c>
      <c r="M262" s="62"/>
      <c r="N262" s="62"/>
      <c r="O262" s="62"/>
      <c r="P262" s="62"/>
      <c r="Q262" s="62"/>
      <c r="R262" s="62"/>
      <c r="S262" s="102">
        <f t="shared" si="40"/>
        <v>546</v>
      </c>
      <c r="T262" s="103">
        <f t="shared" si="42"/>
        <v>456.52173913043481</v>
      </c>
      <c r="U262" s="104">
        <f t="shared" si="44"/>
        <v>89.478260869565233</v>
      </c>
      <c r="V262" s="63"/>
      <c r="W262" s="62"/>
      <c r="X262" s="102"/>
      <c r="Y262" s="102"/>
      <c r="Z262" s="115"/>
      <c r="AA262" s="116">
        <f t="shared" si="41"/>
        <v>546</v>
      </c>
      <c r="AB262" s="102">
        <f t="shared" si="43"/>
        <v>456.52173913043481</v>
      </c>
      <c r="AC262" s="117">
        <f t="shared" ref="AC262:AC327" si="45">U262+Z262</f>
        <v>89.478260869565233</v>
      </c>
      <c r="AD262" s="122">
        <v>41457</v>
      </c>
      <c r="AE262" s="52" t="s">
        <v>57</v>
      </c>
      <c r="AF262" s="31">
        <v>546</v>
      </c>
      <c r="AG262" s="122"/>
      <c r="AH262" s="52"/>
      <c r="AI262" s="31"/>
      <c r="AJ262" s="122"/>
      <c r="AK262" s="52"/>
      <c r="AL262" s="31"/>
      <c r="AM262" s="33"/>
      <c r="AN262" s="37"/>
      <c r="AO262" s="122"/>
      <c r="AP262" s="52"/>
      <c r="AQ262" s="31"/>
      <c r="AR262" s="122"/>
      <c r="AS262" s="52"/>
      <c r="AT262" s="31"/>
      <c r="AU262" s="33"/>
      <c r="AV262" s="52"/>
      <c r="AW262" s="31"/>
      <c r="AX262" s="33"/>
      <c r="AY262" s="52"/>
      <c r="AZ262" s="31"/>
      <c r="BA262" s="33"/>
      <c r="BB262" s="52"/>
      <c r="BC262" s="31"/>
      <c r="BD262" s="33"/>
      <c r="BE262" s="52"/>
      <c r="BF262" s="31"/>
      <c r="BG262" s="33"/>
      <c r="BH262" s="52"/>
      <c r="BI262" s="31"/>
      <c r="BJ262" s="33"/>
      <c r="BK262" s="52"/>
      <c r="BL262" s="31"/>
      <c r="BM262" s="33"/>
      <c r="BN262" s="52"/>
      <c r="BO262" s="31"/>
      <c r="BP262" s="33"/>
      <c r="BQ262" s="52"/>
      <c r="BR262" s="31"/>
      <c r="BS262" s="33"/>
      <c r="BT262" s="52"/>
      <c r="BU262" s="31"/>
      <c r="BV262" s="33"/>
      <c r="BW262" s="52"/>
      <c r="BX262" s="31"/>
      <c r="BY262" s="119"/>
      <c r="BZ262" s="18"/>
      <c r="CA262" s="3"/>
    </row>
    <row r="263" spans="1:79" x14ac:dyDescent="0.2">
      <c r="A263" s="25"/>
      <c r="B263" s="14">
        <v>253</v>
      </c>
      <c r="C263" s="143">
        <v>352</v>
      </c>
      <c r="D263" s="13"/>
      <c r="E263" s="14"/>
      <c r="F263" s="15"/>
      <c r="G263" s="15"/>
      <c r="H263" s="138" t="s">
        <v>53</v>
      </c>
      <c r="I263" s="79" t="s">
        <v>314</v>
      </c>
      <c r="J263" s="89">
        <v>41458</v>
      </c>
      <c r="K263" s="63"/>
      <c r="L263" s="62">
        <v>190</v>
      </c>
      <c r="M263" s="62"/>
      <c r="N263" s="62"/>
      <c r="O263" s="62"/>
      <c r="P263" s="62"/>
      <c r="Q263" s="62"/>
      <c r="R263" s="62"/>
      <c r="S263" s="102">
        <f t="shared" si="40"/>
        <v>190</v>
      </c>
      <c r="T263" s="103">
        <f t="shared" si="42"/>
        <v>158.86287625418061</v>
      </c>
      <c r="U263" s="104">
        <f t="shared" si="44"/>
        <v>31.137123745819398</v>
      </c>
      <c r="V263" s="63"/>
      <c r="W263" s="62"/>
      <c r="X263" s="102"/>
      <c r="Y263" s="102"/>
      <c r="Z263" s="115"/>
      <c r="AA263" s="116">
        <f t="shared" si="41"/>
        <v>190</v>
      </c>
      <c r="AB263" s="102">
        <f t="shared" si="43"/>
        <v>158.86287625418061</v>
      </c>
      <c r="AC263" s="117">
        <f t="shared" si="45"/>
        <v>31.137123745819398</v>
      </c>
      <c r="AD263" s="122">
        <v>41442</v>
      </c>
      <c r="AE263" s="52" t="s">
        <v>58</v>
      </c>
      <c r="AF263" s="31">
        <v>3</v>
      </c>
      <c r="AG263" s="122"/>
      <c r="AH263" s="52"/>
      <c r="AI263" s="31"/>
      <c r="AJ263" s="122"/>
      <c r="AK263" s="52"/>
      <c r="AL263" s="31"/>
      <c r="AM263" s="33"/>
      <c r="AN263" s="37"/>
      <c r="AO263" s="122"/>
      <c r="AP263" s="52"/>
      <c r="AQ263" s="31"/>
      <c r="AR263" s="122"/>
      <c r="AS263" s="52"/>
      <c r="AT263" s="31"/>
      <c r="AU263" s="33"/>
      <c r="AV263" s="52"/>
      <c r="AW263" s="31"/>
      <c r="AX263" s="33"/>
      <c r="AY263" s="52"/>
      <c r="AZ263" s="31"/>
      <c r="BA263" s="33"/>
      <c r="BB263" s="52"/>
      <c r="BC263" s="31"/>
      <c r="BD263" s="33"/>
      <c r="BE263" s="52"/>
      <c r="BF263" s="31"/>
      <c r="BG263" s="33"/>
      <c r="BH263" s="52"/>
      <c r="BI263" s="31"/>
      <c r="BJ263" s="33"/>
      <c r="BK263" s="52"/>
      <c r="BL263" s="31"/>
      <c r="BM263" s="33"/>
      <c r="BN263" s="52"/>
      <c r="BO263" s="31"/>
      <c r="BP263" s="33"/>
      <c r="BQ263" s="52"/>
      <c r="BR263" s="31"/>
      <c r="BS263" s="33"/>
      <c r="BT263" s="52"/>
      <c r="BU263" s="31"/>
      <c r="BV263" s="33"/>
      <c r="BW263" s="52"/>
      <c r="BX263" s="31"/>
      <c r="BY263" s="119"/>
      <c r="BZ263" s="18"/>
      <c r="CA263" s="3"/>
    </row>
    <row r="264" spans="1:79" x14ac:dyDescent="0.2">
      <c r="A264" s="25"/>
      <c r="B264" s="96">
        <v>254</v>
      </c>
      <c r="C264" s="143">
        <v>353</v>
      </c>
      <c r="D264" s="13"/>
      <c r="E264" s="14"/>
      <c r="F264" s="15"/>
      <c r="G264" s="15"/>
      <c r="H264" s="138" t="s">
        <v>53</v>
      </c>
      <c r="I264" s="79" t="s">
        <v>315</v>
      </c>
      <c r="J264" s="89">
        <v>41458</v>
      </c>
      <c r="K264" s="63"/>
      <c r="L264" s="62">
        <v>111</v>
      </c>
      <c r="M264" s="62"/>
      <c r="N264" s="62"/>
      <c r="O264" s="62"/>
      <c r="P264" s="62"/>
      <c r="Q264" s="62"/>
      <c r="R264" s="62"/>
      <c r="S264" s="102">
        <f t="shared" si="40"/>
        <v>111</v>
      </c>
      <c r="T264" s="103">
        <f t="shared" si="42"/>
        <v>92.809364548494983</v>
      </c>
      <c r="U264" s="104">
        <f t="shared" si="44"/>
        <v>18.190635451505017</v>
      </c>
      <c r="V264" s="63"/>
      <c r="W264" s="62"/>
      <c r="X264" s="102"/>
      <c r="Y264" s="102"/>
      <c r="Z264" s="115"/>
      <c r="AA264" s="116">
        <f t="shared" si="41"/>
        <v>111</v>
      </c>
      <c r="AB264" s="102">
        <f t="shared" si="43"/>
        <v>92.809364548494983</v>
      </c>
      <c r="AC264" s="117">
        <f t="shared" si="45"/>
        <v>18.190635451505017</v>
      </c>
      <c r="AD264" s="122">
        <v>41442</v>
      </c>
      <c r="AE264" s="52" t="s">
        <v>58</v>
      </c>
      <c r="AF264" s="31">
        <v>43</v>
      </c>
      <c r="AG264" s="122"/>
      <c r="AH264" s="52"/>
      <c r="AI264" s="31"/>
      <c r="AJ264" s="122"/>
      <c r="AK264" s="52"/>
      <c r="AL264" s="31"/>
      <c r="AM264" s="33"/>
      <c r="AN264" s="37"/>
      <c r="AO264" s="122"/>
      <c r="AP264" s="52"/>
      <c r="AQ264" s="31"/>
      <c r="AR264" s="122"/>
      <c r="AS264" s="52"/>
      <c r="AT264" s="31"/>
      <c r="AU264" s="33"/>
      <c r="AV264" s="52"/>
      <c r="AW264" s="31"/>
      <c r="AX264" s="33"/>
      <c r="AY264" s="52"/>
      <c r="AZ264" s="31"/>
      <c r="BA264" s="33"/>
      <c r="BB264" s="52"/>
      <c r="BC264" s="31"/>
      <c r="BD264" s="33"/>
      <c r="BE264" s="52"/>
      <c r="BF264" s="31"/>
      <c r="BG264" s="33"/>
      <c r="BH264" s="52"/>
      <c r="BI264" s="31"/>
      <c r="BJ264" s="33"/>
      <c r="BK264" s="52"/>
      <c r="BL264" s="31"/>
      <c r="BM264" s="33"/>
      <c r="BN264" s="52"/>
      <c r="BO264" s="31"/>
      <c r="BP264" s="33"/>
      <c r="BQ264" s="52"/>
      <c r="BR264" s="31"/>
      <c r="BS264" s="33"/>
      <c r="BT264" s="52"/>
      <c r="BU264" s="31"/>
      <c r="BV264" s="33"/>
      <c r="BW264" s="52"/>
      <c r="BX264" s="31"/>
      <c r="BY264" s="119"/>
      <c r="BZ264" s="18"/>
      <c r="CA264" s="3"/>
    </row>
    <row r="265" spans="1:79" x14ac:dyDescent="0.2">
      <c r="A265" s="25"/>
      <c r="B265" s="14"/>
      <c r="C265" s="44"/>
      <c r="D265" s="13"/>
      <c r="E265" s="14"/>
      <c r="F265" s="15"/>
      <c r="G265" s="15"/>
      <c r="H265" s="138"/>
      <c r="I265" s="79"/>
      <c r="J265" s="89"/>
      <c r="K265" s="63"/>
      <c r="L265" s="62"/>
      <c r="M265" s="62"/>
      <c r="N265" s="62"/>
      <c r="O265" s="62"/>
      <c r="P265" s="62"/>
      <c r="Q265" s="62"/>
      <c r="R265" s="62"/>
      <c r="S265" s="102">
        <f t="shared" si="40"/>
        <v>0</v>
      </c>
      <c r="T265" s="103">
        <f t="shared" si="42"/>
        <v>0</v>
      </c>
      <c r="U265" s="104">
        <f t="shared" si="44"/>
        <v>0</v>
      </c>
      <c r="V265" s="63"/>
      <c r="W265" s="62"/>
      <c r="X265" s="102"/>
      <c r="Y265" s="102"/>
      <c r="Z265" s="115"/>
      <c r="AA265" s="116">
        <f t="shared" si="41"/>
        <v>0</v>
      </c>
      <c r="AB265" s="102">
        <f t="shared" si="43"/>
        <v>0</v>
      </c>
      <c r="AC265" s="117">
        <f t="shared" si="45"/>
        <v>0</v>
      </c>
      <c r="AD265" s="122"/>
      <c r="AE265" s="52"/>
      <c r="AF265" s="31"/>
      <c r="AG265" s="122"/>
      <c r="AH265" s="52"/>
      <c r="AI265" s="31"/>
      <c r="AJ265" s="122"/>
      <c r="AK265" s="52"/>
      <c r="AL265" s="31"/>
      <c r="AM265" s="33"/>
      <c r="AN265" s="37"/>
      <c r="AO265" s="122"/>
      <c r="AP265" s="52"/>
      <c r="AQ265" s="31"/>
      <c r="AR265" s="122"/>
      <c r="AS265" s="52"/>
      <c r="AT265" s="31"/>
      <c r="AU265" s="33"/>
      <c r="AV265" s="52"/>
      <c r="AW265" s="31"/>
      <c r="AX265" s="33"/>
      <c r="AY265" s="52"/>
      <c r="AZ265" s="31"/>
      <c r="BA265" s="33"/>
      <c r="BB265" s="52"/>
      <c r="BC265" s="31"/>
      <c r="BD265" s="33"/>
      <c r="BE265" s="52"/>
      <c r="BF265" s="31"/>
      <c r="BG265" s="33"/>
      <c r="BH265" s="52"/>
      <c r="BI265" s="31"/>
      <c r="BJ265" s="33"/>
      <c r="BK265" s="52"/>
      <c r="BL265" s="31"/>
      <c r="BM265" s="33"/>
      <c r="BN265" s="52"/>
      <c r="BO265" s="31"/>
      <c r="BP265" s="33"/>
      <c r="BQ265" s="52"/>
      <c r="BR265" s="31"/>
      <c r="BS265" s="33"/>
      <c r="BT265" s="52"/>
      <c r="BU265" s="31"/>
      <c r="BV265" s="33"/>
      <c r="BW265" s="52"/>
      <c r="BX265" s="31"/>
      <c r="BY265" s="119"/>
      <c r="BZ265" s="18"/>
      <c r="CA265" s="3"/>
    </row>
    <row r="266" spans="1:79" x14ac:dyDescent="0.2">
      <c r="A266" s="25"/>
      <c r="B266" s="14"/>
      <c r="C266" s="44"/>
      <c r="D266" s="13"/>
      <c r="E266" s="14"/>
      <c r="F266" s="15"/>
      <c r="G266" s="15"/>
      <c r="H266" s="138"/>
      <c r="I266" s="79"/>
      <c r="J266" s="89"/>
      <c r="K266" s="63"/>
      <c r="L266" s="62"/>
      <c r="M266" s="62"/>
      <c r="N266" s="62"/>
      <c r="O266" s="62"/>
      <c r="P266" s="62"/>
      <c r="Q266" s="62"/>
      <c r="R266" s="62"/>
      <c r="S266" s="102">
        <f t="shared" si="40"/>
        <v>0</v>
      </c>
      <c r="T266" s="103">
        <f t="shared" si="42"/>
        <v>0</v>
      </c>
      <c r="U266" s="104">
        <f t="shared" si="44"/>
        <v>0</v>
      </c>
      <c r="V266" s="63"/>
      <c r="W266" s="62"/>
      <c r="X266" s="102"/>
      <c r="Y266" s="102"/>
      <c r="Z266" s="115"/>
      <c r="AA266" s="116">
        <f t="shared" si="41"/>
        <v>0</v>
      </c>
      <c r="AB266" s="102">
        <f t="shared" si="43"/>
        <v>0</v>
      </c>
      <c r="AC266" s="117">
        <f t="shared" si="45"/>
        <v>0</v>
      </c>
      <c r="AD266" s="122"/>
      <c r="AE266" s="52"/>
      <c r="AF266" s="31"/>
      <c r="AG266" s="122"/>
      <c r="AH266" s="52"/>
      <c r="AI266" s="31"/>
      <c r="AJ266" s="122"/>
      <c r="AK266" s="52"/>
      <c r="AL266" s="31"/>
      <c r="AM266" s="33"/>
      <c r="AN266" s="37"/>
      <c r="AO266" s="122"/>
      <c r="AP266" s="52"/>
      <c r="AQ266" s="31"/>
      <c r="AR266" s="122"/>
      <c r="AS266" s="52"/>
      <c r="AT266" s="31"/>
      <c r="AU266" s="33"/>
      <c r="AV266" s="52"/>
      <c r="AW266" s="31"/>
      <c r="AX266" s="33"/>
      <c r="AY266" s="52"/>
      <c r="AZ266" s="31"/>
      <c r="BA266" s="33"/>
      <c r="BB266" s="52"/>
      <c r="BC266" s="31"/>
      <c r="BD266" s="33"/>
      <c r="BE266" s="52"/>
      <c r="BF266" s="31"/>
      <c r="BG266" s="33"/>
      <c r="BH266" s="52"/>
      <c r="BI266" s="31"/>
      <c r="BJ266" s="33"/>
      <c r="BK266" s="52"/>
      <c r="BL266" s="31"/>
      <c r="BM266" s="33"/>
      <c r="BN266" s="52"/>
      <c r="BO266" s="31"/>
      <c r="BP266" s="33"/>
      <c r="BQ266" s="52"/>
      <c r="BR266" s="31"/>
      <c r="BS266" s="33"/>
      <c r="BT266" s="52"/>
      <c r="BU266" s="31"/>
      <c r="BV266" s="33"/>
      <c r="BW266" s="52"/>
      <c r="BX266" s="31"/>
      <c r="BY266" s="119"/>
      <c r="BZ266" s="18"/>
      <c r="CA266" s="3"/>
    </row>
    <row r="267" spans="1:79" x14ac:dyDescent="0.2">
      <c r="A267" s="25"/>
      <c r="B267" s="14"/>
      <c r="C267" s="44"/>
      <c r="D267" s="13"/>
      <c r="E267" s="14"/>
      <c r="F267" s="15"/>
      <c r="G267" s="15"/>
      <c r="H267" s="138"/>
      <c r="I267" s="79"/>
      <c r="J267" s="89"/>
      <c r="K267" s="63"/>
      <c r="L267" s="62"/>
      <c r="M267" s="62"/>
      <c r="N267" s="62"/>
      <c r="O267" s="62"/>
      <c r="P267" s="62"/>
      <c r="Q267" s="62"/>
      <c r="R267" s="62"/>
      <c r="S267" s="102">
        <f t="shared" si="40"/>
        <v>0</v>
      </c>
      <c r="T267" s="103">
        <f t="shared" si="42"/>
        <v>0</v>
      </c>
      <c r="U267" s="104">
        <f t="shared" si="44"/>
        <v>0</v>
      </c>
      <c r="V267" s="63"/>
      <c r="W267" s="62"/>
      <c r="X267" s="102"/>
      <c r="Y267" s="102"/>
      <c r="Z267" s="115"/>
      <c r="AA267" s="116">
        <f t="shared" si="41"/>
        <v>0</v>
      </c>
      <c r="AB267" s="102">
        <f t="shared" si="43"/>
        <v>0</v>
      </c>
      <c r="AC267" s="117">
        <f t="shared" si="45"/>
        <v>0</v>
      </c>
      <c r="AD267" s="122"/>
      <c r="AE267" s="52"/>
      <c r="AF267" s="31"/>
      <c r="AG267" s="122"/>
      <c r="AH267" s="52"/>
      <c r="AI267" s="31"/>
      <c r="AJ267" s="122"/>
      <c r="AK267" s="52"/>
      <c r="AL267" s="31"/>
      <c r="AM267" s="33"/>
      <c r="AN267" s="37"/>
      <c r="AO267" s="122"/>
      <c r="AP267" s="52"/>
      <c r="AQ267" s="31"/>
      <c r="AR267" s="122"/>
      <c r="AS267" s="52"/>
      <c r="AT267" s="31"/>
      <c r="AU267" s="33"/>
      <c r="AV267" s="52"/>
      <c r="AW267" s="31"/>
      <c r="AX267" s="33"/>
      <c r="AY267" s="52"/>
      <c r="AZ267" s="31"/>
      <c r="BA267" s="33"/>
      <c r="BB267" s="52"/>
      <c r="BC267" s="31"/>
      <c r="BD267" s="33"/>
      <c r="BE267" s="52"/>
      <c r="BF267" s="31"/>
      <c r="BG267" s="33"/>
      <c r="BH267" s="52"/>
      <c r="BI267" s="31"/>
      <c r="BJ267" s="33"/>
      <c r="BK267" s="52"/>
      <c r="BL267" s="31"/>
      <c r="BM267" s="33"/>
      <c r="BN267" s="52"/>
      <c r="BO267" s="31"/>
      <c r="BP267" s="33"/>
      <c r="BQ267" s="52"/>
      <c r="BR267" s="31"/>
      <c r="BS267" s="33"/>
      <c r="BT267" s="52"/>
      <c r="BU267" s="31"/>
      <c r="BV267" s="33"/>
      <c r="BW267" s="52"/>
      <c r="BX267" s="31"/>
      <c r="BY267" s="119"/>
      <c r="BZ267" s="18"/>
      <c r="CA267" s="3"/>
    </row>
    <row r="268" spans="1:79" x14ac:dyDescent="0.2">
      <c r="A268" s="25"/>
      <c r="B268" s="14"/>
      <c r="C268" s="44"/>
      <c r="D268" s="13"/>
      <c r="E268" s="14"/>
      <c r="F268" s="15"/>
      <c r="G268" s="15"/>
      <c r="H268" s="138"/>
      <c r="I268" s="79"/>
      <c r="J268" s="89"/>
      <c r="K268" s="63"/>
      <c r="L268" s="62"/>
      <c r="M268" s="62"/>
      <c r="N268" s="62"/>
      <c r="O268" s="62"/>
      <c r="P268" s="62"/>
      <c r="Q268" s="62"/>
      <c r="R268" s="62"/>
      <c r="S268" s="102">
        <f t="shared" si="40"/>
        <v>0</v>
      </c>
      <c r="T268" s="103">
        <f t="shared" si="42"/>
        <v>0</v>
      </c>
      <c r="U268" s="104">
        <f t="shared" si="44"/>
        <v>0</v>
      </c>
      <c r="V268" s="63"/>
      <c r="W268" s="62"/>
      <c r="X268" s="102"/>
      <c r="Y268" s="102"/>
      <c r="Z268" s="115"/>
      <c r="AA268" s="116">
        <f t="shared" si="41"/>
        <v>0</v>
      </c>
      <c r="AB268" s="102">
        <f t="shared" si="43"/>
        <v>0</v>
      </c>
      <c r="AC268" s="117">
        <f t="shared" si="45"/>
        <v>0</v>
      </c>
      <c r="AD268" s="122"/>
      <c r="AE268" s="52"/>
      <c r="AF268" s="31"/>
      <c r="AG268" s="122"/>
      <c r="AH268" s="52"/>
      <c r="AI268" s="31"/>
      <c r="AJ268" s="122"/>
      <c r="AK268" s="52"/>
      <c r="AL268" s="31"/>
      <c r="AM268" s="33"/>
      <c r="AN268" s="37"/>
      <c r="AO268" s="122"/>
      <c r="AP268" s="52"/>
      <c r="AQ268" s="31"/>
      <c r="AR268" s="122"/>
      <c r="AS268" s="52"/>
      <c r="AT268" s="31"/>
      <c r="AU268" s="33"/>
      <c r="AV268" s="52"/>
      <c r="AW268" s="31"/>
      <c r="AX268" s="33"/>
      <c r="AY268" s="52"/>
      <c r="AZ268" s="31"/>
      <c r="BA268" s="33"/>
      <c r="BB268" s="52"/>
      <c r="BC268" s="31"/>
      <c r="BD268" s="33"/>
      <c r="BE268" s="52"/>
      <c r="BF268" s="31"/>
      <c r="BG268" s="33"/>
      <c r="BH268" s="52"/>
      <c r="BI268" s="31"/>
      <c r="BJ268" s="33"/>
      <c r="BK268" s="52"/>
      <c r="BL268" s="31"/>
      <c r="BM268" s="33"/>
      <c r="BN268" s="52"/>
      <c r="BO268" s="31"/>
      <c r="BP268" s="33"/>
      <c r="BQ268" s="52"/>
      <c r="BR268" s="31"/>
      <c r="BS268" s="33"/>
      <c r="BT268" s="52"/>
      <c r="BU268" s="31"/>
      <c r="BV268" s="33"/>
      <c r="BW268" s="52"/>
      <c r="BX268" s="31"/>
      <c r="BY268" s="119"/>
      <c r="BZ268" s="18"/>
      <c r="CA268" s="3"/>
    </row>
    <row r="269" spans="1:79" x14ac:dyDescent="0.2">
      <c r="A269" s="25"/>
      <c r="B269" s="14"/>
      <c r="C269" s="44"/>
      <c r="D269" s="13"/>
      <c r="E269" s="14"/>
      <c r="F269" s="15"/>
      <c r="G269" s="15"/>
      <c r="H269" s="138"/>
      <c r="I269" s="79"/>
      <c r="J269" s="89"/>
      <c r="K269" s="63"/>
      <c r="L269" s="62"/>
      <c r="M269" s="62"/>
      <c r="N269" s="62"/>
      <c r="O269" s="62"/>
      <c r="P269" s="62"/>
      <c r="Q269" s="62"/>
      <c r="R269" s="62"/>
      <c r="S269" s="102">
        <f t="shared" ref="S269:S327" si="46">K269+L269+M269+N269+O269+P269+Q269+R269</f>
        <v>0</v>
      </c>
      <c r="T269" s="103">
        <f t="shared" si="42"/>
        <v>0</v>
      </c>
      <c r="U269" s="104">
        <f t="shared" si="44"/>
        <v>0</v>
      </c>
      <c r="V269" s="63"/>
      <c r="W269" s="62"/>
      <c r="X269" s="102"/>
      <c r="Y269" s="102"/>
      <c r="Z269" s="115"/>
      <c r="AA269" s="116">
        <f t="shared" si="41"/>
        <v>0</v>
      </c>
      <c r="AB269" s="102">
        <f t="shared" si="43"/>
        <v>0</v>
      </c>
      <c r="AC269" s="117">
        <f t="shared" si="45"/>
        <v>0</v>
      </c>
      <c r="AD269" s="122"/>
      <c r="AE269" s="52"/>
      <c r="AF269" s="31"/>
      <c r="AG269" s="122"/>
      <c r="AH269" s="52"/>
      <c r="AI269" s="31"/>
      <c r="AJ269" s="122"/>
      <c r="AK269" s="52"/>
      <c r="AL269" s="31"/>
      <c r="AM269" s="33"/>
      <c r="AN269" s="37"/>
      <c r="AO269" s="122"/>
      <c r="AP269" s="52"/>
      <c r="AQ269" s="31"/>
      <c r="AR269" s="122"/>
      <c r="AS269" s="52"/>
      <c r="AT269" s="31"/>
      <c r="AU269" s="33"/>
      <c r="AV269" s="52"/>
      <c r="AW269" s="31"/>
      <c r="AX269" s="33"/>
      <c r="AY269" s="52"/>
      <c r="AZ269" s="31"/>
      <c r="BA269" s="33"/>
      <c r="BB269" s="52"/>
      <c r="BC269" s="31"/>
      <c r="BD269" s="33"/>
      <c r="BE269" s="52"/>
      <c r="BF269" s="31"/>
      <c r="BG269" s="33"/>
      <c r="BH269" s="52"/>
      <c r="BI269" s="31"/>
      <c r="BJ269" s="33"/>
      <c r="BK269" s="52"/>
      <c r="BL269" s="31"/>
      <c r="BM269" s="33"/>
      <c r="BN269" s="52"/>
      <c r="BO269" s="31"/>
      <c r="BP269" s="33"/>
      <c r="BQ269" s="52"/>
      <c r="BR269" s="31"/>
      <c r="BS269" s="33"/>
      <c r="BT269" s="52"/>
      <c r="BU269" s="31"/>
      <c r="BV269" s="33"/>
      <c r="BW269" s="52"/>
      <c r="BX269" s="31"/>
      <c r="BY269" s="119"/>
      <c r="BZ269" s="18"/>
      <c r="CA269" s="3"/>
    </row>
    <row r="270" spans="1:79" x14ac:dyDescent="0.2">
      <c r="A270" s="25"/>
      <c r="B270" s="14"/>
      <c r="C270" s="44"/>
      <c r="D270" s="13"/>
      <c r="E270" s="14"/>
      <c r="F270" s="15"/>
      <c r="G270" s="15"/>
      <c r="H270" s="138"/>
      <c r="I270" s="79"/>
      <c r="J270" s="89"/>
      <c r="K270" s="63"/>
      <c r="L270" s="62"/>
      <c r="M270" s="62"/>
      <c r="N270" s="62"/>
      <c r="O270" s="62"/>
      <c r="P270" s="62"/>
      <c r="Q270" s="62"/>
      <c r="R270" s="62"/>
      <c r="S270" s="102">
        <f t="shared" si="46"/>
        <v>0</v>
      </c>
      <c r="T270" s="103">
        <f t="shared" si="42"/>
        <v>0</v>
      </c>
      <c r="U270" s="104">
        <f t="shared" si="44"/>
        <v>0</v>
      </c>
      <c r="V270" s="63"/>
      <c r="W270" s="62"/>
      <c r="X270" s="102"/>
      <c r="Y270" s="102"/>
      <c r="Z270" s="115"/>
      <c r="AA270" s="116">
        <f t="shared" si="41"/>
        <v>0</v>
      </c>
      <c r="AB270" s="102">
        <f t="shared" si="43"/>
        <v>0</v>
      </c>
      <c r="AC270" s="117">
        <f t="shared" si="45"/>
        <v>0</v>
      </c>
      <c r="AD270" s="122"/>
      <c r="AE270" s="52"/>
      <c r="AF270" s="31"/>
      <c r="AG270" s="122"/>
      <c r="AH270" s="52"/>
      <c r="AI270" s="31"/>
      <c r="AJ270" s="122"/>
      <c r="AK270" s="52"/>
      <c r="AL270" s="31"/>
      <c r="AM270" s="33"/>
      <c r="AN270" s="37"/>
      <c r="AO270" s="122"/>
      <c r="AP270" s="52"/>
      <c r="AQ270" s="31"/>
      <c r="AR270" s="122"/>
      <c r="AS270" s="52"/>
      <c r="AT270" s="31"/>
      <c r="AU270" s="33"/>
      <c r="AV270" s="52"/>
      <c r="AW270" s="31"/>
      <c r="AX270" s="33"/>
      <c r="AY270" s="52"/>
      <c r="AZ270" s="31"/>
      <c r="BA270" s="33"/>
      <c r="BB270" s="52"/>
      <c r="BC270" s="31"/>
      <c r="BD270" s="33"/>
      <c r="BE270" s="52"/>
      <c r="BF270" s="31"/>
      <c r="BG270" s="33"/>
      <c r="BH270" s="52"/>
      <c r="BI270" s="31"/>
      <c r="BJ270" s="33"/>
      <c r="BK270" s="52"/>
      <c r="BL270" s="31"/>
      <c r="BM270" s="33"/>
      <c r="BN270" s="52"/>
      <c r="BO270" s="31"/>
      <c r="BP270" s="33"/>
      <c r="BQ270" s="52"/>
      <c r="BR270" s="31"/>
      <c r="BS270" s="33"/>
      <c r="BT270" s="52"/>
      <c r="BU270" s="31"/>
      <c r="BV270" s="33"/>
      <c r="BW270" s="52"/>
      <c r="BX270" s="31"/>
      <c r="BY270" s="119"/>
      <c r="BZ270" s="18"/>
      <c r="CA270" s="3"/>
    </row>
    <row r="271" spans="1:79" x14ac:dyDescent="0.2">
      <c r="A271" s="25"/>
      <c r="B271" s="14"/>
      <c r="C271" s="44"/>
      <c r="D271" s="13"/>
      <c r="E271" s="14"/>
      <c r="F271" s="15"/>
      <c r="G271" s="15"/>
      <c r="H271" s="138"/>
      <c r="I271" s="79"/>
      <c r="J271" s="89"/>
      <c r="K271" s="63"/>
      <c r="L271" s="62"/>
      <c r="M271" s="62"/>
      <c r="N271" s="62"/>
      <c r="O271" s="62"/>
      <c r="P271" s="62"/>
      <c r="Q271" s="62"/>
      <c r="R271" s="62"/>
      <c r="S271" s="102">
        <f t="shared" si="46"/>
        <v>0</v>
      </c>
      <c r="T271" s="103">
        <f t="shared" si="42"/>
        <v>0</v>
      </c>
      <c r="U271" s="104">
        <f t="shared" si="44"/>
        <v>0</v>
      </c>
      <c r="V271" s="63"/>
      <c r="W271" s="62"/>
      <c r="X271" s="102"/>
      <c r="Y271" s="102"/>
      <c r="Z271" s="115"/>
      <c r="AA271" s="116">
        <f t="shared" si="41"/>
        <v>0</v>
      </c>
      <c r="AB271" s="102">
        <f t="shared" si="43"/>
        <v>0</v>
      </c>
      <c r="AC271" s="117">
        <f t="shared" si="45"/>
        <v>0</v>
      </c>
      <c r="AD271" s="122"/>
      <c r="AE271" s="52"/>
      <c r="AF271" s="31"/>
      <c r="AG271" s="122"/>
      <c r="AH271" s="52"/>
      <c r="AI271" s="31"/>
      <c r="AJ271" s="122"/>
      <c r="AK271" s="52"/>
      <c r="AL271" s="31"/>
      <c r="AM271" s="33"/>
      <c r="AN271" s="37"/>
      <c r="AO271" s="122"/>
      <c r="AP271" s="52"/>
      <c r="AQ271" s="31"/>
      <c r="AR271" s="122"/>
      <c r="AS271" s="52"/>
      <c r="AT271" s="31"/>
      <c r="AU271" s="33"/>
      <c r="AV271" s="52"/>
      <c r="AW271" s="31"/>
      <c r="AX271" s="33"/>
      <c r="AY271" s="52"/>
      <c r="AZ271" s="31"/>
      <c r="BA271" s="33"/>
      <c r="BB271" s="52"/>
      <c r="BC271" s="31"/>
      <c r="BD271" s="33"/>
      <c r="BE271" s="52"/>
      <c r="BF271" s="31"/>
      <c r="BG271" s="33"/>
      <c r="BH271" s="52"/>
      <c r="BI271" s="31"/>
      <c r="BJ271" s="33"/>
      <c r="BK271" s="52"/>
      <c r="BL271" s="31"/>
      <c r="BM271" s="33"/>
      <c r="BN271" s="52"/>
      <c r="BO271" s="31"/>
      <c r="BP271" s="33"/>
      <c r="BQ271" s="52"/>
      <c r="BR271" s="31"/>
      <c r="BS271" s="33"/>
      <c r="BT271" s="52"/>
      <c r="BU271" s="31"/>
      <c r="BV271" s="33"/>
      <c r="BW271" s="52"/>
      <c r="BX271" s="31"/>
      <c r="BY271" s="119"/>
      <c r="BZ271" s="18"/>
      <c r="CA271" s="3"/>
    </row>
    <row r="272" spans="1:79" x14ac:dyDescent="0.2">
      <c r="A272" s="25"/>
      <c r="B272" s="14"/>
      <c r="C272" s="44"/>
      <c r="D272" s="13"/>
      <c r="E272" s="14"/>
      <c r="F272" s="15"/>
      <c r="G272" s="15"/>
      <c r="H272" s="138"/>
      <c r="I272" s="79"/>
      <c r="J272" s="89"/>
      <c r="K272" s="63"/>
      <c r="L272" s="62"/>
      <c r="M272" s="62"/>
      <c r="N272" s="62"/>
      <c r="O272" s="62"/>
      <c r="P272" s="62"/>
      <c r="Q272" s="62"/>
      <c r="R272" s="62"/>
      <c r="S272" s="102">
        <f t="shared" si="46"/>
        <v>0</v>
      </c>
      <c r="T272" s="103">
        <f t="shared" si="42"/>
        <v>0</v>
      </c>
      <c r="U272" s="104">
        <f t="shared" si="44"/>
        <v>0</v>
      </c>
      <c r="V272" s="63"/>
      <c r="W272" s="62"/>
      <c r="X272" s="102"/>
      <c r="Y272" s="102"/>
      <c r="Z272" s="115"/>
      <c r="AA272" s="116">
        <f t="shared" si="41"/>
        <v>0</v>
      </c>
      <c r="AB272" s="102">
        <f t="shared" si="43"/>
        <v>0</v>
      </c>
      <c r="AC272" s="117">
        <f t="shared" si="45"/>
        <v>0</v>
      </c>
      <c r="AD272" s="122"/>
      <c r="AE272" s="52"/>
      <c r="AF272" s="31"/>
      <c r="AG272" s="122"/>
      <c r="AH272" s="52"/>
      <c r="AI272" s="31"/>
      <c r="AJ272" s="122"/>
      <c r="AK272" s="52"/>
      <c r="AL272" s="31"/>
      <c r="AM272" s="33"/>
      <c r="AN272" s="37"/>
      <c r="AO272" s="122"/>
      <c r="AP272" s="52"/>
      <c r="AQ272" s="31"/>
      <c r="AR272" s="122"/>
      <c r="AS272" s="52"/>
      <c r="AT272" s="31"/>
      <c r="AU272" s="33"/>
      <c r="AV272" s="52"/>
      <c r="AW272" s="31"/>
      <c r="AX272" s="33"/>
      <c r="AY272" s="52"/>
      <c r="AZ272" s="31"/>
      <c r="BA272" s="33"/>
      <c r="BB272" s="52"/>
      <c r="BC272" s="31"/>
      <c r="BD272" s="33"/>
      <c r="BE272" s="52"/>
      <c r="BF272" s="31"/>
      <c r="BG272" s="33"/>
      <c r="BH272" s="52"/>
      <c r="BI272" s="31"/>
      <c r="BJ272" s="33"/>
      <c r="BK272" s="52"/>
      <c r="BL272" s="31"/>
      <c r="BM272" s="33"/>
      <c r="BN272" s="52"/>
      <c r="BO272" s="31"/>
      <c r="BP272" s="33"/>
      <c r="BQ272" s="52"/>
      <c r="BR272" s="31"/>
      <c r="BS272" s="33"/>
      <c r="BT272" s="52"/>
      <c r="BU272" s="31"/>
      <c r="BV272" s="33"/>
      <c r="BW272" s="52"/>
      <c r="BX272" s="31"/>
      <c r="BY272" s="119"/>
      <c r="BZ272" s="18"/>
      <c r="CA272" s="3"/>
    </row>
    <row r="273" spans="1:79" x14ac:dyDescent="0.2">
      <c r="A273" s="25"/>
      <c r="B273" s="14"/>
      <c r="C273" s="44"/>
      <c r="D273" s="13"/>
      <c r="E273" s="14"/>
      <c r="F273" s="15"/>
      <c r="G273" s="15"/>
      <c r="H273" s="138"/>
      <c r="I273" s="79"/>
      <c r="J273" s="89"/>
      <c r="K273" s="63"/>
      <c r="L273" s="62"/>
      <c r="M273" s="62"/>
      <c r="N273" s="62"/>
      <c r="O273" s="62"/>
      <c r="P273" s="62"/>
      <c r="Q273" s="62"/>
      <c r="R273" s="62"/>
      <c r="S273" s="102">
        <f t="shared" si="46"/>
        <v>0</v>
      </c>
      <c r="T273" s="103">
        <f t="shared" si="42"/>
        <v>0</v>
      </c>
      <c r="U273" s="104">
        <f t="shared" si="44"/>
        <v>0</v>
      </c>
      <c r="V273" s="63"/>
      <c r="W273" s="62"/>
      <c r="X273" s="102"/>
      <c r="Y273" s="102"/>
      <c r="Z273" s="115"/>
      <c r="AA273" s="116">
        <f t="shared" si="41"/>
        <v>0</v>
      </c>
      <c r="AB273" s="102">
        <f t="shared" si="43"/>
        <v>0</v>
      </c>
      <c r="AC273" s="117">
        <f t="shared" si="45"/>
        <v>0</v>
      </c>
      <c r="AD273" s="122"/>
      <c r="AE273" s="52"/>
      <c r="AF273" s="31"/>
      <c r="AG273" s="122"/>
      <c r="AH273" s="52"/>
      <c r="AI273" s="31"/>
      <c r="AJ273" s="122"/>
      <c r="AK273" s="52"/>
      <c r="AL273" s="31"/>
      <c r="AM273" s="33"/>
      <c r="AN273" s="37"/>
      <c r="AO273" s="122"/>
      <c r="AP273" s="52"/>
      <c r="AQ273" s="31"/>
      <c r="AR273" s="122"/>
      <c r="AS273" s="52"/>
      <c r="AT273" s="31"/>
      <c r="AU273" s="33"/>
      <c r="AV273" s="52"/>
      <c r="AW273" s="31"/>
      <c r="AX273" s="33"/>
      <c r="AY273" s="52"/>
      <c r="AZ273" s="31"/>
      <c r="BA273" s="33"/>
      <c r="BB273" s="52"/>
      <c r="BC273" s="31"/>
      <c r="BD273" s="33"/>
      <c r="BE273" s="52"/>
      <c r="BF273" s="31"/>
      <c r="BG273" s="33"/>
      <c r="BH273" s="52"/>
      <c r="BI273" s="31"/>
      <c r="BJ273" s="33"/>
      <c r="BK273" s="52"/>
      <c r="BL273" s="31"/>
      <c r="BM273" s="33"/>
      <c r="BN273" s="52"/>
      <c r="BO273" s="31"/>
      <c r="BP273" s="33"/>
      <c r="BQ273" s="52"/>
      <c r="BR273" s="31"/>
      <c r="BS273" s="33"/>
      <c r="BT273" s="52"/>
      <c r="BU273" s="31"/>
      <c r="BV273" s="33"/>
      <c r="BW273" s="52"/>
      <c r="BX273" s="31"/>
      <c r="BY273" s="119"/>
      <c r="BZ273" s="18"/>
      <c r="CA273" s="3"/>
    </row>
    <row r="274" spans="1:79" x14ac:dyDescent="0.2">
      <c r="A274" s="25"/>
      <c r="B274" s="14"/>
      <c r="C274" s="44"/>
      <c r="D274" s="13"/>
      <c r="E274" s="14"/>
      <c r="F274" s="15"/>
      <c r="G274" s="15"/>
      <c r="H274" s="138"/>
      <c r="I274" s="79"/>
      <c r="J274" s="89"/>
      <c r="K274" s="63"/>
      <c r="L274" s="62"/>
      <c r="M274" s="62"/>
      <c r="N274" s="62"/>
      <c r="O274" s="62"/>
      <c r="P274" s="62"/>
      <c r="Q274" s="62"/>
      <c r="R274" s="62"/>
      <c r="S274" s="102">
        <f t="shared" si="46"/>
        <v>0</v>
      </c>
      <c r="T274" s="103">
        <f t="shared" si="42"/>
        <v>0</v>
      </c>
      <c r="U274" s="104">
        <f t="shared" si="44"/>
        <v>0</v>
      </c>
      <c r="V274" s="63"/>
      <c r="W274" s="62"/>
      <c r="X274" s="102"/>
      <c r="Y274" s="102"/>
      <c r="Z274" s="115"/>
      <c r="AA274" s="116">
        <f t="shared" si="41"/>
        <v>0</v>
      </c>
      <c r="AB274" s="102">
        <f t="shared" si="43"/>
        <v>0</v>
      </c>
      <c r="AC274" s="117">
        <f t="shared" si="45"/>
        <v>0</v>
      </c>
      <c r="AD274" s="122"/>
      <c r="AE274" s="52"/>
      <c r="AF274" s="31"/>
      <c r="AG274" s="122"/>
      <c r="AH274" s="52"/>
      <c r="AI274" s="31"/>
      <c r="AJ274" s="122"/>
      <c r="AK274" s="52"/>
      <c r="AL274" s="31"/>
      <c r="AM274" s="33"/>
      <c r="AN274" s="37"/>
      <c r="AO274" s="122"/>
      <c r="AP274" s="52"/>
      <c r="AQ274" s="31"/>
      <c r="AR274" s="122"/>
      <c r="AS274" s="52"/>
      <c r="AT274" s="31"/>
      <c r="AU274" s="33"/>
      <c r="AV274" s="52"/>
      <c r="AW274" s="31"/>
      <c r="AX274" s="33"/>
      <c r="AY274" s="52"/>
      <c r="AZ274" s="31"/>
      <c r="BA274" s="33"/>
      <c r="BB274" s="52"/>
      <c r="BC274" s="31"/>
      <c r="BD274" s="33"/>
      <c r="BE274" s="52"/>
      <c r="BF274" s="31"/>
      <c r="BG274" s="33"/>
      <c r="BH274" s="52"/>
      <c r="BI274" s="31"/>
      <c r="BJ274" s="33"/>
      <c r="BK274" s="52"/>
      <c r="BL274" s="31"/>
      <c r="BM274" s="33"/>
      <c r="BN274" s="52"/>
      <c r="BO274" s="31"/>
      <c r="BP274" s="33"/>
      <c r="BQ274" s="52"/>
      <c r="BR274" s="31"/>
      <c r="BS274" s="33"/>
      <c r="BT274" s="52"/>
      <c r="BU274" s="31"/>
      <c r="BV274" s="33"/>
      <c r="BW274" s="52"/>
      <c r="BX274" s="31"/>
      <c r="BY274" s="119"/>
      <c r="BZ274" s="18"/>
      <c r="CA274" s="3"/>
    </row>
    <row r="275" spans="1:79" x14ac:dyDescent="0.2">
      <c r="A275" s="25"/>
      <c r="B275" s="14"/>
      <c r="C275" s="44"/>
      <c r="D275" s="13"/>
      <c r="E275" s="14"/>
      <c r="F275" s="15"/>
      <c r="G275" s="15"/>
      <c r="H275" s="138"/>
      <c r="I275" s="79"/>
      <c r="J275" s="89"/>
      <c r="K275" s="63"/>
      <c r="L275" s="62"/>
      <c r="M275" s="62"/>
      <c r="N275" s="62"/>
      <c r="O275" s="62"/>
      <c r="P275" s="62"/>
      <c r="Q275" s="62"/>
      <c r="R275" s="62"/>
      <c r="S275" s="102">
        <f t="shared" si="46"/>
        <v>0</v>
      </c>
      <c r="T275" s="103">
        <f t="shared" si="42"/>
        <v>0</v>
      </c>
      <c r="U275" s="104">
        <f t="shared" si="44"/>
        <v>0</v>
      </c>
      <c r="V275" s="63"/>
      <c r="W275" s="62"/>
      <c r="X275" s="102"/>
      <c r="Y275" s="102"/>
      <c r="Z275" s="115"/>
      <c r="AA275" s="116">
        <f t="shared" si="41"/>
        <v>0</v>
      </c>
      <c r="AB275" s="102">
        <f t="shared" si="43"/>
        <v>0</v>
      </c>
      <c r="AC275" s="117">
        <f t="shared" si="45"/>
        <v>0</v>
      </c>
      <c r="AD275" s="122"/>
      <c r="AE275" s="52"/>
      <c r="AF275" s="31"/>
      <c r="AG275" s="122"/>
      <c r="AH275" s="52"/>
      <c r="AI275" s="31"/>
      <c r="AJ275" s="122"/>
      <c r="AK275" s="52"/>
      <c r="AL275" s="31"/>
      <c r="AM275" s="33"/>
      <c r="AN275" s="37"/>
      <c r="AO275" s="122"/>
      <c r="AP275" s="52"/>
      <c r="AQ275" s="31"/>
      <c r="AR275" s="122"/>
      <c r="AS275" s="52"/>
      <c r="AT275" s="31"/>
      <c r="AU275" s="33"/>
      <c r="AV275" s="52"/>
      <c r="AW275" s="31"/>
      <c r="AX275" s="33"/>
      <c r="AY275" s="52"/>
      <c r="AZ275" s="31"/>
      <c r="BA275" s="33"/>
      <c r="BB275" s="52"/>
      <c r="BC275" s="31"/>
      <c r="BD275" s="33"/>
      <c r="BE275" s="52"/>
      <c r="BF275" s="31"/>
      <c r="BG275" s="33"/>
      <c r="BH275" s="52"/>
      <c r="BI275" s="31"/>
      <c r="BJ275" s="33"/>
      <c r="BK275" s="52"/>
      <c r="BL275" s="31"/>
      <c r="BM275" s="33"/>
      <c r="BN275" s="52"/>
      <c r="BO275" s="31"/>
      <c r="BP275" s="33"/>
      <c r="BQ275" s="52"/>
      <c r="BR275" s="31"/>
      <c r="BS275" s="33"/>
      <c r="BT275" s="52"/>
      <c r="BU275" s="31"/>
      <c r="BV275" s="33"/>
      <c r="BW275" s="52"/>
      <c r="BX275" s="31"/>
      <c r="BY275" s="119"/>
      <c r="BZ275" s="18"/>
      <c r="CA275" s="3"/>
    </row>
    <row r="276" spans="1:79" x14ac:dyDescent="0.2">
      <c r="A276" s="25"/>
      <c r="B276" s="14"/>
      <c r="C276" s="44"/>
      <c r="D276" s="13"/>
      <c r="E276" s="14"/>
      <c r="F276" s="15"/>
      <c r="G276" s="15"/>
      <c r="H276" s="138"/>
      <c r="I276" s="79"/>
      <c r="J276" s="89"/>
      <c r="K276" s="63"/>
      <c r="L276" s="62"/>
      <c r="M276" s="62"/>
      <c r="N276" s="62"/>
      <c r="O276" s="62"/>
      <c r="P276" s="62"/>
      <c r="Q276" s="62"/>
      <c r="R276" s="62"/>
      <c r="S276" s="102">
        <f t="shared" si="46"/>
        <v>0</v>
      </c>
      <c r="T276" s="103">
        <f t="shared" si="42"/>
        <v>0</v>
      </c>
      <c r="U276" s="104">
        <f t="shared" si="44"/>
        <v>0</v>
      </c>
      <c r="V276" s="63"/>
      <c r="W276" s="62"/>
      <c r="X276" s="102"/>
      <c r="Y276" s="102"/>
      <c r="Z276" s="115"/>
      <c r="AA276" s="116">
        <f t="shared" si="41"/>
        <v>0</v>
      </c>
      <c r="AB276" s="102">
        <f t="shared" si="43"/>
        <v>0</v>
      </c>
      <c r="AC276" s="117">
        <f t="shared" si="45"/>
        <v>0</v>
      </c>
      <c r="AD276" s="122"/>
      <c r="AE276" s="52"/>
      <c r="AF276" s="31"/>
      <c r="AG276" s="122"/>
      <c r="AH276" s="52"/>
      <c r="AI276" s="31"/>
      <c r="AJ276" s="122"/>
      <c r="AK276" s="52"/>
      <c r="AL276" s="31"/>
      <c r="AM276" s="33"/>
      <c r="AN276" s="37"/>
      <c r="AO276" s="122"/>
      <c r="AP276" s="52"/>
      <c r="AQ276" s="31"/>
      <c r="AR276" s="122"/>
      <c r="AS276" s="52"/>
      <c r="AT276" s="31"/>
      <c r="AU276" s="33"/>
      <c r="AV276" s="52"/>
      <c r="AW276" s="31"/>
      <c r="AX276" s="33"/>
      <c r="AY276" s="52"/>
      <c r="AZ276" s="31"/>
      <c r="BA276" s="33"/>
      <c r="BB276" s="52"/>
      <c r="BC276" s="31"/>
      <c r="BD276" s="33"/>
      <c r="BE276" s="52"/>
      <c r="BF276" s="31"/>
      <c r="BG276" s="33"/>
      <c r="BH276" s="52"/>
      <c r="BI276" s="31"/>
      <c r="BJ276" s="33"/>
      <c r="BK276" s="52"/>
      <c r="BL276" s="31"/>
      <c r="BM276" s="33"/>
      <c r="BN276" s="52"/>
      <c r="BO276" s="31"/>
      <c r="BP276" s="33"/>
      <c r="BQ276" s="52"/>
      <c r="BR276" s="31"/>
      <c r="BS276" s="33"/>
      <c r="BT276" s="52"/>
      <c r="BU276" s="31"/>
      <c r="BV276" s="33"/>
      <c r="BW276" s="52"/>
      <c r="BX276" s="31"/>
      <c r="BY276" s="119"/>
      <c r="BZ276" s="18"/>
      <c r="CA276" s="3"/>
    </row>
    <row r="277" spans="1:79" x14ac:dyDescent="0.2">
      <c r="A277" s="25"/>
      <c r="B277" s="14"/>
      <c r="C277" s="44"/>
      <c r="D277" s="13"/>
      <c r="E277" s="14"/>
      <c r="F277" s="15"/>
      <c r="G277" s="15"/>
      <c r="H277" s="138"/>
      <c r="I277" s="79"/>
      <c r="J277" s="89"/>
      <c r="K277" s="63"/>
      <c r="L277" s="62"/>
      <c r="M277" s="62"/>
      <c r="N277" s="62"/>
      <c r="O277" s="62"/>
      <c r="P277" s="62"/>
      <c r="Q277" s="62"/>
      <c r="R277" s="62"/>
      <c r="S277" s="102">
        <f t="shared" si="46"/>
        <v>0</v>
      </c>
      <c r="T277" s="103">
        <f t="shared" si="42"/>
        <v>0</v>
      </c>
      <c r="U277" s="104">
        <f t="shared" si="44"/>
        <v>0</v>
      </c>
      <c r="V277" s="63"/>
      <c r="W277" s="62"/>
      <c r="X277" s="102"/>
      <c r="Y277" s="102"/>
      <c r="Z277" s="115"/>
      <c r="AA277" s="116">
        <f t="shared" si="41"/>
        <v>0</v>
      </c>
      <c r="AB277" s="102">
        <f t="shared" si="43"/>
        <v>0</v>
      </c>
      <c r="AC277" s="117">
        <f t="shared" si="45"/>
        <v>0</v>
      </c>
      <c r="AD277" s="122"/>
      <c r="AE277" s="52"/>
      <c r="AF277" s="31"/>
      <c r="AG277" s="122"/>
      <c r="AH277" s="52"/>
      <c r="AI277" s="31"/>
      <c r="AJ277" s="122"/>
      <c r="AK277" s="52"/>
      <c r="AL277" s="31"/>
      <c r="AM277" s="33"/>
      <c r="AN277" s="37"/>
      <c r="AO277" s="122"/>
      <c r="AP277" s="52"/>
      <c r="AQ277" s="31"/>
      <c r="AR277" s="122"/>
      <c r="AS277" s="52"/>
      <c r="AT277" s="31"/>
      <c r="AU277" s="33"/>
      <c r="AV277" s="52"/>
      <c r="AW277" s="31"/>
      <c r="AX277" s="33"/>
      <c r="AY277" s="52"/>
      <c r="AZ277" s="31"/>
      <c r="BA277" s="33"/>
      <c r="BB277" s="52"/>
      <c r="BC277" s="31"/>
      <c r="BD277" s="33"/>
      <c r="BE277" s="52"/>
      <c r="BF277" s="31"/>
      <c r="BG277" s="33"/>
      <c r="BH277" s="52"/>
      <c r="BI277" s="31"/>
      <c r="BJ277" s="33"/>
      <c r="BK277" s="52"/>
      <c r="BL277" s="31"/>
      <c r="BM277" s="33"/>
      <c r="BN277" s="52"/>
      <c r="BO277" s="31"/>
      <c r="BP277" s="33"/>
      <c r="BQ277" s="52"/>
      <c r="BR277" s="31"/>
      <c r="BS277" s="33"/>
      <c r="BT277" s="52"/>
      <c r="BU277" s="31"/>
      <c r="BV277" s="33"/>
      <c r="BW277" s="52"/>
      <c r="BX277" s="31"/>
      <c r="BY277" s="119"/>
      <c r="BZ277" s="18"/>
      <c r="CA277" s="3"/>
    </row>
    <row r="278" spans="1:79" x14ac:dyDescent="0.2">
      <c r="A278" s="25"/>
      <c r="B278" s="14"/>
      <c r="C278" s="44"/>
      <c r="D278" s="13"/>
      <c r="E278" s="14"/>
      <c r="F278" s="15"/>
      <c r="G278" s="15"/>
      <c r="H278" s="138"/>
      <c r="I278" s="79"/>
      <c r="J278" s="89"/>
      <c r="K278" s="63"/>
      <c r="L278" s="62"/>
      <c r="M278" s="62"/>
      <c r="N278" s="62"/>
      <c r="O278" s="62"/>
      <c r="P278" s="62"/>
      <c r="Q278" s="62"/>
      <c r="R278" s="62"/>
      <c r="S278" s="102">
        <f t="shared" si="46"/>
        <v>0</v>
      </c>
      <c r="T278" s="103">
        <f t="shared" si="42"/>
        <v>0</v>
      </c>
      <c r="U278" s="104">
        <f t="shared" si="44"/>
        <v>0</v>
      </c>
      <c r="V278" s="63"/>
      <c r="W278" s="62"/>
      <c r="X278" s="102"/>
      <c r="Y278" s="102"/>
      <c r="Z278" s="115"/>
      <c r="AA278" s="116">
        <f t="shared" si="41"/>
        <v>0</v>
      </c>
      <c r="AB278" s="102">
        <f t="shared" si="43"/>
        <v>0</v>
      </c>
      <c r="AC278" s="117">
        <f t="shared" si="45"/>
        <v>0</v>
      </c>
      <c r="AD278" s="122"/>
      <c r="AE278" s="52"/>
      <c r="AF278" s="31"/>
      <c r="AG278" s="122"/>
      <c r="AH278" s="52"/>
      <c r="AI278" s="31"/>
      <c r="AJ278" s="122"/>
      <c r="AK278" s="52"/>
      <c r="AL278" s="31"/>
      <c r="AM278" s="33"/>
      <c r="AN278" s="37"/>
      <c r="AO278" s="122"/>
      <c r="AP278" s="52"/>
      <c r="AQ278" s="31"/>
      <c r="AR278" s="122"/>
      <c r="AS278" s="52"/>
      <c r="AT278" s="31"/>
      <c r="AU278" s="33"/>
      <c r="AV278" s="52"/>
      <c r="AW278" s="31"/>
      <c r="AX278" s="33"/>
      <c r="AY278" s="52"/>
      <c r="AZ278" s="31"/>
      <c r="BA278" s="33"/>
      <c r="BB278" s="52"/>
      <c r="BC278" s="31"/>
      <c r="BD278" s="33"/>
      <c r="BE278" s="52"/>
      <c r="BF278" s="31"/>
      <c r="BG278" s="33"/>
      <c r="BH278" s="52"/>
      <c r="BI278" s="31"/>
      <c r="BJ278" s="33"/>
      <c r="BK278" s="52"/>
      <c r="BL278" s="31"/>
      <c r="BM278" s="33"/>
      <c r="BN278" s="52"/>
      <c r="BO278" s="31"/>
      <c r="BP278" s="33"/>
      <c r="BQ278" s="52"/>
      <c r="BR278" s="31"/>
      <c r="BS278" s="33"/>
      <c r="BT278" s="52"/>
      <c r="BU278" s="31"/>
      <c r="BV278" s="33"/>
      <c r="BW278" s="52"/>
      <c r="BX278" s="31"/>
      <c r="BY278" s="119"/>
      <c r="BZ278" s="18"/>
      <c r="CA278" s="3"/>
    </row>
    <row r="279" spans="1:79" x14ac:dyDescent="0.2">
      <c r="A279" s="25"/>
      <c r="B279" s="14"/>
      <c r="C279" s="44"/>
      <c r="D279" s="13"/>
      <c r="E279" s="14"/>
      <c r="F279" s="15"/>
      <c r="G279" s="15"/>
      <c r="H279" s="138"/>
      <c r="I279" s="79"/>
      <c r="J279" s="89"/>
      <c r="K279" s="63"/>
      <c r="L279" s="62"/>
      <c r="M279" s="62"/>
      <c r="N279" s="62"/>
      <c r="O279" s="62"/>
      <c r="P279" s="62"/>
      <c r="Q279" s="62"/>
      <c r="R279" s="62"/>
      <c r="S279" s="102">
        <f t="shared" si="46"/>
        <v>0</v>
      </c>
      <c r="T279" s="103">
        <f t="shared" si="42"/>
        <v>0</v>
      </c>
      <c r="U279" s="104">
        <f t="shared" si="44"/>
        <v>0</v>
      </c>
      <c r="V279" s="63"/>
      <c r="W279" s="62"/>
      <c r="X279" s="102"/>
      <c r="Y279" s="102"/>
      <c r="Z279" s="115"/>
      <c r="AA279" s="116">
        <f t="shared" si="41"/>
        <v>0</v>
      </c>
      <c r="AB279" s="102">
        <f t="shared" si="43"/>
        <v>0</v>
      </c>
      <c r="AC279" s="117">
        <f t="shared" si="45"/>
        <v>0</v>
      </c>
      <c r="AD279" s="122"/>
      <c r="AE279" s="52"/>
      <c r="AF279" s="31"/>
      <c r="AG279" s="122"/>
      <c r="AH279" s="52"/>
      <c r="AI279" s="31"/>
      <c r="AJ279" s="122"/>
      <c r="AK279" s="52"/>
      <c r="AL279" s="31"/>
      <c r="AM279" s="33"/>
      <c r="AN279" s="37"/>
      <c r="AO279" s="122"/>
      <c r="AP279" s="52"/>
      <c r="AQ279" s="31"/>
      <c r="AR279" s="122"/>
      <c r="AS279" s="52"/>
      <c r="AT279" s="31"/>
      <c r="AU279" s="33"/>
      <c r="AV279" s="52"/>
      <c r="AW279" s="31"/>
      <c r="AX279" s="33"/>
      <c r="AY279" s="52"/>
      <c r="AZ279" s="31"/>
      <c r="BA279" s="33"/>
      <c r="BB279" s="52"/>
      <c r="BC279" s="31"/>
      <c r="BD279" s="33"/>
      <c r="BE279" s="52"/>
      <c r="BF279" s="31"/>
      <c r="BG279" s="33"/>
      <c r="BH279" s="52"/>
      <c r="BI279" s="31"/>
      <c r="BJ279" s="33"/>
      <c r="BK279" s="52"/>
      <c r="BL279" s="31"/>
      <c r="BM279" s="33"/>
      <c r="BN279" s="52"/>
      <c r="BO279" s="31"/>
      <c r="BP279" s="33"/>
      <c r="BQ279" s="52"/>
      <c r="BR279" s="31"/>
      <c r="BS279" s="33"/>
      <c r="BT279" s="52"/>
      <c r="BU279" s="31"/>
      <c r="BV279" s="33"/>
      <c r="BW279" s="52"/>
      <c r="BX279" s="31"/>
      <c r="BY279" s="119"/>
      <c r="BZ279" s="18"/>
      <c r="CA279" s="3"/>
    </row>
    <row r="280" spans="1:79" x14ac:dyDescent="0.2">
      <c r="A280" s="25"/>
      <c r="B280" s="14"/>
      <c r="C280" s="44"/>
      <c r="D280" s="13"/>
      <c r="E280" s="14"/>
      <c r="F280" s="15"/>
      <c r="G280" s="15"/>
      <c r="H280" s="138"/>
      <c r="I280" s="79"/>
      <c r="J280" s="89"/>
      <c r="K280" s="63"/>
      <c r="L280" s="62"/>
      <c r="M280" s="62"/>
      <c r="N280" s="62"/>
      <c r="O280" s="62"/>
      <c r="P280" s="62"/>
      <c r="Q280" s="62"/>
      <c r="R280" s="62"/>
      <c r="S280" s="102">
        <f t="shared" si="46"/>
        <v>0</v>
      </c>
      <c r="T280" s="103">
        <f t="shared" si="42"/>
        <v>0</v>
      </c>
      <c r="U280" s="104">
        <f t="shared" si="44"/>
        <v>0</v>
      </c>
      <c r="V280" s="63"/>
      <c r="W280" s="62"/>
      <c r="X280" s="102"/>
      <c r="Y280" s="102"/>
      <c r="Z280" s="115"/>
      <c r="AA280" s="116">
        <f t="shared" si="41"/>
        <v>0</v>
      </c>
      <c r="AB280" s="102">
        <f t="shared" si="43"/>
        <v>0</v>
      </c>
      <c r="AC280" s="117">
        <f t="shared" si="45"/>
        <v>0</v>
      </c>
      <c r="AD280" s="122"/>
      <c r="AE280" s="52"/>
      <c r="AF280" s="31"/>
      <c r="AG280" s="122"/>
      <c r="AH280" s="52"/>
      <c r="AI280" s="31"/>
      <c r="AJ280" s="122"/>
      <c r="AK280" s="52"/>
      <c r="AL280" s="31"/>
      <c r="AM280" s="33"/>
      <c r="AN280" s="37"/>
      <c r="AO280" s="122"/>
      <c r="AP280" s="52"/>
      <c r="AQ280" s="31"/>
      <c r="AR280" s="122"/>
      <c r="AS280" s="52"/>
      <c r="AT280" s="31"/>
      <c r="AU280" s="33"/>
      <c r="AV280" s="52"/>
      <c r="AW280" s="31"/>
      <c r="AX280" s="33"/>
      <c r="AY280" s="52"/>
      <c r="AZ280" s="31"/>
      <c r="BA280" s="33"/>
      <c r="BB280" s="52"/>
      <c r="BC280" s="31"/>
      <c r="BD280" s="33"/>
      <c r="BE280" s="52"/>
      <c r="BF280" s="31"/>
      <c r="BG280" s="33"/>
      <c r="BH280" s="52"/>
      <c r="BI280" s="31"/>
      <c r="BJ280" s="33"/>
      <c r="BK280" s="52"/>
      <c r="BL280" s="31"/>
      <c r="BM280" s="33"/>
      <c r="BN280" s="52"/>
      <c r="BO280" s="31"/>
      <c r="BP280" s="33"/>
      <c r="BQ280" s="52"/>
      <c r="BR280" s="31"/>
      <c r="BS280" s="33"/>
      <c r="BT280" s="52"/>
      <c r="BU280" s="31"/>
      <c r="BV280" s="33"/>
      <c r="BW280" s="52"/>
      <c r="BX280" s="31"/>
      <c r="BY280" s="119"/>
      <c r="BZ280" s="18"/>
      <c r="CA280" s="3"/>
    </row>
    <row r="281" spans="1:79" x14ac:dyDescent="0.2">
      <c r="A281" s="25"/>
      <c r="B281" s="14"/>
      <c r="C281" s="44"/>
      <c r="D281" s="13"/>
      <c r="E281" s="14"/>
      <c r="F281" s="15"/>
      <c r="G281" s="15"/>
      <c r="H281" s="138"/>
      <c r="I281" s="79"/>
      <c r="J281" s="89"/>
      <c r="K281" s="63"/>
      <c r="L281" s="62"/>
      <c r="M281" s="62"/>
      <c r="N281" s="62"/>
      <c r="O281" s="62"/>
      <c r="P281" s="62"/>
      <c r="Q281" s="62"/>
      <c r="R281" s="62"/>
      <c r="S281" s="102">
        <f t="shared" si="46"/>
        <v>0</v>
      </c>
      <c r="T281" s="103">
        <f t="shared" si="42"/>
        <v>0</v>
      </c>
      <c r="U281" s="104">
        <f t="shared" si="44"/>
        <v>0</v>
      </c>
      <c r="V281" s="63"/>
      <c r="W281" s="62"/>
      <c r="X281" s="102"/>
      <c r="Y281" s="102"/>
      <c r="Z281" s="115"/>
      <c r="AA281" s="116">
        <f t="shared" si="41"/>
        <v>0</v>
      </c>
      <c r="AB281" s="102">
        <f t="shared" si="43"/>
        <v>0</v>
      </c>
      <c r="AC281" s="117">
        <f t="shared" si="45"/>
        <v>0</v>
      </c>
      <c r="AD281" s="122"/>
      <c r="AE281" s="52"/>
      <c r="AF281" s="31"/>
      <c r="AG281" s="122"/>
      <c r="AH281" s="52"/>
      <c r="AI281" s="31"/>
      <c r="AJ281" s="122"/>
      <c r="AK281" s="52"/>
      <c r="AL281" s="31"/>
      <c r="AM281" s="33"/>
      <c r="AN281" s="37"/>
      <c r="AO281" s="122"/>
      <c r="AP281" s="52"/>
      <c r="AQ281" s="31"/>
      <c r="AR281" s="122"/>
      <c r="AS281" s="52"/>
      <c r="AT281" s="31"/>
      <c r="AU281" s="33"/>
      <c r="AV281" s="52"/>
      <c r="AW281" s="31"/>
      <c r="AX281" s="33"/>
      <c r="AY281" s="52"/>
      <c r="AZ281" s="31"/>
      <c r="BA281" s="33"/>
      <c r="BB281" s="52"/>
      <c r="BC281" s="31"/>
      <c r="BD281" s="33"/>
      <c r="BE281" s="52"/>
      <c r="BF281" s="31"/>
      <c r="BG281" s="33"/>
      <c r="BH281" s="52"/>
      <c r="BI281" s="31"/>
      <c r="BJ281" s="33"/>
      <c r="BK281" s="52"/>
      <c r="BL281" s="31"/>
      <c r="BM281" s="33"/>
      <c r="BN281" s="52"/>
      <c r="BO281" s="31"/>
      <c r="BP281" s="33"/>
      <c r="BQ281" s="52"/>
      <c r="BR281" s="31"/>
      <c r="BS281" s="33"/>
      <c r="BT281" s="52"/>
      <c r="BU281" s="31"/>
      <c r="BV281" s="33"/>
      <c r="BW281" s="52"/>
      <c r="BX281" s="31"/>
      <c r="BY281" s="119"/>
      <c r="BZ281" s="18"/>
      <c r="CA281" s="3"/>
    </row>
    <row r="282" spans="1:79" x14ac:dyDescent="0.2">
      <c r="A282" s="25"/>
      <c r="B282" s="14"/>
      <c r="C282" s="44"/>
      <c r="D282" s="13"/>
      <c r="E282" s="14"/>
      <c r="F282" s="15"/>
      <c r="G282" s="15"/>
      <c r="H282" s="138"/>
      <c r="I282" s="79"/>
      <c r="J282" s="89"/>
      <c r="K282" s="63"/>
      <c r="L282" s="62"/>
      <c r="M282" s="62"/>
      <c r="N282" s="62"/>
      <c r="O282" s="62"/>
      <c r="P282" s="62"/>
      <c r="Q282" s="62"/>
      <c r="R282" s="62"/>
      <c r="S282" s="102">
        <f t="shared" si="46"/>
        <v>0</v>
      </c>
      <c r="T282" s="103">
        <f t="shared" si="42"/>
        <v>0</v>
      </c>
      <c r="U282" s="104">
        <f t="shared" si="44"/>
        <v>0</v>
      </c>
      <c r="V282" s="63"/>
      <c r="W282" s="62"/>
      <c r="X282" s="102"/>
      <c r="Y282" s="102"/>
      <c r="Z282" s="115"/>
      <c r="AA282" s="116">
        <f t="shared" si="41"/>
        <v>0</v>
      </c>
      <c r="AB282" s="102">
        <f t="shared" si="43"/>
        <v>0</v>
      </c>
      <c r="AC282" s="117">
        <f t="shared" si="45"/>
        <v>0</v>
      </c>
      <c r="AD282" s="122"/>
      <c r="AE282" s="52"/>
      <c r="AF282" s="31"/>
      <c r="AG282" s="122"/>
      <c r="AH282" s="52"/>
      <c r="AI282" s="31"/>
      <c r="AJ282" s="122"/>
      <c r="AK282" s="52"/>
      <c r="AL282" s="31"/>
      <c r="AM282" s="33"/>
      <c r="AN282" s="37"/>
      <c r="AO282" s="122"/>
      <c r="AP282" s="52"/>
      <c r="AQ282" s="31"/>
      <c r="AR282" s="122"/>
      <c r="AS282" s="52"/>
      <c r="AT282" s="31"/>
      <c r="AU282" s="33"/>
      <c r="AV282" s="52"/>
      <c r="AW282" s="31"/>
      <c r="AX282" s="33"/>
      <c r="AY282" s="52"/>
      <c r="AZ282" s="31"/>
      <c r="BA282" s="33"/>
      <c r="BB282" s="52"/>
      <c r="BC282" s="31"/>
      <c r="BD282" s="33"/>
      <c r="BE282" s="52"/>
      <c r="BF282" s="31"/>
      <c r="BG282" s="33"/>
      <c r="BH282" s="52"/>
      <c r="BI282" s="31"/>
      <c r="BJ282" s="33"/>
      <c r="BK282" s="52"/>
      <c r="BL282" s="31"/>
      <c r="BM282" s="33"/>
      <c r="BN282" s="52"/>
      <c r="BO282" s="31"/>
      <c r="BP282" s="33"/>
      <c r="BQ282" s="52"/>
      <c r="BR282" s="31"/>
      <c r="BS282" s="33"/>
      <c r="BT282" s="52"/>
      <c r="BU282" s="31"/>
      <c r="BV282" s="33"/>
      <c r="BW282" s="52"/>
      <c r="BX282" s="31"/>
      <c r="BY282" s="119"/>
      <c r="BZ282" s="18"/>
      <c r="CA282" s="3"/>
    </row>
    <row r="283" spans="1:79" x14ac:dyDescent="0.2">
      <c r="A283" s="25"/>
      <c r="B283" s="14"/>
      <c r="C283" s="44"/>
      <c r="D283" s="13"/>
      <c r="E283" s="14"/>
      <c r="F283" s="15"/>
      <c r="G283" s="15"/>
      <c r="H283" s="138"/>
      <c r="I283" s="79"/>
      <c r="J283" s="89"/>
      <c r="K283" s="63"/>
      <c r="L283" s="62"/>
      <c r="M283" s="62"/>
      <c r="N283" s="62"/>
      <c r="O283" s="62"/>
      <c r="P283" s="62"/>
      <c r="Q283" s="62"/>
      <c r="R283" s="62"/>
      <c r="S283" s="102">
        <f t="shared" si="46"/>
        <v>0</v>
      </c>
      <c r="T283" s="103">
        <f t="shared" si="42"/>
        <v>0</v>
      </c>
      <c r="U283" s="104">
        <f t="shared" si="44"/>
        <v>0</v>
      </c>
      <c r="V283" s="63"/>
      <c r="W283" s="62"/>
      <c r="X283" s="102"/>
      <c r="Y283" s="102"/>
      <c r="Z283" s="115"/>
      <c r="AA283" s="116">
        <f t="shared" si="41"/>
        <v>0</v>
      </c>
      <c r="AB283" s="102">
        <f t="shared" si="43"/>
        <v>0</v>
      </c>
      <c r="AC283" s="117">
        <f t="shared" si="45"/>
        <v>0</v>
      </c>
      <c r="AD283" s="122"/>
      <c r="AE283" s="52"/>
      <c r="AF283" s="31"/>
      <c r="AG283" s="122"/>
      <c r="AH283" s="52"/>
      <c r="AI283" s="31"/>
      <c r="AJ283" s="122"/>
      <c r="AK283" s="52"/>
      <c r="AL283" s="31"/>
      <c r="AM283" s="33"/>
      <c r="AN283" s="37"/>
      <c r="AO283" s="122"/>
      <c r="AP283" s="52"/>
      <c r="AQ283" s="31"/>
      <c r="AR283" s="122"/>
      <c r="AS283" s="52"/>
      <c r="AT283" s="31"/>
      <c r="AU283" s="33"/>
      <c r="AV283" s="52"/>
      <c r="AW283" s="31"/>
      <c r="AX283" s="33"/>
      <c r="AY283" s="52"/>
      <c r="AZ283" s="31"/>
      <c r="BA283" s="33"/>
      <c r="BB283" s="52"/>
      <c r="BC283" s="31"/>
      <c r="BD283" s="33"/>
      <c r="BE283" s="52"/>
      <c r="BF283" s="31"/>
      <c r="BG283" s="33"/>
      <c r="BH283" s="52"/>
      <c r="BI283" s="31"/>
      <c r="BJ283" s="33"/>
      <c r="BK283" s="52"/>
      <c r="BL283" s="31"/>
      <c r="BM283" s="33"/>
      <c r="BN283" s="52"/>
      <c r="BO283" s="31"/>
      <c r="BP283" s="33"/>
      <c r="BQ283" s="52"/>
      <c r="BR283" s="31"/>
      <c r="BS283" s="33"/>
      <c r="BT283" s="52"/>
      <c r="BU283" s="31"/>
      <c r="BV283" s="33"/>
      <c r="BW283" s="52"/>
      <c r="BX283" s="31"/>
      <c r="BY283" s="119"/>
      <c r="BZ283" s="18"/>
      <c r="CA283" s="3"/>
    </row>
    <row r="284" spans="1:79" x14ac:dyDescent="0.2">
      <c r="A284" s="25"/>
      <c r="B284" s="14"/>
      <c r="C284" s="44"/>
      <c r="D284" s="13"/>
      <c r="E284" s="14"/>
      <c r="F284" s="15"/>
      <c r="G284" s="15"/>
      <c r="H284" s="138"/>
      <c r="I284" s="79"/>
      <c r="J284" s="89"/>
      <c r="K284" s="63"/>
      <c r="L284" s="62"/>
      <c r="M284" s="62"/>
      <c r="N284" s="62"/>
      <c r="O284" s="62"/>
      <c r="P284" s="62"/>
      <c r="Q284" s="62"/>
      <c r="R284" s="62"/>
      <c r="S284" s="102">
        <f t="shared" si="46"/>
        <v>0</v>
      </c>
      <c r="T284" s="103">
        <f t="shared" si="42"/>
        <v>0</v>
      </c>
      <c r="U284" s="104">
        <f t="shared" si="44"/>
        <v>0</v>
      </c>
      <c r="V284" s="63"/>
      <c r="W284" s="62"/>
      <c r="X284" s="102"/>
      <c r="Y284" s="102"/>
      <c r="Z284" s="115"/>
      <c r="AA284" s="116">
        <f t="shared" si="41"/>
        <v>0</v>
      </c>
      <c r="AB284" s="102">
        <f t="shared" si="43"/>
        <v>0</v>
      </c>
      <c r="AC284" s="117">
        <f t="shared" si="45"/>
        <v>0</v>
      </c>
      <c r="AD284" s="122"/>
      <c r="AE284" s="52"/>
      <c r="AF284" s="31"/>
      <c r="AG284" s="122"/>
      <c r="AH284" s="52"/>
      <c r="AI284" s="31"/>
      <c r="AJ284" s="122"/>
      <c r="AK284" s="52"/>
      <c r="AL284" s="31"/>
      <c r="AM284" s="33"/>
      <c r="AN284" s="37"/>
      <c r="AO284" s="122"/>
      <c r="AP284" s="52"/>
      <c r="AQ284" s="31"/>
      <c r="AR284" s="122"/>
      <c r="AS284" s="52"/>
      <c r="AT284" s="31"/>
      <c r="AU284" s="33"/>
      <c r="AV284" s="52"/>
      <c r="AW284" s="31"/>
      <c r="AX284" s="33"/>
      <c r="AY284" s="52"/>
      <c r="AZ284" s="31"/>
      <c r="BA284" s="33"/>
      <c r="BB284" s="52"/>
      <c r="BC284" s="31"/>
      <c r="BD284" s="33"/>
      <c r="BE284" s="52"/>
      <c r="BF284" s="31"/>
      <c r="BG284" s="33"/>
      <c r="BH284" s="52"/>
      <c r="BI284" s="31"/>
      <c r="BJ284" s="33"/>
      <c r="BK284" s="52"/>
      <c r="BL284" s="31"/>
      <c r="BM284" s="33"/>
      <c r="BN284" s="52"/>
      <c r="BO284" s="31"/>
      <c r="BP284" s="33"/>
      <c r="BQ284" s="52"/>
      <c r="BR284" s="31"/>
      <c r="BS284" s="33"/>
      <c r="BT284" s="52"/>
      <c r="BU284" s="31"/>
      <c r="BV284" s="33"/>
      <c r="BW284" s="52"/>
      <c r="BX284" s="31"/>
      <c r="BY284" s="119"/>
      <c r="BZ284" s="18"/>
      <c r="CA284" s="3"/>
    </row>
    <row r="285" spans="1:79" x14ac:dyDescent="0.2">
      <c r="A285" s="25"/>
      <c r="B285" s="14"/>
      <c r="C285" s="44"/>
      <c r="D285" s="13"/>
      <c r="E285" s="14"/>
      <c r="F285" s="15"/>
      <c r="G285" s="15"/>
      <c r="H285" s="138"/>
      <c r="I285" s="79"/>
      <c r="J285" s="89"/>
      <c r="K285" s="63"/>
      <c r="L285" s="62"/>
      <c r="M285" s="62"/>
      <c r="N285" s="62"/>
      <c r="O285" s="62"/>
      <c r="P285" s="62"/>
      <c r="Q285" s="62"/>
      <c r="R285" s="62"/>
      <c r="S285" s="102">
        <f t="shared" si="46"/>
        <v>0</v>
      </c>
      <c r="T285" s="103">
        <f t="shared" si="42"/>
        <v>0</v>
      </c>
      <c r="U285" s="104">
        <f t="shared" si="44"/>
        <v>0</v>
      </c>
      <c r="V285" s="63"/>
      <c r="W285" s="62"/>
      <c r="X285" s="102"/>
      <c r="Y285" s="102"/>
      <c r="Z285" s="115"/>
      <c r="AA285" s="116">
        <f t="shared" si="41"/>
        <v>0</v>
      </c>
      <c r="AB285" s="102">
        <f t="shared" si="43"/>
        <v>0</v>
      </c>
      <c r="AC285" s="117">
        <f t="shared" si="45"/>
        <v>0</v>
      </c>
      <c r="AD285" s="122"/>
      <c r="AE285" s="52"/>
      <c r="AF285" s="31"/>
      <c r="AG285" s="122"/>
      <c r="AH285" s="52"/>
      <c r="AI285" s="31"/>
      <c r="AJ285" s="122"/>
      <c r="AK285" s="52"/>
      <c r="AL285" s="31"/>
      <c r="AM285" s="33"/>
      <c r="AN285" s="37"/>
      <c r="AO285" s="122"/>
      <c r="AP285" s="52"/>
      <c r="AQ285" s="31"/>
      <c r="AR285" s="122"/>
      <c r="AS285" s="52"/>
      <c r="AT285" s="31"/>
      <c r="AU285" s="33"/>
      <c r="AV285" s="52"/>
      <c r="AW285" s="31"/>
      <c r="AX285" s="33"/>
      <c r="AY285" s="52"/>
      <c r="AZ285" s="31"/>
      <c r="BA285" s="33"/>
      <c r="BB285" s="52"/>
      <c r="BC285" s="31"/>
      <c r="BD285" s="33"/>
      <c r="BE285" s="52"/>
      <c r="BF285" s="31"/>
      <c r="BG285" s="33"/>
      <c r="BH285" s="52"/>
      <c r="BI285" s="31"/>
      <c r="BJ285" s="33"/>
      <c r="BK285" s="52"/>
      <c r="BL285" s="31"/>
      <c r="BM285" s="33"/>
      <c r="BN285" s="52"/>
      <c r="BO285" s="31"/>
      <c r="BP285" s="33"/>
      <c r="BQ285" s="52"/>
      <c r="BR285" s="31"/>
      <c r="BS285" s="33"/>
      <c r="BT285" s="52"/>
      <c r="BU285" s="31"/>
      <c r="BV285" s="33"/>
      <c r="BW285" s="52"/>
      <c r="BX285" s="31"/>
      <c r="BY285" s="119"/>
      <c r="BZ285" s="18"/>
      <c r="CA285" s="3"/>
    </row>
    <row r="286" spans="1:79" x14ac:dyDescent="0.2">
      <c r="A286" s="25"/>
      <c r="B286" s="14"/>
      <c r="C286" s="44"/>
      <c r="D286" s="13"/>
      <c r="E286" s="14"/>
      <c r="F286" s="15"/>
      <c r="G286" s="15"/>
      <c r="H286" s="138"/>
      <c r="I286" s="79"/>
      <c r="J286" s="89"/>
      <c r="K286" s="63"/>
      <c r="L286" s="62"/>
      <c r="M286" s="62"/>
      <c r="N286" s="62"/>
      <c r="O286" s="62"/>
      <c r="P286" s="62"/>
      <c r="Q286" s="62"/>
      <c r="R286" s="62"/>
      <c r="S286" s="102">
        <f t="shared" si="46"/>
        <v>0</v>
      </c>
      <c r="T286" s="103">
        <f t="shared" si="42"/>
        <v>0</v>
      </c>
      <c r="U286" s="104">
        <f t="shared" si="44"/>
        <v>0</v>
      </c>
      <c r="V286" s="63"/>
      <c r="W286" s="62"/>
      <c r="X286" s="102"/>
      <c r="Y286" s="102"/>
      <c r="Z286" s="115"/>
      <c r="AA286" s="116">
        <f t="shared" si="41"/>
        <v>0</v>
      </c>
      <c r="AB286" s="102">
        <f t="shared" si="43"/>
        <v>0</v>
      </c>
      <c r="AC286" s="117">
        <f t="shared" si="45"/>
        <v>0</v>
      </c>
      <c r="AD286" s="122"/>
      <c r="AE286" s="52"/>
      <c r="AF286" s="31"/>
      <c r="AG286" s="122"/>
      <c r="AH286" s="52"/>
      <c r="AI286" s="31"/>
      <c r="AJ286" s="122"/>
      <c r="AK286" s="52"/>
      <c r="AL286" s="31"/>
      <c r="AM286" s="33"/>
      <c r="AN286" s="37"/>
      <c r="AO286" s="122"/>
      <c r="AP286" s="52"/>
      <c r="AQ286" s="31"/>
      <c r="AR286" s="122"/>
      <c r="AS286" s="52"/>
      <c r="AT286" s="31"/>
      <c r="AU286" s="33"/>
      <c r="AV286" s="52"/>
      <c r="AW286" s="31"/>
      <c r="AX286" s="33"/>
      <c r="AY286" s="52"/>
      <c r="AZ286" s="31"/>
      <c r="BA286" s="33"/>
      <c r="BB286" s="52"/>
      <c r="BC286" s="31"/>
      <c r="BD286" s="33"/>
      <c r="BE286" s="52"/>
      <c r="BF286" s="31"/>
      <c r="BG286" s="33"/>
      <c r="BH286" s="52"/>
      <c r="BI286" s="31"/>
      <c r="BJ286" s="33"/>
      <c r="BK286" s="52"/>
      <c r="BL286" s="31"/>
      <c r="BM286" s="33"/>
      <c r="BN286" s="52"/>
      <c r="BO286" s="31"/>
      <c r="BP286" s="33"/>
      <c r="BQ286" s="52"/>
      <c r="BR286" s="31"/>
      <c r="BS286" s="33"/>
      <c r="BT286" s="52"/>
      <c r="BU286" s="31"/>
      <c r="BV286" s="33"/>
      <c r="BW286" s="52"/>
      <c r="BX286" s="31"/>
      <c r="BY286" s="119"/>
      <c r="BZ286" s="18"/>
      <c r="CA286" s="3"/>
    </row>
    <row r="287" spans="1:79" x14ac:dyDescent="0.2">
      <c r="A287" s="25"/>
      <c r="B287" s="14"/>
      <c r="C287" s="44"/>
      <c r="D287" s="13"/>
      <c r="E287" s="14"/>
      <c r="F287" s="15"/>
      <c r="G287" s="15"/>
      <c r="H287" s="138"/>
      <c r="I287" s="79"/>
      <c r="J287" s="89"/>
      <c r="K287" s="63"/>
      <c r="L287" s="62"/>
      <c r="M287" s="62"/>
      <c r="N287" s="62"/>
      <c r="O287" s="62"/>
      <c r="P287" s="62"/>
      <c r="Q287" s="62"/>
      <c r="R287" s="62"/>
      <c r="S287" s="102">
        <f t="shared" si="46"/>
        <v>0</v>
      </c>
      <c r="T287" s="103">
        <f t="shared" si="42"/>
        <v>0</v>
      </c>
      <c r="U287" s="104">
        <f t="shared" si="44"/>
        <v>0</v>
      </c>
      <c r="V287" s="63"/>
      <c r="W287" s="62"/>
      <c r="X287" s="102"/>
      <c r="Y287" s="102"/>
      <c r="Z287" s="115"/>
      <c r="AA287" s="116">
        <f t="shared" si="41"/>
        <v>0</v>
      </c>
      <c r="AB287" s="102">
        <f t="shared" si="43"/>
        <v>0</v>
      </c>
      <c r="AC287" s="117">
        <f t="shared" si="45"/>
        <v>0</v>
      </c>
      <c r="AD287" s="122"/>
      <c r="AE287" s="52"/>
      <c r="AF287" s="31"/>
      <c r="AG287" s="122"/>
      <c r="AH287" s="52"/>
      <c r="AI287" s="31"/>
      <c r="AJ287" s="122"/>
      <c r="AK287" s="52"/>
      <c r="AL287" s="31"/>
      <c r="AM287" s="33"/>
      <c r="AN287" s="37"/>
      <c r="AO287" s="122"/>
      <c r="AP287" s="52"/>
      <c r="AQ287" s="31"/>
      <c r="AR287" s="122"/>
      <c r="AS287" s="52"/>
      <c r="AT287" s="31"/>
      <c r="AU287" s="33"/>
      <c r="AV287" s="52"/>
      <c r="AW287" s="31"/>
      <c r="AX287" s="33"/>
      <c r="AY287" s="52"/>
      <c r="AZ287" s="31"/>
      <c r="BA287" s="33"/>
      <c r="BB287" s="52"/>
      <c r="BC287" s="31"/>
      <c r="BD287" s="33"/>
      <c r="BE287" s="52"/>
      <c r="BF287" s="31"/>
      <c r="BG287" s="33"/>
      <c r="BH287" s="52"/>
      <c r="BI287" s="31"/>
      <c r="BJ287" s="33"/>
      <c r="BK287" s="52"/>
      <c r="BL287" s="31"/>
      <c r="BM287" s="33"/>
      <c r="BN287" s="52"/>
      <c r="BO287" s="31"/>
      <c r="BP287" s="33"/>
      <c r="BQ287" s="52"/>
      <c r="BR287" s="31"/>
      <c r="BS287" s="33"/>
      <c r="BT287" s="52"/>
      <c r="BU287" s="31"/>
      <c r="BV287" s="33"/>
      <c r="BW287" s="52"/>
      <c r="BX287" s="31"/>
      <c r="BY287" s="119"/>
      <c r="BZ287" s="18"/>
      <c r="CA287" s="3"/>
    </row>
    <row r="288" spans="1:79" x14ac:dyDescent="0.2">
      <c r="A288" s="25"/>
      <c r="B288" s="14"/>
      <c r="C288" s="44"/>
      <c r="D288" s="13"/>
      <c r="E288" s="14"/>
      <c r="F288" s="15"/>
      <c r="G288" s="15"/>
      <c r="H288" s="138"/>
      <c r="I288" s="79"/>
      <c r="J288" s="89"/>
      <c r="K288" s="63"/>
      <c r="L288" s="62"/>
      <c r="M288" s="62"/>
      <c r="N288" s="62"/>
      <c r="O288" s="62"/>
      <c r="P288" s="62"/>
      <c r="Q288" s="62"/>
      <c r="R288" s="62"/>
      <c r="S288" s="102">
        <f t="shared" si="46"/>
        <v>0</v>
      </c>
      <c r="T288" s="103">
        <f t="shared" si="42"/>
        <v>0</v>
      </c>
      <c r="U288" s="104">
        <f t="shared" si="44"/>
        <v>0</v>
      </c>
      <c r="V288" s="63"/>
      <c r="W288" s="62"/>
      <c r="X288" s="102"/>
      <c r="Y288" s="102"/>
      <c r="Z288" s="115"/>
      <c r="AA288" s="116">
        <f t="shared" si="41"/>
        <v>0</v>
      </c>
      <c r="AB288" s="102">
        <f t="shared" si="43"/>
        <v>0</v>
      </c>
      <c r="AC288" s="117">
        <f t="shared" si="45"/>
        <v>0</v>
      </c>
      <c r="AD288" s="122"/>
      <c r="AE288" s="52"/>
      <c r="AF288" s="31"/>
      <c r="AG288" s="122"/>
      <c r="AH288" s="52"/>
      <c r="AI288" s="31"/>
      <c r="AJ288" s="122"/>
      <c r="AK288" s="52"/>
      <c r="AL288" s="31"/>
      <c r="AM288" s="33"/>
      <c r="AN288" s="37"/>
      <c r="AO288" s="122"/>
      <c r="AP288" s="52"/>
      <c r="AQ288" s="31"/>
      <c r="AR288" s="122"/>
      <c r="AS288" s="52"/>
      <c r="AT288" s="31"/>
      <c r="AU288" s="33"/>
      <c r="AV288" s="52"/>
      <c r="AW288" s="31"/>
      <c r="AX288" s="33"/>
      <c r="AY288" s="52"/>
      <c r="AZ288" s="31"/>
      <c r="BA288" s="33"/>
      <c r="BB288" s="52"/>
      <c r="BC288" s="31"/>
      <c r="BD288" s="33"/>
      <c r="BE288" s="52"/>
      <c r="BF288" s="31"/>
      <c r="BG288" s="33"/>
      <c r="BH288" s="52"/>
      <c r="BI288" s="31"/>
      <c r="BJ288" s="33"/>
      <c r="BK288" s="52"/>
      <c r="BL288" s="31"/>
      <c r="BM288" s="33"/>
      <c r="BN288" s="52"/>
      <c r="BO288" s="31"/>
      <c r="BP288" s="33"/>
      <c r="BQ288" s="52"/>
      <c r="BR288" s="31"/>
      <c r="BS288" s="33"/>
      <c r="BT288" s="52"/>
      <c r="BU288" s="31"/>
      <c r="BV288" s="33"/>
      <c r="BW288" s="52"/>
      <c r="BX288" s="31"/>
      <c r="BY288" s="119"/>
      <c r="BZ288" s="18"/>
      <c r="CA288" s="3"/>
    </row>
    <row r="289" spans="1:79" x14ac:dyDescent="0.2">
      <c r="A289" s="25"/>
      <c r="B289" s="14"/>
      <c r="C289" s="44"/>
      <c r="D289" s="13"/>
      <c r="E289" s="14"/>
      <c r="F289" s="15"/>
      <c r="G289" s="15"/>
      <c r="H289" s="138"/>
      <c r="I289" s="79"/>
      <c r="J289" s="89"/>
      <c r="K289" s="63"/>
      <c r="L289" s="62"/>
      <c r="M289" s="62"/>
      <c r="N289" s="62"/>
      <c r="O289" s="62"/>
      <c r="P289" s="62"/>
      <c r="Q289" s="62"/>
      <c r="R289" s="62"/>
      <c r="S289" s="102">
        <f t="shared" si="46"/>
        <v>0</v>
      </c>
      <c r="T289" s="103">
        <f t="shared" si="42"/>
        <v>0</v>
      </c>
      <c r="U289" s="104">
        <f t="shared" si="44"/>
        <v>0</v>
      </c>
      <c r="V289" s="63"/>
      <c r="W289" s="62"/>
      <c r="X289" s="102"/>
      <c r="Y289" s="102"/>
      <c r="Z289" s="115"/>
      <c r="AA289" s="116">
        <f t="shared" si="41"/>
        <v>0</v>
      </c>
      <c r="AB289" s="102">
        <f t="shared" si="43"/>
        <v>0</v>
      </c>
      <c r="AC289" s="117">
        <f t="shared" si="45"/>
        <v>0</v>
      </c>
      <c r="AD289" s="122"/>
      <c r="AE289" s="52"/>
      <c r="AF289" s="31"/>
      <c r="AG289" s="122"/>
      <c r="AH289" s="52"/>
      <c r="AI289" s="31"/>
      <c r="AJ289" s="122"/>
      <c r="AK289" s="52"/>
      <c r="AL289" s="31"/>
      <c r="AM289" s="33"/>
      <c r="AN289" s="37"/>
      <c r="AO289" s="122"/>
      <c r="AP289" s="52"/>
      <c r="AQ289" s="31"/>
      <c r="AR289" s="122"/>
      <c r="AS289" s="52"/>
      <c r="AT289" s="31"/>
      <c r="AU289" s="33"/>
      <c r="AV289" s="52"/>
      <c r="AW289" s="31"/>
      <c r="AX289" s="33"/>
      <c r="AY289" s="52"/>
      <c r="AZ289" s="31"/>
      <c r="BA289" s="33"/>
      <c r="BB289" s="52"/>
      <c r="BC289" s="31"/>
      <c r="BD289" s="33"/>
      <c r="BE289" s="52"/>
      <c r="BF289" s="31"/>
      <c r="BG289" s="33"/>
      <c r="BH289" s="52"/>
      <c r="BI289" s="31"/>
      <c r="BJ289" s="33"/>
      <c r="BK289" s="52"/>
      <c r="BL289" s="31"/>
      <c r="BM289" s="33"/>
      <c r="BN289" s="52"/>
      <c r="BO289" s="31"/>
      <c r="BP289" s="33"/>
      <c r="BQ289" s="52"/>
      <c r="BR289" s="31"/>
      <c r="BS289" s="33"/>
      <c r="BT289" s="52"/>
      <c r="BU289" s="31"/>
      <c r="BV289" s="33"/>
      <c r="BW289" s="52"/>
      <c r="BX289" s="31"/>
      <c r="BY289" s="119"/>
      <c r="BZ289" s="18"/>
      <c r="CA289" s="3"/>
    </row>
    <row r="290" spans="1:79" x14ac:dyDescent="0.2">
      <c r="A290" s="25"/>
      <c r="B290" s="14"/>
      <c r="C290" s="44"/>
      <c r="D290" s="13"/>
      <c r="E290" s="14"/>
      <c r="F290" s="15"/>
      <c r="G290" s="15"/>
      <c r="H290" s="138"/>
      <c r="I290" s="79"/>
      <c r="J290" s="89"/>
      <c r="K290" s="63"/>
      <c r="L290" s="62"/>
      <c r="M290" s="62"/>
      <c r="N290" s="62"/>
      <c r="O290" s="62"/>
      <c r="P290" s="62"/>
      <c r="Q290" s="62"/>
      <c r="R290" s="62"/>
      <c r="S290" s="102">
        <f t="shared" si="46"/>
        <v>0</v>
      </c>
      <c r="T290" s="103">
        <f t="shared" si="42"/>
        <v>0</v>
      </c>
      <c r="U290" s="104">
        <f t="shared" si="44"/>
        <v>0</v>
      </c>
      <c r="V290" s="63"/>
      <c r="W290" s="62"/>
      <c r="X290" s="102"/>
      <c r="Y290" s="102"/>
      <c r="Z290" s="115"/>
      <c r="AA290" s="116">
        <f t="shared" si="41"/>
        <v>0</v>
      </c>
      <c r="AB290" s="102">
        <f t="shared" si="43"/>
        <v>0</v>
      </c>
      <c r="AC290" s="117">
        <f t="shared" si="45"/>
        <v>0</v>
      </c>
      <c r="AD290" s="122"/>
      <c r="AE290" s="52"/>
      <c r="AF290" s="31"/>
      <c r="AG290" s="122"/>
      <c r="AH290" s="52"/>
      <c r="AI290" s="31"/>
      <c r="AJ290" s="122"/>
      <c r="AK290" s="52"/>
      <c r="AL290" s="31"/>
      <c r="AM290" s="33"/>
      <c r="AN290" s="37"/>
      <c r="AO290" s="122"/>
      <c r="AP290" s="52"/>
      <c r="AQ290" s="31"/>
      <c r="AR290" s="122"/>
      <c r="AS290" s="52"/>
      <c r="AT290" s="31"/>
      <c r="AU290" s="33"/>
      <c r="AV290" s="52"/>
      <c r="AW290" s="31"/>
      <c r="AX290" s="33"/>
      <c r="AY290" s="52"/>
      <c r="AZ290" s="31"/>
      <c r="BA290" s="33"/>
      <c r="BB290" s="52"/>
      <c r="BC290" s="31"/>
      <c r="BD290" s="33"/>
      <c r="BE290" s="52"/>
      <c r="BF290" s="31"/>
      <c r="BG290" s="33"/>
      <c r="BH290" s="52"/>
      <c r="BI290" s="31"/>
      <c r="BJ290" s="33"/>
      <c r="BK290" s="52"/>
      <c r="BL290" s="31"/>
      <c r="BM290" s="33"/>
      <c r="BN290" s="52"/>
      <c r="BO290" s="31"/>
      <c r="BP290" s="33"/>
      <c r="BQ290" s="52"/>
      <c r="BR290" s="31"/>
      <c r="BS290" s="33"/>
      <c r="BT290" s="52"/>
      <c r="BU290" s="31"/>
      <c r="BV290" s="33"/>
      <c r="BW290" s="52"/>
      <c r="BX290" s="31"/>
      <c r="BY290" s="119"/>
      <c r="BZ290" s="18"/>
      <c r="CA290" s="3"/>
    </row>
    <row r="291" spans="1:79" x14ac:dyDescent="0.2">
      <c r="A291" s="25"/>
      <c r="B291" s="14"/>
      <c r="C291" s="44"/>
      <c r="D291" s="13"/>
      <c r="E291" s="14"/>
      <c r="F291" s="15"/>
      <c r="G291" s="15"/>
      <c r="H291" s="138"/>
      <c r="I291" s="79"/>
      <c r="J291" s="89"/>
      <c r="K291" s="63"/>
      <c r="L291" s="62"/>
      <c r="M291" s="62"/>
      <c r="N291" s="62"/>
      <c r="O291" s="62"/>
      <c r="P291" s="62"/>
      <c r="Q291" s="62"/>
      <c r="R291" s="62"/>
      <c r="S291" s="102">
        <f t="shared" si="46"/>
        <v>0</v>
      </c>
      <c r="T291" s="103">
        <f t="shared" si="42"/>
        <v>0</v>
      </c>
      <c r="U291" s="104">
        <f t="shared" si="44"/>
        <v>0</v>
      </c>
      <c r="V291" s="63"/>
      <c r="W291" s="62"/>
      <c r="X291" s="102"/>
      <c r="Y291" s="102"/>
      <c r="Z291" s="115"/>
      <c r="AA291" s="116">
        <f t="shared" si="41"/>
        <v>0</v>
      </c>
      <c r="AB291" s="102">
        <f t="shared" si="43"/>
        <v>0</v>
      </c>
      <c r="AC291" s="117">
        <f t="shared" si="45"/>
        <v>0</v>
      </c>
      <c r="AD291" s="122"/>
      <c r="AE291" s="52"/>
      <c r="AF291" s="31"/>
      <c r="AG291" s="122"/>
      <c r="AH291" s="52"/>
      <c r="AI291" s="31"/>
      <c r="AJ291" s="122"/>
      <c r="AK291" s="52"/>
      <c r="AL291" s="31"/>
      <c r="AM291" s="33"/>
      <c r="AN291" s="37"/>
      <c r="AO291" s="122"/>
      <c r="AP291" s="52"/>
      <c r="AQ291" s="31"/>
      <c r="AR291" s="122"/>
      <c r="AS291" s="52"/>
      <c r="AT291" s="31"/>
      <c r="AU291" s="33"/>
      <c r="AV291" s="52"/>
      <c r="AW291" s="31"/>
      <c r="AX291" s="33"/>
      <c r="AY291" s="52"/>
      <c r="AZ291" s="31"/>
      <c r="BA291" s="33"/>
      <c r="BB291" s="52"/>
      <c r="BC291" s="31"/>
      <c r="BD291" s="33"/>
      <c r="BE291" s="52"/>
      <c r="BF291" s="31"/>
      <c r="BG291" s="33"/>
      <c r="BH291" s="52"/>
      <c r="BI291" s="31"/>
      <c r="BJ291" s="33"/>
      <c r="BK291" s="52"/>
      <c r="BL291" s="31"/>
      <c r="BM291" s="33"/>
      <c r="BN291" s="52"/>
      <c r="BO291" s="31"/>
      <c r="BP291" s="33"/>
      <c r="BQ291" s="52"/>
      <c r="BR291" s="31"/>
      <c r="BS291" s="33"/>
      <c r="BT291" s="52"/>
      <c r="BU291" s="31"/>
      <c r="BV291" s="33"/>
      <c r="BW291" s="52"/>
      <c r="BX291" s="31"/>
      <c r="BY291" s="119"/>
      <c r="BZ291" s="18"/>
      <c r="CA291" s="3"/>
    </row>
    <row r="292" spans="1:79" x14ac:dyDescent="0.2">
      <c r="A292" s="25"/>
      <c r="B292" s="14"/>
      <c r="C292" s="44"/>
      <c r="D292" s="13"/>
      <c r="E292" s="14"/>
      <c r="F292" s="15"/>
      <c r="G292" s="15"/>
      <c r="H292" s="138"/>
      <c r="I292" s="79"/>
      <c r="J292" s="89"/>
      <c r="K292" s="63"/>
      <c r="L292" s="62"/>
      <c r="M292" s="62"/>
      <c r="N292" s="62"/>
      <c r="O292" s="62"/>
      <c r="P292" s="62"/>
      <c r="Q292" s="62"/>
      <c r="R292" s="62"/>
      <c r="S292" s="102">
        <f t="shared" si="46"/>
        <v>0</v>
      </c>
      <c r="T292" s="103">
        <f t="shared" si="42"/>
        <v>0</v>
      </c>
      <c r="U292" s="104">
        <f t="shared" si="44"/>
        <v>0</v>
      </c>
      <c r="V292" s="63"/>
      <c r="W292" s="62"/>
      <c r="X292" s="102"/>
      <c r="Y292" s="102"/>
      <c r="Z292" s="115"/>
      <c r="AA292" s="116">
        <f t="shared" si="41"/>
        <v>0</v>
      </c>
      <c r="AB292" s="102">
        <f t="shared" si="43"/>
        <v>0</v>
      </c>
      <c r="AC292" s="117">
        <f t="shared" si="45"/>
        <v>0</v>
      </c>
      <c r="AD292" s="122"/>
      <c r="AE292" s="52"/>
      <c r="AF292" s="31"/>
      <c r="AG292" s="122"/>
      <c r="AH292" s="52"/>
      <c r="AI292" s="31"/>
      <c r="AJ292" s="122"/>
      <c r="AK292" s="52"/>
      <c r="AL292" s="31"/>
      <c r="AM292" s="33"/>
      <c r="AN292" s="37"/>
      <c r="AO292" s="122"/>
      <c r="AP292" s="52"/>
      <c r="AQ292" s="31"/>
      <c r="AR292" s="122"/>
      <c r="AS292" s="52"/>
      <c r="AT292" s="31"/>
      <c r="AU292" s="33"/>
      <c r="AV292" s="52"/>
      <c r="AW292" s="31"/>
      <c r="AX292" s="33"/>
      <c r="AY292" s="52"/>
      <c r="AZ292" s="31"/>
      <c r="BA292" s="33"/>
      <c r="BB292" s="52"/>
      <c r="BC292" s="31"/>
      <c r="BD292" s="33"/>
      <c r="BE292" s="52"/>
      <c r="BF292" s="31"/>
      <c r="BG292" s="33"/>
      <c r="BH292" s="52"/>
      <c r="BI292" s="31"/>
      <c r="BJ292" s="33"/>
      <c r="BK292" s="52"/>
      <c r="BL292" s="31"/>
      <c r="BM292" s="33"/>
      <c r="BN292" s="52"/>
      <c r="BO292" s="31"/>
      <c r="BP292" s="33"/>
      <c r="BQ292" s="52"/>
      <c r="BR292" s="31"/>
      <c r="BS292" s="33"/>
      <c r="BT292" s="52"/>
      <c r="BU292" s="31"/>
      <c r="BV292" s="33"/>
      <c r="BW292" s="52"/>
      <c r="BX292" s="31"/>
      <c r="BY292" s="119"/>
      <c r="BZ292" s="18"/>
      <c r="CA292" s="3"/>
    </row>
    <row r="293" spans="1:79" x14ac:dyDescent="0.2">
      <c r="A293" s="25"/>
      <c r="B293" s="14"/>
      <c r="C293" s="44"/>
      <c r="D293" s="13"/>
      <c r="E293" s="14"/>
      <c r="F293" s="15"/>
      <c r="G293" s="15"/>
      <c r="H293" s="138"/>
      <c r="I293" s="79"/>
      <c r="J293" s="89"/>
      <c r="K293" s="63"/>
      <c r="L293" s="62"/>
      <c r="M293" s="62"/>
      <c r="N293" s="62"/>
      <c r="O293" s="62"/>
      <c r="P293" s="62"/>
      <c r="Q293" s="62"/>
      <c r="R293" s="62"/>
      <c r="S293" s="102">
        <f t="shared" si="46"/>
        <v>0</v>
      </c>
      <c r="T293" s="103">
        <f t="shared" si="42"/>
        <v>0</v>
      </c>
      <c r="U293" s="104">
        <f t="shared" si="44"/>
        <v>0</v>
      </c>
      <c r="V293" s="63"/>
      <c r="W293" s="62"/>
      <c r="X293" s="102"/>
      <c r="Y293" s="102"/>
      <c r="Z293" s="115"/>
      <c r="AA293" s="116">
        <f t="shared" si="41"/>
        <v>0</v>
      </c>
      <c r="AB293" s="102">
        <f t="shared" si="43"/>
        <v>0</v>
      </c>
      <c r="AC293" s="117">
        <f t="shared" si="45"/>
        <v>0</v>
      </c>
      <c r="AD293" s="122"/>
      <c r="AE293" s="52"/>
      <c r="AF293" s="31"/>
      <c r="AG293" s="122"/>
      <c r="AH293" s="52"/>
      <c r="AI293" s="31"/>
      <c r="AJ293" s="122"/>
      <c r="AK293" s="52"/>
      <c r="AL293" s="31"/>
      <c r="AM293" s="33"/>
      <c r="AN293" s="37"/>
      <c r="AO293" s="122"/>
      <c r="AP293" s="52"/>
      <c r="AQ293" s="31"/>
      <c r="AR293" s="122"/>
      <c r="AS293" s="52"/>
      <c r="AT293" s="31"/>
      <c r="AU293" s="33"/>
      <c r="AV293" s="52"/>
      <c r="AW293" s="31"/>
      <c r="AX293" s="33"/>
      <c r="AY293" s="52"/>
      <c r="AZ293" s="31"/>
      <c r="BA293" s="33"/>
      <c r="BB293" s="52"/>
      <c r="BC293" s="31"/>
      <c r="BD293" s="33"/>
      <c r="BE293" s="52"/>
      <c r="BF293" s="31"/>
      <c r="BG293" s="33"/>
      <c r="BH293" s="52"/>
      <c r="BI293" s="31"/>
      <c r="BJ293" s="33"/>
      <c r="BK293" s="52"/>
      <c r="BL293" s="31"/>
      <c r="BM293" s="33"/>
      <c r="BN293" s="52"/>
      <c r="BO293" s="31"/>
      <c r="BP293" s="33"/>
      <c r="BQ293" s="52"/>
      <c r="BR293" s="31"/>
      <c r="BS293" s="33"/>
      <c r="BT293" s="52"/>
      <c r="BU293" s="31"/>
      <c r="BV293" s="33"/>
      <c r="BW293" s="52"/>
      <c r="BX293" s="31"/>
      <c r="BY293" s="119"/>
      <c r="BZ293" s="18"/>
      <c r="CA293" s="3"/>
    </row>
    <row r="294" spans="1:79" x14ac:dyDescent="0.2">
      <c r="A294" s="25"/>
      <c r="B294" s="14"/>
      <c r="C294" s="44"/>
      <c r="D294" s="13"/>
      <c r="E294" s="14"/>
      <c r="F294" s="15"/>
      <c r="G294" s="15"/>
      <c r="H294" s="138"/>
      <c r="I294" s="79"/>
      <c r="J294" s="89"/>
      <c r="K294" s="63"/>
      <c r="L294" s="62"/>
      <c r="M294" s="62"/>
      <c r="N294" s="62"/>
      <c r="O294" s="62"/>
      <c r="P294" s="62"/>
      <c r="Q294" s="62"/>
      <c r="R294" s="62"/>
      <c r="S294" s="102">
        <f t="shared" si="46"/>
        <v>0</v>
      </c>
      <c r="T294" s="103">
        <f t="shared" si="42"/>
        <v>0</v>
      </c>
      <c r="U294" s="104">
        <f t="shared" si="44"/>
        <v>0</v>
      </c>
      <c r="V294" s="63"/>
      <c r="W294" s="62"/>
      <c r="X294" s="102"/>
      <c r="Y294" s="102"/>
      <c r="Z294" s="115"/>
      <c r="AA294" s="116">
        <f t="shared" si="41"/>
        <v>0</v>
      </c>
      <c r="AB294" s="102">
        <f t="shared" si="43"/>
        <v>0</v>
      </c>
      <c r="AC294" s="117">
        <f t="shared" si="45"/>
        <v>0</v>
      </c>
      <c r="AD294" s="122"/>
      <c r="AE294" s="52"/>
      <c r="AF294" s="31"/>
      <c r="AG294" s="122"/>
      <c r="AH294" s="52"/>
      <c r="AI294" s="31"/>
      <c r="AJ294" s="122"/>
      <c r="AK294" s="52"/>
      <c r="AL294" s="31"/>
      <c r="AM294" s="33"/>
      <c r="AN294" s="37"/>
      <c r="AO294" s="122"/>
      <c r="AP294" s="52"/>
      <c r="AQ294" s="31"/>
      <c r="AR294" s="122"/>
      <c r="AS294" s="52"/>
      <c r="AT294" s="31"/>
      <c r="AU294" s="33"/>
      <c r="AV294" s="52"/>
      <c r="AW294" s="31"/>
      <c r="AX294" s="33"/>
      <c r="AY294" s="52"/>
      <c r="AZ294" s="31"/>
      <c r="BA294" s="33"/>
      <c r="BB294" s="52"/>
      <c r="BC294" s="31"/>
      <c r="BD294" s="33"/>
      <c r="BE294" s="52"/>
      <c r="BF294" s="31"/>
      <c r="BG294" s="33"/>
      <c r="BH294" s="52"/>
      <c r="BI294" s="31"/>
      <c r="BJ294" s="33"/>
      <c r="BK294" s="52"/>
      <c r="BL294" s="31"/>
      <c r="BM294" s="33"/>
      <c r="BN294" s="52"/>
      <c r="BO294" s="31"/>
      <c r="BP294" s="33"/>
      <c r="BQ294" s="52"/>
      <c r="BR294" s="31"/>
      <c r="BS294" s="33"/>
      <c r="BT294" s="52"/>
      <c r="BU294" s="31"/>
      <c r="BV294" s="33"/>
      <c r="BW294" s="52"/>
      <c r="BX294" s="31"/>
      <c r="BY294" s="119"/>
      <c r="BZ294" s="18"/>
      <c r="CA294" s="3"/>
    </row>
    <row r="295" spans="1:79" x14ac:dyDescent="0.2">
      <c r="A295" s="25"/>
      <c r="B295" s="14"/>
      <c r="C295" s="44"/>
      <c r="D295" s="13"/>
      <c r="E295" s="14"/>
      <c r="F295" s="15"/>
      <c r="G295" s="15"/>
      <c r="H295" s="138"/>
      <c r="I295" s="79"/>
      <c r="J295" s="89"/>
      <c r="K295" s="63"/>
      <c r="L295" s="62"/>
      <c r="M295" s="62"/>
      <c r="N295" s="62"/>
      <c r="O295" s="62"/>
      <c r="P295" s="62"/>
      <c r="Q295" s="62"/>
      <c r="R295" s="62"/>
      <c r="S295" s="102">
        <f t="shared" si="46"/>
        <v>0</v>
      </c>
      <c r="T295" s="103">
        <f t="shared" si="42"/>
        <v>0</v>
      </c>
      <c r="U295" s="104">
        <f t="shared" si="44"/>
        <v>0</v>
      </c>
      <c r="V295" s="63"/>
      <c r="W295" s="62"/>
      <c r="X295" s="102"/>
      <c r="Y295" s="102"/>
      <c r="Z295" s="115"/>
      <c r="AA295" s="116">
        <f t="shared" si="41"/>
        <v>0</v>
      </c>
      <c r="AB295" s="102">
        <f t="shared" si="43"/>
        <v>0</v>
      </c>
      <c r="AC295" s="117">
        <f t="shared" si="45"/>
        <v>0</v>
      </c>
      <c r="AD295" s="122"/>
      <c r="AE295" s="52"/>
      <c r="AF295" s="31"/>
      <c r="AG295" s="122"/>
      <c r="AH295" s="52"/>
      <c r="AI295" s="31"/>
      <c r="AJ295" s="122"/>
      <c r="AK295" s="52"/>
      <c r="AL295" s="31"/>
      <c r="AM295" s="33"/>
      <c r="AN295" s="37"/>
      <c r="AO295" s="122"/>
      <c r="AP295" s="52"/>
      <c r="AQ295" s="31"/>
      <c r="AR295" s="122"/>
      <c r="AS295" s="52"/>
      <c r="AT295" s="31"/>
      <c r="AU295" s="33"/>
      <c r="AV295" s="52"/>
      <c r="AW295" s="31"/>
      <c r="AX295" s="33"/>
      <c r="AY295" s="52"/>
      <c r="AZ295" s="31"/>
      <c r="BA295" s="33"/>
      <c r="BB295" s="52"/>
      <c r="BC295" s="31"/>
      <c r="BD295" s="33"/>
      <c r="BE295" s="52"/>
      <c r="BF295" s="31"/>
      <c r="BG295" s="33"/>
      <c r="BH295" s="52"/>
      <c r="BI295" s="31"/>
      <c r="BJ295" s="33"/>
      <c r="BK295" s="52"/>
      <c r="BL295" s="31"/>
      <c r="BM295" s="33"/>
      <c r="BN295" s="52"/>
      <c r="BO295" s="31"/>
      <c r="BP295" s="33"/>
      <c r="BQ295" s="52"/>
      <c r="BR295" s="31"/>
      <c r="BS295" s="33"/>
      <c r="BT295" s="52"/>
      <c r="BU295" s="31"/>
      <c r="BV295" s="33"/>
      <c r="BW295" s="52"/>
      <c r="BX295" s="31"/>
      <c r="BY295" s="119"/>
      <c r="BZ295" s="18"/>
      <c r="CA295" s="3"/>
    </row>
    <row r="296" spans="1:79" x14ac:dyDescent="0.2">
      <c r="A296" s="25"/>
      <c r="B296" s="14"/>
      <c r="C296" s="44"/>
      <c r="D296" s="13"/>
      <c r="E296" s="14"/>
      <c r="F296" s="15"/>
      <c r="G296" s="15"/>
      <c r="H296" s="138"/>
      <c r="I296" s="79"/>
      <c r="J296" s="89"/>
      <c r="K296" s="63"/>
      <c r="L296" s="62"/>
      <c r="M296" s="62"/>
      <c r="N296" s="62"/>
      <c r="O296" s="62"/>
      <c r="P296" s="62"/>
      <c r="Q296" s="62"/>
      <c r="R296" s="62"/>
      <c r="S296" s="102">
        <f t="shared" si="46"/>
        <v>0</v>
      </c>
      <c r="T296" s="103">
        <f t="shared" si="42"/>
        <v>0</v>
      </c>
      <c r="U296" s="104">
        <f t="shared" si="44"/>
        <v>0</v>
      </c>
      <c r="V296" s="63"/>
      <c r="W296" s="62"/>
      <c r="X296" s="102"/>
      <c r="Y296" s="102"/>
      <c r="Z296" s="115"/>
      <c r="AA296" s="116">
        <f t="shared" si="41"/>
        <v>0</v>
      </c>
      <c r="AB296" s="102">
        <f t="shared" si="43"/>
        <v>0</v>
      </c>
      <c r="AC296" s="117">
        <f t="shared" si="45"/>
        <v>0</v>
      </c>
      <c r="AD296" s="122"/>
      <c r="AE296" s="52"/>
      <c r="AF296" s="31"/>
      <c r="AG296" s="122"/>
      <c r="AH296" s="52"/>
      <c r="AI296" s="31"/>
      <c r="AJ296" s="122"/>
      <c r="AK296" s="52"/>
      <c r="AL296" s="31"/>
      <c r="AM296" s="33"/>
      <c r="AN296" s="37"/>
      <c r="AO296" s="122"/>
      <c r="AP296" s="52"/>
      <c r="AQ296" s="31"/>
      <c r="AR296" s="122"/>
      <c r="AS296" s="52"/>
      <c r="AT296" s="31"/>
      <c r="AU296" s="33"/>
      <c r="AV296" s="52"/>
      <c r="AW296" s="31"/>
      <c r="AX296" s="33"/>
      <c r="AY296" s="52"/>
      <c r="AZ296" s="31"/>
      <c r="BA296" s="33"/>
      <c r="BB296" s="52"/>
      <c r="BC296" s="31"/>
      <c r="BD296" s="33"/>
      <c r="BE296" s="52"/>
      <c r="BF296" s="31"/>
      <c r="BG296" s="33"/>
      <c r="BH296" s="52"/>
      <c r="BI296" s="31"/>
      <c r="BJ296" s="33"/>
      <c r="BK296" s="52"/>
      <c r="BL296" s="31"/>
      <c r="BM296" s="33"/>
      <c r="BN296" s="52"/>
      <c r="BO296" s="31"/>
      <c r="BP296" s="33"/>
      <c r="BQ296" s="52"/>
      <c r="BR296" s="31"/>
      <c r="BS296" s="33"/>
      <c r="BT296" s="52"/>
      <c r="BU296" s="31"/>
      <c r="BV296" s="33"/>
      <c r="BW296" s="52"/>
      <c r="BX296" s="31"/>
      <c r="BY296" s="119"/>
      <c r="BZ296" s="18"/>
      <c r="CA296" s="3"/>
    </row>
    <row r="297" spans="1:79" x14ac:dyDescent="0.2">
      <c r="A297" s="25"/>
      <c r="B297" s="14"/>
      <c r="C297" s="44"/>
      <c r="D297" s="13"/>
      <c r="E297" s="14"/>
      <c r="F297" s="15"/>
      <c r="G297" s="15"/>
      <c r="H297" s="138"/>
      <c r="I297" s="79"/>
      <c r="J297" s="89"/>
      <c r="K297" s="63"/>
      <c r="L297" s="62"/>
      <c r="M297" s="62"/>
      <c r="N297" s="62"/>
      <c r="O297" s="62"/>
      <c r="P297" s="62"/>
      <c r="Q297" s="62"/>
      <c r="R297" s="62"/>
      <c r="S297" s="102">
        <f t="shared" si="46"/>
        <v>0</v>
      </c>
      <c r="T297" s="103">
        <f t="shared" si="42"/>
        <v>0</v>
      </c>
      <c r="U297" s="104">
        <f t="shared" si="44"/>
        <v>0</v>
      </c>
      <c r="V297" s="63"/>
      <c r="W297" s="62"/>
      <c r="X297" s="102"/>
      <c r="Y297" s="102"/>
      <c r="Z297" s="115"/>
      <c r="AA297" s="116">
        <f t="shared" si="41"/>
        <v>0</v>
      </c>
      <c r="AB297" s="102">
        <f t="shared" si="43"/>
        <v>0</v>
      </c>
      <c r="AC297" s="117">
        <f t="shared" si="45"/>
        <v>0</v>
      </c>
      <c r="AD297" s="122"/>
      <c r="AE297" s="52"/>
      <c r="AF297" s="31"/>
      <c r="AG297" s="122"/>
      <c r="AH297" s="52"/>
      <c r="AI297" s="31"/>
      <c r="AJ297" s="122"/>
      <c r="AK297" s="52"/>
      <c r="AL297" s="31"/>
      <c r="AM297" s="33"/>
      <c r="AN297" s="37"/>
      <c r="AO297" s="122"/>
      <c r="AP297" s="52"/>
      <c r="AQ297" s="31"/>
      <c r="AR297" s="122"/>
      <c r="AS297" s="52"/>
      <c r="AT297" s="31"/>
      <c r="AU297" s="33"/>
      <c r="AV297" s="52"/>
      <c r="AW297" s="31"/>
      <c r="AX297" s="33"/>
      <c r="AY297" s="52"/>
      <c r="AZ297" s="31"/>
      <c r="BA297" s="33"/>
      <c r="BB297" s="52"/>
      <c r="BC297" s="31"/>
      <c r="BD297" s="33"/>
      <c r="BE297" s="52"/>
      <c r="BF297" s="31"/>
      <c r="BG297" s="33"/>
      <c r="BH297" s="52"/>
      <c r="BI297" s="31"/>
      <c r="BJ297" s="33"/>
      <c r="BK297" s="52"/>
      <c r="BL297" s="31"/>
      <c r="BM297" s="33"/>
      <c r="BN297" s="52"/>
      <c r="BO297" s="31"/>
      <c r="BP297" s="33"/>
      <c r="BQ297" s="52"/>
      <c r="BR297" s="31"/>
      <c r="BS297" s="33"/>
      <c r="BT297" s="52"/>
      <c r="BU297" s="31"/>
      <c r="BV297" s="33"/>
      <c r="BW297" s="52"/>
      <c r="BX297" s="31"/>
      <c r="BY297" s="119"/>
      <c r="BZ297" s="18"/>
      <c r="CA297" s="3"/>
    </row>
    <row r="298" spans="1:79" x14ac:dyDescent="0.2">
      <c r="A298" s="25"/>
      <c r="B298" s="14"/>
      <c r="C298" s="44"/>
      <c r="D298" s="13"/>
      <c r="E298" s="14"/>
      <c r="F298" s="15"/>
      <c r="G298" s="15"/>
      <c r="H298" s="138"/>
      <c r="I298" s="79"/>
      <c r="J298" s="89"/>
      <c r="K298" s="63"/>
      <c r="L298" s="62"/>
      <c r="M298" s="62"/>
      <c r="N298" s="62"/>
      <c r="O298" s="62"/>
      <c r="P298" s="62"/>
      <c r="Q298" s="62"/>
      <c r="R298" s="62"/>
      <c r="S298" s="102">
        <f t="shared" si="46"/>
        <v>0</v>
      </c>
      <c r="T298" s="103">
        <f t="shared" si="42"/>
        <v>0</v>
      </c>
      <c r="U298" s="104">
        <f t="shared" si="44"/>
        <v>0</v>
      </c>
      <c r="V298" s="63"/>
      <c r="W298" s="62"/>
      <c r="X298" s="102"/>
      <c r="Y298" s="102"/>
      <c r="Z298" s="115"/>
      <c r="AA298" s="116">
        <f t="shared" si="41"/>
        <v>0</v>
      </c>
      <c r="AB298" s="102">
        <f t="shared" si="43"/>
        <v>0</v>
      </c>
      <c r="AC298" s="117">
        <f t="shared" si="45"/>
        <v>0</v>
      </c>
      <c r="AD298" s="122"/>
      <c r="AE298" s="52"/>
      <c r="AF298" s="31"/>
      <c r="AG298" s="122"/>
      <c r="AH298" s="52"/>
      <c r="AI298" s="31"/>
      <c r="AJ298" s="122"/>
      <c r="AK298" s="52"/>
      <c r="AL298" s="31"/>
      <c r="AM298" s="33"/>
      <c r="AN298" s="37"/>
      <c r="AO298" s="122"/>
      <c r="AP298" s="52"/>
      <c r="AQ298" s="31"/>
      <c r="AR298" s="122"/>
      <c r="AS298" s="52"/>
      <c r="AT298" s="31"/>
      <c r="AU298" s="33"/>
      <c r="AV298" s="52"/>
      <c r="AW298" s="31"/>
      <c r="AX298" s="33"/>
      <c r="AY298" s="52"/>
      <c r="AZ298" s="31"/>
      <c r="BA298" s="33"/>
      <c r="BB298" s="52"/>
      <c r="BC298" s="31"/>
      <c r="BD298" s="33"/>
      <c r="BE298" s="52"/>
      <c r="BF298" s="31"/>
      <c r="BG298" s="33"/>
      <c r="BH298" s="52"/>
      <c r="BI298" s="31"/>
      <c r="BJ298" s="33"/>
      <c r="BK298" s="52"/>
      <c r="BL298" s="31"/>
      <c r="BM298" s="33"/>
      <c r="BN298" s="52"/>
      <c r="BO298" s="31"/>
      <c r="BP298" s="33"/>
      <c r="BQ298" s="52"/>
      <c r="BR298" s="31"/>
      <c r="BS298" s="33"/>
      <c r="BT298" s="52"/>
      <c r="BU298" s="31"/>
      <c r="BV298" s="33"/>
      <c r="BW298" s="52"/>
      <c r="BX298" s="31"/>
      <c r="BY298" s="119"/>
      <c r="BZ298" s="18"/>
      <c r="CA298" s="3"/>
    </row>
    <row r="299" spans="1:79" x14ac:dyDescent="0.2">
      <c r="A299" s="25"/>
      <c r="B299" s="14"/>
      <c r="C299" s="44"/>
      <c r="D299" s="13"/>
      <c r="E299" s="14"/>
      <c r="F299" s="15"/>
      <c r="G299" s="15"/>
      <c r="H299" s="138"/>
      <c r="I299" s="79"/>
      <c r="J299" s="89"/>
      <c r="K299" s="63"/>
      <c r="L299" s="62"/>
      <c r="M299" s="62"/>
      <c r="N299" s="62"/>
      <c r="O299" s="62"/>
      <c r="P299" s="62"/>
      <c r="Q299" s="62"/>
      <c r="R299" s="62"/>
      <c r="S299" s="102">
        <f t="shared" si="46"/>
        <v>0</v>
      </c>
      <c r="T299" s="103">
        <f t="shared" si="42"/>
        <v>0</v>
      </c>
      <c r="U299" s="104">
        <f t="shared" si="44"/>
        <v>0</v>
      </c>
      <c r="V299" s="63"/>
      <c r="W299" s="62"/>
      <c r="X299" s="102"/>
      <c r="Y299" s="102"/>
      <c r="Z299" s="115"/>
      <c r="AA299" s="116">
        <f t="shared" si="41"/>
        <v>0</v>
      </c>
      <c r="AB299" s="102">
        <f t="shared" si="43"/>
        <v>0</v>
      </c>
      <c r="AC299" s="117">
        <f t="shared" si="45"/>
        <v>0</v>
      </c>
      <c r="AD299" s="122"/>
      <c r="AE299" s="52"/>
      <c r="AF299" s="31"/>
      <c r="AG299" s="122"/>
      <c r="AH299" s="52"/>
      <c r="AI299" s="31"/>
      <c r="AJ299" s="122"/>
      <c r="AK299" s="52"/>
      <c r="AL299" s="31"/>
      <c r="AM299" s="33"/>
      <c r="AN299" s="37"/>
      <c r="AO299" s="122"/>
      <c r="AP299" s="52"/>
      <c r="AQ299" s="31"/>
      <c r="AR299" s="122"/>
      <c r="AS299" s="52"/>
      <c r="AT299" s="31"/>
      <c r="AU299" s="33"/>
      <c r="AV299" s="52"/>
      <c r="AW299" s="31"/>
      <c r="AX299" s="33"/>
      <c r="AY299" s="52"/>
      <c r="AZ299" s="31"/>
      <c r="BA299" s="33"/>
      <c r="BB299" s="52"/>
      <c r="BC299" s="31"/>
      <c r="BD299" s="33"/>
      <c r="BE299" s="52"/>
      <c r="BF299" s="31"/>
      <c r="BG299" s="33"/>
      <c r="BH299" s="52"/>
      <c r="BI299" s="31"/>
      <c r="BJ299" s="33"/>
      <c r="BK299" s="52"/>
      <c r="BL299" s="31"/>
      <c r="BM299" s="33"/>
      <c r="BN299" s="52"/>
      <c r="BO299" s="31"/>
      <c r="BP299" s="33"/>
      <c r="BQ299" s="52"/>
      <c r="BR299" s="31"/>
      <c r="BS299" s="33"/>
      <c r="BT299" s="52"/>
      <c r="BU299" s="31"/>
      <c r="BV299" s="33"/>
      <c r="BW299" s="52"/>
      <c r="BX299" s="31"/>
      <c r="BY299" s="119"/>
      <c r="BZ299" s="18"/>
      <c r="CA299" s="3"/>
    </row>
    <row r="300" spans="1:79" x14ac:dyDescent="0.2">
      <c r="A300" s="25"/>
      <c r="B300" s="14"/>
      <c r="C300" s="44"/>
      <c r="D300" s="13"/>
      <c r="E300" s="14"/>
      <c r="F300" s="15"/>
      <c r="G300" s="15"/>
      <c r="H300" s="138"/>
      <c r="I300" s="79"/>
      <c r="J300" s="89"/>
      <c r="K300" s="63"/>
      <c r="L300" s="62"/>
      <c r="M300" s="62"/>
      <c r="N300" s="62"/>
      <c r="O300" s="62"/>
      <c r="P300" s="62"/>
      <c r="Q300" s="62"/>
      <c r="R300" s="62"/>
      <c r="S300" s="102">
        <f t="shared" si="46"/>
        <v>0</v>
      </c>
      <c r="T300" s="103">
        <f t="shared" si="42"/>
        <v>0</v>
      </c>
      <c r="U300" s="104">
        <f t="shared" si="44"/>
        <v>0</v>
      </c>
      <c r="V300" s="63"/>
      <c r="W300" s="62"/>
      <c r="X300" s="102"/>
      <c r="Y300" s="102"/>
      <c r="Z300" s="115"/>
      <c r="AA300" s="116">
        <f t="shared" si="41"/>
        <v>0</v>
      </c>
      <c r="AB300" s="102">
        <f t="shared" si="43"/>
        <v>0</v>
      </c>
      <c r="AC300" s="117">
        <f t="shared" si="45"/>
        <v>0</v>
      </c>
      <c r="AD300" s="122"/>
      <c r="AE300" s="52"/>
      <c r="AF300" s="31"/>
      <c r="AG300" s="122"/>
      <c r="AH300" s="52"/>
      <c r="AI300" s="31"/>
      <c r="AJ300" s="122"/>
      <c r="AK300" s="52"/>
      <c r="AL300" s="31"/>
      <c r="AM300" s="33"/>
      <c r="AN300" s="37"/>
      <c r="AO300" s="122"/>
      <c r="AP300" s="52"/>
      <c r="AQ300" s="31"/>
      <c r="AR300" s="122"/>
      <c r="AS300" s="52"/>
      <c r="AT300" s="31"/>
      <c r="AU300" s="33"/>
      <c r="AV300" s="52"/>
      <c r="AW300" s="31"/>
      <c r="AX300" s="33"/>
      <c r="AY300" s="52"/>
      <c r="AZ300" s="31"/>
      <c r="BA300" s="33"/>
      <c r="BB300" s="52"/>
      <c r="BC300" s="31"/>
      <c r="BD300" s="33"/>
      <c r="BE300" s="52"/>
      <c r="BF300" s="31"/>
      <c r="BG300" s="33"/>
      <c r="BH300" s="52"/>
      <c r="BI300" s="31"/>
      <c r="BJ300" s="33"/>
      <c r="BK300" s="52"/>
      <c r="BL300" s="31"/>
      <c r="BM300" s="33"/>
      <c r="BN300" s="52"/>
      <c r="BO300" s="31"/>
      <c r="BP300" s="33"/>
      <c r="BQ300" s="52"/>
      <c r="BR300" s="31"/>
      <c r="BS300" s="33"/>
      <c r="BT300" s="52"/>
      <c r="BU300" s="31"/>
      <c r="BV300" s="33"/>
      <c r="BW300" s="52"/>
      <c r="BX300" s="31"/>
      <c r="BY300" s="119"/>
      <c r="BZ300" s="18"/>
      <c r="CA300" s="3"/>
    </row>
    <row r="301" spans="1:79" x14ac:dyDescent="0.2">
      <c r="A301" s="25"/>
      <c r="B301" s="14"/>
      <c r="C301" s="44"/>
      <c r="D301" s="13"/>
      <c r="E301" s="14"/>
      <c r="F301" s="15"/>
      <c r="G301" s="15"/>
      <c r="H301" s="138"/>
      <c r="I301" s="79"/>
      <c r="J301" s="89"/>
      <c r="K301" s="63"/>
      <c r="L301" s="62"/>
      <c r="M301" s="62"/>
      <c r="N301" s="62"/>
      <c r="O301" s="62"/>
      <c r="P301" s="62"/>
      <c r="Q301" s="62"/>
      <c r="R301" s="62"/>
      <c r="S301" s="102">
        <f t="shared" si="46"/>
        <v>0</v>
      </c>
      <c r="T301" s="103">
        <f t="shared" si="42"/>
        <v>0</v>
      </c>
      <c r="U301" s="104">
        <f t="shared" si="44"/>
        <v>0</v>
      </c>
      <c r="V301" s="63"/>
      <c r="W301" s="62"/>
      <c r="X301" s="102"/>
      <c r="Y301" s="102"/>
      <c r="Z301" s="115"/>
      <c r="AA301" s="116">
        <f t="shared" si="41"/>
        <v>0</v>
      </c>
      <c r="AB301" s="102">
        <f t="shared" si="43"/>
        <v>0</v>
      </c>
      <c r="AC301" s="117">
        <f t="shared" si="45"/>
        <v>0</v>
      </c>
      <c r="AD301" s="122"/>
      <c r="AE301" s="52"/>
      <c r="AF301" s="31"/>
      <c r="AG301" s="122"/>
      <c r="AH301" s="52"/>
      <c r="AI301" s="31"/>
      <c r="AJ301" s="122"/>
      <c r="AK301" s="52"/>
      <c r="AL301" s="31"/>
      <c r="AM301" s="33"/>
      <c r="AN301" s="37"/>
      <c r="AO301" s="122"/>
      <c r="AP301" s="52"/>
      <c r="AQ301" s="31"/>
      <c r="AR301" s="122"/>
      <c r="AS301" s="52"/>
      <c r="AT301" s="31"/>
      <c r="AU301" s="33"/>
      <c r="AV301" s="52"/>
      <c r="AW301" s="31"/>
      <c r="AX301" s="33"/>
      <c r="AY301" s="52"/>
      <c r="AZ301" s="31"/>
      <c r="BA301" s="33"/>
      <c r="BB301" s="52"/>
      <c r="BC301" s="31"/>
      <c r="BD301" s="33"/>
      <c r="BE301" s="52"/>
      <c r="BF301" s="31"/>
      <c r="BG301" s="33"/>
      <c r="BH301" s="52"/>
      <c r="BI301" s="31"/>
      <c r="BJ301" s="33"/>
      <c r="BK301" s="52"/>
      <c r="BL301" s="31"/>
      <c r="BM301" s="33"/>
      <c r="BN301" s="52"/>
      <c r="BO301" s="31"/>
      <c r="BP301" s="33"/>
      <c r="BQ301" s="52"/>
      <c r="BR301" s="31"/>
      <c r="BS301" s="33"/>
      <c r="BT301" s="52"/>
      <c r="BU301" s="31"/>
      <c r="BV301" s="33"/>
      <c r="BW301" s="52"/>
      <c r="BX301" s="31"/>
      <c r="BY301" s="119"/>
      <c r="BZ301" s="18"/>
      <c r="CA301" s="3"/>
    </row>
    <row r="302" spans="1:79" x14ac:dyDescent="0.2">
      <c r="A302" s="25"/>
      <c r="B302" s="14"/>
      <c r="C302" s="44"/>
      <c r="D302" s="13"/>
      <c r="E302" s="14"/>
      <c r="F302" s="15"/>
      <c r="G302" s="15"/>
      <c r="H302" s="138"/>
      <c r="I302" s="79"/>
      <c r="J302" s="89"/>
      <c r="K302" s="63"/>
      <c r="L302" s="62"/>
      <c r="M302" s="62"/>
      <c r="N302" s="62"/>
      <c r="O302" s="62"/>
      <c r="P302" s="62"/>
      <c r="Q302" s="62"/>
      <c r="R302" s="62"/>
      <c r="S302" s="102">
        <f t="shared" si="46"/>
        <v>0</v>
      </c>
      <c r="T302" s="103">
        <f t="shared" si="42"/>
        <v>0</v>
      </c>
      <c r="U302" s="104">
        <f t="shared" si="44"/>
        <v>0</v>
      </c>
      <c r="V302" s="63"/>
      <c r="W302" s="62"/>
      <c r="X302" s="102"/>
      <c r="Y302" s="102"/>
      <c r="Z302" s="115"/>
      <c r="AA302" s="116">
        <f t="shared" si="41"/>
        <v>0</v>
      </c>
      <c r="AB302" s="102">
        <f t="shared" si="43"/>
        <v>0</v>
      </c>
      <c r="AC302" s="117">
        <f t="shared" si="45"/>
        <v>0</v>
      </c>
      <c r="AD302" s="122"/>
      <c r="AE302" s="52"/>
      <c r="AF302" s="31"/>
      <c r="AG302" s="122"/>
      <c r="AH302" s="52"/>
      <c r="AI302" s="31"/>
      <c r="AJ302" s="122"/>
      <c r="AK302" s="52"/>
      <c r="AL302" s="31"/>
      <c r="AM302" s="33"/>
      <c r="AN302" s="37"/>
      <c r="AO302" s="122"/>
      <c r="AP302" s="52"/>
      <c r="AQ302" s="31"/>
      <c r="AR302" s="122"/>
      <c r="AS302" s="52"/>
      <c r="AT302" s="31"/>
      <c r="AU302" s="33"/>
      <c r="AV302" s="52"/>
      <c r="AW302" s="31"/>
      <c r="AX302" s="33"/>
      <c r="AY302" s="52"/>
      <c r="AZ302" s="31"/>
      <c r="BA302" s="33"/>
      <c r="BB302" s="52"/>
      <c r="BC302" s="31"/>
      <c r="BD302" s="33"/>
      <c r="BE302" s="52"/>
      <c r="BF302" s="31"/>
      <c r="BG302" s="33"/>
      <c r="BH302" s="52"/>
      <c r="BI302" s="31"/>
      <c r="BJ302" s="33"/>
      <c r="BK302" s="52"/>
      <c r="BL302" s="31"/>
      <c r="BM302" s="33"/>
      <c r="BN302" s="52"/>
      <c r="BO302" s="31"/>
      <c r="BP302" s="33"/>
      <c r="BQ302" s="52"/>
      <c r="BR302" s="31"/>
      <c r="BS302" s="33"/>
      <c r="BT302" s="52"/>
      <c r="BU302" s="31"/>
      <c r="BV302" s="33"/>
      <c r="BW302" s="52"/>
      <c r="BX302" s="31"/>
      <c r="BY302" s="119"/>
      <c r="BZ302" s="18"/>
      <c r="CA302" s="3"/>
    </row>
    <row r="303" spans="1:79" x14ac:dyDescent="0.2">
      <c r="A303" s="25"/>
      <c r="B303" s="14"/>
      <c r="C303" s="44"/>
      <c r="D303" s="13"/>
      <c r="E303" s="14"/>
      <c r="F303" s="15"/>
      <c r="G303" s="15"/>
      <c r="H303" s="138"/>
      <c r="I303" s="79"/>
      <c r="J303" s="89"/>
      <c r="K303" s="63"/>
      <c r="L303" s="62"/>
      <c r="M303" s="62"/>
      <c r="N303" s="62"/>
      <c r="O303" s="62"/>
      <c r="P303" s="62"/>
      <c r="Q303" s="62"/>
      <c r="R303" s="62"/>
      <c r="S303" s="102">
        <f t="shared" si="46"/>
        <v>0</v>
      </c>
      <c r="T303" s="103">
        <f t="shared" si="42"/>
        <v>0</v>
      </c>
      <c r="U303" s="104">
        <f t="shared" si="44"/>
        <v>0</v>
      </c>
      <c r="V303" s="63"/>
      <c r="W303" s="62"/>
      <c r="X303" s="102"/>
      <c r="Y303" s="102"/>
      <c r="Z303" s="115"/>
      <c r="AA303" s="116">
        <f t="shared" si="41"/>
        <v>0</v>
      </c>
      <c r="AB303" s="102">
        <f t="shared" si="43"/>
        <v>0</v>
      </c>
      <c r="AC303" s="117">
        <f t="shared" si="45"/>
        <v>0</v>
      </c>
      <c r="AD303" s="122"/>
      <c r="AE303" s="52"/>
      <c r="AF303" s="31"/>
      <c r="AG303" s="122"/>
      <c r="AH303" s="52"/>
      <c r="AI303" s="31"/>
      <c r="AJ303" s="122"/>
      <c r="AK303" s="52"/>
      <c r="AL303" s="31"/>
      <c r="AM303" s="33"/>
      <c r="AN303" s="37"/>
      <c r="AO303" s="122"/>
      <c r="AP303" s="52"/>
      <c r="AQ303" s="31"/>
      <c r="AR303" s="122"/>
      <c r="AS303" s="52"/>
      <c r="AT303" s="31"/>
      <c r="AU303" s="33"/>
      <c r="AV303" s="52"/>
      <c r="AW303" s="31"/>
      <c r="AX303" s="33"/>
      <c r="AY303" s="52"/>
      <c r="AZ303" s="31"/>
      <c r="BA303" s="33"/>
      <c r="BB303" s="52"/>
      <c r="BC303" s="31"/>
      <c r="BD303" s="33"/>
      <c r="BE303" s="52"/>
      <c r="BF303" s="31"/>
      <c r="BG303" s="33"/>
      <c r="BH303" s="52"/>
      <c r="BI303" s="31"/>
      <c r="BJ303" s="33"/>
      <c r="BK303" s="52"/>
      <c r="BL303" s="31"/>
      <c r="BM303" s="33"/>
      <c r="BN303" s="52"/>
      <c r="BO303" s="31"/>
      <c r="BP303" s="33"/>
      <c r="BQ303" s="52"/>
      <c r="BR303" s="31"/>
      <c r="BS303" s="33"/>
      <c r="BT303" s="52"/>
      <c r="BU303" s="31"/>
      <c r="BV303" s="33"/>
      <c r="BW303" s="52"/>
      <c r="BX303" s="31"/>
      <c r="BY303" s="119"/>
      <c r="BZ303" s="18"/>
      <c r="CA303" s="3"/>
    </row>
    <row r="304" spans="1:79" x14ac:dyDescent="0.2">
      <c r="A304" s="25"/>
      <c r="B304" s="14"/>
      <c r="C304" s="44"/>
      <c r="D304" s="13"/>
      <c r="E304" s="14"/>
      <c r="F304" s="15"/>
      <c r="G304" s="15"/>
      <c r="H304" s="138"/>
      <c r="I304" s="79"/>
      <c r="J304" s="89"/>
      <c r="K304" s="63"/>
      <c r="L304" s="62"/>
      <c r="M304" s="62"/>
      <c r="N304" s="62"/>
      <c r="O304" s="62"/>
      <c r="P304" s="62"/>
      <c r="Q304" s="62"/>
      <c r="R304" s="62"/>
      <c r="S304" s="102">
        <f t="shared" si="46"/>
        <v>0</v>
      </c>
      <c r="T304" s="103">
        <f t="shared" si="42"/>
        <v>0</v>
      </c>
      <c r="U304" s="104">
        <f t="shared" si="44"/>
        <v>0</v>
      </c>
      <c r="V304" s="63"/>
      <c r="W304" s="62"/>
      <c r="X304" s="102"/>
      <c r="Y304" s="102"/>
      <c r="Z304" s="115"/>
      <c r="AA304" s="116">
        <f t="shared" si="41"/>
        <v>0</v>
      </c>
      <c r="AB304" s="102">
        <f t="shared" si="43"/>
        <v>0</v>
      </c>
      <c r="AC304" s="117">
        <f t="shared" si="45"/>
        <v>0</v>
      </c>
      <c r="AD304" s="122"/>
      <c r="AE304" s="52"/>
      <c r="AF304" s="31"/>
      <c r="AG304" s="122"/>
      <c r="AH304" s="52"/>
      <c r="AI304" s="31"/>
      <c r="AJ304" s="122"/>
      <c r="AK304" s="52"/>
      <c r="AL304" s="31"/>
      <c r="AM304" s="33"/>
      <c r="AN304" s="37"/>
      <c r="AO304" s="122"/>
      <c r="AP304" s="52"/>
      <c r="AQ304" s="31"/>
      <c r="AR304" s="122"/>
      <c r="AS304" s="52"/>
      <c r="AT304" s="31"/>
      <c r="AU304" s="33"/>
      <c r="AV304" s="52"/>
      <c r="AW304" s="31"/>
      <c r="AX304" s="33"/>
      <c r="AY304" s="52"/>
      <c r="AZ304" s="31"/>
      <c r="BA304" s="33"/>
      <c r="BB304" s="52"/>
      <c r="BC304" s="31"/>
      <c r="BD304" s="33"/>
      <c r="BE304" s="52"/>
      <c r="BF304" s="31"/>
      <c r="BG304" s="33"/>
      <c r="BH304" s="52"/>
      <c r="BI304" s="31"/>
      <c r="BJ304" s="33"/>
      <c r="BK304" s="52"/>
      <c r="BL304" s="31"/>
      <c r="BM304" s="33"/>
      <c r="BN304" s="52"/>
      <c r="BO304" s="31"/>
      <c r="BP304" s="33"/>
      <c r="BQ304" s="52"/>
      <c r="BR304" s="31"/>
      <c r="BS304" s="33"/>
      <c r="BT304" s="52"/>
      <c r="BU304" s="31"/>
      <c r="BV304" s="33"/>
      <c r="BW304" s="52"/>
      <c r="BX304" s="31"/>
      <c r="BY304" s="119"/>
      <c r="BZ304" s="18"/>
      <c r="CA304" s="3"/>
    </row>
    <row r="305" spans="1:79" x14ac:dyDescent="0.2">
      <c r="A305" s="25"/>
      <c r="B305" s="14"/>
      <c r="C305" s="44"/>
      <c r="D305" s="13"/>
      <c r="E305" s="14"/>
      <c r="F305" s="15"/>
      <c r="G305" s="15"/>
      <c r="H305" s="138"/>
      <c r="I305" s="79"/>
      <c r="J305" s="89"/>
      <c r="K305" s="63"/>
      <c r="L305" s="62"/>
      <c r="M305" s="62"/>
      <c r="N305" s="62"/>
      <c r="O305" s="62"/>
      <c r="P305" s="62"/>
      <c r="Q305" s="62"/>
      <c r="R305" s="62"/>
      <c r="S305" s="102">
        <f t="shared" si="46"/>
        <v>0</v>
      </c>
      <c r="T305" s="103">
        <f t="shared" si="42"/>
        <v>0</v>
      </c>
      <c r="U305" s="104">
        <f t="shared" si="44"/>
        <v>0</v>
      </c>
      <c r="V305" s="63"/>
      <c r="W305" s="62"/>
      <c r="X305" s="102"/>
      <c r="Y305" s="102"/>
      <c r="Z305" s="115"/>
      <c r="AA305" s="116">
        <f t="shared" si="41"/>
        <v>0</v>
      </c>
      <c r="AB305" s="102">
        <f t="shared" si="43"/>
        <v>0</v>
      </c>
      <c r="AC305" s="117">
        <f t="shared" si="45"/>
        <v>0</v>
      </c>
      <c r="AD305" s="122"/>
      <c r="AE305" s="52"/>
      <c r="AF305" s="31"/>
      <c r="AG305" s="122"/>
      <c r="AH305" s="52"/>
      <c r="AI305" s="31"/>
      <c r="AJ305" s="122"/>
      <c r="AK305" s="52"/>
      <c r="AL305" s="31"/>
      <c r="AM305" s="33"/>
      <c r="AN305" s="37"/>
      <c r="AO305" s="122"/>
      <c r="AP305" s="52"/>
      <c r="AQ305" s="31"/>
      <c r="AR305" s="122"/>
      <c r="AS305" s="52"/>
      <c r="AT305" s="31"/>
      <c r="AU305" s="33"/>
      <c r="AV305" s="52"/>
      <c r="AW305" s="31"/>
      <c r="AX305" s="33"/>
      <c r="AY305" s="52"/>
      <c r="AZ305" s="31"/>
      <c r="BA305" s="33"/>
      <c r="BB305" s="52"/>
      <c r="BC305" s="31"/>
      <c r="BD305" s="33"/>
      <c r="BE305" s="52"/>
      <c r="BF305" s="31"/>
      <c r="BG305" s="33"/>
      <c r="BH305" s="52"/>
      <c r="BI305" s="31"/>
      <c r="BJ305" s="33"/>
      <c r="BK305" s="52"/>
      <c r="BL305" s="31"/>
      <c r="BM305" s="33"/>
      <c r="BN305" s="52"/>
      <c r="BO305" s="31"/>
      <c r="BP305" s="33"/>
      <c r="BQ305" s="52"/>
      <c r="BR305" s="31"/>
      <c r="BS305" s="33"/>
      <c r="BT305" s="52"/>
      <c r="BU305" s="31"/>
      <c r="BV305" s="33"/>
      <c r="BW305" s="52"/>
      <c r="BX305" s="31"/>
      <c r="BY305" s="119"/>
      <c r="BZ305" s="18"/>
      <c r="CA305" s="3"/>
    </row>
    <row r="306" spans="1:79" x14ac:dyDescent="0.2">
      <c r="A306" s="25"/>
      <c r="B306" s="14"/>
      <c r="C306" s="44"/>
      <c r="D306" s="13"/>
      <c r="E306" s="14"/>
      <c r="F306" s="15"/>
      <c r="G306" s="15"/>
      <c r="H306" s="138"/>
      <c r="I306" s="79"/>
      <c r="J306" s="89"/>
      <c r="K306" s="63"/>
      <c r="L306" s="62"/>
      <c r="M306" s="62"/>
      <c r="N306" s="62"/>
      <c r="O306" s="62"/>
      <c r="P306" s="62"/>
      <c r="Q306" s="62"/>
      <c r="R306" s="62"/>
      <c r="S306" s="102">
        <f t="shared" si="46"/>
        <v>0</v>
      </c>
      <c r="T306" s="103">
        <f t="shared" si="42"/>
        <v>0</v>
      </c>
      <c r="U306" s="104">
        <f t="shared" si="44"/>
        <v>0</v>
      </c>
      <c r="V306" s="63"/>
      <c r="W306" s="62"/>
      <c r="X306" s="102"/>
      <c r="Y306" s="102"/>
      <c r="Z306" s="115"/>
      <c r="AA306" s="116">
        <f t="shared" si="41"/>
        <v>0</v>
      </c>
      <c r="AB306" s="102">
        <f t="shared" si="43"/>
        <v>0</v>
      </c>
      <c r="AC306" s="117">
        <f t="shared" si="45"/>
        <v>0</v>
      </c>
      <c r="AD306" s="122"/>
      <c r="AE306" s="52"/>
      <c r="AF306" s="31"/>
      <c r="AG306" s="122"/>
      <c r="AH306" s="52"/>
      <c r="AI306" s="31"/>
      <c r="AJ306" s="122"/>
      <c r="AK306" s="52"/>
      <c r="AL306" s="31"/>
      <c r="AM306" s="33"/>
      <c r="AN306" s="37"/>
      <c r="AO306" s="122"/>
      <c r="AP306" s="52"/>
      <c r="AQ306" s="31"/>
      <c r="AR306" s="122"/>
      <c r="AS306" s="52"/>
      <c r="AT306" s="31"/>
      <c r="AU306" s="33"/>
      <c r="AV306" s="52"/>
      <c r="AW306" s="31"/>
      <c r="AX306" s="33"/>
      <c r="AY306" s="52"/>
      <c r="AZ306" s="31"/>
      <c r="BA306" s="33"/>
      <c r="BB306" s="52"/>
      <c r="BC306" s="31"/>
      <c r="BD306" s="33"/>
      <c r="BE306" s="52"/>
      <c r="BF306" s="31"/>
      <c r="BG306" s="33"/>
      <c r="BH306" s="52"/>
      <c r="BI306" s="31"/>
      <c r="BJ306" s="33"/>
      <c r="BK306" s="52"/>
      <c r="BL306" s="31"/>
      <c r="BM306" s="33"/>
      <c r="BN306" s="52"/>
      <c r="BO306" s="31"/>
      <c r="BP306" s="33"/>
      <c r="BQ306" s="52"/>
      <c r="BR306" s="31"/>
      <c r="BS306" s="33"/>
      <c r="BT306" s="52"/>
      <c r="BU306" s="31"/>
      <c r="BV306" s="33"/>
      <c r="BW306" s="52"/>
      <c r="BX306" s="31"/>
      <c r="BY306" s="119"/>
      <c r="BZ306" s="18"/>
      <c r="CA306" s="3"/>
    </row>
    <row r="307" spans="1:79" x14ac:dyDescent="0.2">
      <c r="A307" s="25"/>
      <c r="B307" s="14"/>
      <c r="C307" s="44"/>
      <c r="D307" s="13"/>
      <c r="E307" s="14"/>
      <c r="F307" s="15"/>
      <c r="G307" s="15"/>
      <c r="H307" s="138"/>
      <c r="I307" s="79"/>
      <c r="J307" s="89"/>
      <c r="K307" s="63"/>
      <c r="L307" s="62"/>
      <c r="M307" s="62"/>
      <c r="N307" s="62"/>
      <c r="O307" s="62"/>
      <c r="P307" s="62"/>
      <c r="Q307" s="62"/>
      <c r="R307" s="62"/>
      <c r="S307" s="102">
        <f t="shared" si="46"/>
        <v>0</v>
      </c>
      <c r="T307" s="103">
        <f t="shared" si="42"/>
        <v>0</v>
      </c>
      <c r="U307" s="104">
        <f t="shared" si="44"/>
        <v>0</v>
      </c>
      <c r="V307" s="63"/>
      <c r="W307" s="62"/>
      <c r="X307" s="102"/>
      <c r="Y307" s="102"/>
      <c r="Z307" s="115"/>
      <c r="AA307" s="116">
        <f t="shared" si="41"/>
        <v>0</v>
      </c>
      <c r="AB307" s="102">
        <f t="shared" si="43"/>
        <v>0</v>
      </c>
      <c r="AC307" s="117">
        <f t="shared" si="45"/>
        <v>0</v>
      </c>
      <c r="AD307" s="122"/>
      <c r="AE307" s="52"/>
      <c r="AF307" s="31"/>
      <c r="AG307" s="122"/>
      <c r="AH307" s="52"/>
      <c r="AI307" s="31"/>
      <c r="AJ307" s="122"/>
      <c r="AK307" s="52"/>
      <c r="AL307" s="31"/>
      <c r="AM307" s="33"/>
      <c r="AN307" s="37"/>
      <c r="AO307" s="122"/>
      <c r="AP307" s="52"/>
      <c r="AQ307" s="31"/>
      <c r="AR307" s="122"/>
      <c r="AS307" s="52"/>
      <c r="AT307" s="31"/>
      <c r="AU307" s="33"/>
      <c r="AV307" s="52"/>
      <c r="AW307" s="31"/>
      <c r="AX307" s="33"/>
      <c r="AY307" s="52"/>
      <c r="AZ307" s="31"/>
      <c r="BA307" s="33"/>
      <c r="BB307" s="52"/>
      <c r="BC307" s="31"/>
      <c r="BD307" s="33"/>
      <c r="BE307" s="52"/>
      <c r="BF307" s="31"/>
      <c r="BG307" s="33"/>
      <c r="BH307" s="52"/>
      <c r="BI307" s="31"/>
      <c r="BJ307" s="33"/>
      <c r="BK307" s="52"/>
      <c r="BL307" s="31"/>
      <c r="BM307" s="33"/>
      <c r="BN307" s="52"/>
      <c r="BO307" s="31"/>
      <c r="BP307" s="33"/>
      <c r="BQ307" s="52"/>
      <c r="BR307" s="31"/>
      <c r="BS307" s="33"/>
      <c r="BT307" s="52"/>
      <c r="BU307" s="31"/>
      <c r="BV307" s="33"/>
      <c r="BW307" s="52"/>
      <c r="BX307" s="31"/>
      <c r="BY307" s="119"/>
      <c r="BZ307" s="18"/>
      <c r="CA307" s="3"/>
    </row>
    <row r="308" spans="1:79" x14ac:dyDescent="0.2">
      <c r="A308" s="25"/>
      <c r="B308" s="14"/>
      <c r="C308" s="44"/>
      <c r="D308" s="13"/>
      <c r="E308" s="14"/>
      <c r="F308" s="15"/>
      <c r="G308" s="15"/>
      <c r="H308" s="138"/>
      <c r="I308" s="79"/>
      <c r="J308" s="89"/>
      <c r="K308" s="63"/>
      <c r="L308" s="62"/>
      <c r="M308" s="62"/>
      <c r="N308" s="62"/>
      <c r="O308" s="62"/>
      <c r="P308" s="62"/>
      <c r="Q308" s="62"/>
      <c r="R308" s="62"/>
      <c r="S308" s="102">
        <f t="shared" si="46"/>
        <v>0</v>
      </c>
      <c r="T308" s="103">
        <f t="shared" si="42"/>
        <v>0</v>
      </c>
      <c r="U308" s="104">
        <f t="shared" si="44"/>
        <v>0</v>
      </c>
      <c r="V308" s="63"/>
      <c r="W308" s="62"/>
      <c r="X308" s="102"/>
      <c r="Y308" s="102"/>
      <c r="Z308" s="115"/>
      <c r="AA308" s="116">
        <f t="shared" si="41"/>
        <v>0</v>
      </c>
      <c r="AB308" s="102">
        <f t="shared" si="43"/>
        <v>0</v>
      </c>
      <c r="AC308" s="117">
        <f t="shared" si="45"/>
        <v>0</v>
      </c>
      <c r="AD308" s="122"/>
      <c r="AE308" s="52"/>
      <c r="AF308" s="31"/>
      <c r="AG308" s="122"/>
      <c r="AH308" s="52"/>
      <c r="AI308" s="31"/>
      <c r="AJ308" s="122"/>
      <c r="AK308" s="52"/>
      <c r="AL308" s="31"/>
      <c r="AM308" s="33"/>
      <c r="AN308" s="37"/>
      <c r="AO308" s="122"/>
      <c r="AP308" s="52"/>
      <c r="AQ308" s="31"/>
      <c r="AR308" s="122"/>
      <c r="AS308" s="52"/>
      <c r="AT308" s="31"/>
      <c r="AU308" s="33"/>
      <c r="AV308" s="52"/>
      <c r="AW308" s="31"/>
      <c r="AX308" s="33"/>
      <c r="AY308" s="52"/>
      <c r="AZ308" s="31"/>
      <c r="BA308" s="33"/>
      <c r="BB308" s="52"/>
      <c r="BC308" s="31"/>
      <c r="BD308" s="33"/>
      <c r="BE308" s="52"/>
      <c r="BF308" s="31"/>
      <c r="BG308" s="33"/>
      <c r="BH308" s="52"/>
      <c r="BI308" s="31"/>
      <c r="BJ308" s="33"/>
      <c r="BK308" s="52"/>
      <c r="BL308" s="31"/>
      <c r="BM308" s="33"/>
      <c r="BN308" s="52"/>
      <c r="BO308" s="31"/>
      <c r="BP308" s="33"/>
      <c r="BQ308" s="52"/>
      <c r="BR308" s="31"/>
      <c r="BS308" s="33"/>
      <c r="BT308" s="52"/>
      <c r="BU308" s="31"/>
      <c r="BV308" s="33"/>
      <c r="BW308" s="52"/>
      <c r="BX308" s="31"/>
      <c r="BY308" s="119"/>
      <c r="BZ308" s="18"/>
      <c r="CA308" s="3"/>
    </row>
    <row r="309" spans="1:79" x14ac:dyDescent="0.2">
      <c r="A309" s="25"/>
      <c r="B309" s="14"/>
      <c r="C309" s="44"/>
      <c r="D309" s="13"/>
      <c r="E309" s="14"/>
      <c r="F309" s="15"/>
      <c r="G309" s="15"/>
      <c r="H309" s="138"/>
      <c r="I309" s="79"/>
      <c r="J309" s="89"/>
      <c r="K309" s="63"/>
      <c r="L309" s="62"/>
      <c r="M309" s="62"/>
      <c r="N309" s="62"/>
      <c r="O309" s="62"/>
      <c r="P309" s="62"/>
      <c r="Q309" s="62"/>
      <c r="R309" s="62"/>
      <c r="S309" s="102">
        <f t="shared" si="46"/>
        <v>0</v>
      </c>
      <c r="T309" s="103">
        <f t="shared" si="42"/>
        <v>0</v>
      </c>
      <c r="U309" s="104">
        <f t="shared" si="44"/>
        <v>0</v>
      </c>
      <c r="V309" s="63"/>
      <c r="W309" s="62"/>
      <c r="X309" s="102"/>
      <c r="Y309" s="102"/>
      <c r="Z309" s="115"/>
      <c r="AA309" s="116">
        <f t="shared" si="41"/>
        <v>0</v>
      </c>
      <c r="AB309" s="102">
        <f t="shared" si="43"/>
        <v>0</v>
      </c>
      <c r="AC309" s="117">
        <f t="shared" si="45"/>
        <v>0</v>
      </c>
      <c r="AD309" s="122"/>
      <c r="AE309" s="52"/>
      <c r="AF309" s="31"/>
      <c r="AG309" s="122"/>
      <c r="AH309" s="52"/>
      <c r="AI309" s="31"/>
      <c r="AJ309" s="122"/>
      <c r="AK309" s="52"/>
      <c r="AL309" s="31"/>
      <c r="AM309" s="33"/>
      <c r="AN309" s="37"/>
      <c r="AO309" s="122"/>
      <c r="AP309" s="52"/>
      <c r="AQ309" s="31"/>
      <c r="AR309" s="122"/>
      <c r="AS309" s="52"/>
      <c r="AT309" s="31"/>
      <c r="AU309" s="33"/>
      <c r="AV309" s="52"/>
      <c r="AW309" s="31"/>
      <c r="AX309" s="33"/>
      <c r="AY309" s="52"/>
      <c r="AZ309" s="31"/>
      <c r="BA309" s="33"/>
      <c r="BB309" s="52"/>
      <c r="BC309" s="31"/>
      <c r="BD309" s="33"/>
      <c r="BE309" s="52"/>
      <c r="BF309" s="31"/>
      <c r="BG309" s="33"/>
      <c r="BH309" s="52"/>
      <c r="BI309" s="31"/>
      <c r="BJ309" s="33"/>
      <c r="BK309" s="52"/>
      <c r="BL309" s="31"/>
      <c r="BM309" s="33"/>
      <c r="BN309" s="52"/>
      <c r="BO309" s="31"/>
      <c r="BP309" s="33"/>
      <c r="BQ309" s="52"/>
      <c r="BR309" s="31"/>
      <c r="BS309" s="33"/>
      <c r="BT309" s="52"/>
      <c r="BU309" s="31"/>
      <c r="BV309" s="33"/>
      <c r="BW309" s="52"/>
      <c r="BX309" s="31"/>
      <c r="BY309" s="119"/>
      <c r="BZ309" s="18"/>
      <c r="CA309" s="3"/>
    </row>
    <row r="310" spans="1:79" x14ac:dyDescent="0.2">
      <c r="A310" s="25"/>
      <c r="B310" s="14"/>
      <c r="C310" s="44"/>
      <c r="D310" s="13"/>
      <c r="E310" s="14"/>
      <c r="F310" s="15"/>
      <c r="G310" s="15"/>
      <c r="H310" s="138"/>
      <c r="I310" s="79"/>
      <c r="J310" s="89"/>
      <c r="K310" s="63"/>
      <c r="L310" s="62"/>
      <c r="M310" s="62"/>
      <c r="N310" s="62"/>
      <c r="O310" s="62"/>
      <c r="P310" s="62"/>
      <c r="Q310" s="62"/>
      <c r="R310" s="62"/>
      <c r="S310" s="102">
        <f t="shared" si="46"/>
        <v>0</v>
      </c>
      <c r="T310" s="103">
        <f t="shared" si="42"/>
        <v>0</v>
      </c>
      <c r="U310" s="104">
        <f t="shared" si="44"/>
        <v>0</v>
      </c>
      <c r="V310" s="63"/>
      <c r="W310" s="62"/>
      <c r="X310" s="102"/>
      <c r="Y310" s="102"/>
      <c r="Z310" s="115"/>
      <c r="AA310" s="116">
        <f t="shared" si="41"/>
        <v>0</v>
      </c>
      <c r="AB310" s="102">
        <f t="shared" si="43"/>
        <v>0</v>
      </c>
      <c r="AC310" s="117">
        <f t="shared" si="45"/>
        <v>0</v>
      </c>
      <c r="AD310" s="122"/>
      <c r="AE310" s="52"/>
      <c r="AF310" s="31"/>
      <c r="AG310" s="122"/>
      <c r="AH310" s="52"/>
      <c r="AI310" s="31"/>
      <c r="AJ310" s="122"/>
      <c r="AK310" s="52"/>
      <c r="AL310" s="31"/>
      <c r="AM310" s="33"/>
      <c r="AN310" s="37"/>
      <c r="AO310" s="122"/>
      <c r="AP310" s="52"/>
      <c r="AQ310" s="31"/>
      <c r="AR310" s="122"/>
      <c r="AS310" s="52"/>
      <c r="AT310" s="31"/>
      <c r="AU310" s="33"/>
      <c r="AV310" s="52"/>
      <c r="AW310" s="31"/>
      <c r="AX310" s="33"/>
      <c r="AY310" s="52"/>
      <c r="AZ310" s="31"/>
      <c r="BA310" s="33"/>
      <c r="BB310" s="52"/>
      <c r="BC310" s="31"/>
      <c r="BD310" s="33"/>
      <c r="BE310" s="52"/>
      <c r="BF310" s="31"/>
      <c r="BG310" s="33"/>
      <c r="BH310" s="52"/>
      <c r="BI310" s="31"/>
      <c r="BJ310" s="33"/>
      <c r="BK310" s="52"/>
      <c r="BL310" s="31"/>
      <c r="BM310" s="33"/>
      <c r="BN310" s="52"/>
      <c r="BO310" s="31"/>
      <c r="BP310" s="33"/>
      <c r="BQ310" s="52"/>
      <c r="BR310" s="31"/>
      <c r="BS310" s="33"/>
      <c r="BT310" s="52"/>
      <c r="BU310" s="31"/>
      <c r="BV310" s="33"/>
      <c r="BW310" s="52"/>
      <c r="BX310" s="31"/>
      <c r="BY310" s="119"/>
      <c r="BZ310" s="18"/>
      <c r="CA310" s="3"/>
    </row>
    <row r="311" spans="1:79" x14ac:dyDescent="0.2">
      <c r="A311" s="25"/>
      <c r="B311" s="14"/>
      <c r="C311" s="44"/>
      <c r="D311" s="13"/>
      <c r="E311" s="14"/>
      <c r="F311" s="15"/>
      <c r="G311" s="15"/>
      <c r="H311" s="138"/>
      <c r="I311" s="79"/>
      <c r="J311" s="89"/>
      <c r="K311" s="63"/>
      <c r="L311" s="62"/>
      <c r="M311" s="62"/>
      <c r="N311" s="62"/>
      <c r="O311" s="62"/>
      <c r="P311" s="62"/>
      <c r="Q311" s="62"/>
      <c r="R311" s="62"/>
      <c r="S311" s="102">
        <f t="shared" si="46"/>
        <v>0</v>
      </c>
      <c r="T311" s="103">
        <f t="shared" si="42"/>
        <v>0</v>
      </c>
      <c r="U311" s="104">
        <f t="shared" si="44"/>
        <v>0</v>
      </c>
      <c r="V311" s="63"/>
      <c r="W311" s="62"/>
      <c r="X311" s="102"/>
      <c r="Y311" s="102"/>
      <c r="Z311" s="115"/>
      <c r="AA311" s="116">
        <f t="shared" si="41"/>
        <v>0</v>
      </c>
      <c r="AB311" s="102">
        <f t="shared" si="43"/>
        <v>0</v>
      </c>
      <c r="AC311" s="117">
        <f t="shared" si="45"/>
        <v>0</v>
      </c>
      <c r="AD311" s="122"/>
      <c r="AE311" s="52"/>
      <c r="AF311" s="31"/>
      <c r="AG311" s="122"/>
      <c r="AH311" s="52"/>
      <c r="AI311" s="31"/>
      <c r="AJ311" s="122"/>
      <c r="AK311" s="52"/>
      <c r="AL311" s="31"/>
      <c r="AM311" s="33"/>
      <c r="AN311" s="37"/>
      <c r="AO311" s="122"/>
      <c r="AP311" s="52"/>
      <c r="AQ311" s="31"/>
      <c r="AR311" s="122"/>
      <c r="AS311" s="52"/>
      <c r="AT311" s="31"/>
      <c r="AU311" s="33"/>
      <c r="AV311" s="52"/>
      <c r="AW311" s="31"/>
      <c r="AX311" s="33"/>
      <c r="AY311" s="52"/>
      <c r="AZ311" s="31"/>
      <c r="BA311" s="33"/>
      <c r="BB311" s="52"/>
      <c r="BC311" s="31"/>
      <c r="BD311" s="33"/>
      <c r="BE311" s="52"/>
      <c r="BF311" s="31"/>
      <c r="BG311" s="33"/>
      <c r="BH311" s="52"/>
      <c r="BI311" s="31"/>
      <c r="BJ311" s="33"/>
      <c r="BK311" s="52"/>
      <c r="BL311" s="31"/>
      <c r="BM311" s="33"/>
      <c r="BN311" s="52"/>
      <c r="BO311" s="31"/>
      <c r="BP311" s="33"/>
      <c r="BQ311" s="52"/>
      <c r="BR311" s="31"/>
      <c r="BS311" s="33"/>
      <c r="BT311" s="52"/>
      <c r="BU311" s="31"/>
      <c r="BV311" s="33"/>
      <c r="BW311" s="52"/>
      <c r="BX311" s="31"/>
      <c r="BY311" s="119"/>
      <c r="BZ311" s="18"/>
      <c r="CA311" s="3"/>
    </row>
    <row r="312" spans="1:79" x14ac:dyDescent="0.2">
      <c r="A312" s="25"/>
      <c r="B312" s="14"/>
      <c r="C312" s="44"/>
      <c r="D312" s="13"/>
      <c r="E312" s="14"/>
      <c r="F312" s="15"/>
      <c r="G312" s="15"/>
      <c r="H312" s="138"/>
      <c r="I312" s="79"/>
      <c r="J312" s="89"/>
      <c r="K312" s="63"/>
      <c r="L312" s="62"/>
      <c r="M312" s="62"/>
      <c r="N312" s="62"/>
      <c r="O312" s="62"/>
      <c r="P312" s="62"/>
      <c r="Q312" s="62"/>
      <c r="R312" s="62"/>
      <c r="S312" s="102">
        <f t="shared" si="46"/>
        <v>0</v>
      </c>
      <c r="T312" s="103">
        <f t="shared" si="42"/>
        <v>0</v>
      </c>
      <c r="U312" s="104">
        <f t="shared" si="44"/>
        <v>0</v>
      </c>
      <c r="V312" s="63"/>
      <c r="W312" s="62"/>
      <c r="X312" s="102"/>
      <c r="Y312" s="102"/>
      <c r="Z312" s="115"/>
      <c r="AA312" s="116">
        <f t="shared" si="41"/>
        <v>0</v>
      </c>
      <c r="AB312" s="102">
        <f t="shared" si="43"/>
        <v>0</v>
      </c>
      <c r="AC312" s="117">
        <f t="shared" si="45"/>
        <v>0</v>
      </c>
      <c r="AD312" s="122"/>
      <c r="AE312" s="52"/>
      <c r="AF312" s="31"/>
      <c r="AG312" s="122"/>
      <c r="AH312" s="52"/>
      <c r="AI312" s="31"/>
      <c r="AJ312" s="122"/>
      <c r="AK312" s="52"/>
      <c r="AL312" s="31"/>
      <c r="AM312" s="33"/>
      <c r="AN312" s="37"/>
      <c r="AO312" s="122"/>
      <c r="AP312" s="52"/>
      <c r="AQ312" s="31"/>
      <c r="AR312" s="122"/>
      <c r="AS312" s="52"/>
      <c r="AT312" s="31"/>
      <c r="AU312" s="33"/>
      <c r="AV312" s="52"/>
      <c r="AW312" s="31"/>
      <c r="AX312" s="33"/>
      <c r="AY312" s="52"/>
      <c r="AZ312" s="31"/>
      <c r="BA312" s="33"/>
      <c r="BB312" s="52"/>
      <c r="BC312" s="31"/>
      <c r="BD312" s="33"/>
      <c r="BE312" s="52"/>
      <c r="BF312" s="31"/>
      <c r="BG312" s="33"/>
      <c r="BH312" s="52"/>
      <c r="BI312" s="31"/>
      <c r="BJ312" s="33"/>
      <c r="BK312" s="52"/>
      <c r="BL312" s="31"/>
      <c r="BM312" s="33"/>
      <c r="BN312" s="52"/>
      <c r="BO312" s="31"/>
      <c r="BP312" s="33"/>
      <c r="BQ312" s="52"/>
      <c r="BR312" s="31"/>
      <c r="BS312" s="33"/>
      <c r="BT312" s="52"/>
      <c r="BU312" s="31"/>
      <c r="BV312" s="33"/>
      <c r="BW312" s="52"/>
      <c r="BX312" s="31"/>
      <c r="BY312" s="119"/>
      <c r="BZ312" s="18"/>
      <c r="CA312" s="3"/>
    </row>
    <row r="313" spans="1:79" x14ac:dyDescent="0.2">
      <c r="A313" s="25"/>
      <c r="B313" s="14"/>
      <c r="C313" s="44"/>
      <c r="D313" s="13"/>
      <c r="E313" s="14"/>
      <c r="F313" s="15"/>
      <c r="G313" s="15"/>
      <c r="H313" s="138"/>
      <c r="I313" s="79"/>
      <c r="J313" s="89"/>
      <c r="K313" s="63"/>
      <c r="L313" s="62"/>
      <c r="M313" s="62"/>
      <c r="N313" s="62"/>
      <c r="O313" s="62"/>
      <c r="P313" s="62"/>
      <c r="Q313" s="62"/>
      <c r="R313" s="62"/>
      <c r="S313" s="102">
        <f t="shared" si="46"/>
        <v>0</v>
      </c>
      <c r="T313" s="103">
        <f t="shared" si="42"/>
        <v>0</v>
      </c>
      <c r="U313" s="104">
        <f t="shared" si="44"/>
        <v>0</v>
      </c>
      <c r="V313" s="63"/>
      <c r="W313" s="62"/>
      <c r="X313" s="102"/>
      <c r="Y313" s="102"/>
      <c r="Z313" s="115"/>
      <c r="AA313" s="116">
        <f t="shared" si="41"/>
        <v>0</v>
      </c>
      <c r="AB313" s="102">
        <f t="shared" si="43"/>
        <v>0</v>
      </c>
      <c r="AC313" s="117">
        <f t="shared" si="45"/>
        <v>0</v>
      </c>
      <c r="AD313" s="122"/>
      <c r="AE313" s="52"/>
      <c r="AF313" s="31"/>
      <c r="AG313" s="122"/>
      <c r="AH313" s="52"/>
      <c r="AI313" s="31"/>
      <c r="AJ313" s="122"/>
      <c r="AK313" s="52"/>
      <c r="AL313" s="31"/>
      <c r="AM313" s="33"/>
      <c r="AN313" s="37"/>
      <c r="AO313" s="122"/>
      <c r="AP313" s="52"/>
      <c r="AQ313" s="31"/>
      <c r="AR313" s="122"/>
      <c r="AS313" s="52"/>
      <c r="AT313" s="31"/>
      <c r="AU313" s="33"/>
      <c r="AV313" s="52"/>
      <c r="AW313" s="31"/>
      <c r="AX313" s="33"/>
      <c r="AY313" s="52"/>
      <c r="AZ313" s="31"/>
      <c r="BA313" s="33"/>
      <c r="BB313" s="52"/>
      <c r="BC313" s="31"/>
      <c r="BD313" s="33"/>
      <c r="BE313" s="52"/>
      <c r="BF313" s="31"/>
      <c r="BG313" s="33"/>
      <c r="BH313" s="52"/>
      <c r="BI313" s="31"/>
      <c r="BJ313" s="33"/>
      <c r="BK313" s="52"/>
      <c r="BL313" s="31"/>
      <c r="BM313" s="33"/>
      <c r="BN313" s="52"/>
      <c r="BO313" s="31"/>
      <c r="BP313" s="33"/>
      <c r="BQ313" s="52"/>
      <c r="BR313" s="31"/>
      <c r="BS313" s="33"/>
      <c r="BT313" s="52"/>
      <c r="BU313" s="31"/>
      <c r="BV313" s="33"/>
      <c r="BW313" s="52"/>
      <c r="BX313" s="31"/>
      <c r="BY313" s="119"/>
      <c r="BZ313" s="18"/>
      <c r="CA313" s="3"/>
    </row>
    <row r="314" spans="1:79" x14ac:dyDescent="0.2">
      <c r="A314" s="25"/>
      <c r="B314" s="14"/>
      <c r="C314" s="44"/>
      <c r="D314" s="13"/>
      <c r="E314" s="14"/>
      <c r="F314" s="15"/>
      <c r="G314" s="15"/>
      <c r="H314" s="138"/>
      <c r="I314" s="79"/>
      <c r="J314" s="89"/>
      <c r="K314" s="63"/>
      <c r="L314" s="62"/>
      <c r="M314" s="62"/>
      <c r="N314" s="62"/>
      <c r="O314" s="62"/>
      <c r="P314" s="62"/>
      <c r="Q314" s="62"/>
      <c r="R314" s="62"/>
      <c r="S314" s="102">
        <f t="shared" si="46"/>
        <v>0</v>
      </c>
      <c r="T314" s="103">
        <f t="shared" si="42"/>
        <v>0</v>
      </c>
      <c r="U314" s="104">
        <f t="shared" si="44"/>
        <v>0</v>
      </c>
      <c r="V314" s="63"/>
      <c r="W314" s="62"/>
      <c r="X314" s="102"/>
      <c r="Y314" s="102"/>
      <c r="Z314" s="115"/>
      <c r="AA314" s="116">
        <f t="shared" si="41"/>
        <v>0</v>
      </c>
      <c r="AB314" s="102">
        <f t="shared" si="43"/>
        <v>0</v>
      </c>
      <c r="AC314" s="117">
        <f t="shared" si="45"/>
        <v>0</v>
      </c>
      <c r="AD314" s="122"/>
      <c r="AE314" s="52"/>
      <c r="AF314" s="31"/>
      <c r="AG314" s="122"/>
      <c r="AH314" s="52"/>
      <c r="AI314" s="31"/>
      <c r="AJ314" s="122"/>
      <c r="AK314" s="52"/>
      <c r="AL314" s="31"/>
      <c r="AM314" s="33"/>
      <c r="AN314" s="37"/>
      <c r="AO314" s="122"/>
      <c r="AP314" s="52"/>
      <c r="AQ314" s="31"/>
      <c r="AR314" s="122"/>
      <c r="AS314" s="52"/>
      <c r="AT314" s="31"/>
      <c r="AU314" s="33"/>
      <c r="AV314" s="52"/>
      <c r="AW314" s="31"/>
      <c r="AX314" s="33"/>
      <c r="AY314" s="52"/>
      <c r="AZ314" s="31"/>
      <c r="BA314" s="33"/>
      <c r="BB314" s="52"/>
      <c r="BC314" s="31"/>
      <c r="BD314" s="33"/>
      <c r="BE314" s="52"/>
      <c r="BF314" s="31"/>
      <c r="BG314" s="33"/>
      <c r="BH314" s="52"/>
      <c r="BI314" s="31"/>
      <c r="BJ314" s="33"/>
      <c r="BK314" s="52"/>
      <c r="BL314" s="31"/>
      <c r="BM314" s="33"/>
      <c r="BN314" s="52"/>
      <c r="BO314" s="31"/>
      <c r="BP314" s="33"/>
      <c r="BQ314" s="52"/>
      <c r="BR314" s="31"/>
      <c r="BS314" s="33"/>
      <c r="BT314" s="52"/>
      <c r="BU314" s="31"/>
      <c r="BV314" s="33"/>
      <c r="BW314" s="52"/>
      <c r="BX314" s="31"/>
      <c r="BY314" s="119"/>
      <c r="BZ314" s="18"/>
      <c r="CA314" s="3"/>
    </row>
    <row r="315" spans="1:79" x14ac:dyDescent="0.2">
      <c r="A315" s="25"/>
      <c r="B315" s="14"/>
      <c r="C315" s="44"/>
      <c r="D315" s="13"/>
      <c r="E315" s="14"/>
      <c r="F315" s="15"/>
      <c r="G315" s="15"/>
      <c r="H315" s="138"/>
      <c r="I315" s="79"/>
      <c r="J315" s="89"/>
      <c r="K315" s="63"/>
      <c r="L315" s="62"/>
      <c r="M315" s="62"/>
      <c r="N315" s="62"/>
      <c r="O315" s="62"/>
      <c r="P315" s="62"/>
      <c r="Q315" s="62"/>
      <c r="R315" s="62"/>
      <c r="S315" s="102">
        <f t="shared" si="46"/>
        <v>0</v>
      </c>
      <c r="T315" s="103">
        <f t="shared" si="42"/>
        <v>0</v>
      </c>
      <c r="U315" s="104">
        <f t="shared" si="44"/>
        <v>0</v>
      </c>
      <c r="V315" s="63"/>
      <c r="W315" s="62"/>
      <c r="X315" s="102"/>
      <c r="Y315" s="102"/>
      <c r="Z315" s="115"/>
      <c r="AA315" s="116">
        <f t="shared" si="41"/>
        <v>0</v>
      </c>
      <c r="AB315" s="102">
        <f t="shared" si="43"/>
        <v>0</v>
      </c>
      <c r="AC315" s="117">
        <f t="shared" si="45"/>
        <v>0</v>
      </c>
      <c r="AD315" s="122"/>
      <c r="AE315" s="52"/>
      <c r="AF315" s="31"/>
      <c r="AG315" s="122"/>
      <c r="AH315" s="52"/>
      <c r="AI315" s="31"/>
      <c r="AJ315" s="122"/>
      <c r="AK315" s="52"/>
      <c r="AL315" s="31"/>
      <c r="AM315" s="33"/>
      <c r="AN315" s="37"/>
      <c r="AO315" s="122"/>
      <c r="AP315" s="52"/>
      <c r="AQ315" s="31"/>
      <c r="AR315" s="122"/>
      <c r="AS315" s="52"/>
      <c r="AT315" s="31"/>
      <c r="AU315" s="33"/>
      <c r="AV315" s="52"/>
      <c r="AW315" s="31"/>
      <c r="AX315" s="33"/>
      <c r="AY315" s="52"/>
      <c r="AZ315" s="31"/>
      <c r="BA315" s="33"/>
      <c r="BB315" s="52"/>
      <c r="BC315" s="31"/>
      <c r="BD315" s="33"/>
      <c r="BE315" s="52"/>
      <c r="BF315" s="31"/>
      <c r="BG315" s="33"/>
      <c r="BH315" s="52"/>
      <c r="BI315" s="31"/>
      <c r="BJ315" s="33"/>
      <c r="BK315" s="52"/>
      <c r="BL315" s="31"/>
      <c r="BM315" s="33"/>
      <c r="BN315" s="52"/>
      <c r="BO315" s="31"/>
      <c r="BP315" s="33"/>
      <c r="BQ315" s="52"/>
      <c r="BR315" s="31"/>
      <c r="BS315" s="33"/>
      <c r="BT315" s="52"/>
      <c r="BU315" s="31"/>
      <c r="BV315" s="33"/>
      <c r="BW315" s="52"/>
      <c r="BX315" s="31"/>
      <c r="BY315" s="119"/>
      <c r="BZ315" s="18"/>
      <c r="CA315" s="3"/>
    </row>
    <row r="316" spans="1:79" x14ac:dyDescent="0.2">
      <c r="A316" s="25"/>
      <c r="B316" s="14"/>
      <c r="C316" s="44"/>
      <c r="D316" s="13"/>
      <c r="E316" s="14"/>
      <c r="F316" s="15"/>
      <c r="G316" s="15"/>
      <c r="H316" s="138"/>
      <c r="I316" s="79"/>
      <c r="J316" s="89"/>
      <c r="K316" s="63"/>
      <c r="L316" s="62"/>
      <c r="M316" s="62"/>
      <c r="N316" s="62"/>
      <c r="O316" s="62"/>
      <c r="P316" s="62"/>
      <c r="Q316" s="62"/>
      <c r="R316" s="62"/>
      <c r="S316" s="102">
        <f t="shared" si="46"/>
        <v>0</v>
      </c>
      <c r="T316" s="103">
        <f t="shared" si="42"/>
        <v>0</v>
      </c>
      <c r="U316" s="104">
        <f t="shared" si="44"/>
        <v>0</v>
      </c>
      <c r="V316" s="63"/>
      <c r="W316" s="62"/>
      <c r="X316" s="102"/>
      <c r="Y316" s="102"/>
      <c r="Z316" s="115"/>
      <c r="AA316" s="116">
        <f t="shared" si="41"/>
        <v>0</v>
      </c>
      <c r="AB316" s="102">
        <f t="shared" si="43"/>
        <v>0</v>
      </c>
      <c r="AC316" s="117">
        <f t="shared" si="45"/>
        <v>0</v>
      </c>
      <c r="AD316" s="122"/>
      <c r="AE316" s="52"/>
      <c r="AF316" s="31"/>
      <c r="AG316" s="122"/>
      <c r="AH316" s="52"/>
      <c r="AI316" s="31"/>
      <c r="AJ316" s="122"/>
      <c r="AK316" s="52"/>
      <c r="AL316" s="31"/>
      <c r="AM316" s="33"/>
      <c r="AN316" s="37"/>
      <c r="AO316" s="122"/>
      <c r="AP316" s="52"/>
      <c r="AQ316" s="31"/>
      <c r="AR316" s="122"/>
      <c r="AS316" s="52"/>
      <c r="AT316" s="31"/>
      <c r="AU316" s="33"/>
      <c r="AV316" s="52"/>
      <c r="AW316" s="31"/>
      <c r="AX316" s="33"/>
      <c r="AY316" s="52"/>
      <c r="AZ316" s="31"/>
      <c r="BA316" s="33"/>
      <c r="BB316" s="52"/>
      <c r="BC316" s="31"/>
      <c r="BD316" s="33"/>
      <c r="BE316" s="52"/>
      <c r="BF316" s="31"/>
      <c r="BG316" s="33"/>
      <c r="BH316" s="52"/>
      <c r="BI316" s="31"/>
      <c r="BJ316" s="33"/>
      <c r="BK316" s="52"/>
      <c r="BL316" s="31"/>
      <c r="BM316" s="33"/>
      <c r="BN316" s="52"/>
      <c r="BO316" s="31"/>
      <c r="BP316" s="33"/>
      <c r="BQ316" s="52"/>
      <c r="BR316" s="31"/>
      <c r="BS316" s="33"/>
      <c r="BT316" s="52"/>
      <c r="BU316" s="31"/>
      <c r="BV316" s="33"/>
      <c r="BW316" s="52"/>
      <c r="BX316" s="31"/>
      <c r="BY316" s="119"/>
      <c r="BZ316" s="18"/>
      <c r="CA316" s="3"/>
    </row>
    <row r="317" spans="1:79" x14ac:dyDescent="0.2">
      <c r="A317" s="25"/>
      <c r="B317" s="14"/>
      <c r="C317" s="44"/>
      <c r="D317" s="13"/>
      <c r="E317" s="14"/>
      <c r="F317" s="15"/>
      <c r="G317" s="15"/>
      <c r="H317" s="138"/>
      <c r="I317" s="79"/>
      <c r="J317" s="89"/>
      <c r="K317" s="63"/>
      <c r="L317" s="62"/>
      <c r="M317" s="62"/>
      <c r="N317" s="62"/>
      <c r="O317" s="62"/>
      <c r="P317" s="62"/>
      <c r="Q317" s="62"/>
      <c r="R317" s="62"/>
      <c r="S317" s="102">
        <f t="shared" si="46"/>
        <v>0</v>
      </c>
      <c r="T317" s="103">
        <f t="shared" si="42"/>
        <v>0</v>
      </c>
      <c r="U317" s="104">
        <f t="shared" si="44"/>
        <v>0</v>
      </c>
      <c r="V317" s="63"/>
      <c r="W317" s="62"/>
      <c r="X317" s="102"/>
      <c r="Y317" s="102"/>
      <c r="Z317" s="115"/>
      <c r="AA317" s="116">
        <f t="shared" si="41"/>
        <v>0</v>
      </c>
      <c r="AB317" s="102">
        <f t="shared" si="43"/>
        <v>0</v>
      </c>
      <c r="AC317" s="117">
        <f t="shared" si="45"/>
        <v>0</v>
      </c>
      <c r="AD317" s="122"/>
      <c r="AE317" s="52"/>
      <c r="AF317" s="31"/>
      <c r="AG317" s="122"/>
      <c r="AH317" s="52"/>
      <c r="AI317" s="31"/>
      <c r="AJ317" s="122"/>
      <c r="AK317" s="52"/>
      <c r="AL317" s="31"/>
      <c r="AM317" s="33"/>
      <c r="AN317" s="37"/>
      <c r="AO317" s="122"/>
      <c r="AP317" s="52"/>
      <c r="AQ317" s="31"/>
      <c r="AR317" s="122"/>
      <c r="AS317" s="52"/>
      <c r="AT317" s="31"/>
      <c r="AU317" s="33"/>
      <c r="AV317" s="52"/>
      <c r="AW317" s="31"/>
      <c r="AX317" s="33"/>
      <c r="AY317" s="52"/>
      <c r="AZ317" s="31"/>
      <c r="BA317" s="33"/>
      <c r="BB317" s="52"/>
      <c r="BC317" s="31"/>
      <c r="BD317" s="33"/>
      <c r="BE317" s="52"/>
      <c r="BF317" s="31"/>
      <c r="BG317" s="33"/>
      <c r="BH317" s="52"/>
      <c r="BI317" s="31"/>
      <c r="BJ317" s="33"/>
      <c r="BK317" s="52"/>
      <c r="BL317" s="31"/>
      <c r="BM317" s="33"/>
      <c r="BN317" s="52"/>
      <c r="BO317" s="31"/>
      <c r="BP317" s="33"/>
      <c r="BQ317" s="52"/>
      <c r="BR317" s="31"/>
      <c r="BS317" s="33"/>
      <c r="BT317" s="52"/>
      <c r="BU317" s="31"/>
      <c r="BV317" s="33"/>
      <c r="BW317" s="52"/>
      <c r="BX317" s="31"/>
      <c r="BY317" s="119"/>
      <c r="BZ317" s="18"/>
      <c r="CA317" s="3"/>
    </row>
    <row r="318" spans="1:79" x14ac:dyDescent="0.2">
      <c r="A318" s="25"/>
      <c r="B318" s="14"/>
      <c r="C318" s="44"/>
      <c r="D318" s="13"/>
      <c r="E318" s="14"/>
      <c r="F318" s="15"/>
      <c r="G318" s="15"/>
      <c r="H318" s="138"/>
      <c r="I318" s="79"/>
      <c r="J318" s="89"/>
      <c r="K318" s="63"/>
      <c r="L318" s="62"/>
      <c r="M318" s="62"/>
      <c r="N318" s="62"/>
      <c r="O318" s="62"/>
      <c r="P318" s="62"/>
      <c r="Q318" s="62"/>
      <c r="R318" s="62"/>
      <c r="S318" s="102">
        <f t="shared" si="46"/>
        <v>0</v>
      </c>
      <c r="T318" s="103">
        <f t="shared" si="42"/>
        <v>0</v>
      </c>
      <c r="U318" s="104">
        <f t="shared" si="44"/>
        <v>0</v>
      </c>
      <c r="V318" s="63"/>
      <c r="W318" s="62"/>
      <c r="X318" s="102"/>
      <c r="Y318" s="102"/>
      <c r="Z318" s="115"/>
      <c r="AA318" s="116">
        <f t="shared" si="41"/>
        <v>0</v>
      </c>
      <c r="AB318" s="102">
        <f t="shared" si="43"/>
        <v>0</v>
      </c>
      <c r="AC318" s="117">
        <f t="shared" si="45"/>
        <v>0</v>
      </c>
      <c r="AD318" s="122"/>
      <c r="AE318" s="52"/>
      <c r="AF318" s="31"/>
      <c r="AG318" s="122"/>
      <c r="AH318" s="52"/>
      <c r="AI318" s="31"/>
      <c r="AJ318" s="122"/>
      <c r="AK318" s="52"/>
      <c r="AL318" s="31"/>
      <c r="AM318" s="33"/>
      <c r="AN318" s="37"/>
      <c r="AO318" s="122"/>
      <c r="AP318" s="52"/>
      <c r="AQ318" s="31"/>
      <c r="AR318" s="122"/>
      <c r="AS318" s="52"/>
      <c r="AT318" s="31"/>
      <c r="AU318" s="33"/>
      <c r="AV318" s="52"/>
      <c r="AW318" s="31"/>
      <c r="AX318" s="33"/>
      <c r="AY318" s="52"/>
      <c r="AZ318" s="31"/>
      <c r="BA318" s="33"/>
      <c r="BB318" s="52"/>
      <c r="BC318" s="31"/>
      <c r="BD318" s="33"/>
      <c r="BE318" s="52"/>
      <c r="BF318" s="31"/>
      <c r="BG318" s="33"/>
      <c r="BH318" s="52"/>
      <c r="BI318" s="31"/>
      <c r="BJ318" s="33"/>
      <c r="BK318" s="52"/>
      <c r="BL318" s="31"/>
      <c r="BM318" s="33"/>
      <c r="BN318" s="52"/>
      <c r="BO318" s="31"/>
      <c r="BP318" s="33"/>
      <c r="BQ318" s="52"/>
      <c r="BR318" s="31"/>
      <c r="BS318" s="33"/>
      <c r="BT318" s="52"/>
      <c r="BU318" s="31"/>
      <c r="BV318" s="33"/>
      <c r="BW318" s="52"/>
      <c r="BX318" s="31"/>
      <c r="BY318" s="119"/>
      <c r="BZ318" s="18"/>
      <c r="CA318" s="3"/>
    </row>
    <row r="319" spans="1:79" x14ac:dyDescent="0.2">
      <c r="A319" s="25"/>
      <c r="B319" s="14"/>
      <c r="C319" s="44"/>
      <c r="D319" s="13"/>
      <c r="E319" s="14"/>
      <c r="F319" s="15"/>
      <c r="G319" s="15"/>
      <c r="H319" s="138"/>
      <c r="I319" s="79"/>
      <c r="J319" s="89"/>
      <c r="K319" s="63"/>
      <c r="L319" s="62"/>
      <c r="M319" s="62"/>
      <c r="N319" s="62"/>
      <c r="O319" s="62"/>
      <c r="P319" s="62"/>
      <c r="Q319" s="62"/>
      <c r="R319" s="62"/>
      <c r="S319" s="102">
        <f t="shared" si="46"/>
        <v>0</v>
      </c>
      <c r="T319" s="103">
        <f t="shared" si="42"/>
        <v>0</v>
      </c>
      <c r="U319" s="104">
        <f t="shared" si="44"/>
        <v>0</v>
      </c>
      <c r="V319" s="63"/>
      <c r="W319" s="62"/>
      <c r="X319" s="102"/>
      <c r="Y319" s="102"/>
      <c r="Z319" s="115"/>
      <c r="AA319" s="116">
        <f t="shared" si="41"/>
        <v>0</v>
      </c>
      <c r="AB319" s="102">
        <f t="shared" si="43"/>
        <v>0</v>
      </c>
      <c r="AC319" s="117">
        <f t="shared" si="45"/>
        <v>0</v>
      </c>
      <c r="AD319" s="122"/>
      <c r="AE319" s="52"/>
      <c r="AF319" s="31"/>
      <c r="AG319" s="122"/>
      <c r="AH319" s="52"/>
      <c r="AI319" s="31"/>
      <c r="AJ319" s="122"/>
      <c r="AK319" s="52"/>
      <c r="AL319" s="31"/>
      <c r="AM319" s="33"/>
      <c r="AN319" s="37"/>
      <c r="AO319" s="122"/>
      <c r="AP319" s="52"/>
      <c r="AQ319" s="31"/>
      <c r="AR319" s="122"/>
      <c r="AS319" s="52"/>
      <c r="AT319" s="31"/>
      <c r="AU319" s="33"/>
      <c r="AV319" s="52"/>
      <c r="AW319" s="31"/>
      <c r="AX319" s="33"/>
      <c r="AY319" s="52"/>
      <c r="AZ319" s="31"/>
      <c r="BA319" s="33"/>
      <c r="BB319" s="52"/>
      <c r="BC319" s="31"/>
      <c r="BD319" s="33"/>
      <c r="BE319" s="52"/>
      <c r="BF319" s="31"/>
      <c r="BG319" s="33"/>
      <c r="BH319" s="52"/>
      <c r="BI319" s="31"/>
      <c r="BJ319" s="33"/>
      <c r="BK319" s="52"/>
      <c r="BL319" s="31"/>
      <c r="BM319" s="33"/>
      <c r="BN319" s="52"/>
      <c r="BO319" s="31"/>
      <c r="BP319" s="33"/>
      <c r="BQ319" s="52"/>
      <c r="BR319" s="31"/>
      <c r="BS319" s="33"/>
      <c r="BT319" s="52"/>
      <c r="BU319" s="31"/>
      <c r="BV319" s="33"/>
      <c r="BW319" s="52"/>
      <c r="BX319" s="31"/>
      <c r="BY319" s="119"/>
      <c r="BZ319" s="18"/>
      <c r="CA319" s="3"/>
    </row>
    <row r="320" spans="1:79" x14ac:dyDescent="0.2">
      <c r="A320" s="25"/>
      <c r="B320" s="14"/>
      <c r="C320" s="44"/>
      <c r="D320" s="13"/>
      <c r="E320" s="14"/>
      <c r="F320" s="15"/>
      <c r="G320" s="15"/>
      <c r="H320" s="138"/>
      <c r="I320" s="79"/>
      <c r="J320" s="89"/>
      <c r="K320" s="63"/>
      <c r="L320" s="62"/>
      <c r="M320" s="62"/>
      <c r="N320" s="62"/>
      <c r="O320" s="62"/>
      <c r="P320" s="62"/>
      <c r="Q320" s="62"/>
      <c r="R320" s="62"/>
      <c r="S320" s="102">
        <f t="shared" si="46"/>
        <v>0</v>
      </c>
      <c r="T320" s="103">
        <f t="shared" si="42"/>
        <v>0</v>
      </c>
      <c r="U320" s="104">
        <f t="shared" si="44"/>
        <v>0</v>
      </c>
      <c r="V320" s="63"/>
      <c r="W320" s="62"/>
      <c r="X320" s="102"/>
      <c r="Y320" s="102"/>
      <c r="Z320" s="115"/>
      <c r="AA320" s="116">
        <f t="shared" si="41"/>
        <v>0</v>
      </c>
      <c r="AB320" s="102">
        <f t="shared" si="43"/>
        <v>0</v>
      </c>
      <c r="AC320" s="117">
        <f t="shared" si="45"/>
        <v>0</v>
      </c>
      <c r="AD320" s="122"/>
      <c r="AE320" s="52"/>
      <c r="AF320" s="31"/>
      <c r="AG320" s="122"/>
      <c r="AH320" s="52"/>
      <c r="AI320" s="31"/>
      <c r="AJ320" s="122"/>
      <c r="AK320" s="52"/>
      <c r="AL320" s="31"/>
      <c r="AM320" s="33"/>
      <c r="AN320" s="37"/>
      <c r="AO320" s="122"/>
      <c r="AP320" s="52"/>
      <c r="AQ320" s="31"/>
      <c r="AR320" s="122"/>
      <c r="AS320" s="52"/>
      <c r="AT320" s="31"/>
      <c r="AU320" s="33"/>
      <c r="AV320" s="52"/>
      <c r="AW320" s="31"/>
      <c r="AX320" s="33"/>
      <c r="AY320" s="52"/>
      <c r="AZ320" s="31"/>
      <c r="BA320" s="33"/>
      <c r="BB320" s="52"/>
      <c r="BC320" s="31"/>
      <c r="BD320" s="33"/>
      <c r="BE320" s="52"/>
      <c r="BF320" s="31"/>
      <c r="BG320" s="33"/>
      <c r="BH320" s="52"/>
      <c r="BI320" s="31"/>
      <c r="BJ320" s="33"/>
      <c r="BK320" s="52"/>
      <c r="BL320" s="31"/>
      <c r="BM320" s="33"/>
      <c r="BN320" s="52"/>
      <c r="BO320" s="31"/>
      <c r="BP320" s="33"/>
      <c r="BQ320" s="52"/>
      <c r="BR320" s="31"/>
      <c r="BS320" s="33"/>
      <c r="BT320" s="52"/>
      <c r="BU320" s="31"/>
      <c r="BV320" s="33"/>
      <c r="BW320" s="52"/>
      <c r="BX320" s="31"/>
      <c r="BY320" s="119"/>
      <c r="BZ320" s="18"/>
      <c r="CA320" s="3"/>
    </row>
    <row r="321" spans="1:79" x14ac:dyDescent="0.2">
      <c r="A321" s="25"/>
      <c r="B321" s="14"/>
      <c r="C321" s="44"/>
      <c r="D321" s="13"/>
      <c r="E321" s="14"/>
      <c r="F321" s="15"/>
      <c r="G321" s="15"/>
      <c r="H321" s="138"/>
      <c r="I321" s="79"/>
      <c r="J321" s="89"/>
      <c r="K321" s="63"/>
      <c r="L321" s="62"/>
      <c r="M321" s="62"/>
      <c r="N321" s="62"/>
      <c r="O321" s="62"/>
      <c r="P321" s="62"/>
      <c r="Q321" s="62"/>
      <c r="R321" s="62"/>
      <c r="S321" s="102">
        <f t="shared" si="46"/>
        <v>0</v>
      </c>
      <c r="T321" s="103">
        <f t="shared" si="42"/>
        <v>0</v>
      </c>
      <c r="U321" s="104">
        <f t="shared" si="44"/>
        <v>0</v>
      </c>
      <c r="V321" s="63"/>
      <c r="W321" s="62"/>
      <c r="X321" s="102"/>
      <c r="Y321" s="102"/>
      <c r="Z321" s="115"/>
      <c r="AA321" s="116">
        <f t="shared" si="41"/>
        <v>0</v>
      </c>
      <c r="AB321" s="102">
        <f t="shared" si="43"/>
        <v>0</v>
      </c>
      <c r="AC321" s="117">
        <f t="shared" si="45"/>
        <v>0</v>
      </c>
      <c r="AD321" s="122"/>
      <c r="AE321" s="52"/>
      <c r="AF321" s="31"/>
      <c r="AG321" s="122"/>
      <c r="AH321" s="52"/>
      <c r="AI321" s="31"/>
      <c r="AJ321" s="122"/>
      <c r="AK321" s="52"/>
      <c r="AL321" s="31"/>
      <c r="AM321" s="33"/>
      <c r="AN321" s="37"/>
      <c r="AO321" s="122"/>
      <c r="AP321" s="52"/>
      <c r="AQ321" s="31"/>
      <c r="AR321" s="122"/>
      <c r="AS321" s="52"/>
      <c r="AT321" s="31"/>
      <c r="AU321" s="33"/>
      <c r="AV321" s="52"/>
      <c r="AW321" s="31"/>
      <c r="AX321" s="33"/>
      <c r="AY321" s="52"/>
      <c r="AZ321" s="31"/>
      <c r="BA321" s="33"/>
      <c r="BB321" s="52"/>
      <c r="BC321" s="31"/>
      <c r="BD321" s="33"/>
      <c r="BE321" s="52"/>
      <c r="BF321" s="31"/>
      <c r="BG321" s="33"/>
      <c r="BH321" s="52"/>
      <c r="BI321" s="31"/>
      <c r="BJ321" s="33"/>
      <c r="BK321" s="52"/>
      <c r="BL321" s="31"/>
      <c r="BM321" s="33"/>
      <c r="BN321" s="52"/>
      <c r="BO321" s="31"/>
      <c r="BP321" s="33"/>
      <c r="BQ321" s="52"/>
      <c r="BR321" s="31"/>
      <c r="BS321" s="33"/>
      <c r="BT321" s="52"/>
      <c r="BU321" s="31"/>
      <c r="BV321" s="33"/>
      <c r="BW321" s="52"/>
      <c r="BX321" s="31"/>
      <c r="BY321" s="119"/>
      <c r="BZ321" s="18"/>
      <c r="CA321" s="3"/>
    </row>
    <row r="322" spans="1:79" x14ac:dyDescent="0.2">
      <c r="A322" s="25"/>
      <c r="B322" s="14"/>
      <c r="C322" s="44"/>
      <c r="D322" s="13"/>
      <c r="E322" s="14"/>
      <c r="F322" s="15"/>
      <c r="G322" s="15"/>
      <c r="H322" s="138"/>
      <c r="I322" s="79"/>
      <c r="J322" s="89"/>
      <c r="K322" s="63"/>
      <c r="L322" s="62"/>
      <c r="M322" s="62"/>
      <c r="N322" s="62"/>
      <c r="O322" s="62"/>
      <c r="P322" s="62"/>
      <c r="Q322" s="62"/>
      <c r="R322" s="62"/>
      <c r="S322" s="102">
        <f t="shared" si="46"/>
        <v>0</v>
      </c>
      <c r="T322" s="103">
        <f t="shared" si="42"/>
        <v>0</v>
      </c>
      <c r="U322" s="104">
        <f t="shared" si="44"/>
        <v>0</v>
      </c>
      <c r="V322" s="63"/>
      <c r="W322" s="62"/>
      <c r="X322" s="102"/>
      <c r="Y322" s="102"/>
      <c r="Z322" s="115"/>
      <c r="AA322" s="116">
        <f t="shared" si="41"/>
        <v>0</v>
      </c>
      <c r="AB322" s="102">
        <f t="shared" si="43"/>
        <v>0</v>
      </c>
      <c r="AC322" s="117">
        <f t="shared" si="45"/>
        <v>0</v>
      </c>
      <c r="AD322" s="122"/>
      <c r="AE322" s="52"/>
      <c r="AF322" s="31"/>
      <c r="AG322" s="122"/>
      <c r="AH322" s="52"/>
      <c r="AI322" s="31"/>
      <c r="AJ322" s="122"/>
      <c r="AK322" s="52"/>
      <c r="AL322" s="31"/>
      <c r="AM322" s="33"/>
      <c r="AN322" s="37"/>
      <c r="AO322" s="122"/>
      <c r="AP322" s="52"/>
      <c r="AQ322" s="31"/>
      <c r="AR322" s="122"/>
      <c r="AS322" s="52"/>
      <c r="AT322" s="31"/>
      <c r="AU322" s="33"/>
      <c r="AV322" s="52"/>
      <c r="AW322" s="31"/>
      <c r="AX322" s="33"/>
      <c r="AY322" s="52"/>
      <c r="AZ322" s="31"/>
      <c r="BA322" s="33"/>
      <c r="BB322" s="52"/>
      <c r="BC322" s="31"/>
      <c r="BD322" s="33"/>
      <c r="BE322" s="52"/>
      <c r="BF322" s="31"/>
      <c r="BG322" s="33"/>
      <c r="BH322" s="52"/>
      <c r="BI322" s="31"/>
      <c r="BJ322" s="33"/>
      <c r="BK322" s="52"/>
      <c r="BL322" s="31"/>
      <c r="BM322" s="33"/>
      <c r="BN322" s="52"/>
      <c r="BO322" s="31"/>
      <c r="BP322" s="33"/>
      <c r="BQ322" s="52"/>
      <c r="BR322" s="31"/>
      <c r="BS322" s="33"/>
      <c r="BT322" s="52"/>
      <c r="BU322" s="31"/>
      <c r="BV322" s="33"/>
      <c r="BW322" s="52"/>
      <c r="BX322" s="31"/>
      <c r="BY322" s="119"/>
      <c r="BZ322" s="18"/>
      <c r="CA322" s="3"/>
    </row>
    <row r="323" spans="1:79" x14ac:dyDescent="0.2">
      <c r="A323" s="25"/>
      <c r="B323" s="14"/>
      <c r="C323" s="44"/>
      <c r="D323" s="13"/>
      <c r="E323" s="14"/>
      <c r="F323" s="15"/>
      <c r="G323" s="15"/>
      <c r="H323" s="138"/>
      <c r="I323" s="79"/>
      <c r="J323" s="89"/>
      <c r="K323" s="63"/>
      <c r="L323" s="62"/>
      <c r="M323" s="62"/>
      <c r="N323" s="62"/>
      <c r="O323" s="62"/>
      <c r="P323" s="62"/>
      <c r="Q323" s="62"/>
      <c r="R323" s="62"/>
      <c r="S323" s="102">
        <f t="shared" si="46"/>
        <v>0</v>
      </c>
      <c r="T323" s="103">
        <f t="shared" si="42"/>
        <v>0</v>
      </c>
      <c r="U323" s="104">
        <f t="shared" si="44"/>
        <v>0</v>
      </c>
      <c r="V323" s="63"/>
      <c r="W323" s="62"/>
      <c r="X323" s="102"/>
      <c r="Y323" s="102"/>
      <c r="Z323" s="115"/>
      <c r="AA323" s="116">
        <f t="shared" si="41"/>
        <v>0</v>
      </c>
      <c r="AB323" s="102">
        <f t="shared" si="43"/>
        <v>0</v>
      </c>
      <c r="AC323" s="117">
        <f t="shared" si="45"/>
        <v>0</v>
      </c>
      <c r="AD323" s="122"/>
      <c r="AE323" s="52"/>
      <c r="AF323" s="31"/>
      <c r="AG323" s="122"/>
      <c r="AH323" s="52"/>
      <c r="AI323" s="31"/>
      <c r="AJ323" s="122"/>
      <c r="AK323" s="52"/>
      <c r="AL323" s="31"/>
      <c r="AM323" s="33"/>
      <c r="AN323" s="37"/>
      <c r="AO323" s="122"/>
      <c r="AP323" s="52"/>
      <c r="AQ323" s="31"/>
      <c r="AR323" s="122"/>
      <c r="AS323" s="52"/>
      <c r="AT323" s="31"/>
      <c r="AU323" s="33"/>
      <c r="AV323" s="52"/>
      <c r="AW323" s="31"/>
      <c r="AX323" s="33"/>
      <c r="AY323" s="52"/>
      <c r="AZ323" s="31"/>
      <c r="BA323" s="33"/>
      <c r="BB323" s="52"/>
      <c r="BC323" s="31"/>
      <c r="BD323" s="33"/>
      <c r="BE323" s="52"/>
      <c r="BF323" s="31"/>
      <c r="BG323" s="33"/>
      <c r="BH323" s="52"/>
      <c r="BI323" s="31"/>
      <c r="BJ323" s="33"/>
      <c r="BK323" s="52"/>
      <c r="BL323" s="31"/>
      <c r="BM323" s="33"/>
      <c r="BN323" s="52"/>
      <c r="BO323" s="31"/>
      <c r="BP323" s="33"/>
      <c r="BQ323" s="52"/>
      <c r="BR323" s="31"/>
      <c r="BS323" s="33"/>
      <c r="BT323" s="52"/>
      <c r="BU323" s="31"/>
      <c r="BV323" s="33"/>
      <c r="BW323" s="52"/>
      <c r="BX323" s="31"/>
      <c r="BY323" s="119"/>
      <c r="BZ323" s="18"/>
      <c r="CA323" s="3"/>
    </row>
    <row r="324" spans="1:79" x14ac:dyDescent="0.2">
      <c r="A324" s="25"/>
      <c r="B324" s="14"/>
      <c r="C324" s="44"/>
      <c r="D324" s="13"/>
      <c r="E324" s="14"/>
      <c r="F324" s="15"/>
      <c r="G324" s="15"/>
      <c r="H324" s="138"/>
      <c r="I324" s="79"/>
      <c r="J324" s="89"/>
      <c r="K324" s="63"/>
      <c r="L324" s="62"/>
      <c r="M324" s="62"/>
      <c r="N324" s="62"/>
      <c r="O324" s="62"/>
      <c r="P324" s="62"/>
      <c r="Q324" s="62"/>
      <c r="R324" s="62"/>
      <c r="S324" s="102">
        <f t="shared" si="46"/>
        <v>0</v>
      </c>
      <c r="T324" s="103">
        <f t="shared" si="42"/>
        <v>0</v>
      </c>
      <c r="U324" s="104">
        <f t="shared" si="44"/>
        <v>0</v>
      </c>
      <c r="V324" s="63"/>
      <c r="W324" s="62"/>
      <c r="X324" s="102"/>
      <c r="Y324" s="102"/>
      <c r="Z324" s="115"/>
      <c r="AA324" s="116">
        <f t="shared" si="41"/>
        <v>0</v>
      </c>
      <c r="AB324" s="102">
        <f t="shared" si="43"/>
        <v>0</v>
      </c>
      <c r="AC324" s="117">
        <f t="shared" si="45"/>
        <v>0</v>
      </c>
      <c r="AD324" s="122"/>
      <c r="AE324" s="52"/>
      <c r="AF324" s="31"/>
      <c r="AG324" s="122"/>
      <c r="AH324" s="52"/>
      <c r="AI324" s="31"/>
      <c r="AJ324" s="122"/>
      <c r="AK324" s="52"/>
      <c r="AL324" s="31"/>
      <c r="AM324" s="33"/>
      <c r="AN324" s="37"/>
      <c r="AO324" s="122"/>
      <c r="AP324" s="52"/>
      <c r="AQ324" s="31"/>
      <c r="AR324" s="122"/>
      <c r="AS324" s="52"/>
      <c r="AT324" s="31"/>
      <c r="AU324" s="33"/>
      <c r="AV324" s="52"/>
      <c r="AW324" s="31"/>
      <c r="AX324" s="33"/>
      <c r="AY324" s="52"/>
      <c r="AZ324" s="31"/>
      <c r="BA324" s="33"/>
      <c r="BB324" s="52"/>
      <c r="BC324" s="31"/>
      <c r="BD324" s="33"/>
      <c r="BE324" s="52"/>
      <c r="BF324" s="31"/>
      <c r="BG324" s="33"/>
      <c r="BH324" s="52"/>
      <c r="BI324" s="31"/>
      <c r="BJ324" s="33"/>
      <c r="BK324" s="52"/>
      <c r="BL324" s="31"/>
      <c r="BM324" s="33"/>
      <c r="BN324" s="52"/>
      <c r="BO324" s="31"/>
      <c r="BP324" s="33"/>
      <c r="BQ324" s="52"/>
      <c r="BR324" s="31"/>
      <c r="BS324" s="33"/>
      <c r="BT324" s="52"/>
      <c r="BU324" s="31"/>
      <c r="BV324" s="33"/>
      <c r="BW324" s="52"/>
      <c r="BX324" s="31"/>
      <c r="BY324" s="119"/>
      <c r="BZ324" s="18"/>
      <c r="CA324" s="3"/>
    </row>
    <row r="325" spans="1:79" x14ac:dyDescent="0.2">
      <c r="A325" s="25"/>
      <c r="B325" s="14"/>
      <c r="C325" s="44"/>
      <c r="D325" s="13"/>
      <c r="E325" s="14"/>
      <c r="F325" s="15"/>
      <c r="G325" s="15"/>
      <c r="H325" s="138"/>
      <c r="I325" s="79"/>
      <c r="J325" s="89"/>
      <c r="K325" s="63"/>
      <c r="L325" s="62"/>
      <c r="M325" s="62"/>
      <c r="N325" s="62"/>
      <c r="O325" s="62"/>
      <c r="P325" s="62"/>
      <c r="Q325" s="62"/>
      <c r="R325" s="62"/>
      <c r="S325" s="102">
        <f t="shared" si="46"/>
        <v>0</v>
      </c>
      <c r="T325" s="103">
        <f t="shared" si="42"/>
        <v>0</v>
      </c>
      <c r="U325" s="104">
        <f t="shared" si="44"/>
        <v>0</v>
      </c>
      <c r="V325" s="63"/>
      <c r="W325" s="62"/>
      <c r="X325" s="102"/>
      <c r="Y325" s="102"/>
      <c r="Z325" s="115"/>
      <c r="AA325" s="116">
        <f t="shared" si="41"/>
        <v>0</v>
      </c>
      <c r="AB325" s="102">
        <f t="shared" si="43"/>
        <v>0</v>
      </c>
      <c r="AC325" s="117">
        <f t="shared" si="45"/>
        <v>0</v>
      </c>
      <c r="AD325" s="122"/>
      <c r="AE325" s="52"/>
      <c r="AF325" s="31"/>
      <c r="AG325" s="122"/>
      <c r="AH325" s="52"/>
      <c r="AI325" s="31"/>
      <c r="AJ325" s="122"/>
      <c r="AK325" s="52"/>
      <c r="AL325" s="31"/>
      <c r="AM325" s="33"/>
      <c r="AN325" s="37"/>
      <c r="AO325" s="122"/>
      <c r="AP325" s="52"/>
      <c r="AQ325" s="31"/>
      <c r="AR325" s="122"/>
      <c r="AS325" s="52"/>
      <c r="AT325" s="31"/>
      <c r="AU325" s="33"/>
      <c r="AV325" s="52"/>
      <c r="AW325" s="31"/>
      <c r="AX325" s="33"/>
      <c r="AY325" s="52"/>
      <c r="AZ325" s="31"/>
      <c r="BA325" s="33"/>
      <c r="BB325" s="52"/>
      <c r="BC325" s="31"/>
      <c r="BD325" s="33"/>
      <c r="BE325" s="52"/>
      <c r="BF325" s="31"/>
      <c r="BG325" s="33"/>
      <c r="BH325" s="52"/>
      <c r="BI325" s="31"/>
      <c r="BJ325" s="33"/>
      <c r="BK325" s="52"/>
      <c r="BL325" s="31"/>
      <c r="BM325" s="33"/>
      <c r="BN325" s="52"/>
      <c r="BO325" s="31"/>
      <c r="BP325" s="33"/>
      <c r="BQ325" s="52"/>
      <c r="BR325" s="31"/>
      <c r="BS325" s="33"/>
      <c r="BT325" s="52"/>
      <c r="BU325" s="31"/>
      <c r="BV325" s="33"/>
      <c r="BW325" s="52"/>
      <c r="BX325" s="31"/>
      <c r="BY325" s="119"/>
      <c r="BZ325" s="18"/>
      <c r="CA325" s="3"/>
    </row>
    <row r="326" spans="1:79" x14ac:dyDescent="0.2">
      <c r="A326" s="25"/>
      <c r="B326" s="14"/>
      <c r="C326" s="44"/>
      <c r="D326" s="13"/>
      <c r="E326" s="14"/>
      <c r="F326" s="15"/>
      <c r="G326" s="15"/>
      <c r="H326" s="138"/>
      <c r="I326" s="79"/>
      <c r="J326" s="89"/>
      <c r="K326" s="63"/>
      <c r="L326" s="62"/>
      <c r="M326" s="62"/>
      <c r="N326" s="62"/>
      <c r="O326" s="62"/>
      <c r="P326" s="62"/>
      <c r="Q326" s="62"/>
      <c r="R326" s="62"/>
      <c r="S326" s="102">
        <f t="shared" si="46"/>
        <v>0</v>
      </c>
      <c r="T326" s="103">
        <f t="shared" si="42"/>
        <v>0</v>
      </c>
      <c r="U326" s="104">
        <f t="shared" si="44"/>
        <v>0</v>
      </c>
      <c r="V326" s="63"/>
      <c r="W326" s="62"/>
      <c r="X326" s="102"/>
      <c r="Y326" s="102"/>
      <c r="Z326" s="115"/>
      <c r="AA326" s="116">
        <f t="shared" si="41"/>
        <v>0</v>
      </c>
      <c r="AB326" s="102">
        <f t="shared" si="43"/>
        <v>0</v>
      </c>
      <c r="AC326" s="117">
        <f t="shared" si="45"/>
        <v>0</v>
      </c>
      <c r="AD326" s="122"/>
      <c r="AE326" s="52"/>
      <c r="AF326" s="31"/>
      <c r="AG326" s="122"/>
      <c r="AH326" s="52"/>
      <c r="AI326" s="31"/>
      <c r="AJ326" s="122"/>
      <c r="AK326" s="52"/>
      <c r="AL326" s="31"/>
      <c r="AM326" s="33"/>
      <c r="AN326" s="37"/>
      <c r="AO326" s="122"/>
      <c r="AP326" s="52"/>
      <c r="AQ326" s="31"/>
      <c r="AR326" s="122"/>
      <c r="AS326" s="52"/>
      <c r="AT326" s="31"/>
      <c r="AU326" s="33"/>
      <c r="AV326" s="52"/>
      <c r="AW326" s="31"/>
      <c r="AX326" s="33"/>
      <c r="AY326" s="52"/>
      <c r="AZ326" s="31"/>
      <c r="BA326" s="33"/>
      <c r="BB326" s="52"/>
      <c r="BC326" s="31"/>
      <c r="BD326" s="33"/>
      <c r="BE326" s="52"/>
      <c r="BF326" s="31"/>
      <c r="BG326" s="33"/>
      <c r="BH326" s="52"/>
      <c r="BI326" s="31"/>
      <c r="BJ326" s="33"/>
      <c r="BK326" s="52"/>
      <c r="BL326" s="31"/>
      <c r="BM326" s="33"/>
      <c r="BN326" s="52"/>
      <c r="BO326" s="31"/>
      <c r="BP326" s="33"/>
      <c r="BQ326" s="52"/>
      <c r="BR326" s="31"/>
      <c r="BS326" s="33"/>
      <c r="BT326" s="52"/>
      <c r="BU326" s="31"/>
      <c r="BV326" s="33"/>
      <c r="BW326" s="52"/>
      <c r="BX326" s="31"/>
      <c r="BY326" s="119"/>
      <c r="BZ326" s="18"/>
      <c r="CA326" s="3"/>
    </row>
    <row r="327" spans="1:79" x14ac:dyDescent="0.2">
      <c r="A327" s="25"/>
      <c r="B327" s="14"/>
      <c r="C327" s="44"/>
      <c r="D327" s="13"/>
      <c r="E327" s="14"/>
      <c r="F327" s="15"/>
      <c r="G327" s="15"/>
      <c r="H327" s="138"/>
      <c r="I327" s="79"/>
      <c r="J327" s="89"/>
      <c r="K327" s="63"/>
      <c r="L327" s="62"/>
      <c r="M327" s="62"/>
      <c r="N327" s="62"/>
      <c r="O327" s="62"/>
      <c r="P327" s="62"/>
      <c r="Q327" s="62"/>
      <c r="R327" s="62"/>
      <c r="S327" s="102">
        <f t="shared" si="46"/>
        <v>0</v>
      </c>
      <c r="T327" s="103">
        <f t="shared" si="42"/>
        <v>0</v>
      </c>
      <c r="U327" s="104">
        <f t="shared" si="44"/>
        <v>0</v>
      </c>
      <c r="V327" s="63"/>
      <c r="W327" s="62"/>
      <c r="X327" s="102"/>
      <c r="Y327" s="102"/>
      <c r="Z327" s="115"/>
      <c r="AA327" s="116">
        <f t="shared" si="41"/>
        <v>0</v>
      </c>
      <c r="AB327" s="102">
        <f t="shared" si="43"/>
        <v>0</v>
      </c>
      <c r="AC327" s="117">
        <f t="shared" si="45"/>
        <v>0</v>
      </c>
      <c r="AD327" s="122"/>
      <c r="AE327" s="52"/>
      <c r="AF327" s="31"/>
      <c r="AG327" s="122"/>
      <c r="AH327" s="52"/>
      <c r="AI327" s="31"/>
      <c r="AJ327" s="122"/>
      <c r="AK327" s="52"/>
      <c r="AL327" s="31"/>
      <c r="AM327" s="33"/>
      <c r="AN327" s="37"/>
      <c r="AO327" s="122"/>
      <c r="AP327" s="52"/>
      <c r="AQ327" s="31"/>
      <c r="AR327" s="122"/>
      <c r="AS327" s="52"/>
      <c r="AT327" s="31"/>
      <c r="AU327" s="33"/>
      <c r="AV327" s="52"/>
      <c r="AW327" s="31"/>
      <c r="AX327" s="33"/>
      <c r="AY327" s="52"/>
      <c r="AZ327" s="31"/>
      <c r="BA327" s="33"/>
      <c r="BB327" s="52"/>
      <c r="BC327" s="31"/>
      <c r="BD327" s="33"/>
      <c r="BE327" s="52"/>
      <c r="BF327" s="31"/>
      <c r="BG327" s="33"/>
      <c r="BH327" s="52"/>
      <c r="BI327" s="31"/>
      <c r="BJ327" s="33"/>
      <c r="BK327" s="52"/>
      <c r="BL327" s="31"/>
      <c r="BM327" s="33"/>
      <c r="BN327" s="52"/>
      <c r="BO327" s="31"/>
      <c r="BP327" s="33"/>
      <c r="BQ327" s="52"/>
      <c r="BR327" s="31"/>
      <c r="BS327" s="33"/>
      <c r="BT327" s="52"/>
      <c r="BU327" s="31"/>
      <c r="BV327" s="33"/>
      <c r="BW327" s="52"/>
      <c r="BX327" s="31"/>
      <c r="BY327" s="119"/>
      <c r="BZ327" s="18"/>
      <c r="CA327" s="3"/>
    </row>
    <row r="328" spans="1:79" ht="13.5" thickBot="1" x14ac:dyDescent="0.25">
      <c r="A328" s="172" t="s">
        <v>6</v>
      </c>
      <c r="B328" s="150"/>
      <c r="C328" s="150"/>
      <c r="D328" s="150"/>
      <c r="E328" s="150"/>
      <c r="F328" s="150"/>
      <c r="G328" s="150"/>
      <c r="H328" s="151"/>
      <c r="I328" s="80"/>
      <c r="J328" s="90"/>
      <c r="K328" s="106">
        <f t="shared" ref="K328:AC328" si="47">SUM(K11:K327)</f>
        <v>680</v>
      </c>
      <c r="L328" s="107">
        <f t="shared" si="47"/>
        <v>33876</v>
      </c>
      <c r="M328" s="105">
        <f t="shared" si="47"/>
        <v>14874</v>
      </c>
      <c r="N328" s="107">
        <f t="shared" si="47"/>
        <v>0</v>
      </c>
      <c r="O328" s="105">
        <f t="shared" si="47"/>
        <v>0</v>
      </c>
      <c r="P328" s="105">
        <f t="shared" si="47"/>
        <v>1905</v>
      </c>
      <c r="Q328" s="105">
        <f t="shared" si="47"/>
        <v>342</v>
      </c>
      <c r="R328" s="105">
        <f t="shared" si="47"/>
        <v>0</v>
      </c>
      <c r="S328" s="105">
        <f t="shared" si="47"/>
        <v>51677</v>
      </c>
      <c r="T328" s="105">
        <f t="shared" si="47"/>
        <v>43208.193979933043</v>
      </c>
      <c r="U328" s="105">
        <f t="shared" si="47"/>
        <v>8468.8060200668951</v>
      </c>
      <c r="V328" s="105">
        <f t="shared" si="47"/>
        <v>0</v>
      </c>
      <c r="W328" s="105">
        <f t="shared" si="47"/>
        <v>0</v>
      </c>
      <c r="X328" s="105">
        <f t="shared" si="47"/>
        <v>0</v>
      </c>
      <c r="Y328" s="105">
        <f t="shared" si="47"/>
        <v>0</v>
      </c>
      <c r="Z328" s="105">
        <f t="shared" si="47"/>
        <v>0</v>
      </c>
      <c r="AA328" s="105">
        <f t="shared" si="47"/>
        <v>51677</v>
      </c>
      <c r="AB328" s="105">
        <f t="shared" si="47"/>
        <v>43208.193979933043</v>
      </c>
      <c r="AC328" s="105">
        <f t="shared" si="47"/>
        <v>8468.8060200668951</v>
      </c>
      <c r="AD328" s="124"/>
      <c r="AE328" s="109"/>
      <c r="AF328" s="105">
        <f>SUM(AF11:AF327)</f>
        <v>41355.5</v>
      </c>
      <c r="AG328" s="124"/>
      <c r="AH328" s="109"/>
      <c r="AI328" s="105">
        <f>SUM(AI11:AI327)</f>
        <v>3503</v>
      </c>
      <c r="AJ328" s="124"/>
      <c r="AK328" s="109"/>
      <c r="AL328" s="105">
        <f>SUM(AL11:AL327)</f>
        <v>498</v>
      </c>
      <c r="AM328" s="108"/>
      <c r="AN328" s="110"/>
      <c r="AO328" s="124"/>
      <c r="AP328" s="109"/>
      <c r="AQ328" s="105">
        <f>SUM(AQ11:AQ327)</f>
        <v>50</v>
      </c>
      <c r="AR328" s="124"/>
      <c r="AS328" s="109"/>
      <c r="AT328" s="105">
        <f>SUM(AT11:AT327)</f>
        <v>55</v>
      </c>
      <c r="AU328" s="108"/>
      <c r="AV328" s="109"/>
      <c r="AW328" s="105">
        <f>SUM(AW11:AW327)</f>
        <v>0</v>
      </c>
      <c r="AX328" s="108"/>
      <c r="AY328" s="109"/>
      <c r="AZ328" s="105">
        <f>SUM(AZ11:AZ327)</f>
        <v>0</v>
      </c>
      <c r="BA328" s="108"/>
      <c r="BB328" s="109"/>
      <c r="BC328" s="105">
        <f>SUM(BC11:BC327)</f>
        <v>0</v>
      </c>
      <c r="BD328" s="108"/>
      <c r="BE328" s="109"/>
      <c r="BF328" s="105">
        <f>SUM(BF11:BF327)</f>
        <v>0</v>
      </c>
      <c r="BG328" s="108"/>
      <c r="BH328" s="109"/>
      <c r="BI328" s="105">
        <f>SUM(BI11:BI327)</f>
        <v>0</v>
      </c>
      <c r="BJ328" s="108"/>
      <c r="BK328" s="109"/>
      <c r="BL328" s="105">
        <f>SUM(BL11:BL327)</f>
        <v>0</v>
      </c>
      <c r="BM328" s="108"/>
      <c r="BN328" s="109"/>
      <c r="BO328" s="105">
        <f>SUM(BO11:BO327)</f>
        <v>0</v>
      </c>
      <c r="BP328" s="108"/>
      <c r="BQ328" s="109"/>
      <c r="BR328" s="105">
        <f>SUM(BR11:BR327)</f>
        <v>0</v>
      </c>
      <c r="BS328" s="108"/>
      <c r="BT328" s="109"/>
      <c r="BU328" s="105">
        <f>SUM(BU11:BU327)</f>
        <v>0</v>
      </c>
      <c r="BV328" s="108"/>
      <c r="BW328" s="109"/>
      <c r="BX328" s="105">
        <f>SUM(BX11:BX327)</f>
        <v>0</v>
      </c>
      <c r="BY328" s="111">
        <f>SUM(BY11:BY327)</f>
        <v>1022</v>
      </c>
      <c r="BZ328" s="111"/>
      <c r="CA328" s="3"/>
    </row>
    <row r="329" spans="1:79" ht="13.5" thickTop="1" x14ac:dyDescent="0.2">
      <c r="A329" s="9"/>
      <c r="B329" s="45"/>
      <c r="C329" s="45"/>
      <c r="D329" s="10"/>
      <c r="E329" s="12"/>
      <c r="F329" s="11"/>
      <c r="G329" s="11"/>
      <c r="H329" s="140"/>
      <c r="I329" s="81"/>
      <c r="J329" s="91"/>
      <c r="K329" s="64"/>
      <c r="L329" s="65"/>
      <c r="M329" s="65"/>
      <c r="N329" s="65"/>
      <c r="O329" s="65"/>
      <c r="P329" s="65"/>
      <c r="Q329" s="65"/>
      <c r="R329" s="65"/>
      <c r="S329" s="65"/>
      <c r="T329" s="65"/>
      <c r="U329" s="46"/>
      <c r="V329" s="64"/>
      <c r="W329" s="65"/>
      <c r="X329" s="65"/>
      <c r="Y329" s="65"/>
      <c r="Z329" s="39"/>
      <c r="AA329" s="46"/>
      <c r="AB329" s="65"/>
      <c r="AC329" s="35"/>
      <c r="AD329" s="125"/>
      <c r="AE329" s="54"/>
      <c r="AF329" s="35"/>
      <c r="AG329" s="125"/>
      <c r="AH329" s="54"/>
      <c r="AI329" s="35"/>
      <c r="AJ329" s="125"/>
      <c r="AK329" s="54"/>
      <c r="AL329" s="35"/>
      <c r="AM329" s="34"/>
      <c r="AN329" s="39"/>
      <c r="AO329" s="125"/>
      <c r="AP329" s="54"/>
      <c r="AQ329" s="35"/>
      <c r="AR329" s="125"/>
      <c r="AS329" s="54"/>
      <c r="AT329" s="35"/>
      <c r="AU329" s="34"/>
      <c r="AV329" s="54"/>
      <c r="AW329" s="35"/>
      <c r="AX329" s="34"/>
      <c r="AY329" s="54"/>
      <c r="AZ329" s="35"/>
      <c r="BA329" s="34"/>
      <c r="BB329" s="54"/>
      <c r="BC329" s="35"/>
      <c r="BD329" s="34"/>
      <c r="BE329" s="54"/>
      <c r="BF329" s="35"/>
      <c r="BG329" s="34"/>
      <c r="BH329" s="54"/>
      <c r="BI329" s="35"/>
      <c r="BJ329" s="34"/>
      <c r="BK329" s="54"/>
      <c r="BL329" s="35"/>
      <c r="BM329" s="34"/>
      <c r="BN329" s="54"/>
      <c r="BO329" s="35"/>
      <c r="BP329" s="34"/>
      <c r="BQ329" s="54"/>
      <c r="BR329" s="35"/>
      <c r="BS329" s="34"/>
      <c r="BT329" s="54"/>
      <c r="BU329" s="35"/>
      <c r="BV329" s="34"/>
      <c r="BW329" s="54"/>
      <c r="BX329" s="35"/>
      <c r="BY329" s="35"/>
      <c r="BZ329" s="41"/>
      <c r="CA329" s="3"/>
    </row>
    <row r="330" spans="1:79" ht="13.5" thickBot="1" x14ac:dyDescent="0.25">
      <c r="A330" s="6"/>
      <c r="B330" s="7"/>
      <c r="C330" s="7"/>
      <c r="D330" s="7"/>
      <c r="E330" s="7"/>
      <c r="F330" s="7"/>
      <c r="G330" s="7"/>
      <c r="H330" s="141"/>
      <c r="I330" s="82"/>
      <c r="J330" s="92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73"/>
      <c r="AC330" s="19"/>
      <c r="AD330" s="92"/>
      <c r="AE330" s="55"/>
      <c r="AF330" s="19"/>
      <c r="AG330" s="92"/>
      <c r="AH330" s="19"/>
      <c r="AI330" s="19"/>
      <c r="AJ330" s="92"/>
      <c r="AK330" s="19"/>
      <c r="AL330" s="19"/>
      <c r="AM330" s="19"/>
      <c r="AN330" s="19"/>
      <c r="AO330" s="92"/>
      <c r="AP330" s="19"/>
      <c r="AQ330" s="19"/>
      <c r="AR330" s="92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8"/>
    </row>
  </sheetData>
  <mergeCells count="32">
    <mergeCell ref="A328:H328"/>
    <mergeCell ref="AG9:AI9"/>
    <mergeCell ref="BP9:BR9"/>
    <mergeCell ref="BG9:BI9"/>
    <mergeCell ref="BJ9:BL9"/>
    <mergeCell ref="AD9:AF9"/>
    <mergeCell ref="AU9:AW9"/>
    <mergeCell ref="BM9:BO9"/>
    <mergeCell ref="V9:Z9"/>
    <mergeCell ref="AO9:AQ9"/>
    <mergeCell ref="K9:U9"/>
    <mergeCell ref="A7:A10"/>
    <mergeCell ref="D7:F7"/>
    <mergeCell ref="G6:G10"/>
    <mergeCell ref="H6:BZ6"/>
    <mergeCell ref="BZ8:BZ10"/>
    <mergeCell ref="AX9:AZ9"/>
    <mergeCell ref="V8:W8"/>
    <mergeCell ref="BD9:BF9"/>
    <mergeCell ref="AR9:AT9"/>
    <mergeCell ref="A3:BZ3"/>
    <mergeCell ref="A4:BZ4"/>
    <mergeCell ref="B7:B10"/>
    <mergeCell ref="C7:C10"/>
    <mergeCell ref="BS9:BU9"/>
    <mergeCell ref="BV9:BX9"/>
    <mergeCell ref="AJ9:AL9"/>
    <mergeCell ref="BA9:BC9"/>
    <mergeCell ref="K8:R8"/>
    <mergeCell ref="A6:F6"/>
    <mergeCell ref="AD8:BY8"/>
    <mergeCell ref="AA9:AC9"/>
  </mergeCells>
  <phoneticPr fontId="0" type="noConversion"/>
  <pageMargins left="0.15748031496062992" right="0.15748031496062992" top="0.39370078740157483" bottom="0.31496062992125984" header="0.27559055118110237" footer="0.15748031496062992"/>
  <pageSetup paperSize="8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S955"/>
  <sheetViews>
    <sheetView workbookViewId="0">
      <selection activeCell="F5" sqref="F5:G7"/>
    </sheetView>
  </sheetViews>
  <sheetFormatPr baseColWidth="10" defaultRowHeight="12.75" x14ac:dyDescent="0.2"/>
  <cols>
    <col min="3" max="3" width="21.6640625" bestFit="1" customWidth="1"/>
    <col min="4" max="4" width="17.1640625" style="144" customWidth="1"/>
    <col min="5" max="5" width="24" bestFit="1" customWidth="1"/>
    <col min="9" max="10" width="12" style="130"/>
    <col min="11" max="11" width="28.1640625" style="130" bestFit="1" customWidth="1"/>
    <col min="12" max="71" width="12" style="130"/>
  </cols>
  <sheetData>
    <row r="1" spans="1:11" x14ac:dyDescent="0.2">
      <c r="A1" t="s">
        <v>316</v>
      </c>
      <c r="B1" t="s">
        <v>317</v>
      </c>
      <c r="C1" t="s">
        <v>318</v>
      </c>
      <c r="D1" s="144" t="s">
        <v>319</v>
      </c>
      <c r="E1" t="s">
        <v>320</v>
      </c>
      <c r="F1" t="s">
        <v>321</v>
      </c>
      <c r="G1" t="s">
        <v>322</v>
      </c>
      <c r="H1" t="s">
        <v>323</v>
      </c>
    </row>
    <row r="2" spans="1:11" x14ac:dyDescent="0.2">
      <c r="A2" s="84">
        <f>'2013'!$J$86</f>
        <v>41339</v>
      </c>
      <c r="B2" t="s">
        <v>324</v>
      </c>
      <c r="C2" t="str">
        <f>411 &amp; LEFT('2013'!$B$86,4)&amp;LEFT('2013'!$C$86,2)</f>
        <v>4117617</v>
      </c>
      <c r="D2" s="144" t="str">
        <f>'2013'!$I$86</f>
        <v>0000000771</v>
      </c>
      <c r="E2" t="str">
        <f>LEFT('2013'!$B$86,4)&amp;LEFT('2013'!$C$86,3)&amp;LEFT('2013'!$H$86,13)</f>
        <v>76175formation B</v>
      </c>
      <c r="F2" s="16">
        <f>'2013'!$S$86</f>
        <v>30</v>
      </c>
      <c r="G2" s="16"/>
      <c r="H2" t="s">
        <v>325</v>
      </c>
    </row>
    <row r="3" spans="1:11" x14ac:dyDescent="0.2">
      <c r="A3" s="84">
        <f>'2013'!$J$86</f>
        <v>41339</v>
      </c>
      <c r="B3" t="s">
        <v>324</v>
      </c>
      <c r="C3">
        <f>IF(OR('2013'!$H$86="formation B",'2013'!$H$86="avoir formation B"),706130,IF(OR('2013'!$H$86="formation AM",'2013'!$H$86="avoir formation AM"),706100,IF(OR('2013'!$H$86="formation AAC",'2013'!$H$86="avoir formation AAC"),706140,IF(OR('2013'!$H$86="formation moto",'2013'!$H$86="avoir formation moto"),706150,706170))))</f>
        <v>706130</v>
      </c>
      <c r="D3" s="144" t="str">
        <f>'2013'!$I$86</f>
        <v>0000000771</v>
      </c>
      <c r="E3" t="str">
        <f>LEFT('2013'!$B$86,4)&amp;LEFT('2013'!$C$86,3)&amp;LEFT('2013'!$H$86,13)</f>
        <v>76175formation B</v>
      </c>
      <c r="G3" s="16">
        <f>'2013'!$T$86</f>
        <v>25.083612040133779</v>
      </c>
      <c r="H3" t="s">
        <v>325</v>
      </c>
    </row>
    <row r="4" spans="1:11" x14ac:dyDescent="0.2">
      <c r="A4" s="84">
        <f>'2013'!$J$86</f>
        <v>41339</v>
      </c>
      <c r="B4" t="s">
        <v>324</v>
      </c>
      <c r="C4">
        <v>44710</v>
      </c>
      <c r="D4" s="144" t="str">
        <f>'2013'!$I$86</f>
        <v>0000000771</v>
      </c>
      <c r="E4" t="str">
        <f>LEFT('2013'!$B$86,4)&amp;LEFT('2013'!$C$86,3)&amp;LEFT('2013'!$H$86,13)</f>
        <v>76175formation B</v>
      </c>
      <c r="F4" s="16"/>
      <c r="G4" s="16">
        <f>'2013'!$U$86</f>
        <v>4.9163879598662206</v>
      </c>
      <c r="H4" t="s">
        <v>325</v>
      </c>
    </row>
    <row r="5" spans="1:11" x14ac:dyDescent="0.2">
      <c r="A5" s="145">
        <f>'2013'!$J$87</f>
        <v>41339</v>
      </c>
      <c r="B5" s="146" t="s">
        <v>324</v>
      </c>
      <c r="C5" s="146" t="str">
        <f>411 &amp; LEFT('2013'!$B$87,4)&amp;LEFT('2013'!$C$87,2)</f>
        <v>4117717</v>
      </c>
      <c r="D5" s="147" t="str">
        <f>'2013'!$I$87</f>
        <v>0000000772</v>
      </c>
      <c r="E5" s="146" t="str">
        <f>LEFT('2013'!$B$87,4)&amp;LEFT('2013'!$C$87,3)&amp;LEFT('2013'!$H$87,13)</f>
        <v>77176avoir formati</v>
      </c>
      <c r="F5" s="148">
        <f>'2013'!$S$87</f>
        <v>-425</v>
      </c>
      <c r="G5" s="148"/>
      <c r="H5" t="s">
        <v>325</v>
      </c>
      <c r="K5" s="131"/>
    </row>
    <row r="6" spans="1:11" x14ac:dyDescent="0.2">
      <c r="A6" s="145">
        <f>'2013'!$J$87</f>
        <v>41339</v>
      </c>
      <c r="B6" s="146" t="s">
        <v>324</v>
      </c>
      <c r="C6" s="146">
        <f>IF(OR('2013'!$H$87="formation B",'2013'!$H$87="avoir formation B"),706130,IF(OR('2013'!$H$87="formation AM",'2013'!$H$87="avoir formation AM"),706100,IF(OR('2013'!$H$87="formation AAC",'2013'!$H$87="avoir formation AAC"),706140,IF(OR('2013'!$H$87="formation moto",'2013'!$H$87="avoir formation moto"),706150,706170))))</f>
        <v>706130</v>
      </c>
      <c r="D6" s="147" t="str">
        <f>'2013'!$I$87</f>
        <v>0000000772</v>
      </c>
      <c r="E6" s="146" t="str">
        <f>LEFT('2013'!$B$87,4)&amp;LEFT('2013'!$C$87,3)&amp;LEFT('2013'!$H$87,13)</f>
        <v>77176avoir formati</v>
      </c>
      <c r="F6" s="146"/>
      <c r="G6" s="148">
        <f>'2013'!$T$87</f>
        <v>-355.35117056856188</v>
      </c>
      <c r="H6" t="s">
        <v>325</v>
      </c>
      <c r="I6" s="130" t="s">
        <v>326</v>
      </c>
      <c r="J6" s="142">
        <v>41339</v>
      </c>
      <c r="K6" s="131"/>
    </row>
    <row r="7" spans="1:11" x14ac:dyDescent="0.2">
      <c r="A7" s="145">
        <f>'2013'!$J$87</f>
        <v>41339</v>
      </c>
      <c r="B7" s="146" t="s">
        <v>324</v>
      </c>
      <c r="C7" s="146">
        <v>44710</v>
      </c>
      <c r="D7" s="147" t="str">
        <f>'2013'!$I$87</f>
        <v>0000000772</v>
      </c>
      <c r="E7" s="146" t="str">
        <f>LEFT('2013'!$B$87,4)&amp;LEFT('2013'!$C$87,3)&amp;LEFT('2013'!$H$87,13)</f>
        <v>77176avoir formati</v>
      </c>
      <c r="F7" s="148"/>
      <c r="G7" s="148">
        <f>'2013'!$U$87</f>
        <v>-69.648829431438131</v>
      </c>
      <c r="H7" t="s">
        <v>325</v>
      </c>
      <c r="K7" s="131"/>
    </row>
    <row r="8" spans="1:11" x14ac:dyDescent="0.2">
      <c r="A8" s="84">
        <f>'2013'!$J$88</f>
        <v>41339</v>
      </c>
      <c r="B8" t="s">
        <v>324</v>
      </c>
      <c r="C8" t="str">
        <f>411 &amp; LEFT('2013'!$B$88,4)&amp;LEFT('2013'!$C$88,2)</f>
        <v>4117817</v>
      </c>
      <c r="D8" s="144" t="str">
        <f>'2013'!$I$88</f>
        <v>0000000773</v>
      </c>
      <c r="E8" t="str">
        <f>LEFT('2013'!$B$88,4)&amp;LEFT('2013'!$C$88,3)&amp;LEFT('2013'!$H$88,13)</f>
        <v>78177formation AAC</v>
      </c>
      <c r="F8" s="16">
        <f>'2013'!$S$88</f>
        <v>114</v>
      </c>
      <c r="G8" s="16"/>
      <c r="H8" t="s">
        <v>325</v>
      </c>
      <c r="K8" s="131"/>
    </row>
    <row r="9" spans="1:11" x14ac:dyDescent="0.2">
      <c r="A9" s="84">
        <f>'2013'!$J$88</f>
        <v>41339</v>
      </c>
      <c r="B9" t="s">
        <v>324</v>
      </c>
      <c r="C9">
        <f>IF(OR('2013'!$H$88="formation B",'2013'!$H$88="avoir formation B"),706130,IF(OR('2013'!$H$88="formation AM",'2013'!$H$88="avoir formation AM"),706100,IF(OR('2013'!$H$88="formation AAC",'2013'!$H$88="avoir formation AAC"),706140,IF(OR('2013'!$H$88="formation moto",'2013'!$H$88="avoir formation moto"),706150,706170))))</f>
        <v>706140</v>
      </c>
      <c r="D9" s="144" t="str">
        <f>'2013'!$I$88</f>
        <v>0000000773</v>
      </c>
      <c r="E9" t="str">
        <f>LEFT('2013'!$B$88,4)&amp;LEFT('2013'!$C$88,3)&amp;LEFT('2013'!$H$88,13)</f>
        <v>78177formation AAC</v>
      </c>
      <c r="G9" s="16">
        <f>'2013'!$T$88</f>
        <v>95.317725752508366</v>
      </c>
      <c r="H9" t="s">
        <v>325</v>
      </c>
      <c r="K9" s="131"/>
    </row>
    <row r="10" spans="1:11" x14ac:dyDescent="0.2">
      <c r="A10" s="84">
        <f>'2013'!$J$88</f>
        <v>41339</v>
      </c>
      <c r="B10" t="s">
        <v>324</v>
      </c>
      <c r="C10">
        <v>44710</v>
      </c>
      <c r="D10" s="144" t="str">
        <f>'2013'!$I$88</f>
        <v>0000000773</v>
      </c>
      <c r="E10" t="str">
        <f>LEFT('2013'!$B$88,4)&amp;LEFT('2013'!$C$88,3)&amp;LEFT('2013'!$H$88,13)</f>
        <v>78177formation AAC</v>
      </c>
      <c r="F10" s="16"/>
      <c r="G10" s="16">
        <f>'2013'!$U$88</f>
        <v>18.682274247491641</v>
      </c>
      <c r="H10" t="s">
        <v>325</v>
      </c>
      <c r="K10" s="131"/>
    </row>
    <row r="11" spans="1:11" x14ac:dyDescent="0.2">
      <c r="A11" s="84">
        <f>'2013'!$J$89</f>
        <v>41339</v>
      </c>
      <c r="B11" t="s">
        <v>324</v>
      </c>
      <c r="C11" t="str">
        <f>411 &amp; LEFT('2013'!$B$89,4)&amp;LEFT('2013'!$C$89,2)</f>
        <v>4117917</v>
      </c>
      <c r="D11" s="144" t="str">
        <f>'2013'!$I$89</f>
        <v>0000000774</v>
      </c>
      <c r="E11" t="str">
        <f>LEFT('2013'!$B$89,4)&amp;LEFT('2013'!$C$89,3)&amp;LEFT('2013'!$H$89,13)</f>
        <v>79178formation AAC</v>
      </c>
      <c r="F11" s="16">
        <f>'2013'!$S$89</f>
        <v>38</v>
      </c>
      <c r="G11" s="16"/>
      <c r="H11" t="s">
        <v>325</v>
      </c>
      <c r="K11" s="131"/>
    </row>
    <row r="12" spans="1:11" x14ac:dyDescent="0.2">
      <c r="A12" s="84">
        <f>'2013'!$J$89</f>
        <v>41339</v>
      </c>
      <c r="B12" t="s">
        <v>324</v>
      </c>
      <c r="C12">
        <f>IF(OR('2013'!$H$89="formation B",'2013'!$H$89="avoir formation B"),706130,IF(OR('2013'!$H$89="formation AM",'2013'!$H$89="avoir formation AM"),706100,IF(OR('2013'!$H$89="formation AAC",'2013'!$H$89="avoir formation AAC"),706140,IF(OR('2013'!$H$89="formation moto",'2013'!$H$89="avoir formation moto"),706150,706170))))</f>
        <v>706140</v>
      </c>
      <c r="D12" s="144" t="str">
        <f>'2013'!$I$89</f>
        <v>0000000774</v>
      </c>
      <c r="E12" t="str">
        <f>LEFT('2013'!$B$89,4)&amp;LEFT('2013'!$C$89,3)&amp;LEFT('2013'!$H$89,13)</f>
        <v>79178formation AAC</v>
      </c>
      <c r="G12" s="16">
        <f>'2013'!$T$89</f>
        <v>31.772575250836123</v>
      </c>
      <c r="H12" t="s">
        <v>325</v>
      </c>
      <c r="K12" s="131"/>
    </row>
    <row r="13" spans="1:11" x14ac:dyDescent="0.2">
      <c r="A13" s="84">
        <f>'2013'!$J$89</f>
        <v>41339</v>
      </c>
      <c r="B13" t="s">
        <v>324</v>
      </c>
      <c r="C13">
        <v>44710</v>
      </c>
      <c r="D13" s="144" t="str">
        <f>'2013'!$I$89</f>
        <v>0000000774</v>
      </c>
      <c r="E13" t="str">
        <f>LEFT('2013'!$B$89,4)&amp;LEFT('2013'!$C$89,3)&amp;LEFT('2013'!$H$89,13)</f>
        <v>79178formation AAC</v>
      </c>
      <c r="F13" s="16"/>
      <c r="G13" s="16">
        <f>'2013'!$U$89</f>
        <v>6.2274247491638803</v>
      </c>
      <c r="H13" t="s">
        <v>325</v>
      </c>
      <c r="K13" s="131"/>
    </row>
    <row r="14" spans="1:11" x14ac:dyDescent="0.2">
      <c r="A14" s="84">
        <f>'2013'!$J$90</f>
        <v>41340</v>
      </c>
      <c r="B14" t="s">
        <v>324</v>
      </c>
      <c r="C14" t="str">
        <f>411 &amp; LEFT('2013'!$B$90,4)&amp;LEFT('2013'!$C$90,2)</f>
        <v>4118017</v>
      </c>
      <c r="D14" s="144" t="str">
        <f>'2013'!$I$90</f>
        <v>0000000775</v>
      </c>
      <c r="E14" t="str">
        <f>LEFT('2013'!$B$90,4)&amp;LEFT('2013'!$C$90,3)&amp;LEFT('2013'!$H$90,13)</f>
        <v>80179formation mot</v>
      </c>
      <c r="F14" s="16">
        <f>'2013'!$S$90</f>
        <v>242</v>
      </c>
      <c r="G14" s="16"/>
      <c r="H14" t="s">
        <v>325</v>
      </c>
      <c r="K14" s="131"/>
    </row>
    <row r="15" spans="1:11" x14ac:dyDescent="0.2">
      <c r="A15" s="84">
        <f>'2013'!$J$90</f>
        <v>41340</v>
      </c>
      <c r="B15" t="s">
        <v>324</v>
      </c>
      <c r="C15">
        <f>IF(OR('2013'!$H$90="formation B",'2013'!$H$90="avoir formation B"),706130,IF(OR('2013'!$H$90="formation AM",'2013'!$H$90="avoir formation AM"),706100,IF(OR('2013'!$H$90="formation AAC",'2013'!$H$90="avoir formation AAC"),706140,IF(OR('2013'!$H$90="formation moto",'2013'!$H$90="avoir formation moto"),706150,706170))))</f>
        <v>706150</v>
      </c>
      <c r="D15" s="144" t="str">
        <f>'2013'!$I$90</f>
        <v>0000000775</v>
      </c>
      <c r="E15" t="str">
        <f>LEFT('2013'!$B$90,4)&amp;LEFT('2013'!$C$90,3)&amp;LEFT('2013'!$H$90,13)</f>
        <v>80179formation mot</v>
      </c>
      <c r="G15" s="16">
        <f>'2013'!$T$90</f>
        <v>202.34113712374582</v>
      </c>
      <c r="H15" t="s">
        <v>325</v>
      </c>
      <c r="K15" s="131"/>
    </row>
    <row r="16" spans="1:11" x14ac:dyDescent="0.2">
      <c r="A16" s="84">
        <f>'2013'!$J$90</f>
        <v>41340</v>
      </c>
      <c r="B16" t="s">
        <v>324</v>
      </c>
      <c r="C16">
        <v>44710</v>
      </c>
      <c r="D16" s="144" t="str">
        <f>'2013'!$I$90</f>
        <v>0000000775</v>
      </c>
      <c r="E16" t="str">
        <f>LEFT('2013'!$B$90,4)&amp;LEFT('2013'!$C$90,3)&amp;LEFT('2013'!$H$90,13)</f>
        <v>80179formation mot</v>
      </c>
      <c r="F16" s="16"/>
      <c r="G16" s="16">
        <f>'2013'!$U$90</f>
        <v>39.658862876254183</v>
      </c>
      <c r="H16" t="s">
        <v>325</v>
      </c>
      <c r="K16" s="131"/>
    </row>
    <row r="17" spans="1:11" x14ac:dyDescent="0.2">
      <c r="A17" s="84">
        <f>'2013'!$J$91</f>
        <v>41341</v>
      </c>
      <c r="B17" t="s">
        <v>324</v>
      </c>
      <c r="C17" t="str">
        <f>411 &amp; LEFT('2013'!$B$91,4)&amp;LEFT('2013'!$C$91,2)</f>
        <v>4118118</v>
      </c>
      <c r="D17" s="144" t="str">
        <f>'2013'!$I$91</f>
        <v>0000000776</v>
      </c>
      <c r="E17" t="str">
        <f>LEFT('2013'!$B$91,4)&amp;LEFT('2013'!$C$91,3)&amp;LEFT('2013'!$H$91,13)</f>
        <v>81180formation AAC</v>
      </c>
      <c r="F17" s="16">
        <f>'2013'!$S$91</f>
        <v>111</v>
      </c>
      <c r="G17" s="16"/>
      <c r="H17" t="s">
        <v>325</v>
      </c>
      <c r="K17" s="131"/>
    </row>
    <row r="18" spans="1:11" x14ac:dyDescent="0.2">
      <c r="A18" s="84">
        <f>'2013'!$J$91</f>
        <v>41341</v>
      </c>
      <c r="B18" t="s">
        <v>324</v>
      </c>
      <c r="C18">
        <f>IF(OR('2013'!$H$91="formation B",'2013'!$H$91="avoir formation B"),706130,IF(OR('2013'!$H$91="formation AM",'2013'!$H$91="avoir formation AM"),706100,IF(OR('2013'!$H$91="formation AAC",'2013'!$H$91="avoir formation AAC"),706140,IF(OR('2013'!$H$91="formation moto",'2013'!$H$91="avoir formation moto"),706150,706170))))</f>
        <v>706140</v>
      </c>
      <c r="D18" s="144" t="str">
        <f>'2013'!$I$91</f>
        <v>0000000776</v>
      </c>
      <c r="E18" t="str">
        <f>LEFT('2013'!$B$91,4)&amp;LEFT('2013'!$C$91,3)&amp;LEFT('2013'!$H$91,13)</f>
        <v>81180formation AAC</v>
      </c>
      <c r="G18" s="16">
        <f>'2013'!$T$91</f>
        <v>92.809364548494983</v>
      </c>
      <c r="H18" t="s">
        <v>325</v>
      </c>
      <c r="K18" s="131"/>
    </row>
    <row r="19" spans="1:11" x14ac:dyDescent="0.2">
      <c r="A19" s="84">
        <f>'2013'!$J$91</f>
        <v>41341</v>
      </c>
      <c r="B19" t="s">
        <v>324</v>
      </c>
      <c r="C19">
        <v>44710</v>
      </c>
      <c r="D19" s="144" t="str">
        <f>'2013'!$I$91</f>
        <v>0000000776</v>
      </c>
      <c r="E19" t="str">
        <f>LEFT('2013'!$B$91,4)&amp;LEFT('2013'!$C$91,3)&amp;LEFT('2013'!$H$91,13)</f>
        <v>81180formation AAC</v>
      </c>
      <c r="F19" s="16"/>
      <c r="G19" s="16">
        <f>'2013'!$U$91</f>
        <v>18.190635451505017</v>
      </c>
      <c r="H19" t="s">
        <v>325</v>
      </c>
      <c r="J19" s="84"/>
      <c r="K19" s="131"/>
    </row>
    <row r="20" spans="1:11" x14ac:dyDescent="0.2">
      <c r="A20" s="84">
        <f>'2013'!$J$92</f>
        <v>41341</v>
      </c>
      <c r="B20" t="s">
        <v>324</v>
      </c>
      <c r="C20" t="str">
        <f>411 &amp; LEFT('2013'!$B$92,4)&amp;LEFT('2013'!$C$92,2)</f>
        <v>4118218</v>
      </c>
      <c r="D20" s="144" t="str">
        <f>'2013'!$I$92</f>
        <v>0000000777</v>
      </c>
      <c r="E20" t="str">
        <f>LEFT('2013'!$B$92,4)&amp;LEFT('2013'!$C$92,3)&amp;LEFT('2013'!$H$92,13)</f>
        <v>82181formation AAC</v>
      </c>
      <c r="F20" s="16">
        <f>'2013'!$S$92</f>
        <v>111</v>
      </c>
      <c r="G20" s="16"/>
      <c r="H20" t="s">
        <v>325</v>
      </c>
      <c r="K20" s="131"/>
    </row>
    <row r="21" spans="1:11" x14ac:dyDescent="0.2">
      <c r="A21" s="84">
        <f>'2013'!$J$92</f>
        <v>41341</v>
      </c>
      <c r="B21" t="s">
        <v>324</v>
      </c>
      <c r="C21">
        <f>IF(OR('2013'!$H$92="formation B",'2013'!$H$92="avoir formation B"),706130,IF(OR('2013'!$H$92="formation AM",'2013'!$H$92="avoir formation AM"),706100,IF(OR('2013'!$H$92="formation AAC",'2013'!$H$92="avoir formation AAC"),706140,IF(OR('2013'!$H$92="formation moto",'2013'!$H$92="avoir formation moto"),706150,706170))))</f>
        <v>706140</v>
      </c>
      <c r="D21" s="144" t="str">
        <f>'2013'!$I$92</f>
        <v>0000000777</v>
      </c>
      <c r="E21" t="str">
        <f>LEFT('2013'!$B$92,4)&amp;LEFT('2013'!$C$92,3)&amp;LEFT('2013'!$H$92,13)</f>
        <v>82181formation AAC</v>
      </c>
      <c r="G21" s="16">
        <f>'2013'!$T$92</f>
        <v>92.809364548494983</v>
      </c>
      <c r="H21" t="s">
        <v>325</v>
      </c>
      <c r="K21" s="131"/>
    </row>
    <row r="22" spans="1:11" x14ac:dyDescent="0.2">
      <c r="A22" s="84">
        <f>'2013'!$J$92</f>
        <v>41341</v>
      </c>
      <c r="B22" t="s">
        <v>324</v>
      </c>
      <c r="C22">
        <v>44710</v>
      </c>
      <c r="D22" s="144" t="str">
        <f>'2013'!$I$92</f>
        <v>0000000777</v>
      </c>
      <c r="E22" t="str">
        <f>LEFT('2013'!$B$92,4)&amp;LEFT('2013'!$C$92,3)&amp;LEFT('2013'!$H$92,13)</f>
        <v>82181formation AAC</v>
      </c>
      <c r="F22" s="16"/>
      <c r="G22" s="16">
        <f>'2013'!$U$92</f>
        <v>18.190635451505017</v>
      </c>
      <c r="H22" t="s">
        <v>325</v>
      </c>
      <c r="K22" s="131"/>
    </row>
    <row r="23" spans="1:11" x14ac:dyDescent="0.2">
      <c r="A23" s="84">
        <f>'2013'!$J$93</f>
        <v>41342</v>
      </c>
      <c r="B23" t="s">
        <v>324</v>
      </c>
      <c r="C23" t="str">
        <f>411 &amp; LEFT('2013'!$B$93,4)&amp;LEFT('2013'!$C$93,2)</f>
        <v>4118318</v>
      </c>
      <c r="D23" s="144" t="str">
        <f>'2013'!$I$93</f>
        <v>0000000778</v>
      </c>
      <c r="E23" t="str">
        <f>LEFT('2013'!$B$93,4)&amp;LEFT('2013'!$C$93,3)&amp;LEFT('2013'!$H$93,13)</f>
        <v>83182formation AAC</v>
      </c>
      <c r="F23" s="16">
        <f>'2013'!$S$93</f>
        <v>190</v>
      </c>
      <c r="G23" s="16"/>
      <c r="H23" t="s">
        <v>325</v>
      </c>
      <c r="K23" s="131"/>
    </row>
    <row r="24" spans="1:11" x14ac:dyDescent="0.2">
      <c r="A24" s="84">
        <f>'2013'!$J$93</f>
        <v>41342</v>
      </c>
      <c r="B24" t="s">
        <v>324</v>
      </c>
      <c r="C24">
        <f>IF(OR('2013'!$H$93="formation B",'2013'!$H$93="avoir formation B"),706130,IF(OR('2013'!$H$93="formation AM",'2013'!$H$93="avoir formation AM"),706100,IF(OR('2013'!$H$93="formation AAC",'2013'!$H$93="avoir formation AAC"),706140,IF(OR('2013'!$H$93="formation moto",'2013'!$H$93="avoir formation moto"),706150,706170))))</f>
        <v>706140</v>
      </c>
      <c r="D24" s="144" t="str">
        <f>'2013'!$I$93</f>
        <v>0000000778</v>
      </c>
      <c r="E24" t="str">
        <f>LEFT('2013'!$B$93,4)&amp;LEFT('2013'!$C$93,3)&amp;LEFT('2013'!$H$93,13)</f>
        <v>83182formation AAC</v>
      </c>
      <c r="G24" s="16">
        <f>'2013'!$T$93</f>
        <v>158.86287625418061</v>
      </c>
      <c r="H24" t="s">
        <v>325</v>
      </c>
      <c r="K24" s="131"/>
    </row>
    <row r="25" spans="1:11" x14ac:dyDescent="0.2">
      <c r="A25" s="84">
        <f>'2013'!$J$93</f>
        <v>41342</v>
      </c>
      <c r="B25" t="s">
        <v>324</v>
      </c>
      <c r="C25">
        <v>44710</v>
      </c>
      <c r="D25" s="144" t="str">
        <f>'2013'!$I$93</f>
        <v>0000000778</v>
      </c>
      <c r="E25" t="str">
        <f>LEFT('2013'!$B$93,4)&amp;LEFT('2013'!$C$93,3)&amp;LEFT('2013'!$H$93,13)</f>
        <v>83182formation AAC</v>
      </c>
      <c r="F25" s="16"/>
      <c r="G25" s="16">
        <f>'2013'!$U$93</f>
        <v>31.137123745819398</v>
      </c>
      <c r="H25" t="s">
        <v>325</v>
      </c>
      <c r="K25" s="131"/>
    </row>
    <row r="26" spans="1:11" x14ac:dyDescent="0.2">
      <c r="A26" s="84">
        <f>'2013'!$J$94</f>
        <v>41342</v>
      </c>
      <c r="B26" t="s">
        <v>324</v>
      </c>
      <c r="C26" t="str">
        <f>411 &amp; LEFT('2013'!$B$94,4)&amp;LEFT('2013'!$C$94,2)</f>
        <v>4118418</v>
      </c>
      <c r="D26" s="144" t="str">
        <f>'2013'!$I$94</f>
        <v>0000000779</v>
      </c>
      <c r="E26" t="str">
        <f>LEFT('2013'!$B$94,4)&amp;LEFT('2013'!$C$94,3)&amp;LEFT('2013'!$H$94,13)</f>
        <v>84183formation AAC</v>
      </c>
      <c r="F26" s="16">
        <f>'2013'!$S$94</f>
        <v>204</v>
      </c>
      <c r="G26" s="16"/>
      <c r="H26" t="s">
        <v>325</v>
      </c>
      <c r="K26" s="131"/>
    </row>
    <row r="27" spans="1:11" x14ac:dyDescent="0.2">
      <c r="A27" s="84">
        <f>'2013'!$J$94</f>
        <v>41342</v>
      </c>
      <c r="B27" t="s">
        <v>324</v>
      </c>
      <c r="C27">
        <f>IF(OR('2013'!$H$94="formation B",'2013'!$H$94="avoir formation B"),706130,IF(OR('2013'!$H$94="formation AM",'2013'!$H$94="avoir formation AM"),706100,IF(OR('2013'!$H$94="formation AAC",'2013'!$H$94="avoir formation AAC"),706140,IF(OR('2013'!$H$94="formation moto",'2013'!$H$94="avoir formation moto"),706150,706170))))</f>
        <v>706140</v>
      </c>
      <c r="D27" s="144" t="str">
        <f>'2013'!$I$94</f>
        <v>0000000779</v>
      </c>
      <c r="E27" t="str">
        <f>LEFT('2013'!$B$94,4)&amp;LEFT('2013'!$C$94,3)&amp;LEFT('2013'!$H$94,13)</f>
        <v>84183formation AAC</v>
      </c>
      <c r="G27" s="16">
        <f>'2013'!$T$94</f>
        <v>170.5685618729097</v>
      </c>
      <c r="H27" t="s">
        <v>325</v>
      </c>
      <c r="K27" s="131"/>
    </row>
    <row r="28" spans="1:11" x14ac:dyDescent="0.2">
      <c r="A28" s="84">
        <f>'2013'!$J$94</f>
        <v>41342</v>
      </c>
      <c r="B28" t="s">
        <v>324</v>
      </c>
      <c r="C28">
        <v>44710</v>
      </c>
      <c r="D28" s="144" t="str">
        <f>'2013'!$I$94</f>
        <v>0000000779</v>
      </c>
      <c r="E28" t="str">
        <f>LEFT('2013'!$B$94,4)&amp;LEFT('2013'!$C$94,3)&amp;LEFT('2013'!$H$94,13)</f>
        <v>84183formation AAC</v>
      </c>
      <c r="F28" s="16"/>
      <c r="G28" s="16">
        <f>'2013'!$U$94</f>
        <v>33.431438127090303</v>
      </c>
      <c r="H28" t="s">
        <v>325</v>
      </c>
      <c r="K28" s="131"/>
    </row>
    <row r="29" spans="1:11" x14ac:dyDescent="0.2">
      <c r="A29" s="84">
        <f>'2013'!$J$95</f>
        <v>41342</v>
      </c>
      <c r="B29" t="s">
        <v>324</v>
      </c>
      <c r="C29" t="str">
        <f>411 &amp; LEFT('2013'!$B$95,4)&amp;LEFT('2013'!$C$95,2)</f>
        <v>4118518</v>
      </c>
      <c r="D29" s="144" t="str">
        <f>'2013'!$I$95</f>
        <v>0000000780</v>
      </c>
      <c r="E29" t="str">
        <f>LEFT('2013'!$B$95,4)&amp;LEFT('2013'!$C$95,3)&amp;LEFT('2013'!$H$95,13)</f>
        <v>85184formation B</v>
      </c>
      <c r="F29" s="16">
        <f>'2013'!$S$95</f>
        <v>228</v>
      </c>
      <c r="G29" s="16"/>
      <c r="H29" t="s">
        <v>325</v>
      </c>
      <c r="K29" s="131"/>
    </row>
    <row r="30" spans="1:11" x14ac:dyDescent="0.2">
      <c r="A30" s="84">
        <f>'2013'!$J$95</f>
        <v>41342</v>
      </c>
      <c r="B30" t="s">
        <v>324</v>
      </c>
      <c r="C30">
        <f>IF(OR('2013'!$H$95="formation B",'2013'!$H$95="avoir formation B"),706130,IF(OR('2013'!$H$95="formation AM",'2013'!$H$95="avoir formation AM"),706100,IF(OR('2013'!$H$95="formation AAC",'2013'!$H$95="avoir formation AAC"),706140,IF(OR('2013'!$H$95="formation moto",'2013'!$H$95="avoir formation moto"),706150,706170))))</f>
        <v>706130</v>
      </c>
      <c r="D30" s="144" t="str">
        <f>'2013'!$I$95</f>
        <v>0000000780</v>
      </c>
      <c r="E30" t="str">
        <f>LEFT('2013'!$B$95,4)&amp;LEFT('2013'!$C$95,3)&amp;LEFT('2013'!$H$95,13)</f>
        <v>85184formation B</v>
      </c>
      <c r="G30" s="16">
        <f>'2013'!$T$95</f>
        <v>190.63545150501673</v>
      </c>
      <c r="H30" t="s">
        <v>325</v>
      </c>
      <c r="K30" s="131"/>
    </row>
    <row r="31" spans="1:11" x14ac:dyDescent="0.2">
      <c r="A31" s="84">
        <f>'2013'!$J$95</f>
        <v>41342</v>
      </c>
      <c r="B31" t="s">
        <v>324</v>
      </c>
      <c r="C31">
        <v>44710</v>
      </c>
      <c r="D31" s="144" t="str">
        <f>'2013'!$I$95</f>
        <v>0000000780</v>
      </c>
      <c r="E31" t="str">
        <f>LEFT('2013'!$B$95,4)&amp;LEFT('2013'!$C$95,3)&amp;LEFT('2013'!$H$95,13)</f>
        <v>85184formation B</v>
      </c>
      <c r="F31" s="16"/>
      <c r="G31" s="16">
        <f>'2013'!$U$95</f>
        <v>37.364548494983282</v>
      </c>
      <c r="H31" t="s">
        <v>325</v>
      </c>
      <c r="K31" s="131"/>
    </row>
    <row r="32" spans="1:11" x14ac:dyDescent="0.2">
      <c r="A32" s="84">
        <f>'2013'!$J$96</f>
        <v>41342</v>
      </c>
      <c r="B32" t="s">
        <v>324</v>
      </c>
      <c r="C32" t="str">
        <f>411 &amp; LEFT('2013'!$B$96,4)&amp;LEFT('2013'!$C$96,2)</f>
        <v>4118618</v>
      </c>
      <c r="D32" s="144" t="str">
        <f>'2013'!$I$96</f>
        <v>0000000781</v>
      </c>
      <c r="E32" t="str">
        <f>LEFT('2013'!$B$96,4)&amp;LEFT('2013'!$C$96,3)&amp;LEFT('2013'!$H$96,13)</f>
        <v>86185avoir formati</v>
      </c>
      <c r="F32" s="16">
        <f>'2013'!$S$96</f>
        <v>-90</v>
      </c>
      <c r="G32" s="16"/>
      <c r="H32" t="s">
        <v>325</v>
      </c>
      <c r="K32" s="131"/>
    </row>
    <row r="33" spans="1:11" x14ac:dyDescent="0.2">
      <c r="A33" s="84">
        <f>'2013'!$J$96</f>
        <v>41342</v>
      </c>
      <c r="B33" t="s">
        <v>324</v>
      </c>
      <c r="C33">
        <f>IF(OR('2013'!$H$96="formation B",'2013'!$H$96="avoir formation B"),706130,IF(OR('2013'!$H$96="formation AM",'2013'!$H$96="avoir formation AM"),706100,IF(OR('2013'!$H$96="formation AAC",'2013'!$H$96="avoir formation AAC"),706140,IF(OR('2013'!$H$96="formation moto",'2013'!$H$96="avoir formation moto"),706150,706170))))</f>
        <v>706130</v>
      </c>
      <c r="D33" s="144" t="str">
        <f>'2013'!$I$96</f>
        <v>0000000781</v>
      </c>
      <c r="E33" t="str">
        <f>LEFT('2013'!$B$96,4)&amp;LEFT('2013'!$C$96,3)&amp;LEFT('2013'!$H$96,13)</f>
        <v>86185avoir formati</v>
      </c>
      <c r="G33" s="16">
        <f>'2013'!$T$96</f>
        <v>-75.250836120401345</v>
      </c>
      <c r="H33" t="s">
        <v>325</v>
      </c>
      <c r="K33" s="131"/>
    </row>
    <row r="34" spans="1:11" x14ac:dyDescent="0.2">
      <c r="A34" s="84">
        <f>'2013'!$J$96</f>
        <v>41342</v>
      </c>
      <c r="B34" t="s">
        <v>324</v>
      </c>
      <c r="C34">
        <v>44710</v>
      </c>
      <c r="D34" s="144" t="str">
        <f>'2013'!$I$96</f>
        <v>0000000781</v>
      </c>
      <c r="E34" t="str">
        <f>LEFT('2013'!$B$96,4)&amp;LEFT('2013'!$C$96,3)&amp;LEFT('2013'!$H$96,13)</f>
        <v>86185avoir formati</v>
      </c>
      <c r="F34" s="16"/>
      <c r="G34" s="16">
        <f>'2013'!$U$96</f>
        <v>-14.749163879598663</v>
      </c>
      <c r="H34" t="s">
        <v>325</v>
      </c>
      <c r="K34" s="131"/>
    </row>
    <row r="35" spans="1:11" x14ac:dyDescent="0.2">
      <c r="A35" s="84">
        <f>'2013'!$J$97</f>
        <v>41342</v>
      </c>
      <c r="B35" t="s">
        <v>324</v>
      </c>
      <c r="C35" t="str">
        <f>411 &amp; LEFT('2013'!$B$97,4)&amp;LEFT('2013'!$C$97,2)</f>
        <v>4118718</v>
      </c>
      <c r="D35" s="144" t="str">
        <f>'2013'!$I$97</f>
        <v>0000000782</v>
      </c>
      <c r="E35" t="str">
        <f>LEFT('2013'!$B$97,4)&amp;LEFT('2013'!$C$97,3)&amp;LEFT('2013'!$H$97,13)</f>
        <v>87186formation B</v>
      </c>
      <c r="F35" s="16">
        <f>'2013'!$S$97</f>
        <v>207</v>
      </c>
      <c r="G35" s="16"/>
      <c r="H35" t="s">
        <v>325</v>
      </c>
      <c r="K35" s="131"/>
    </row>
    <row r="36" spans="1:11" x14ac:dyDescent="0.2">
      <c r="A36" s="84">
        <f>'2013'!$J$97</f>
        <v>41342</v>
      </c>
      <c r="B36" t="s">
        <v>324</v>
      </c>
      <c r="C36">
        <f>IF(OR('2013'!$H$97="formation B",'2013'!$H$97="avoir formation B"),706130,IF(OR('2013'!$H$97="formation AM",'2013'!$H$97="avoir formation AM"),706100,IF(OR('2013'!$H$97="formation AAC",'2013'!$H$97="avoir formation AAC"),706140,IF(OR('2013'!$H$97="formation moto",'2013'!$H$97="avoir formation moto"),706150,706170))))</f>
        <v>706130</v>
      </c>
      <c r="D36" s="144" t="str">
        <f>'2013'!$I$97</f>
        <v>0000000782</v>
      </c>
      <c r="E36" t="str">
        <f>LEFT('2013'!$B$97,4)&amp;LEFT('2013'!$C$97,3)&amp;LEFT('2013'!$H$97,13)</f>
        <v>87186formation B</v>
      </c>
      <c r="G36" s="16">
        <f>'2013'!$T$97</f>
        <v>173.07692307692309</v>
      </c>
      <c r="H36" t="s">
        <v>325</v>
      </c>
      <c r="K36" s="131"/>
    </row>
    <row r="37" spans="1:11" x14ac:dyDescent="0.2">
      <c r="A37" s="84">
        <f>'2013'!$J$97</f>
        <v>41342</v>
      </c>
      <c r="B37" t="s">
        <v>324</v>
      </c>
      <c r="C37">
        <v>44710</v>
      </c>
      <c r="D37" s="144" t="str">
        <f>'2013'!$I$97</f>
        <v>0000000782</v>
      </c>
      <c r="E37" t="str">
        <f>LEFT('2013'!$B$97,4)&amp;LEFT('2013'!$C$97,3)&amp;LEFT('2013'!$H$97,13)</f>
        <v>87186formation B</v>
      </c>
      <c r="F37" s="16"/>
      <c r="G37" s="16">
        <f>'2013'!$U$97</f>
        <v>33.923076923076927</v>
      </c>
      <c r="H37" t="s">
        <v>325</v>
      </c>
      <c r="K37" s="131"/>
    </row>
    <row r="38" spans="1:11" x14ac:dyDescent="0.2">
      <c r="A38" s="84">
        <f>'2013'!$J$98</f>
        <v>41345</v>
      </c>
      <c r="B38" t="s">
        <v>324</v>
      </c>
      <c r="C38" t="str">
        <f>411 &amp; LEFT('2013'!$B$98,4)&amp;LEFT('2013'!$C$98,2)</f>
        <v>4118818</v>
      </c>
      <c r="D38" s="144" t="str">
        <f>'2013'!$I$98</f>
        <v>0000000783</v>
      </c>
      <c r="E38" t="str">
        <f>LEFT('2013'!$B$98,4)&amp;LEFT('2013'!$C$98,3)&amp;LEFT('2013'!$H$98,13)</f>
        <v>88187formation B</v>
      </c>
      <c r="F38" s="16">
        <f>'2013'!$S$98</f>
        <v>380</v>
      </c>
      <c r="G38" s="16"/>
      <c r="H38" t="s">
        <v>325</v>
      </c>
      <c r="K38" s="131"/>
    </row>
    <row r="39" spans="1:11" x14ac:dyDescent="0.2">
      <c r="A39" s="84">
        <f>'2013'!$J$98</f>
        <v>41345</v>
      </c>
      <c r="B39" t="s">
        <v>324</v>
      </c>
      <c r="C39">
        <f>IF(OR('2013'!$H$98="formation B",'2013'!$H$98="avoir formation B"),706130,IF(OR('2013'!$H$98="formation AM",'2013'!$H$98="avoir formation AM"),706100,IF(OR('2013'!$H$98="formation AAC",'2013'!$H$98="avoir formation AAC"),706140,IF(OR('2013'!$H$98="formation moto",'2013'!$H$98="avoir formation moto"),706150,706170))))</f>
        <v>706130</v>
      </c>
      <c r="D39" s="144" t="str">
        <f>'2013'!$I$98</f>
        <v>0000000783</v>
      </c>
      <c r="E39" t="str">
        <f>LEFT('2013'!$B$98,4)&amp;LEFT('2013'!$C$98,3)&amp;LEFT('2013'!$H$98,13)</f>
        <v>88187formation B</v>
      </c>
      <c r="G39" s="16">
        <f>'2013'!$T$98</f>
        <v>317.72575250836121</v>
      </c>
      <c r="H39" t="s">
        <v>325</v>
      </c>
      <c r="K39" s="131"/>
    </row>
    <row r="40" spans="1:11" x14ac:dyDescent="0.2">
      <c r="A40" s="84">
        <f>'2013'!$J$98</f>
        <v>41345</v>
      </c>
      <c r="B40" t="s">
        <v>324</v>
      </c>
      <c r="C40">
        <v>44710</v>
      </c>
      <c r="D40" s="144" t="str">
        <f>'2013'!$I$98</f>
        <v>0000000783</v>
      </c>
      <c r="E40" t="str">
        <f>LEFT('2013'!$B$98,4)&amp;LEFT('2013'!$C$98,3)&amp;LEFT('2013'!$H$98,13)</f>
        <v>88187formation B</v>
      </c>
      <c r="F40" s="16"/>
      <c r="G40" s="16">
        <f>'2013'!$U$98</f>
        <v>62.274247491638796</v>
      </c>
      <c r="H40" t="s">
        <v>325</v>
      </c>
      <c r="K40" s="131"/>
    </row>
    <row r="41" spans="1:11" x14ac:dyDescent="0.2">
      <c r="A41" s="84">
        <f>'2013'!$J$99</f>
        <v>41346</v>
      </c>
      <c r="B41" t="s">
        <v>324</v>
      </c>
      <c r="C41" t="str">
        <f>411 &amp; LEFT('2013'!$B$99,4)&amp;LEFT('2013'!$C$99,2)</f>
        <v>4118918</v>
      </c>
      <c r="D41" s="144" t="str">
        <f>'2013'!$I$99</f>
        <v>0000000784</v>
      </c>
      <c r="E41" t="str">
        <f>LEFT('2013'!$B$99,4)&amp;LEFT('2013'!$C$99,3)&amp;LEFT('2013'!$H$99,13)</f>
        <v>89188formation AAC</v>
      </c>
      <c r="F41" s="16">
        <f>'2013'!$S$99</f>
        <v>76</v>
      </c>
      <c r="G41" s="16"/>
      <c r="H41" t="s">
        <v>325</v>
      </c>
      <c r="K41" s="131"/>
    </row>
    <row r="42" spans="1:11" x14ac:dyDescent="0.2">
      <c r="A42" s="84">
        <f>'2013'!$J$99</f>
        <v>41346</v>
      </c>
      <c r="B42" t="s">
        <v>324</v>
      </c>
      <c r="C42">
        <f>IF(OR('2013'!$H$99="formation B",'2013'!$H$99="avoir formation B"),706130,IF(OR('2013'!$H$99="formation AM",'2013'!$H$99="avoir formation AM"),706100,IF(OR('2013'!$H$99="formation AAC",'2013'!$H$99="avoir formation AAC"),706140,IF(OR('2013'!$H$99="formation moto",'2013'!$H$99="avoir formation moto"),706150,706170))))</f>
        <v>706140</v>
      </c>
      <c r="D42" s="144" t="str">
        <f>'2013'!$I$99</f>
        <v>0000000784</v>
      </c>
      <c r="E42" t="str">
        <f>LEFT('2013'!$B$99,4)&amp;LEFT('2013'!$C$99,3)&amp;LEFT('2013'!$H$99,13)</f>
        <v>89188formation AAC</v>
      </c>
      <c r="G42" s="16">
        <f>'2013'!$T$99</f>
        <v>63.545150501672246</v>
      </c>
      <c r="H42" t="s">
        <v>325</v>
      </c>
      <c r="K42" s="131"/>
    </row>
    <row r="43" spans="1:11" x14ac:dyDescent="0.2">
      <c r="A43" s="84">
        <f>'2013'!$J$99</f>
        <v>41346</v>
      </c>
      <c r="B43" t="s">
        <v>324</v>
      </c>
      <c r="C43">
        <v>44710</v>
      </c>
      <c r="D43" s="144" t="str">
        <f>'2013'!$I$99</f>
        <v>0000000784</v>
      </c>
      <c r="E43" t="str">
        <f>LEFT('2013'!$B$99,4)&amp;LEFT('2013'!$C$99,3)&amp;LEFT('2013'!$H$99,13)</f>
        <v>89188formation AAC</v>
      </c>
      <c r="F43" s="16"/>
      <c r="G43" s="16">
        <f>'2013'!$U$99</f>
        <v>12.454849498327761</v>
      </c>
      <c r="H43" t="s">
        <v>325</v>
      </c>
      <c r="K43" s="131"/>
    </row>
    <row r="44" spans="1:11" x14ac:dyDescent="0.2">
      <c r="A44" s="84">
        <f>'2013'!$J$100</f>
        <v>41346</v>
      </c>
      <c r="B44" t="s">
        <v>324</v>
      </c>
      <c r="C44" t="str">
        <f>411 &amp; LEFT('2013'!$B$100,4)&amp;LEFT('2013'!$C$100,2)</f>
        <v>4119018</v>
      </c>
      <c r="D44" s="144" t="str">
        <f>'2013'!$I$100</f>
        <v>0000000785</v>
      </c>
      <c r="E44" t="str">
        <f>LEFT('2013'!$B$100,4)&amp;LEFT('2013'!$C$100,3)&amp;LEFT('2013'!$H$100,13)</f>
        <v>90189formation AAC</v>
      </c>
      <c r="F44" s="16">
        <f>'2013'!$S$100</f>
        <v>76</v>
      </c>
      <c r="G44" s="16"/>
      <c r="H44" t="s">
        <v>325</v>
      </c>
      <c r="K44" s="131"/>
    </row>
    <row r="45" spans="1:11" x14ac:dyDescent="0.2">
      <c r="A45" s="84">
        <f>'2013'!$J$100</f>
        <v>41346</v>
      </c>
      <c r="B45" t="s">
        <v>324</v>
      </c>
      <c r="C45">
        <f>IF(OR('2013'!$H$100="formation B",'2013'!$H$100="avoir formation B"),706130,IF(OR('2013'!$H$100="formation AM",'2013'!$H$100="avoir formation AM"),706100,IF(OR('2013'!$H$100="formation AAC",'2013'!$H$100="avoir formation AAC"),706140,IF(OR('2013'!$H$100="formation moto",'2013'!$H$100="avoir formation moto"),706150,706170))))</f>
        <v>706140</v>
      </c>
      <c r="D45" s="144" t="str">
        <f>'2013'!$I$100</f>
        <v>0000000785</v>
      </c>
      <c r="E45" t="str">
        <f>LEFT('2013'!$B$100,4)&amp;LEFT('2013'!$C$100,3)&amp;LEFT('2013'!$H$100,13)</f>
        <v>90189formation AAC</v>
      </c>
      <c r="G45" s="16">
        <f>'2013'!$T$100</f>
        <v>63.545150501672246</v>
      </c>
      <c r="H45" t="s">
        <v>325</v>
      </c>
      <c r="K45" s="131"/>
    </row>
    <row r="46" spans="1:11" x14ac:dyDescent="0.2">
      <c r="A46" s="84">
        <f>'2013'!$J$100</f>
        <v>41346</v>
      </c>
      <c r="B46" t="s">
        <v>324</v>
      </c>
      <c r="C46">
        <v>44710</v>
      </c>
      <c r="D46" s="144" t="str">
        <f>'2013'!$I$100</f>
        <v>0000000785</v>
      </c>
      <c r="E46" t="str">
        <f>LEFT('2013'!$B$100,4)&amp;LEFT('2013'!$C$100,3)&amp;LEFT('2013'!$H$100,13)</f>
        <v>90189formation AAC</v>
      </c>
      <c r="F46" s="16"/>
      <c r="G46" s="16">
        <f>'2013'!$U$100</f>
        <v>12.454849498327761</v>
      </c>
      <c r="H46" t="s">
        <v>325</v>
      </c>
      <c r="K46" s="131"/>
    </row>
    <row r="47" spans="1:11" x14ac:dyDescent="0.2">
      <c r="A47" s="84">
        <f>'2013'!$J$101</f>
        <v>41346</v>
      </c>
      <c r="B47" t="s">
        <v>324</v>
      </c>
      <c r="C47" t="str">
        <f>411 &amp; LEFT('2013'!$B$101,4)&amp;LEFT('2013'!$C$101,2)</f>
        <v>4119119</v>
      </c>
      <c r="D47" s="144" t="str">
        <f>'2013'!$I$101</f>
        <v>0000000786</v>
      </c>
      <c r="E47" t="str">
        <f>LEFT('2013'!$B$101,4)&amp;LEFT('2013'!$C$101,3)&amp;LEFT('2013'!$H$101,13)</f>
        <v>91190formation B</v>
      </c>
      <c r="F47" s="16">
        <f>'2013'!$S$101</f>
        <v>257</v>
      </c>
      <c r="G47" s="16"/>
      <c r="H47" t="s">
        <v>325</v>
      </c>
      <c r="K47" s="131"/>
    </row>
    <row r="48" spans="1:11" x14ac:dyDescent="0.2">
      <c r="A48" s="84">
        <f>'2013'!$J$101</f>
        <v>41346</v>
      </c>
      <c r="B48" t="s">
        <v>324</v>
      </c>
      <c r="C48">
        <f>IF(OR('2013'!$H$101="formation B",'2013'!$H$101="avoir formation B"),706130,IF(OR('2013'!$H$101="formation AM",'2013'!$H$101="avoir formation AM"),706100,IF(OR('2013'!$H$101="formation AAC",'2013'!$H$101="avoir formation AAC"),706140,IF(OR('2013'!$H$101="formation moto",'2013'!$H$101="avoir formation moto"),706150,706170))))</f>
        <v>706130</v>
      </c>
      <c r="D48" s="144" t="str">
        <f>'2013'!$I$101</f>
        <v>0000000786</v>
      </c>
      <c r="E48" t="str">
        <f>LEFT('2013'!$B$101,4)&amp;LEFT('2013'!$C$101,3)&amp;LEFT('2013'!$H$101,13)</f>
        <v>91190formation B</v>
      </c>
      <c r="G48" s="16">
        <f>'2013'!$T$101</f>
        <v>214.88294314381272</v>
      </c>
      <c r="H48" t="s">
        <v>325</v>
      </c>
      <c r="K48" s="131"/>
    </row>
    <row r="49" spans="1:11" x14ac:dyDescent="0.2">
      <c r="A49" s="84">
        <f>'2013'!$J$101</f>
        <v>41346</v>
      </c>
      <c r="B49" t="s">
        <v>324</v>
      </c>
      <c r="C49">
        <v>44710</v>
      </c>
      <c r="D49" s="144" t="str">
        <f>'2013'!$I$101</f>
        <v>0000000786</v>
      </c>
      <c r="E49" t="str">
        <f>LEFT('2013'!$B$101,4)&amp;LEFT('2013'!$C$101,3)&amp;LEFT('2013'!$H$101,13)</f>
        <v>91190formation B</v>
      </c>
      <c r="F49" s="16"/>
      <c r="G49" s="16">
        <f>'2013'!$U$101</f>
        <v>42.117056856187297</v>
      </c>
      <c r="H49" t="s">
        <v>325</v>
      </c>
      <c r="K49" s="131"/>
    </row>
    <row r="50" spans="1:11" x14ac:dyDescent="0.2">
      <c r="A50" s="84">
        <f>'2013'!$J$102</f>
        <v>41348</v>
      </c>
      <c r="B50" t="s">
        <v>324</v>
      </c>
      <c r="C50" t="str">
        <f>411 &amp; LEFT('2013'!$B$102,4)&amp;LEFT('2013'!$C$102,2)</f>
        <v>4119219</v>
      </c>
      <c r="D50" s="144" t="str">
        <f>'2013'!$I$102</f>
        <v>0000000787</v>
      </c>
      <c r="E50" t="str">
        <f>LEFT('2013'!$B$102,4)&amp;LEFT('2013'!$C$102,3)&amp;LEFT('2013'!$H$102,13)</f>
        <v>92191formation AAC</v>
      </c>
      <c r="F50" s="16">
        <f>'2013'!$S$102</f>
        <v>266</v>
      </c>
      <c r="G50" s="16"/>
      <c r="H50" t="s">
        <v>325</v>
      </c>
      <c r="K50" s="131"/>
    </row>
    <row r="51" spans="1:11" x14ac:dyDescent="0.2">
      <c r="A51" s="84">
        <f>'2013'!$J$102</f>
        <v>41348</v>
      </c>
      <c r="B51" t="s">
        <v>324</v>
      </c>
      <c r="C51">
        <f>IF(OR('2013'!$H$102="formation B",'2013'!$H$102="avoir formation B"),706130,IF(OR('2013'!$H$102="formation AM",'2013'!$H$102="avoir formation AM"),706100,IF(OR('2013'!$H$102="formation AAC",'2013'!$H$102="avoir formation AAC"),706140,IF(OR('2013'!$H$102="formation moto",'2013'!$H$102="avoir formation moto"),706150,706170))))</f>
        <v>706140</v>
      </c>
      <c r="D51" s="144" t="str">
        <f>'2013'!$I$102</f>
        <v>0000000787</v>
      </c>
      <c r="E51" t="str">
        <f>LEFT('2013'!$B$102,4)&amp;LEFT('2013'!$C$102,3)&amp;LEFT('2013'!$H$102,13)</f>
        <v>92191formation AAC</v>
      </c>
      <c r="G51" s="16">
        <f>'2013'!$T$102</f>
        <v>222.40802675585286</v>
      </c>
      <c r="H51" t="s">
        <v>325</v>
      </c>
      <c r="K51" s="131"/>
    </row>
    <row r="52" spans="1:11" x14ac:dyDescent="0.2">
      <c r="A52" s="84">
        <f>'2013'!$J$102</f>
        <v>41348</v>
      </c>
      <c r="B52" t="s">
        <v>324</v>
      </c>
      <c r="C52">
        <v>44710</v>
      </c>
      <c r="D52" s="144" t="str">
        <f>'2013'!$I$102</f>
        <v>0000000787</v>
      </c>
      <c r="E52" t="str">
        <f>LEFT('2013'!$B$102,4)&amp;LEFT('2013'!$C$102,3)&amp;LEFT('2013'!$H$102,13)</f>
        <v>92191formation AAC</v>
      </c>
      <c r="F52" s="16"/>
      <c r="G52" s="16">
        <f>'2013'!$U$102</f>
        <v>43.591973244147162</v>
      </c>
      <c r="H52" t="s">
        <v>325</v>
      </c>
      <c r="K52" s="131"/>
    </row>
    <row r="53" spans="1:11" x14ac:dyDescent="0.2">
      <c r="A53" s="84">
        <f>'2013'!$J$103</f>
        <v>41348</v>
      </c>
      <c r="B53" t="s">
        <v>324</v>
      </c>
      <c r="C53" t="str">
        <f>411 &amp; LEFT('2013'!$B$103,4)&amp;LEFT('2013'!$C$103,2)</f>
        <v>4119319</v>
      </c>
      <c r="D53" s="144" t="str">
        <f>'2013'!$I$103</f>
        <v>0000000788</v>
      </c>
      <c r="E53" t="str">
        <f>LEFT('2013'!$B$103,4)&amp;LEFT('2013'!$C$103,3)&amp;LEFT('2013'!$H$103,13)</f>
        <v>93192formation AAC</v>
      </c>
      <c r="F53" s="16">
        <f>'2013'!$S$103</f>
        <v>190</v>
      </c>
      <c r="G53" s="16"/>
      <c r="H53" t="s">
        <v>325</v>
      </c>
      <c r="K53" s="131"/>
    </row>
    <row r="54" spans="1:11" x14ac:dyDescent="0.2">
      <c r="A54" s="84">
        <f>'2013'!$J$103</f>
        <v>41348</v>
      </c>
      <c r="B54" t="s">
        <v>324</v>
      </c>
      <c r="C54">
        <f>IF(OR('2013'!$H$103="formation B",'2013'!$H$103="avoir formation B"),706130,IF(OR('2013'!$H$103="formation AM",'2013'!$H$103="avoir formation AM"),706100,IF(OR('2013'!$H$103="formation AAC",'2013'!$H$103="avoir formation AAC"),706140,IF(OR('2013'!$H$103="formation moto",'2013'!$H$103="avoir formation moto"),706150,706170))))</f>
        <v>706140</v>
      </c>
      <c r="D54" s="144" t="str">
        <f>'2013'!$I$103</f>
        <v>0000000788</v>
      </c>
      <c r="E54" t="str">
        <f>LEFT('2013'!$B$103,4)&amp;LEFT('2013'!$C$103,3)&amp;LEFT('2013'!$H$103,13)</f>
        <v>93192formation AAC</v>
      </c>
      <c r="G54" s="16">
        <f>'2013'!$T$103</f>
        <v>158.86287625418061</v>
      </c>
      <c r="H54" t="s">
        <v>325</v>
      </c>
      <c r="K54" s="131"/>
    </row>
    <row r="55" spans="1:11" x14ac:dyDescent="0.2">
      <c r="A55" s="84">
        <f>'2013'!$J$103</f>
        <v>41348</v>
      </c>
      <c r="B55" t="s">
        <v>324</v>
      </c>
      <c r="C55">
        <v>44710</v>
      </c>
      <c r="D55" s="144" t="str">
        <f>'2013'!$I$103</f>
        <v>0000000788</v>
      </c>
      <c r="E55" t="str">
        <f>LEFT('2013'!$B$103,4)&amp;LEFT('2013'!$C$103,3)&amp;LEFT('2013'!$H$103,13)</f>
        <v>93192formation AAC</v>
      </c>
      <c r="F55" s="16"/>
      <c r="G55" s="16">
        <f>'2013'!$U$103</f>
        <v>31.137123745819398</v>
      </c>
      <c r="H55" t="s">
        <v>325</v>
      </c>
      <c r="K55" s="131"/>
    </row>
    <row r="56" spans="1:11" x14ac:dyDescent="0.2">
      <c r="A56" s="84">
        <f>'2013'!$J$104</f>
        <v>41352</v>
      </c>
      <c r="B56" t="s">
        <v>324</v>
      </c>
      <c r="C56" t="str">
        <f>411 &amp; LEFT('2013'!$B$104,4)&amp;LEFT('2013'!$C$104,2)</f>
        <v>4119419</v>
      </c>
      <c r="D56" s="144" t="str">
        <f>'2013'!$I$104</f>
        <v>0000000789</v>
      </c>
      <c r="E56" t="str">
        <f>LEFT('2013'!$B$104,4)&amp;LEFT('2013'!$C$104,3)&amp;LEFT('2013'!$H$104,13)</f>
        <v>94193formation B</v>
      </c>
      <c r="F56" s="16">
        <f>'2013'!$S$104</f>
        <v>10</v>
      </c>
      <c r="G56" s="16"/>
      <c r="H56" t="s">
        <v>325</v>
      </c>
      <c r="K56" s="131"/>
    </row>
    <row r="57" spans="1:11" x14ac:dyDescent="0.2">
      <c r="A57" s="84">
        <f>'2013'!$J$104</f>
        <v>41352</v>
      </c>
      <c r="B57" t="s">
        <v>324</v>
      </c>
      <c r="C57">
        <f>IF(OR('2013'!$H$104="formation B",'2013'!$H$104="avoir formation B"),706130,IF(OR('2013'!$H$104="formation AM",'2013'!$H$104="avoir formation AM"),706100,IF(OR('2013'!$H$104="formation AAC",'2013'!$H$104="avoir formation AAC"),706140,IF(OR('2013'!$H$104="formation moto",'2013'!$H$104="avoir formation moto"),706150,706170))))</f>
        <v>706130</v>
      </c>
      <c r="D57" s="144" t="str">
        <f>'2013'!$I$104</f>
        <v>0000000789</v>
      </c>
      <c r="E57" t="str">
        <f>LEFT('2013'!$B$104,4)&amp;LEFT('2013'!$C$104,3)&amp;LEFT('2013'!$H$104,13)</f>
        <v>94193formation B</v>
      </c>
      <c r="G57" s="16">
        <f>'2013'!$T$104</f>
        <v>8.3612040133779271</v>
      </c>
      <c r="H57" t="s">
        <v>325</v>
      </c>
      <c r="K57" s="131"/>
    </row>
    <row r="58" spans="1:11" x14ac:dyDescent="0.2">
      <c r="A58" s="84">
        <f>'2013'!$J$104</f>
        <v>41352</v>
      </c>
      <c r="B58" t="s">
        <v>324</v>
      </c>
      <c r="C58">
        <v>44710</v>
      </c>
      <c r="D58" s="144" t="str">
        <f>'2013'!$I$104</f>
        <v>0000000789</v>
      </c>
      <c r="E58" t="str">
        <f>LEFT('2013'!$B$104,4)&amp;LEFT('2013'!$C$104,3)&amp;LEFT('2013'!$H$104,13)</f>
        <v>94193formation B</v>
      </c>
      <c r="F58" s="16"/>
      <c r="G58" s="16">
        <f>'2013'!$U$104</f>
        <v>1.6387959866220738</v>
      </c>
      <c r="H58" t="s">
        <v>325</v>
      </c>
      <c r="K58" s="131"/>
    </row>
    <row r="59" spans="1:11" x14ac:dyDescent="0.2">
      <c r="A59" s="84">
        <f>'2013'!$J$105</f>
        <v>41352</v>
      </c>
      <c r="B59" t="s">
        <v>324</v>
      </c>
      <c r="C59" t="str">
        <f>411 &amp; LEFT('2013'!$B$105,4)&amp;LEFT('2013'!$C$105,2)</f>
        <v>4119519</v>
      </c>
      <c r="D59" s="144" t="str">
        <f>'2013'!$I$105</f>
        <v>0000000790</v>
      </c>
      <c r="E59" t="str">
        <f>LEFT('2013'!$B$105,4)&amp;LEFT('2013'!$C$105,3)&amp;LEFT('2013'!$H$105,13)</f>
        <v>95194formation B</v>
      </c>
      <c r="F59" s="16">
        <f>'2013'!$S$105</f>
        <v>76</v>
      </c>
      <c r="G59" s="16"/>
      <c r="H59" t="s">
        <v>325</v>
      </c>
      <c r="K59" s="131"/>
    </row>
    <row r="60" spans="1:11" x14ac:dyDescent="0.2">
      <c r="A60" s="84">
        <f>'2013'!$J$105</f>
        <v>41352</v>
      </c>
      <c r="B60" t="s">
        <v>324</v>
      </c>
      <c r="C60">
        <f>IF(OR('2013'!$H$105="formation B",'2013'!$H$105="avoir formation B"),706130,IF(OR('2013'!$H$105="formation AM",'2013'!$H$105="avoir formation AM"),706100,IF(OR('2013'!$H$105="formation AAC",'2013'!$H$105="avoir formation AAC"),706140,IF(OR('2013'!$H$105="formation moto",'2013'!$H$105="avoir formation moto"),706150,706170))))</f>
        <v>706130</v>
      </c>
      <c r="D60" s="144" t="str">
        <f>'2013'!$I$105</f>
        <v>0000000790</v>
      </c>
      <c r="E60" t="str">
        <f>LEFT('2013'!$B$105,4)&amp;LEFT('2013'!$C$105,3)&amp;LEFT('2013'!$H$105,13)</f>
        <v>95194formation B</v>
      </c>
      <c r="G60" s="16">
        <f>'2013'!$T$105</f>
        <v>63.545150501672246</v>
      </c>
      <c r="H60" t="s">
        <v>325</v>
      </c>
      <c r="K60" s="131"/>
    </row>
    <row r="61" spans="1:11" x14ac:dyDescent="0.2">
      <c r="A61" s="84">
        <f>'2013'!$J$105</f>
        <v>41352</v>
      </c>
      <c r="B61" t="s">
        <v>324</v>
      </c>
      <c r="C61">
        <v>44710</v>
      </c>
      <c r="D61" s="144" t="str">
        <f>'2013'!$I$105</f>
        <v>0000000790</v>
      </c>
      <c r="E61" t="str">
        <f>LEFT('2013'!$B$105,4)&amp;LEFT('2013'!$C$105,3)&amp;LEFT('2013'!$H$105,13)</f>
        <v>95194formation B</v>
      </c>
      <c r="F61" s="16"/>
      <c r="G61" s="16">
        <f>'2013'!$U$105</f>
        <v>12.454849498327761</v>
      </c>
      <c r="H61" t="s">
        <v>325</v>
      </c>
      <c r="K61" s="131"/>
    </row>
    <row r="62" spans="1:11" x14ac:dyDescent="0.2">
      <c r="A62" s="84">
        <f>'2013'!$J$106</f>
        <v>41353</v>
      </c>
      <c r="B62" t="s">
        <v>324</v>
      </c>
      <c r="C62" t="str">
        <f>411 &amp; LEFT('2013'!$B$106,4)&amp;LEFT('2013'!$C$106,2)</f>
        <v>4119619</v>
      </c>
      <c r="D62" s="144" t="str">
        <f>'2013'!$I$106</f>
        <v>0000000791</v>
      </c>
      <c r="E62" t="str">
        <f>LEFT('2013'!$B$106,4)&amp;LEFT('2013'!$C$106,3)&amp;LEFT('2013'!$H$106,13)</f>
        <v>96195formation B</v>
      </c>
      <c r="F62" s="16">
        <f>'2013'!$S$106</f>
        <v>242</v>
      </c>
      <c r="G62" s="16"/>
      <c r="H62" t="s">
        <v>325</v>
      </c>
      <c r="K62" s="131"/>
    </row>
    <row r="63" spans="1:11" x14ac:dyDescent="0.2">
      <c r="A63" s="84">
        <f>'2013'!$J$106</f>
        <v>41353</v>
      </c>
      <c r="B63" t="s">
        <v>324</v>
      </c>
      <c r="C63">
        <f>IF(OR('2013'!$H$106="formation B",'2013'!$H$106="avoir formation B"),706130,IF(OR('2013'!$H$106="formation AM",'2013'!$H$106="avoir formation AM"),706100,IF(OR('2013'!$H$106="formation AAC",'2013'!$H$106="avoir formation AAC"),706140,IF(OR('2013'!$H$106="formation moto",'2013'!$H$106="avoir formation moto"),706150,706170))))</f>
        <v>706130</v>
      </c>
      <c r="D63" s="144" t="str">
        <f>'2013'!$I$106</f>
        <v>0000000791</v>
      </c>
      <c r="E63" t="str">
        <f>LEFT('2013'!$B$106,4)&amp;LEFT('2013'!$C$106,3)&amp;LEFT('2013'!$H$106,13)</f>
        <v>96195formation B</v>
      </c>
      <c r="G63" s="16">
        <f>'2013'!$T$106</f>
        <v>202.34113712374582</v>
      </c>
      <c r="H63" t="s">
        <v>325</v>
      </c>
      <c r="K63" s="131"/>
    </row>
    <row r="64" spans="1:11" x14ac:dyDescent="0.2">
      <c r="A64" s="84">
        <f>'2013'!$J$106</f>
        <v>41353</v>
      </c>
      <c r="B64" t="s">
        <v>324</v>
      </c>
      <c r="C64">
        <v>44710</v>
      </c>
      <c r="D64" s="144" t="str">
        <f>'2013'!$I$106</f>
        <v>0000000791</v>
      </c>
      <c r="E64" t="str">
        <f>LEFT('2013'!$B$106,4)&amp;LEFT('2013'!$C$106,3)&amp;LEFT('2013'!$H$106,13)</f>
        <v>96195formation B</v>
      </c>
      <c r="F64" s="16"/>
      <c r="G64" s="16">
        <f>'2013'!$U$106</f>
        <v>39.658862876254183</v>
      </c>
      <c r="H64" t="s">
        <v>325</v>
      </c>
      <c r="K64" s="131"/>
    </row>
    <row r="65" spans="1:11" x14ac:dyDescent="0.2">
      <c r="A65" s="84">
        <f>'2013'!$J$107</f>
        <v>41353</v>
      </c>
      <c r="B65" t="s">
        <v>324</v>
      </c>
      <c r="C65" t="str">
        <f>411 &amp; LEFT('2013'!$B$107,4)&amp;LEFT('2013'!$C$107,2)</f>
        <v>4119719</v>
      </c>
      <c r="D65" s="144" t="str">
        <f>'2013'!$I$107</f>
        <v>0000000792</v>
      </c>
      <c r="E65" t="str">
        <f>LEFT('2013'!$B$107,4)&amp;LEFT('2013'!$C$107,3)&amp;LEFT('2013'!$H$107,13)</f>
        <v>97196formation AAC</v>
      </c>
      <c r="F65" s="16">
        <f>'2013'!$S$107</f>
        <v>70</v>
      </c>
      <c r="G65" s="16"/>
      <c r="H65" t="s">
        <v>325</v>
      </c>
      <c r="K65" s="131"/>
    </row>
    <row r="66" spans="1:11" x14ac:dyDescent="0.2">
      <c r="A66" s="84">
        <f>'2013'!$J$107</f>
        <v>41353</v>
      </c>
      <c r="B66" t="s">
        <v>324</v>
      </c>
      <c r="C66">
        <f>IF(OR('2013'!$H$107="formation B",'2013'!$H$107="avoir formation B"),706130,IF(OR('2013'!$H$107="formation AM",'2013'!$H$107="avoir formation AM"),706100,IF(OR('2013'!$H$107="formation AAC",'2013'!$H$107="avoir formation AAC"),706140,IF(OR('2013'!$H$107="formation moto",'2013'!$H$107="avoir formation moto"),706150,706170))))</f>
        <v>706140</v>
      </c>
      <c r="D66" s="144" t="str">
        <f>'2013'!$I$107</f>
        <v>0000000792</v>
      </c>
      <c r="E66" t="str">
        <f>LEFT('2013'!$B$107,4)&amp;LEFT('2013'!$C$107,3)&amp;LEFT('2013'!$H$107,13)</f>
        <v>97196formation AAC</v>
      </c>
      <c r="G66" s="16">
        <f>'2013'!$T$107</f>
        <v>58.528428093645488</v>
      </c>
      <c r="H66" t="s">
        <v>325</v>
      </c>
      <c r="K66" s="131"/>
    </row>
    <row r="67" spans="1:11" x14ac:dyDescent="0.2">
      <c r="A67" s="84">
        <f>'2013'!$J$107</f>
        <v>41353</v>
      </c>
      <c r="B67" t="s">
        <v>324</v>
      </c>
      <c r="C67">
        <v>44710</v>
      </c>
      <c r="D67" s="144" t="str">
        <f>'2013'!$I$107</f>
        <v>0000000792</v>
      </c>
      <c r="E67" t="str">
        <f>LEFT('2013'!$B$107,4)&amp;LEFT('2013'!$C$107,3)&amp;LEFT('2013'!$H$107,13)</f>
        <v>97196formation AAC</v>
      </c>
      <c r="F67" s="16"/>
      <c r="G67" s="16">
        <f>'2013'!$U$107</f>
        <v>11.471571906354516</v>
      </c>
      <c r="H67" t="s">
        <v>325</v>
      </c>
      <c r="K67" s="131"/>
    </row>
    <row r="68" spans="1:11" x14ac:dyDescent="0.2">
      <c r="A68" s="84">
        <f>'2013'!$J$108</f>
        <v>41354</v>
      </c>
      <c r="B68" t="s">
        <v>324</v>
      </c>
      <c r="C68" t="str">
        <f>411 &amp; LEFT('2013'!$B$108,4)&amp;LEFT('2013'!$C$108,2)</f>
        <v>4119819</v>
      </c>
      <c r="D68" s="144" t="str">
        <f>'2013'!$I$108</f>
        <v>0000000793</v>
      </c>
      <c r="E68" t="str">
        <f>LEFT('2013'!$B$108,4)&amp;LEFT('2013'!$C$108,3)&amp;LEFT('2013'!$H$108,13)</f>
        <v>98197formation B</v>
      </c>
      <c r="F68" s="16">
        <f>'2013'!$S$108</f>
        <v>76</v>
      </c>
      <c r="G68" s="16"/>
      <c r="H68" t="s">
        <v>325</v>
      </c>
      <c r="K68" s="131"/>
    </row>
    <row r="69" spans="1:11" x14ac:dyDescent="0.2">
      <c r="A69" s="84">
        <f>'2013'!$J$108</f>
        <v>41354</v>
      </c>
      <c r="B69" t="s">
        <v>324</v>
      </c>
      <c r="C69">
        <f>IF(OR('2013'!$H$108="formation B",'2013'!$H$108="avoir formation B"),706130,IF(OR('2013'!$H$108="formation AM",'2013'!$H$108="avoir formation AM"),706100,IF(OR('2013'!$H$108="formation AAC",'2013'!$H$108="avoir formation AAC"),706140,IF(OR('2013'!$H$108="formation moto",'2013'!$H$108="avoir formation moto"),706150,706170))))</f>
        <v>706130</v>
      </c>
      <c r="D69" s="144" t="str">
        <f>'2013'!$I$108</f>
        <v>0000000793</v>
      </c>
      <c r="E69" t="str">
        <f>LEFT('2013'!$B$108,4)&amp;LEFT('2013'!$C$108,3)&amp;LEFT('2013'!$H$108,13)</f>
        <v>98197formation B</v>
      </c>
      <c r="G69" s="16">
        <f>'2013'!$T$108</f>
        <v>63.545150501672246</v>
      </c>
      <c r="H69" t="s">
        <v>325</v>
      </c>
      <c r="K69" s="131"/>
    </row>
    <row r="70" spans="1:11" x14ac:dyDescent="0.2">
      <c r="A70" s="84">
        <f>'2013'!$J$108</f>
        <v>41354</v>
      </c>
      <c r="B70" t="s">
        <v>324</v>
      </c>
      <c r="C70">
        <v>44710</v>
      </c>
      <c r="D70" s="144" t="str">
        <f>'2013'!$I$108</f>
        <v>0000000793</v>
      </c>
      <c r="E70" t="str">
        <f>LEFT('2013'!$B$108,4)&amp;LEFT('2013'!$C$108,3)&amp;LEFT('2013'!$H$108,13)</f>
        <v>98197formation B</v>
      </c>
      <c r="F70" s="16"/>
      <c r="G70" s="16">
        <f>'2013'!$U$108</f>
        <v>12.454849498327761</v>
      </c>
      <c r="H70" t="s">
        <v>325</v>
      </c>
      <c r="K70" s="131"/>
    </row>
    <row r="71" spans="1:11" x14ac:dyDescent="0.2">
      <c r="A71" s="84">
        <f>'2013'!$J$109</f>
        <v>41355</v>
      </c>
      <c r="B71" t="s">
        <v>324</v>
      </c>
      <c r="C71" t="str">
        <f>411 &amp; LEFT('2013'!$B$109,4)&amp;LEFT('2013'!$C$109,2)</f>
        <v>4119919</v>
      </c>
      <c r="D71" s="144" t="str">
        <f>'2013'!$I$109</f>
        <v>0000000794</v>
      </c>
      <c r="E71" t="str">
        <f>LEFT('2013'!$B$109,4)&amp;LEFT('2013'!$C$109,3)&amp;LEFT('2013'!$H$109,13)</f>
        <v>99198formation AAC</v>
      </c>
      <c r="F71" s="16">
        <f>'2013'!$S$109</f>
        <v>204</v>
      </c>
      <c r="G71" s="16"/>
      <c r="H71" t="s">
        <v>325</v>
      </c>
      <c r="K71" s="131"/>
    </row>
    <row r="72" spans="1:11" x14ac:dyDescent="0.2">
      <c r="A72" s="84">
        <f>'2013'!$J$109</f>
        <v>41355</v>
      </c>
      <c r="B72" t="s">
        <v>324</v>
      </c>
      <c r="C72">
        <f>IF(OR('2013'!$H$109="formation B",'2013'!$H$109="avoir formation B"),706130,IF(OR('2013'!$H$109="formation AM",'2013'!$H$109="avoir formation AM"),706100,IF(OR('2013'!$H$109="formation AAC",'2013'!$H$109="avoir formation AAC"),706140,IF(OR('2013'!$H$109="formation moto",'2013'!$H$109="avoir formation moto"),706150,706170))))</f>
        <v>706140</v>
      </c>
      <c r="D72" s="144" t="str">
        <f>'2013'!$I$109</f>
        <v>0000000794</v>
      </c>
      <c r="E72" t="str">
        <f>LEFT('2013'!$B$109,4)&amp;LEFT('2013'!$C$109,3)&amp;LEFT('2013'!$H$109,13)</f>
        <v>99198formation AAC</v>
      </c>
      <c r="G72" s="16">
        <f>'2013'!$T$109</f>
        <v>170.5685618729097</v>
      </c>
      <c r="H72" t="s">
        <v>325</v>
      </c>
      <c r="K72" s="131"/>
    </row>
    <row r="73" spans="1:11" x14ac:dyDescent="0.2">
      <c r="A73" s="84">
        <f>'2013'!$J$109</f>
        <v>41355</v>
      </c>
      <c r="B73" t="s">
        <v>324</v>
      </c>
      <c r="C73">
        <v>44710</v>
      </c>
      <c r="D73" s="144" t="str">
        <f>'2013'!$I$109</f>
        <v>0000000794</v>
      </c>
      <c r="E73" t="str">
        <f>LEFT('2013'!$B$109,4)&amp;LEFT('2013'!$C$109,3)&amp;LEFT('2013'!$H$109,13)</f>
        <v>99198formation AAC</v>
      </c>
      <c r="F73" s="16"/>
      <c r="G73" s="16">
        <f>'2013'!$U$109</f>
        <v>33.431438127090303</v>
      </c>
      <c r="H73" t="s">
        <v>325</v>
      </c>
      <c r="K73" s="131"/>
    </row>
    <row r="74" spans="1:11" x14ac:dyDescent="0.2">
      <c r="A74" s="84">
        <f>'2013'!$J$110</f>
        <v>41355</v>
      </c>
      <c r="B74" t="s">
        <v>324</v>
      </c>
      <c r="C74" t="str">
        <f>411 &amp; LEFT('2013'!$B$110,4)&amp;LEFT('2013'!$C$110,2)</f>
        <v>41110019</v>
      </c>
      <c r="D74" s="144" t="str">
        <f>'2013'!$I$110</f>
        <v>0000000795</v>
      </c>
      <c r="E74" t="str">
        <f>LEFT('2013'!$B$110,4)&amp;LEFT('2013'!$C$110,3)&amp;LEFT('2013'!$H$110,13)</f>
        <v>100199formation AAC</v>
      </c>
      <c r="F74" s="16">
        <f>'2013'!$S$110</f>
        <v>242</v>
      </c>
      <c r="G74" s="16"/>
      <c r="H74" t="s">
        <v>325</v>
      </c>
      <c r="K74" s="131"/>
    </row>
    <row r="75" spans="1:11" x14ac:dyDescent="0.2">
      <c r="A75" s="84">
        <f>'2013'!$J$110</f>
        <v>41355</v>
      </c>
      <c r="B75" t="s">
        <v>324</v>
      </c>
      <c r="C75">
        <f>IF(OR('2013'!$H$110="formation B",'2013'!$H$110="avoir formation B"),706130,IF(OR('2013'!$H$110="formation AM",'2013'!$H$110="avoir formation AM"),706100,IF(OR('2013'!$H$110="formation AAC",'2013'!$H$110="avoir formation AAC"),706140,IF(OR('2013'!$H$110="formation moto",'2013'!$H$110="avoir formation moto"),706150,706170))))</f>
        <v>706140</v>
      </c>
      <c r="D75" s="144" t="str">
        <f>'2013'!$I$110</f>
        <v>0000000795</v>
      </c>
      <c r="E75" t="str">
        <f>LEFT('2013'!$B$110,4)&amp;LEFT('2013'!$C$110,3)&amp;LEFT('2013'!$H$110,13)</f>
        <v>100199formation AAC</v>
      </c>
      <c r="G75" s="16">
        <f>'2013'!$T$110</f>
        <v>202.34113712374582</v>
      </c>
      <c r="H75" t="s">
        <v>325</v>
      </c>
      <c r="K75" s="131"/>
    </row>
    <row r="76" spans="1:11" x14ac:dyDescent="0.2">
      <c r="A76" s="84">
        <f>'2013'!$J$110</f>
        <v>41355</v>
      </c>
      <c r="B76" t="s">
        <v>324</v>
      </c>
      <c r="C76">
        <v>44710</v>
      </c>
      <c r="D76" s="144" t="str">
        <f>'2013'!$I$110</f>
        <v>0000000795</v>
      </c>
      <c r="E76" t="str">
        <f>LEFT('2013'!$B$110,4)&amp;LEFT('2013'!$C$110,3)&amp;LEFT('2013'!$H$110,13)</f>
        <v>100199formation AAC</v>
      </c>
      <c r="F76" s="16"/>
      <c r="G76" s="16">
        <f>'2013'!$U$110</f>
        <v>39.658862876254183</v>
      </c>
      <c r="H76" t="s">
        <v>325</v>
      </c>
      <c r="K76" s="131"/>
    </row>
    <row r="77" spans="1:11" x14ac:dyDescent="0.2">
      <c r="A77" s="84">
        <f>'2013'!$J$111</f>
        <v>41355</v>
      </c>
      <c r="B77" t="s">
        <v>324</v>
      </c>
      <c r="C77" t="str">
        <f>411 &amp; LEFT('2013'!$B$111,4)&amp;LEFT('2013'!$C$111,2)</f>
        <v>41110120</v>
      </c>
      <c r="D77" s="144" t="str">
        <f>'2013'!$I$111</f>
        <v>0000000796</v>
      </c>
      <c r="E77" t="str">
        <f>LEFT('2013'!$B$111,4)&amp;LEFT('2013'!$C$111,3)&amp;LEFT('2013'!$H$111,13)</f>
        <v>101200formation B</v>
      </c>
      <c r="F77" s="16">
        <f>'2013'!$S$111</f>
        <v>190</v>
      </c>
      <c r="G77" s="16"/>
      <c r="H77" t="s">
        <v>325</v>
      </c>
      <c r="K77" s="131"/>
    </row>
    <row r="78" spans="1:11" x14ac:dyDescent="0.2">
      <c r="A78" s="84">
        <f>'2013'!$J$111</f>
        <v>41355</v>
      </c>
      <c r="B78" t="s">
        <v>324</v>
      </c>
      <c r="C78">
        <f>IF(OR('2013'!$H$111="formation B",'2013'!$H$111="avoir formation B"),706130,IF(OR('2013'!$H$111="formation AM",'2013'!$H$111="avoir formation AM"),706100,IF(OR('2013'!$H$111="formation AAC",'2013'!$H$111="avoir formation AAC"),706140,IF(OR('2013'!$H$111="formation moto",'2013'!$H$111="avoir formation moto"),706150,706170))))</f>
        <v>706130</v>
      </c>
      <c r="D78" s="144" t="str">
        <f>'2013'!$I$111</f>
        <v>0000000796</v>
      </c>
      <c r="E78" t="str">
        <f>LEFT('2013'!$B$111,4)&amp;LEFT('2013'!$C$111,3)&amp;LEFT('2013'!$H$111,13)</f>
        <v>101200formation B</v>
      </c>
      <c r="G78" s="16">
        <f>'2013'!$T$111</f>
        <v>158.86287625418061</v>
      </c>
      <c r="H78" t="s">
        <v>325</v>
      </c>
      <c r="K78" s="131"/>
    </row>
    <row r="79" spans="1:11" x14ac:dyDescent="0.2">
      <c r="A79" s="84">
        <f>'2013'!$J$111</f>
        <v>41355</v>
      </c>
      <c r="B79" t="s">
        <v>324</v>
      </c>
      <c r="C79">
        <v>44710</v>
      </c>
      <c r="D79" s="144" t="str">
        <f>'2013'!$I$111</f>
        <v>0000000796</v>
      </c>
      <c r="E79" t="str">
        <f>LEFT('2013'!$B$111,4)&amp;LEFT('2013'!$C$111,3)&amp;LEFT('2013'!$H$111,13)</f>
        <v>101200formation B</v>
      </c>
      <c r="F79" s="16"/>
      <c r="G79" s="16">
        <f>'2013'!$U$111</f>
        <v>31.137123745819398</v>
      </c>
      <c r="H79" t="s">
        <v>325</v>
      </c>
      <c r="K79" s="131"/>
    </row>
    <row r="80" spans="1:11" x14ac:dyDescent="0.2">
      <c r="A80" s="84">
        <f>'2013'!$J$112</f>
        <v>41355</v>
      </c>
      <c r="B80" t="s">
        <v>324</v>
      </c>
      <c r="C80" t="str">
        <f>411 &amp; LEFT('2013'!$B$112,4)&amp;LEFT('2013'!$C$112,2)</f>
        <v>41110220</v>
      </c>
      <c r="D80" s="144" t="str">
        <f>'2013'!$I$112</f>
        <v>0000000797</v>
      </c>
      <c r="E80" t="str">
        <f>LEFT('2013'!$B$112,4)&amp;LEFT('2013'!$C$112,3)&amp;LEFT('2013'!$H$112,13)</f>
        <v>102201formation AAC</v>
      </c>
      <c r="F80" s="16">
        <f>'2013'!$S$112</f>
        <v>133</v>
      </c>
      <c r="G80" s="16"/>
      <c r="H80" t="s">
        <v>325</v>
      </c>
      <c r="K80" s="131"/>
    </row>
    <row r="81" spans="1:11" x14ac:dyDescent="0.2">
      <c r="A81" s="84">
        <f>'2013'!$J$112</f>
        <v>41355</v>
      </c>
      <c r="B81" t="s">
        <v>324</v>
      </c>
      <c r="C81">
        <f>IF(OR('2013'!$H$112="formation B",'2013'!$H$112="avoir formation B"),706130,IF(OR('2013'!$H$112="formation AM",'2013'!$H$112="avoir formation AM"),706100,IF(OR('2013'!$H$112="formation AAC",'2013'!$H$112="avoir formation AAC"),706140,IF(OR('2013'!$H$112="formation moto",'2013'!$H$112="avoir formation moto"),706150,706170))))</f>
        <v>706140</v>
      </c>
      <c r="D81" s="144" t="str">
        <f>'2013'!$I$112</f>
        <v>0000000797</v>
      </c>
      <c r="E81" t="str">
        <f>LEFT('2013'!$B$112,4)&amp;LEFT('2013'!$C$112,3)&amp;LEFT('2013'!$H$112,13)</f>
        <v>102201formation AAC</v>
      </c>
      <c r="G81" s="16">
        <f>'2013'!$T$112</f>
        <v>111.20401337792643</v>
      </c>
      <c r="H81" t="s">
        <v>325</v>
      </c>
      <c r="K81" s="131"/>
    </row>
    <row r="82" spans="1:11" x14ac:dyDescent="0.2">
      <c r="A82" s="84">
        <f>'2013'!$J$112</f>
        <v>41355</v>
      </c>
      <c r="B82" t="s">
        <v>324</v>
      </c>
      <c r="C82">
        <v>44710</v>
      </c>
      <c r="D82" s="144" t="str">
        <f>'2013'!$I$112</f>
        <v>0000000797</v>
      </c>
      <c r="E82" t="str">
        <f>LEFT('2013'!$B$112,4)&amp;LEFT('2013'!$C$112,3)&amp;LEFT('2013'!$H$112,13)</f>
        <v>102201formation AAC</v>
      </c>
      <c r="F82" s="16"/>
      <c r="G82" s="16">
        <f>'2013'!$U$112</f>
        <v>21.795986622073581</v>
      </c>
      <c r="H82" t="s">
        <v>325</v>
      </c>
      <c r="K82" s="131"/>
    </row>
    <row r="83" spans="1:11" x14ac:dyDescent="0.2">
      <c r="A83" s="84">
        <f>'2013'!$J$113</f>
        <v>41355</v>
      </c>
      <c r="B83" t="s">
        <v>324</v>
      </c>
      <c r="C83" t="str">
        <f>411 &amp; LEFT('2013'!$B$113,4)&amp;LEFT('2013'!$C$113,2)</f>
        <v>41110320</v>
      </c>
      <c r="D83" s="144" t="str">
        <f>'2013'!$I$113</f>
        <v>0000000798</v>
      </c>
      <c r="E83" t="str">
        <f>LEFT('2013'!$B$113,4)&amp;LEFT('2013'!$C$113,3)&amp;LEFT('2013'!$H$113,13)</f>
        <v>103202formation AAC</v>
      </c>
      <c r="F83" s="16">
        <f>'2013'!$S$113</f>
        <v>133</v>
      </c>
      <c r="G83" s="16"/>
      <c r="H83" t="s">
        <v>325</v>
      </c>
      <c r="K83" s="131"/>
    </row>
    <row r="84" spans="1:11" x14ac:dyDescent="0.2">
      <c r="A84" s="84">
        <f>'2013'!$J$113</f>
        <v>41355</v>
      </c>
      <c r="B84" t="s">
        <v>324</v>
      </c>
      <c r="C84">
        <f>IF(OR('2013'!$H$113="formation B",'2013'!$H$113="avoir formation B"),706130,IF(OR('2013'!$H$113="formation AM",'2013'!$H$113="avoir formation AM"),706100,IF(OR('2013'!$H$113="formation AAC",'2013'!$H$113="avoir formation AAC"),706140,IF(OR('2013'!$H$113="formation moto",'2013'!$H$113="avoir formation moto"),706150,706170))))</f>
        <v>706140</v>
      </c>
      <c r="D84" s="144" t="str">
        <f>'2013'!$I$113</f>
        <v>0000000798</v>
      </c>
      <c r="E84" t="str">
        <f>LEFT('2013'!$B$113,4)&amp;LEFT('2013'!$C$113,3)&amp;LEFT('2013'!$H$113,13)</f>
        <v>103202formation AAC</v>
      </c>
      <c r="G84" s="16">
        <f>'2013'!$T$113</f>
        <v>111.20401337792643</v>
      </c>
      <c r="H84" t="s">
        <v>325</v>
      </c>
      <c r="K84" s="131"/>
    </row>
    <row r="85" spans="1:11" x14ac:dyDescent="0.2">
      <c r="A85" s="84">
        <f>'2013'!$J$113</f>
        <v>41355</v>
      </c>
      <c r="B85" t="s">
        <v>324</v>
      </c>
      <c r="C85">
        <v>44710</v>
      </c>
      <c r="D85" s="144" t="str">
        <f>'2013'!$I$113</f>
        <v>0000000798</v>
      </c>
      <c r="E85" t="str">
        <f>LEFT('2013'!$B$113,4)&amp;LEFT('2013'!$C$113,3)&amp;LEFT('2013'!$H$113,13)</f>
        <v>103202formation AAC</v>
      </c>
      <c r="F85" s="16"/>
      <c r="G85" s="16">
        <f>'2013'!$U$113</f>
        <v>21.795986622073581</v>
      </c>
      <c r="H85" t="s">
        <v>325</v>
      </c>
      <c r="K85" s="131"/>
    </row>
    <row r="86" spans="1:11" x14ac:dyDescent="0.2">
      <c r="A86" s="84">
        <f>'2013'!$J$114</f>
        <v>41359</v>
      </c>
      <c r="B86" t="s">
        <v>324</v>
      </c>
      <c r="C86" t="str">
        <f>411 &amp; LEFT('2013'!$B$114,4)&amp;LEFT('2013'!$C$114,2)</f>
        <v>41110420</v>
      </c>
      <c r="D86" s="144" t="str">
        <f>'2013'!$I$114</f>
        <v>0000000799</v>
      </c>
      <c r="E86" t="str">
        <f>LEFT('2013'!$B$114,4)&amp;LEFT('2013'!$C$114,3)&amp;LEFT('2013'!$H$114,13)</f>
        <v>104203formation B</v>
      </c>
      <c r="F86" s="16">
        <f>'2013'!$S$114</f>
        <v>581</v>
      </c>
      <c r="G86" s="16"/>
      <c r="H86" t="s">
        <v>325</v>
      </c>
      <c r="K86" s="131"/>
    </row>
    <row r="87" spans="1:11" x14ac:dyDescent="0.2">
      <c r="A87" s="84">
        <f>'2013'!$J$114</f>
        <v>41359</v>
      </c>
      <c r="B87" t="s">
        <v>324</v>
      </c>
      <c r="C87">
        <f>IF(OR('2013'!$H$114="formation B",'2013'!$H$114="avoir formation B"),706130,IF(OR('2013'!$H$114="formation AM",'2013'!$H$114="avoir formation AM"),706100,IF(OR('2013'!$H$114="formation AAC",'2013'!$H$114="avoir formation AAC"),706140,IF(OR('2013'!$H$114="formation moto",'2013'!$H$114="avoir formation moto"),706150,706170))))</f>
        <v>706130</v>
      </c>
      <c r="D87" s="144" t="str">
        <f>'2013'!$I$114</f>
        <v>0000000799</v>
      </c>
      <c r="E87" t="str">
        <f>LEFT('2013'!$B$114,4)&amp;LEFT('2013'!$C$114,3)&amp;LEFT('2013'!$H$114,13)</f>
        <v>104203formation B</v>
      </c>
      <c r="G87" s="16">
        <f>'2013'!$T$114</f>
        <v>485.78595317725757</v>
      </c>
      <c r="H87" t="s">
        <v>325</v>
      </c>
      <c r="K87" s="131"/>
    </row>
    <row r="88" spans="1:11" x14ac:dyDescent="0.2">
      <c r="A88" s="84">
        <f>'2013'!$J$114</f>
        <v>41359</v>
      </c>
      <c r="B88" t="s">
        <v>324</v>
      </c>
      <c r="C88">
        <v>44710</v>
      </c>
      <c r="D88" s="144" t="str">
        <f>'2013'!$I$114</f>
        <v>0000000799</v>
      </c>
      <c r="E88" t="str">
        <f>LEFT('2013'!$B$114,4)&amp;LEFT('2013'!$C$114,3)&amp;LEFT('2013'!$H$114,13)</f>
        <v>104203formation B</v>
      </c>
      <c r="F88" s="16"/>
      <c r="G88" s="16">
        <f>'2013'!$U$114</f>
        <v>95.214046822742489</v>
      </c>
      <c r="H88" t="s">
        <v>325</v>
      </c>
      <c r="K88" s="131"/>
    </row>
    <row r="89" spans="1:11" x14ac:dyDescent="0.2">
      <c r="A89" s="84">
        <f>'2013'!$J$115</f>
        <v>41359</v>
      </c>
      <c r="B89" t="s">
        <v>324</v>
      </c>
      <c r="C89" t="str">
        <f>411 &amp; LEFT('2013'!$B$115,4)&amp;LEFT('2013'!$C$115,2)</f>
        <v>41110520</v>
      </c>
      <c r="D89" s="144" t="str">
        <f>'2013'!$I$115</f>
        <v>0000000800</v>
      </c>
      <c r="E89" t="str">
        <f>LEFT('2013'!$B$115,4)&amp;LEFT('2013'!$C$115,3)&amp;LEFT('2013'!$H$115,13)</f>
        <v>105204formation B</v>
      </c>
      <c r="F89" s="16">
        <f>'2013'!$S$115</f>
        <v>38</v>
      </c>
      <c r="G89" s="16"/>
      <c r="H89" t="s">
        <v>325</v>
      </c>
      <c r="K89" s="131"/>
    </row>
    <row r="90" spans="1:11" x14ac:dyDescent="0.2">
      <c r="A90" s="84">
        <f>'2013'!$J$115</f>
        <v>41359</v>
      </c>
      <c r="B90" t="s">
        <v>324</v>
      </c>
      <c r="C90">
        <f>IF(OR('2013'!$H$115="formation B",'2013'!$H$115="avoir formation B"),706130,IF(OR('2013'!$H$115="formation AM",'2013'!$H$115="avoir formation AM"),706100,IF(OR('2013'!$H$115="formation AAC",'2013'!$H$115="avoir formation AAC"),706140,IF(OR('2013'!$H$115="formation moto",'2013'!$H$115="avoir formation moto"),706150,706170))))</f>
        <v>706130</v>
      </c>
      <c r="D90" s="144" t="str">
        <f>'2013'!$I$115</f>
        <v>0000000800</v>
      </c>
      <c r="E90" t="str">
        <f>LEFT('2013'!$B$115,4)&amp;LEFT('2013'!$C$115,3)&amp;LEFT('2013'!$H$115,13)</f>
        <v>105204formation B</v>
      </c>
      <c r="G90" s="16">
        <f>'2013'!$T$115</f>
        <v>31.772575250836123</v>
      </c>
      <c r="H90" t="s">
        <v>325</v>
      </c>
      <c r="K90" s="131"/>
    </row>
    <row r="91" spans="1:11" x14ac:dyDescent="0.2">
      <c r="A91" s="84">
        <f>'2013'!$J$115</f>
        <v>41359</v>
      </c>
      <c r="B91" t="s">
        <v>324</v>
      </c>
      <c r="C91">
        <v>44710</v>
      </c>
      <c r="D91" s="144" t="str">
        <f>'2013'!$I$115</f>
        <v>0000000800</v>
      </c>
      <c r="E91" t="str">
        <f>LEFT('2013'!$B$115,4)&amp;LEFT('2013'!$C$115,3)&amp;LEFT('2013'!$H$115,13)</f>
        <v>105204formation B</v>
      </c>
      <c r="F91" s="16"/>
      <c r="G91" s="16">
        <f>'2013'!$U$115</f>
        <v>6.2274247491638803</v>
      </c>
      <c r="H91" t="s">
        <v>325</v>
      </c>
      <c r="K91" s="131"/>
    </row>
    <row r="92" spans="1:11" x14ac:dyDescent="0.2">
      <c r="A92" s="84">
        <f>'2013'!$J$116</f>
        <v>41359</v>
      </c>
      <c r="B92" t="s">
        <v>324</v>
      </c>
      <c r="C92" t="str">
        <f>411 &amp; LEFT('2013'!$B$116,4)&amp;LEFT('2013'!$C$116,2)</f>
        <v>41110620</v>
      </c>
      <c r="D92" s="144" t="str">
        <f>'2013'!$I$116</f>
        <v>0000000801</v>
      </c>
      <c r="E92" t="str">
        <f>LEFT('2013'!$B$116,4)&amp;LEFT('2013'!$C$116,3)&amp;LEFT('2013'!$H$116,13)</f>
        <v>106205formation AAC</v>
      </c>
      <c r="F92" s="16">
        <f>'2013'!$S$116</f>
        <v>114</v>
      </c>
      <c r="G92" s="16"/>
      <c r="H92" t="s">
        <v>325</v>
      </c>
      <c r="K92" s="131"/>
    </row>
    <row r="93" spans="1:11" x14ac:dyDescent="0.2">
      <c r="A93" s="84">
        <f>'2013'!$J$116</f>
        <v>41359</v>
      </c>
      <c r="B93" t="s">
        <v>324</v>
      </c>
      <c r="C93">
        <f>IF(OR('2013'!$H$116="formation B",'2013'!$H$116="avoir formation B"),706130,IF(OR('2013'!$H$116="formation AM",'2013'!$H$116="avoir formation AM"),706100,IF(OR('2013'!$H$116="formation AAC",'2013'!$H$116="avoir formation AAC"),706140,IF(OR('2013'!$H$116="formation moto",'2013'!$H$116="avoir formation moto"),706150,706170))))</f>
        <v>706140</v>
      </c>
      <c r="D93" s="144" t="str">
        <f>'2013'!$I$116</f>
        <v>0000000801</v>
      </c>
      <c r="E93" t="str">
        <f>LEFT('2013'!$B$116,4)&amp;LEFT('2013'!$C$116,3)&amp;LEFT('2013'!$H$116,13)</f>
        <v>106205formation AAC</v>
      </c>
      <c r="G93" s="16">
        <f>'2013'!$T$116</f>
        <v>95.317725752508366</v>
      </c>
      <c r="H93" t="s">
        <v>325</v>
      </c>
      <c r="K93" s="131"/>
    </row>
    <row r="94" spans="1:11" x14ac:dyDescent="0.2">
      <c r="A94" s="84">
        <f>'2013'!$J$116</f>
        <v>41359</v>
      </c>
      <c r="B94" t="s">
        <v>324</v>
      </c>
      <c r="C94">
        <v>44710</v>
      </c>
      <c r="D94" s="144" t="str">
        <f>'2013'!$I$116</f>
        <v>0000000801</v>
      </c>
      <c r="E94" t="str">
        <f>LEFT('2013'!$B$116,4)&amp;LEFT('2013'!$C$116,3)&amp;LEFT('2013'!$H$116,13)</f>
        <v>106205formation AAC</v>
      </c>
      <c r="F94" s="16"/>
      <c r="G94" s="16">
        <f>'2013'!$U$116</f>
        <v>18.682274247491641</v>
      </c>
      <c r="H94" t="s">
        <v>325</v>
      </c>
      <c r="K94" s="131"/>
    </row>
    <row r="95" spans="1:11" x14ac:dyDescent="0.2">
      <c r="A95" s="84">
        <f>'2013'!$J$117</f>
        <v>41359</v>
      </c>
      <c r="B95" t="s">
        <v>324</v>
      </c>
      <c r="C95" t="str">
        <f>411 &amp; LEFT('2013'!$B$117,4)&amp;LEFT('2013'!$C$117,2)</f>
        <v>41110720</v>
      </c>
      <c r="D95" s="144" t="str">
        <f>'2013'!$I$117</f>
        <v>0000000802</v>
      </c>
      <c r="E95" t="str">
        <f>LEFT('2013'!$B$117,4)&amp;LEFT('2013'!$C$117,3)&amp;LEFT('2013'!$H$117,13)</f>
        <v>107206formation B</v>
      </c>
      <c r="F95" s="16">
        <f>'2013'!$S$117</f>
        <v>162</v>
      </c>
      <c r="G95" s="16"/>
      <c r="H95" t="s">
        <v>325</v>
      </c>
      <c r="K95" s="131"/>
    </row>
    <row r="96" spans="1:11" x14ac:dyDescent="0.2">
      <c r="A96" s="84">
        <f>'2013'!$J$117</f>
        <v>41359</v>
      </c>
      <c r="B96" t="s">
        <v>324</v>
      </c>
      <c r="C96">
        <f>IF(OR('2013'!$H$117="formation B",'2013'!$H$117="avoir formation B"),706130,IF(OR('2013'!$H$117="formation AM",'2013'!$H$117="avoir formation AM"),706100,IF(OR('2013'!$H$117="formation AAC",'2013'!$H$117="avoir formation AAC"),706140,IF(OR('2013'!$H$117="formation moto",'2013'!$H$117="avoir formation moto"),706150,706170))))</f>
        <v>706130</v>
      </c>
      <c r="D96" s="144" t="str">
        <f>'2013'!$I$117</f>
        <v>0000000802</v>
      </c>
      <c r="E96" t="str">
        <f>LEFT('2013'!$B$117,4)&amp;LEFT('2013'!$C$117,3)&amp;LEFT('2013'!$H$117,13)</f>
        <v>107206formation B</v>
      </c>
      <c r="G96" s="16">
        <f>'2013'!$T$117</f>
        <v>135.45150501672242</v>
      </c>
      <c r="H96" t="s">
        <v>325</v>
      </c>
      <c r="K96" s="131"/>
    </row>
    <row r="97" spans="1:11" x14ac:dyDescent="0.2">
      <c r="A97" s="84">
        <f>'2013'!$J$117</f>
        <v>41359</v>
      </c>
      <c r="B97" t="s">
        <v>324</v>
      </c>
      <c r="C97">
        <v>44710</v>
      </c>
      <c r="D97" s="144" t="str">
        <f>'2013'!$I$117</f>
        <v>0000000802</v>
      </c>
      <c r="E97" t="str">
        <f>LEFT('2013'!$B$117,4)&amp;LEFT('2013'!$C$117,3)&amp;LEFT('2013'!$H$117,13)</f>
        <v>107206formation B</v>
      </c>
      <c r="F97" s="16"/>
      <c r="G97" s="16">
        <f>'2013'!$U$117</f>
        <v>26.548494983277596</v>
      </c>
      <c r="H97" t="s">
        <v>325</v>
      </c>
      <c r="K97" s="131"/>
    </row>
    <row r="98" spans="1:11" x14ac:dyDescent="0.2">
      <c r="A98" s="84">
        <f>'2013'!$J$118</f>
        <v>41360</v>
      </c>
      <c r="B98" t="s">
        <v>324</v>
      </c>
      <c r="C98" t="str">
        <f>411 &amp; LEFT('2013'!$B$118,4)&amp;LEFT('2013'!$C$118,2)</f>
        <v>41110820</v>
      </c>
      <c r="D98" s="144" t="str">
        <f>'2013'!$I$118</f>
        <v>0000000803</v>
      </c>
      <c r="E98" t="str">
        <f>LEFT('2013'!$B$118,4)&amp;LEFT('2013'!$C$118,3)&amp;LEFT('2013'!$H$118,13)</f>
        <v>108207formation B</v>
      </c>
      <c r="F98" s="16">
        <f>'2013'!$S$118</f>
        <v>70</v>
      </c>
      <c r="G98" s="16"/>
      <c r="H98" t="s">
        <v>325</v>
      </c>
      <c r="K98" s="131"/>
    </row>
    <row r="99" spans="1:11" x14ac:dyDescent="0.2">
      <c r="A99" s="84">
        <f>'2013'!$J$118</f>
        <v>41360</v>
      </c>
      <c r="B99" t="s">
        <v>324</v>
      </c>
      <c r="C99">
        <f>IF(OR('2013'!$H$118="formation B",'2013'!$H$118="avoir formation B"),706130,IF(OR('2013'!$H$118="formation AM",'2013'!$H$118="avoir formation AM"),706100,IF(OR('2013'!$H$118="formation AAC",'2013'!$H$118="avoir formation AAC"),706140,IF(OR('2013'!$H$118="formation moto",'2013'!$H$118="avoir formation moto"),706150,706170))))</f>
        <v>706130</v>
      </c>
      <c r="D99" s="144" t="str">
        <f>'2013'!$I$118</f>
        <v>0000000803</v>
      </c>
      <c r="E99" t="str">
        <f>LEFT('2013'!$B$118,4)&amp;LEFT('2013'!$C$118,3)&amp;LEFT('2013'!$H$118,13)</f>
        <v>108207formation B</v>
      </c>
      <c r="G99" s="16">
        <f>'2013'!$T$118</f>
        <v>58.528428093645488</v>
      </c>
      <c r="H99" t="s">
        <v>325</v>
      </c>
      <c r="K99" s="131"/>
    </row>
    <row r="100" spans="1:11" x14ac:dyDescent="0.2">
      <c r="A100" s="84">
        <f>'2013'!$J$118</f>
        <v>41360</v>
      </c>
      <c r="B100" t="s">
        <v>324</v>
      </c>
      <c r="C100">
        <v>44710</v>
      </c>
      <c r="D100" s="144" t="str">
        <f>'2013'!$I$118</f>
        <v>0000000803</v>
      </c>
      <c r="E100" t="str">
        <f>LEFT('2013'!$B$118,4)&amp;LEFT('2013'!$C$118,3)&amp;LEFT('2013'!$H$118,13)</f>
        <v>108207formation B</v>
      </c>
      <c r="F100" s="16"/>
      <c r="G100" s="16">
        <f>'2013'!$U$118</f>
        <v>11.471571906354516</v>
      </c>
      <c r="H100" t="s">
        <v>325</v>
      </c>
      <c r="K100" s="131"/>
    </row>
    <row r="101" spans="1:11" x14ac:dyDescent="0.2">
      <c r="A101" s="84">
        <f>'2013'!$J$119</f>
        <v>41360</v>
      </c>
      <c r="B101" t="s">
        <v>324</v>
      </c>
      <c r="C101" t="str">
        <f>411 &amp; LEFT('2013'!$B$119,4)&amp;LEFT('2013'!$C$119,2)</f>
        <v>41110920</v>
      </c>
      <c r="D101" s="144" t="str">
        <f>'2013'!$I$119</f>
        <v>0000000804</v>
      </c>
      <c r="E101" t="str">
        <f>LEFT('2013'!$B$119,4)&amp;LEFT('2013'!$C$119,3)&amp;LEFT('2013'!$H$119,13)</f>
        <v>109208formation AAC</v>
      </c>
      <c r="F101" s="16">
        <f>'2013'!$S$119</f>
        <v>76</v>
      </c>
      <c r="G101" s="16"/>
      <c r="H101" t="s">
        <v>325</v>
      </c>
      <c r="K101" s="131"/>
    </row>
    <row r="102" spans="1:11" x14ac:dyDescent="0.2">
      <c r="A102" s="84">
        <f>'2013'!$J$119</f>
        <v>41360</v>
      </c>
      <c r="B102" t="s">
        <v>324</v>
      </c>
      <c r="C102">
        <f>IF(OR('2013'!$H$119="formation B",'2013'!$H$119="avoir formation B"),706130,IF(OR('2013'!$H$119="formation AM",'2013'!$H$119="avoir formation AM"),706100,IF(OR('2013'!$H$119="formation AAC",'2013'!$H$119="avoir formation AAC"),706140,IF(OR('2013'!$H$119="formation moto",'2013'!$H$119="avoir formation moto"),706150,706170))))</f>
        <v>706140</v>
      </c>
      <c r="D102" s="144" t="str">
        <f>'2013'!$I$119</f>
        <v>0000000804</v>
      </c>
      <c r="E102" t="str">
        <f>LEFT('2013'!$B$119,4)&amp;LEFT('2013'!$C$119,3)&amp;LEFT('2013'!$H$119,13)</f>
        <v>109208formation AAC</v>
      </c>
      <c r="G102" s="16">
        <f>'2013'!$T$119</f>
        <v>63.545150501672246</v>
      </c>
      <c r="H102" t="s">
        <v>325</v>
      </c>
      <c r="K102" s="131"/>
    </row>
    <row r="103" spans="1:11" x14ac:dyDescent="0.2">
      <c r="A103" s="84">
        <f>'2013'!$J$119</f>
        <v>41360</v>
      </c>
      <c r="B103" t="s">
        <v>324</v>
      </c>
      <c r="C103">
        <v>44710</v>
      </c>
      <c r="D103" s="144" t="str">
        <f>'2013'!$I$119</f>
        <v>0000000804</v>
      </c>
      <c r="E103" t="str">
        <f>LEFT('2013'!$B$119,4)&amp;LEFT('2013'!$C$119,3)&amp;LEFT('2013'!$H$119,13)</f>
        <v>109208formation AAC</v>
      </c>
      <c r="F103" s="16"/>
      <c r="G103" s="16">
        <f>'2013'!$U$119</f>
        <v>12.454849498327761</v>
      </c>
      <c r="H103" t="s">
        <v>325</v>
      </c>
      <c r="K103" s="131"/>
    </row>
    <row r="104" spans="1:11" x14ac:dyDescent="0.2">
      <c r="A104" s="84">
        <f>'2013'!$J$120</f>
        <v>41360</v>
      </c>
      <c r="B104" t="s">
        <v>324</v>
      </c>
      <c r="C104" t="str">
        <f>411 &amp; LEFT('2013'!$B$120,4)&amp;LEFT('2013'!$C$120,2)</f>
        <v>41111020</v>
      </c>
      <c r="D104" s="144" t="str">
        <f>'2013'!$I$120</f>
        <v>0000000805</v>
      </c>
      <c r="E104" t="str">
        <f>LEFT('2013'!$B$120,4)&amp;LEFT('2013'!$C$120,3)&amp;LEFT('2013'!$H$120,13)</f>
        <v>110209formation AAC</v>
      </c>
      <c r="F104" s="16">
        <f>'2013'!$S$120</f>
        <v>190</v>
      </c>
      <c r="G104" s="16"/>
      <c r="H104" t="s">
        <v>325</v>
      </c>
      <c r="K104" s="131"/>
    </row>
    <row r="105" spans="1:11" x14ac:dyDescent="0.2">
      <c r="A105" s="84">
        <f>'2013'!$J$120</f>
        <v>41360</v>
      </c>
      <c r="B105" t="s">
        <v>324</v>
      </c>
      <c r="C105">
        <f>IF(OR('2013'!$H$120="formation B",'2013'!$H$120="avoir formation B"),706130,IF(OR('2013'!$H$120="formation AM",'2013'!$H$120="avoir formation AM"),706100,IF(OR('2013'!$H$120="formation AAC",'2013'!$H$120="avoir formation AAC"),706140,IF(OR('2013'!$H$120="formation moto",'2013'!$H$120="avoir formation moto"),706150,706170))))</f>
        <v>706140</v>
      </c>
      <c r="D105" s="144" t="str">
        <f>'2013'!$I$120</f>
        <v>0000000805</v>
      </c>
      <c r="E105" t="str">
        <f>LEFT('2013'!$B$120,4)&amp;LEFT('2013'!$C$120,3)&amp;LEFT('2013'!$H$120,13)</f>
        <v>110209formation AAC</v>
      </c>
      <c r="G105" s="16">
        <f>'2013'!$T$120</f>
        <v>158.86287625418061</v>
      </c>
      <c r="H105" t="s">
        <v>325</v>
      </c>
      <c r="K105" s="131"/>
    </row>
    <row r="106" spans="1:11" x14ac:dyDescent="0.2">
      <c r="A106" s="84">
        <f>'2013'!$J$120</f>
        <v>41360</v>
      </c>
      <c r="B106" t="s">
        <v>324</v>
      </c>
      <c r="C106">
        <v>44710</v>
      </c>
      <c r="D106" s="144" t="str">
        <f>'2013'!$I$120</f>
        <v>0000000805</v>
      </c>
      <c r="E106" t="str">
        <f>LEFT('2013'!$B$120,4)&amp;LEFT('2013'!$C$120,3)&amp;LEFT('2013'!$H$120,13)</f>
        <v>110209formation AAC</v>
      </c>
      <c r="F106" s="16"/>
      <c r="G106" s="16">
        <f>'2013'!$U$120</f>
        <v>31.137123745819398</v>
      </c>
      <c r="H106" t="s">
        <v>325</v>
      </c>
      <c r="K106" s="131"/>
    </row>
    <row r="107" spans="1:11" x14ac:dyDescent="0.2">
      <c r="A107" s="84">
        <f>'2013'!$J$121</f>
        <v>41360</v>
      </c>
      <c r="B107" t="s">
        <v>324</v>
      </c>
      <c r="C107" t="str">
        <f>411 &amp; LEFT('2013'!$B$121,4)&amp;LEFT('2013'!$C$121,2)</f>
        <v>41111121</v>
      </c>
      <c r="D107" s="144" t="str">
        <f>'2013'!$I$121</f>
        <v>0000000806</v>
      </c>
      <c r="E107" t="str">
        <f>LEFT('2013'!$B$121,4)&amp;LEFT('2013'!$C$121,3)&amp;LEFT('2013'!$H$121,13)</f>
        <v>111210formation mot</v>
      </c>
      <c r="F107" s="16">
        <f>'2013'!$S$121</f>
        <v>210</v>
      </c>
      <c r="G107" s="16"/>
      <c r="H107" t="s">
        <v>325</v>
      </c>
      <c r="K107" s="131"/>
    </row>
    <row r="108" spans="1:11" x14ac:dyDescent="0.2">
      <c r="A108" s="84">
        <f>'2013'!$J$121</f>
        <v>41360</v>
      </c>
      <c r="B108" t="s">
        <v>324</v>
      </c>
      <c r="C108">
        <f>IF(OR('2013'!$H$121="formation B",'2013'!$H$121="avoir formation B"),706130,IF(OR('2013'!$H$121="formation AM",'2013'!$H$121="avoir formation AM"),706100,IF(OR('2013'!$H$121="formation AAC",'2013'!$H$121="avoir formation AAC"),706140,IF(OR('2013'!$H$121="formation moto",'2013'!$H$121="avoir formation moto"),706150,706170))))</f>
        <v>706150</v>
      </c>
      <c r="D108" s="144" t="str">
        <f>'2013'!$I$121</f>
        <v>0000000806</v>
      </c>
      <c r="E108" t="str">
        <f>LEFT('2013'!$B$121,4)&amp;LEFT('2013'!$C$121,3)&amp;LEFT('2013'!$H$121,13)</f>
        <v>111210formation mot</v>
      </c>
      <c r="G108" s="16">
        <f>'2013'!$T$121</f>
        <v>175.58528428093646</v>
      </c>
      <c r="H108" t="s">
        <v>325</v>
      </c>
      <c r="K108" s="131"/>
    </row>
    <row r="109" spans="1:11" x14ac:dyDescent="0.2">
      <c r="A109" s="84">
        <f>'2013'!$J$121</f>
        <v>41360</v>
      </c>
      <c r="B109" t="s">
        <v>324</v>
      </c>
      <c r="C109">
        <v>44710</v>
      </c>
      <c r="D109" s="144" t="str">
        <f>'2013'!$I$121</f>
        <v>0000000806</v>
      </c>
      <c r="E109" t="str">
        <f>LEFT('2013'!$B$121,4)&amp;LEFT('2013'!$C$121,3)&amp;LEFT('2013'!$H$121,13)</f>
        <v>111210formation mot</v>
      </c>
      <c r="F109" s="16"/>
      <c r="G109" s="16">
        <f>'2013'!$U$121</f>
        <v>34.414715719063551</v>
      </c>
      <c r="H109" t="s">
        <v>325</v>
      </c>
      <c r="K109" s="131"/>
    </row>
    <row r="110" spans="1:11" x14ac:dyDescent="0.2">
      <c r="A110" s="84">
        <f>'2013'!$J$122</f>
        <v>41361</v>
      </c>
      <c r="B110" t="s">
        <v>324</v>
      </c>
      <c r="C110" t="str">
        <f>411 &amp; LEFT('2013'!$B$122,4)&amp;LEFT('2013'!$C$122,2)</f>
        <v>41111221</v>
      </c>
      <c r="D110" s="144" t="str">
        <f>'2013'!$I$122</f>
        <v>0000000807</v>
      </c>
      <c r="E110" t="str">
        <f>LEFT('2013'!$B$122,4)&amp;LEFT('2013'!$C$122,3)&amp;LEFT('2013'!$H$122,13)</f>
        <v>112211formation B</v>
      </c>
      <c r="F110" s="16">
        <f>'2013'!$S$122</f>
        <v>190</v>
      </c>
      <c r="G110" s="16"/>
      <c r="H110" t="s">
        <v>325</v>
      </c>
      <c r="K110" s="131"/>
    </row>
    <row r="111" spans="1:11" x14ac:dyDescent="0.2">
      <c r="A111" s="84">
        <f>'2013'!$J$122</f>
        <v>41361</v>
      </c>
      <c r="B111" t="s">
        <v>324</v>
      </c>
      <c r="C111">
        <f>IF(OR('2013'!$H$122="formation B",'2013'!$H$122="avoir formation B"),706130,IF(OR('2013'!$H$122="formation AM",'2013'!$H$122="avoir formation AM"),706100,IF(OR('2013'!$H$122="formation AAC",'2013'!$H$122="avoir formation AAC"),706140,IF(OR('2013'!$H$122="formation moto",'2013'!$H$122="avoir formation moto"),706150,706170))))</f>
        <v>706130</v>
      </c>
      <c r="D111" s="144" t="str">
        <f>'2013'!$I$122</f>
        <v>0000000807</v>
      </c>
      <c r="E111" t="str">
        <f>LEFT('2013'!$B$122,4)&amp;LEFT('2013'!$C$122,3)&amp;LEFT('2013'!$H$122,13)</f>
        <v>112211formation B</v>
      </c>
      <c r="G111" s="16">
        <f>'2013'!$T$122</f>
        <v>158.86287625418061</v>
      </c>
      <c r="H111" t="s">
        <v>325</v>
      </c>
      <c r="K111" s="131"/>
    </row>
    <row r="112" spans="1:11" x14ac:dyDescent="0.2">
      <c r="A112" s="84">
        <f>'2013'!$J$122</f>
        <v>41361</v>
      </c>
      <c r="B112" t="s">
        <v>324</v>
      </c>
      <c r="C112">
        <v>44710</v>
      </c>
      <c r="D112" s="144" t="str">
        <f>'2013'!$I$122</f>
        <v>0000000807</v>
      </c>
      <c r="E112" t="str">
        <f>LEFT('2013'!$B$122,4)&amp;LEFT('2013'!$C$122,3)&amp;LEFT('2013'!$H$122,13)</f>
        <v>112211formation B</v>
      </c>
      <c r="F112" s="16"/>
      <c r="G112" s="16">
        <f>'2013'!$U$122</f>
        <v>31.137123745819398</v>
      </c>
      <c r="H112" t="s">
        <v>325</v>
      </c>
      <c r="K112" s="131"/>
    </row>
    <row r="113" spans="1:11" x14ac:dyDescent="0.2">
      <c r="A113" s="84">
        <f>'2013'!$J$123</f>
        <v>41361</v>
      </c>
      <c r="B113" t="s">
        <v>324</v>
      </c>
      <c r="C113" t="str">
        <f>411 &amp; LEFT('2013'!$B$123,4)&amp;LEFT('2013'!$C$123,2)</f>
        <v>41111321</v>
      </c>
      <c r="D113" s="144" t="str">
        <f>'2013'!$I$123</f>
        <v>0000000808</v>
      </c>
      <c r="E113" t="str">
        <f>LEFT('2013'!$B$123,4)&amp;LEFT('2013'!$C$123,3)&amp;LEFT('2013'!$H$123,13)</f>
        <v>113212formation B</v>
      </c>
      <c r="F113" s="16">
        <f>'2013'!$S$123</f>
        <v>111</v>
      </c>
      <c r="G113" s="16"/>
      <c r="H113" t="s">
        <v>325</v>
      </c>
      <c r="K113" s="131"/>
    </row>
    <row r="114" spans="1:11" x14ac:dyDescent="0.2">
      <c r="A114" s="84">
        <f>'2013'!$J$123</f>
        <v>41361</v>
      </c>
      <c r="B114" t="s">
        <v>324</v>
      </c>
      <c r="C114">
        <f>IF(OR('2013'!$H$123="formation B",'2013'!$H$123="avoir formation B"),706130,IF(OR('2013'!$H$123="formation AM",'2013'!$H$123="avoir formation AM"),706100,IF(OR('2013'!$H$123="formation AAC",'2013'!$H$123="avoir formation AAC"),706140,IF(OR('2013'!$H$123="formation moto",'2013'!$H$123="avoir formation moto"),706150,706170))))</f>
        <v>706130</v>
      </c>
      <c r="D114" s="144" t="str">
        <f>'2013'!$I$123</f>
        <v>0000000808</v>
      </c>
      <c r="E114" t="str">
        <f>LEFT('2013'!$B$123,4)&amp;LEFT('2013'!$C$123,3)&amp;LEFT('2013'!$H$123,13)</f>
        <v>113212formation B</v>
      </c>
      <c r="G114" s="16">
        <f>'2013'!$T$123</f>
        <v>92.809364548494983</v>
      </c>
      <c r="H114" t="s">
        <v>325</v>
      </c>
      <c r="K114" s="131"/>
    </row>
    <row r="115" spans="1:11" x14ac:dyDescent="0.2">
      <c r="A115" s="84">
        <f>'2013'!$J$123</f>
        <v>41361</v>
      </c>
      <c r="B115" t="s">
        <v>324</v>
      </c>
      <c r="C115">
        <v>44710</v>
      </c>
      <c r="D115" s="144" t="str">
        <f>'2013'!$I$123</f>
        <v>0000000808</v>
      </c>
      <c r="E115" t="str">
        <f>LEFT('2013'!$B$123,4)&amp;LEFT('2013'!$C$123,3)&amp;LEFT('2013'!$H$123,13)</f>
        <v>113212formation B</v>
      </c>
      <c r="F115" s="16"/>
      <c r="G115" s="16">
        <f>'2013'!$U$123</f>
        <v>18.190635451505017</v>
      </c>
      <c r="H115" t="s">
        <v>325</v>
      </c>
      <c r="K115" s="131"/>
    </row>
    <row r="116" spans="1:11" x14ac:dyDescent="0.2">
      <c r="A116" s="84">
        <f>'2013'!$J$124</f>
        <v>41361</v>
      </c>
      <c r="B116" t="s">
        <v>324</v>
      </c>
      <c r="C116" t="str">
        <f>411 &amp; LEFT('2013'!$B$124,4)&amp;LEFT('2013'!$C$124,2)</f>
        <v>41111421</v>
      </c>
      <c r="D116" s="144" t="str">
        <f>'2013'!$I$124</f>
        <v>0000000809</v>
      </c>
      <c r="E116" t="str">
        <f>LEFT('2013'!$B$124,4)&amp;LEFT('2013'!$C$124,3)&amp;LEFT('2013'!$H$124,13)</f>
        <v>114213formation B</v>
      </c>
      <c r="F116" s="16">
        <f>'2013'!$S$124</f>
        <v>190</v>
      </c>
      <c r="G116" s="16"/>
      <c r="H116" t="s">
        <v>325</v>
      </c>
      <c r="K116" s="131"/>
    </row>
    <row r="117" spans="1:11" x14ac:dyDescent="0.2">
      <c r="A117" s="84">
        <f>'2013'!$J$124</f>
        <v>41361</v>
      </c>
      <c r="B117" t="s">
        <v>324</v>
      </c>
      <c r="C117">
        <f>IF(OR('2013'!$H$124="formation B",'2013'!$H$124="avoir formation B"),706130,IF(OR('2013'!$H$124="formation AM",'2013'!$H$124="avoir formation AM"),706100,IF(OR('2013'!$H$124="formation AAC",'2013'!$H$124="avoir formation AAC"),706140,IF(OR('2013'!$H$124="formation moto",'2013'!$H$124="avoir formation moto"),706150,706170))))</f>
        <v>706130</v>
      </c>
      <c r="D117" s="144" t="str">
        <f>'2013'!$I$124</f>
        <v>0000000809</v>
      </c>
      <c r="E117" t="str">
        <f>LEFT('2013'!$B$124,4)&amp;LEFT('2013'!$C$124,3)&amp;LEFT('2013'!$H$124,13)</f>
        <v>114213formation B</v>
      </c>
      <c r="G117" s="16">
        <f>'2013'!$T$124</f>
        <v>158.86287625418061</v>
      </c>
      <c r="H117" t="s">
        <v>325</v>
      </c>
      <c r="K117" s="131"/>
    </row>
    <row r="118" spans="1:11" x14ac:dyDescent="0.2">
      <c r="A118" s="84">
        <f>'2013'!$J$124</f>
        <v>41361</v>
      </c>
      <c r="B118" t="s">
        <v>324</v>
      </c>
      <c r="C118">
        <v>44710</v>
      </c>
      <c r="D118" s="144" t="str">
        <f>'2013'!$I$124</f>
        <v>0000000809</v>
      </c>
      <c r="E118" t="str">
        <f>LEFT('2013'!$B$124,4)&amp;LEFT('2013'!$C$124,3)&amp;LEFT('2013'!$H$124,13)</f>
        <v>114213formation B</v>
      </c>
      <c r="F118" s="16"/>
      <c r="G118" s="16">
        <f>'2013'!$U$124</f>
        <v>31.137123745819398</v>
      </c>
      <c r="H118" t="s">
        <v>325</v>
      </c>
      <c r="K118" s="131"/>
    </row>
    <row r="119" spans="1:11" x14ac:dyDescent="0.2">
      <c r="A119" s="84">
        <f>'2013'!$J$125</f>
        <v>41366</v>
      </c>
      <c r="B119" t="s">
        <v>324</v>
      </c>
      <c r="C119" t="str">
        <f>411 &amp; LEFT('2013'!$B$125,4)&amp;LEFT('2013'!$C$125,2)</f>
        <v>41111521</v>
      </c>
      <c r="D119" s="144" t="str">
        <f>'2013'!$I$125</f>
        <v>0000000810</v>
      </c>
      <c r="E119" t="str">
        <f>LEFT('2013'!$B$125,4)&amp;LEFT('2013'!$C$125,3)&amp;LEFT('2013'!$H$125,13)</f>
        <v>115214formation B</v>
      </c>
      <c r="F119" s="16">
        <f>'2013'!$S$125</f>
        <v>318</v>
      </c>
      <c r="G119" s="16"/>
      <c r="H119" t="s">
        <v>325</v>
      </c>
      <c r="K119" s="131"/>
    </row>
    <row r="120" spans="1:11" x14ac:dyDescent="0.2">
      <c r="A120" s="84">
        <f>'2013'!$J$125</f>
        <v>41366</v>
      </c>
      <c r="B120" t="s">
        <v>324</v>
      </c>
      <c r="C120">
        <f>IF(OR('2013'!$H$125="formation B",'2013'!$H$125="avoir formation B"),706130,IF(OR('2013'!$H$125="formation AM",'2013'!$H$125="avoir formation AM"),706100,IF(OR('2013'!$H$125="formation AAC",'2013'!$H$125="avoir formation AAC"),706140,IF(OR('2013'!$H$125="formation moto",'2013'!$H$125="avoir formation moto"),706150,706170))))</f>
        <v>706130</v>
      </c>
      <c r="D120" s="144" t="str">
        <f>'2013'!$I$125</f>
        <v>0000000810</v>
      </c>
      <c r="E120" t="str">
        <f>LEFT('2013'!$B$125,4)&amp;LEFT('2013'!$C$125,3)&amp;LEFT('2013'!$H$125,13)</f>
        <v>115214formation B</v>
      </c>
      <c r="G120" s="16">
        <f>'2013'!$T$125</f>
        <v>265.88628762541805</v>
      </c>
      <c r="H120" t="s">
        <v>325</v>
      </c>
      <c r="K120" s="131"/>
    </row>
    <row r="121" spans="1:11" x14ac:dyDescent="0.2">
      <c r="A121" s="84">
        <f>'2013'!$J$125</f>
        <v>41366</v>
      </c>
      <c r="B121" t="s">
        <v>324</v>
      </c>
      <c r="C121">
        <v>44710</v>
      </c>
      <c r="D121" s="144" t="str">
        <f>'2013'!$I$125</f>
        <v>0000000810</v>
      </c>
      <c r="E121" t="str">
        <f>LEFT('2013'!$B$125,4)&amp;LEFT('2013'!$C$125,3)&amp;LEFT('2013'!$H$125,13)</f>
        <v>115214formation B</v>
      </c>
      <c r="F121" s="16"/>
      <c r="G121" s="16">
        <f>'2013'!$U$125</f>
        <v>52.113712374581937</v>
      </c>
      <c r="H121" t="s">
        <v>325</v>
      </c>
      <c r="K121" s="131"/>
    </row>
    <row r="122" spans="1:11" x14ac:dyDescent="0.2">
      <c r="A122" s="84">
        <f>'2013'!$J$126</f>
        <v>41367</v>
      </c>
      <c r="B122" t="s">
        <v>324</v>
      </c>
      <c r="C122" t="str">
        <f>411 &amp; LEFT('2013'!$B$126,4)&amp;LEFT('2013'!$C$126,2)</f>
        <v>41111621</v>
      </c>
      <c r="D122" s="144" t="str">
        <f>'2013'!$I$126</f>
        <v>0000000811</v>
      </c>
      <c r="E122" t="str">
        <f>LEFT('2013'!$B$126,4)&amp;LEFT('2013'!$C$126,3)&amp;LEFT('2013'!$H$126,13)</f>
        <v>116215formation B</v>
      </c>
      <c r="F122" s="16">
        <f>'2013'!$S$126</f>
        <v>228</v>
      </c>
      <c r="G122" s="16"/>
      <c r="H122" t="s">
        <v>325</v>
      </c>
      <c r="K122" s="131"/>
    </row>
    <row r="123" spans="1:11" x14ac:dyDescent="0.2">
      <c r="A123" s="84">
        <f>'2013'!$J$126</f>
        <v>41367</v>
      </c>
      <c r="B123" t="s">
        <v>324</v>
      </c>
      <c r="C123">
        <f>IF(OR('2013'!$H$126="formation B",'2013'!$H$126="avoir formation B"),706130,IF(OR('2013'!$H$126="formation AM",'2013'!$H$126="avoir formation AM"),706100,IF(OR('2013'!$H$126="formation AAC",'2013'!$H$126="avoir formation AAC"),706140,IF(OR('2013'!$H$126="formation moto",'2013'!$H$126="avoir formation moto"),706150,706170))))</f>
        <v>706130</v>
      </c>
      <c r="D123" s="144" t="str">
        <f>'2013'!$I$126</f>
        <v>0000000811</v>
      </c>
      <c r="E123" t="str">
        <f>LEFT('2013'!$B$126,4)&amp;LEFT('2013'!$C$126,3)&amp;LEFT('2013'!$H$126,13)</f>
        <v>116215formation B</v>
      </c>
      <c r="G123" s="16">
        <f>'2013'!$T$126</f>
        <v>190.63545150501673</v>
      </c>
      <c r="H123" t="s">
        <v>325</v>
      </c>
      <c r="K123" s="131"/>
    </row>
    <row r="124" spans="1:11" x14ac:dyDescent="0.2">
      <c r="A124" s="84">
        <f>'2013'!$J$126</f>
        <v>41367</v>
      </c>
      <c r="B124" t="s">
        <v>324</v>
      </c>
      <c r="C124">
        <v>44710</v>
      </c>
      <c r="D124" s="144" t="str">
        <f>'2013'!$I$126</f>
        <v>0000000811</v>
      </c>
      <c r="E124" t="str">
        <f>LEFT('2013'!$B$126,4)&amp;LEFT('2013'!$C$126,3)&amp;LEFT('2013'!$H$126,13)</f>
        <v>116215formation B</v>
      </c>
      <c r="F124" s="16"/>
      <c r="G124" s="16">
        <f>'2013'!$U$126</f>
        <v>37.364548494983282</v>
      </c>
      <c r="H124" t="s">
        <v>325</v>
      </c>
      <c r="K124" s="131"/>
    </row>
    <row r="125" spans="1:11" x14ac:dyDescent="0.2">
      <c r="A125" s="84">
        <f>'2013'!$J$127</f>
        <v>41368</v>
      </c>
      <c r="B125" t="s">
        <v>324</v>
      </c>
      <c r="C125" t="str">
        <f>411 &amp; LEFT('2013'!$B$127,4)&amp;LEFT('2013'!$C$127,2)</f>
        <v>41111721</v>
      </c>
      <c r="D125" s="144" t="str">
        <f>'2013'!$I$127</f>
        <v>0000000812</v>
      </c>
      <c r="E125" t="str">
        <f>LEFT('2013'!$B$127,4)&amp;LEFT('2013'!$C$127,3)&amp;LEFT('2013'!$H$127,13)</f>
        <v>117216formation B</v>
      </c>
      <c r="F125" s="16">
        <f>'2013'!$S$127</f>
        <v>190</v>
      </c>
      <c r="G125" s="16"/>
      <c r="H125" t="s">
        <v>325</v>
      </c>
      <c r="K125" s="131"/>
    </row>
    <row r="126" spans="1:11" x14ac:dyDescent="0.2">
      <c r="A126" s="84">
        <f>'2013'!$J$127</f>
        <v>41368</v>
      </c>
      <c r="B126" t="s">
        <v>324</v>
      </c>
      <c r="C126">
        <f>IF(OR('2013'!$H$127="formation B",'2013'!$H$127="avoir formation B"),706130,IF(OR('2013'!$H$127="formation AM",'2013'!$H$127="avoir formation AM"),706100,IF(OR('2013'!$H$127="formation AAC",'2013'!$H$127="avoir formation AAC"),706140,IF(OR('2013'!$H$127="formation moto",'2013'!$H$127="avoir formation moto"),706150,706170))))</f>
        <v>706130</v>
      </c>
      <c r="D126" s="144" t="str">
        <f>'2013'!$I$127</f>
        <v>0000000812</v>
      </c>
      <c r="E126" t="str">
        <f>LEFT('2013'!$B$127,4)&amp;LEFT('2013'!$C$127,3)&amp;LEFT('2013'!$H$127,13)</f>
        <v>117216formation B</v>
      </c>
      <c r="G126" s="16">
        <f>'2013'!$T$127</f>
        <v>158.86287625418061</v>
      </c>
      <c r="H126" t="s">
        <v>325</v>
      </c>
      <c r="K126" s="131"/>
    </row>
    <row r="127" spans="1:11" x14ac:dyDescent="0.2">
      <c r="A127" s="84">
        <f>'2013'!$J$127</f>
        <v>41368</v>
      </c>
      <c r="B127" t="s">
        <v>324</v>
      </c>
      <c r="C127">
        <v>44710</v>
      </c>
      <c r="D127" s="144" t="str">
        <f>'2013'!$I$127</f>
        <v>0000000812</v>
      </c>
      <c r="E127" t="str">
        <f>LEFT('2013'!$B$127,4)&amp;LEFT('2013'!$C$127,3)&amp;LEFT('2013'!$H$127,13)</f>
        <v>117216formation B</v>
      </c>
      <c r="F127" s="16"/>
      <c r="G127" s="16">
        <f>'2013'!$U$127</f>
        <v>31.137123745819398</v>
      </c>
      <c r="H127" t="s">
        <v>325</v>
      </c>
      <c r="K127" s="131"/>
    </row>
    <row r="128" spans="1:11" x14ac:dyDescent="0.2">
      <c r="A128" s="84">
        <f>'2013'!$J$128</f>
        <v>41369</v>
      </c>
      <c r="B128" t="s">
        <v>324</v>
      </c>
      <c r="C128" t="str">
        <f>411 &amp; LEFT('2013'!$B$128,4)&amp;LEFT('2013'!$C$128,2)</f>
        <v>41111821</v>
      </c>
      <c r="D128" s="144" t="str">
        <f>'2013'!$I$128</f>
        <v>0000000813</v>
      </c>
      <c r="E128" t="str">
        <f>LEFT('2013'!$B$128,4)&amp;LEFT('2013'!$C$128,3)&amp;LEFT('2013'!$H$128,13)</f>
        <v>118217formation B</v>
      </c>
      <c r="F128" s="16">
        <f>'2013'!$S$128</f>
        <v>111</v>
      </c>
      <c r="G128" s="16"/>
      <c r="H128" t="s">
        <v>325</v>
      </c>
      <c r="K128" s="131"/>
    </row>
    <row r="129" spans="1:11" x14ac:dyDescent="0.2">
      <c r="A129" s="84">
        <f>'2013'!$J$128</f>
        <v>41369</v>
      </c>
      <c r="B129" t="s">
        <v>324</v>
      </c>
      <c r="C129">
        <f>IF(OR('2013'!$H$128="formation B",'2013'!$H$128="avoir formation B"),706130,IF(OR('2013'!$H$128="formation AM",'2013'!$H$128="avoir formation AM"),706100,IF(OR('2013'!$H$128="formation AAC",'2013'!$H$128="avoir formation AAC"),706140,IF(OR('2013'!$H$128="formation moto",'2013'!$H$128="avoir formation moto"),706150,706170))))</f>
        <v>706130</v>
      </c>
      <c r="D129" s="144" t="str">
        <f>'2013'!$I$128</f>
        <v>0000000813</v>
      </c>
      <c r="E129" t="str">
        <f>LEFT('2013'!$B$128,4)&amp;LEFT('2013'!$C$128,3)&amp;LEFT('2013'!$H$128,13)</f>
        <v>118217formation B</v>
      </c>
      <c r="G129" s="16">
        <f>'2013'!$T$128</f>
        <v>92.809364548494983</v>
      </c>
      <c r="H129" t="s">
        <v>325</v>
      </c>
      <c r="K129" s="131"/>
    </row>
    <row r="130" spans="1:11" x14ac:dyDescent="0.2">
      <c r="A130" s="84">
        <f>'2013'!$J$128</f>
        <v>41369</v>
      </c>
      <c r="B130" t="s">
        <v>324</v>
      </c>
      <c r="C130">
        <v>44710</v>
      </c>
      <c r="D130" s="144" t="str">
        <f>'2013'!$I$128</f>
        <v>0000000813</v>
      </c>
      <c r="E130" t="str">
        <f>LEFT('2013'!$B$128,4)&amp;LEFT('2013'!$C$128,3)&amp;LEFT('2013'!$H$128,13)</f>
        <v>118217formation B</v>
      </c>
      <c r="F130" s="16"/>
      <c r="G130" s="16">
        <f>'2013'!$U$128</f>
        <v>18.190635451505017</v>
      </c>
      <c r="H130" t="s">
        <v>325</v>
      </c>
      <c r="K130" s="131"/>
    </row>
    <row r="131" spans="1:11" x14ac:dyDescent="0.2">
      <c r="A131" s="84">
        <f>'2013'!$J$129</f>
        <v>41369</v>
      </c>
      <c r="B131" t="s">
        <v>324</v>
      </c>
      <c r="C131" t="str">
        <f>411 &amp; LEFT('2013'!$B$129,4)&amp;LEFT('2013'!$C$129,2)</f>
        <v>41111921</v>
      </c>
      <c r="D131" s="144" t="str">
        <f>'2013'!$I$129</f>
        <v>0000000814</v>
      </c>
      <c r="E131" t="str">
        <f>LEFT('2013'!$B$129,4)&amp;LEFT('2013'!$C$129,3)&amp;LEFT('2013'!$H$129,13)</f>
        <v>119218formation B</v>
      </c>
      <c r="F131" s="16">
        <f>'2013'!$S$129</f>
        <v>111</v>
      </c>
      <c r="G131" s="16"/>
      <c r="H131" t="s">
        <v>325</v>
      </c>
      <c r="K131" s="131"/>
    </row>
    <row r="132" spans="1:11" x14ac:dyDescent="0.2">
      <c r="A132" s="84">
        <f>'2013'!$J$129</f>
        <v>41369</v>
      </c>
      <c r="B132" t="s">
        <v>324</v>
      </c>
      <c r="C132">
        <f>IF(OR('2013'!$H$129="formation B",'2013'!$H$129="avoir formation B"),706130,IF(OR('2013'!$H$129="formation AM",'2013'!$H$129="avoir formation AM"),706100,IF(OR('2013'!$H$129="formation AAC",'2013'!$H$129="avoir formation AAC"),706140,IF(OR('2013'!$H$129="formation moto",'2013'!$H$129="avoir formation moto"),706150,706170))))</f>
        <v>706130</v>
      </c>
      <c r="D132" s="144" t="str">
        <f>'2013'!$I$129</f>
        <v>0000000814</v>
      </c>
      <c r="E132" t="str">
        <f>LEFT('2013'!$B$129,4)&amp;LEFT('2013'!$C$129,3)&amp;LEFT('2013'!$H$129,13)</f>
        <v>119218formation B</v>
      </c>
      <c r="G132" s="16">
        <f>'2013'!$T$129</f>
        <v>92.809364548494983</v>
      </c>
      <c r="H132" t="s">
        <v>325</v>
      </c>
      <c r="K132" s="131"/>
    </row>
    <row r="133" spans="1:11" x14ac:dyDescent="0.2">
      <c r="A133" s="84">
        <f>'2013'!$J$129</f>
        <v>41369</v>
      </c>
      <c r="B133" t="s">
        <v>324</v>
      </c>
      <c r="C133">
        <v>44710</v>
      </c>
      <c r="D133" s="144" t="str">
        <f>'2013'!$I$129</f>
        <v>0000000814</v>
      </c>
      <c r="E133" t="str">
        <f>LEFT('2013'!$B$129,4)&amp;LEFT('2013'!$C$129,3)&amp;LEFT('2013'!$H$129,13)</f>
        <v>119218formation B</v>
      </c>
      <c r="F133" s="16"/>
      <c r="G133" s="16">
        <f>'2013'!$U$129</f>
        <v>18.190635451505017</v>
      </c>
      <c r="H133" t="s">
        <v>325</v>
      </c>
      <c r="K133" s="131"/>
    </row>
    <row r="134" spans="1:11" x14ac:dyDescent="0.2">
      <c r="A134" s="84">
        <f>'2013'!$J$130</f>
        <v>41369</v>
      </c>
      <c r="B134" t="s">
        <v>324</v>
      </c>
      <c r="C134" t="str">
        <f>411 &amp; LEFT('2013'!$B$130,4)&amp;LEFT('2013'!$C$130,2)</f>
        <v>41112021</v>
      </c>
      <c r="D134" s="144" t="str">
        <f>'2013'!$I$130</f>
        <v>0000000815</v>
      </c>
      <c r="E134" t="str">
        <f>LEFT('2013'!$B$130,4)&amp;LEFT('2013'!$C$130,3)&amp;LEFT('2013'!$H$130,13)</f>
        <v>120219formation B</v>
      </c>
      <c r="F134" s="16">
        <f>'2013'!$S$130</f>
        <v>111</v>
      </c>
      <c r="G134" s="16"/>
      <c r="H134" t="s">
        <v>325</v>
      </c>
      <c r="K134" s="131"/>
    </row>
    <row r="135" spans="1:11" x14ac:dyDescent="0.2">
      <c r="A135" s="84">
        <f>'2013'!$J$130</f>
        <v>41369</v>
      </c>
      <c r="B135" t="s">
        <v>324</v>
      </c>
      <c r="C135">
        <f>IF(OR('2013'!$H$130="formation B",'2013'!$H$130="avoir formation B"),706130,IF(OR('2013'!$H$130="formation AM",'2013'!$H$130="avoir formation AM"),706100,IF(OR('2013'!$H$130="formation AAC",'2013'!$H$130="avoir formation AAC"),706140,IF(OR('2013'!$H$130="formation moto",'2013'!$H$130="avoir formation moto"),706150,706170))))</f>
        <v>706130</v>
      </c>
      <c r="D135" s="144" t="str">
        <f>'2013'!$I$130</f>
        <v>0000000815</v>
      </c>
      <c r="E135" t="str">
        <f>LEFT('2013'!$B$130,4)&amp;LEFT('2013'!$C$130,3)&amp;LEFT('2013'!$H$130,13)</f>
        <v>120219formation B</v>
      </c>
      <c r="G135" s="16">
        <f>'2013'!$T$130</f>
        <v>92.809364548494983</v>
      </c>
      <c r="H135" t="s">
        <v>325</v>
      </c>
      <c r="K135" s="131"/>
    </row>
    <row r="136" spans="1:11" x14ac:dyDescent="0.2">
      <c r="A136" s="84">
        <f>'2013'!$J$130</f>
        <v>41369</v>
      </c>
      <c r="B136" t="s">
        <v>324</v>
      </c>
      <c r="C136">
        <v>44710</v>
      </c>
      <c r="D136" s="144" t="str">
        <f>'2013'!$I$130</f>
        <v>0000000815</v>
      </c>
      <c r="E136" t="str">
        <f>LEFT('2013'!$B$130,4)&amp;LEFT('2013'!$C$130,3)&amp;LEFT('2013'!$H$130,13)</f>
        <v>120219formation B</v>
      </c>
      <c r="F136" s="16"/>
      <c r="G136" s="16">
        <f>'2013'!$U$130</f>
        <v>18.190635451505017</v>
      </c>
      <c r="H136" t="s">
        <v>325</v>
      </c>
      <c r="K136" s="131"/>
    </row>
    <row r="137" spans="1:11" x14ac:dyDescent="0.2">
      <c r="A137" s="84">
        <f>'2013'!$J$131</f>
        <v>41369</v>
      </c>
      <c r="B137" t="s">
        <v>324</v>
      </c>
      <c r="C137" t="str">
        <f>411 &amp; LEFT('2013'!$B$131,4)&amp;LEFT('2013'!$C$131,2)</f>
        <v>41112122</v>
      </c>
      <c r="D137" s="144" t="str">
        <f>'2013'!$I$131</f>
        <v>0000000816</v>
      </c>
      <c r="E137" t="str">
        <f>LEFT('2013'!$B$131,4)&amp;LEFT('2013'!$C$131,3)&amp;LEFT('2013'!$H$131,13)</f>
        <v>121220formation B</v>
      </c>
      <c r="F137" s="16">
        <f>'2013'!$S$131</f>
        <v>111</v>
      </c>
      <c r="G137" s="16"/>
      <c r="H137" t="s">
        <v>325</v>
      </c>
      <c r="K137" s="131"/>
    </row>
    <row r="138" spans="1:11" x14ac:dyDescent="0.2">
      <c r="A138" s="84">
        <f>'2013'!$J$131</f>
        <v>41369</v>
      </c>
      <c r="B138" t="s">
        <v>324</v>
      </c>
      <c r="C138">
        <f>IF(OR('2013'!$H$131="formation B",'2013'!$H$131="avoir formation B"),706130,IF(OR('2013'!$H$131="formation AM",'2013'!$H$131="avoir formation AM"),706100,IF(OR('2013'!$H$131="formation AAC",'2013'!$H$131="avoir formation AAC"),706140,IF(OR('2013'!$H$131="formation moto",'2013'!$H$131="avoir formation moto"),706150,706170))))</f>
        <v>706130</v>
      </c>
      <c r="D138" s="144" t="str">
        <f>'2013'!$I$131</f>
        <v>0000000816</v>
      </c>
      <c r="E138" t="str">
        <f>LEFT('2013'!$B$131,4)&amp;LEFT('2013'!$C$131,3)&amp;LEFT('2013'!$H$131,13)</f>
        <v>121220formation B</v>
      </c>
      <c r="G138" s="16">
        <f>'2013'!$T$131</f>
        <v>92.809364548494983</v>
      </c>
      <c r="H138" t="s">
        <v>325</v>
      </c>
      <c r="K138" s="131"/>
    </row>
    <row r="139" spans="1:11" x14ac:dyDescent="0.2">
      <c r="A139" s="84">
        <f>'2013'!$J$131</f>
        <v>41369</v>
      </c>
      <c r="B139" t="s">
        <v>324</v>
      </c>
      <c r="C139">
        <v>44710</v>
      </c>
      <c r="D139" s="144" t="str">
        <f>'2013'!$I$131</f>
        <v>0000000816</v>
      </c>
      <c r="E139" t="str">
        <f>LEFT('2013'!$B$131,4)&amp;LEFT('2013'!$C$131,3)&amp;LEFT('2013'!$H$131,13)</f>
        <v>121220formation B</v>
      </c>
      <c r="F139" s="16"/>
      <c r="G139" s="16">
        <f>'2013'!$U$131</f>
        <v>18.190635451505017</v>
      </c>
      <c r="H139" t="s">
        <v>325</v>
      </c>
      <c r="K139" s="131"/>
    </row>
    <row r="140" spans="1:11" x14ac:dyDescent="0.2">
      <c r="A140" s="84">
        <f>'2013'!$J$132</f>
        <v>41369</v>
      </c>
      <c r="B140" t="s">
        <v>324</v>
      </c>
      <c r="C140" t="str">
        <f>411 &amp; LEFT('2013'!$B$132,4)&amp;LEFT('2013'!$C$132,2)</f>
        <v>41112222</v>
      </c>
      <c r="D140" s="144" t="str">
        <f>'2013'!$I$132</f>
        <v>0000000817</v>
      </c>
      <c r="E140" t="str">
        <f>LEFT('2013'!$B$132,4)&amp;LEFT('2013'!$C$132,3)&amp;LEFT('2013'!$H$132,13)</f>
        <v>122221formation B</v>
      </c>
      <c r="F140" s="16">
        <f>'2013'!$S$132</f>
        <v>111</v>
      </c>
      <c r="G140" s="16"/>
      <c r="H140" t="s">
        <v>325</v>
      </c>
      <c r="K140" s="131"/>
    </row>
    <row r="141" spans="1:11" x14ac:dyDescent="0.2">
      <c r="A141" s="84">
        <f>'2013'!$J$132</f>
        <v>41369</v>
      </c>
      <c r="B141" t="s">
        <v>324</v>
      </c>
      <c r="C141">
        <f>IF(OR('2013'!$H$132="formation B",'2013'!$H$132="avoir formation B"),706130,IF(OR('2013'!$H$132="formation AM",'2013'!$H$132="avoir formation AM"),706100,IF(OR('2013'!$H$132="formation AAC",'2013'!$H$132="avoir formation AAC"),706140,IF(OR('2013'!$H$132="formation moto",'2013'!$H$132="avoir formation moto"),706150,706170))))</f>
        <v>706130</v>
      </c>
      <c r="D141" s="144" t="str">
        <f>'2013'!$I$132</f>
        <v>0000000817</v>
      </c>
      <c r="E141" t="str">
        <f>LEFT('2013'!$B$132,4)&amp;LEFT('2013'!$C$132,3)&amp;LEFT('2013'!$H$132,13)</f>
        <v>122221formation B</v>
      </c>
      <c r="G141" s="16">
        <f>'2013'!$T$132</f>
        <v>92.809364548494983</v>
      </c>
      <c r="H141" t="s">
        <v>325</v>
      </c>
      <c r="K141" s="131"/>
    </row>
    <row r="142" spans="1:11" x14ac:dyDescent="0.2">
      <c r="A142" s="84">
        <f>'2013'!$J$132</f>
        <v>41369</v>
      </c>
      <c r="B142" t="s">
        <v>324</v>
      </c>
      <c r="C142">
        <v>44710</v>
      </c>
      <c r="D142" s="144" t="str">
        <f>'2013'!$I$132</f>
        <v>0000000817</v>
      </c>
      <c r="E142" t="str">
        <f>LEFT('2013'!$B$132,4)&amp;LEFT('2013'!$C$132,3)&amp;LEFT('2013'!$H$132,13)</f>
        <v>122221formation B</v>
      </c>
      <c r="F142" s="16"/>
      <c r="G142" s="16">
        <f>'2013'!$U$132</f>
        <v>18.190635451505017</v>
      </c>
      <c r="H142" t="s">
        <v>325</v>
      </c>
      <c r="K142" s="131"/>
    </row>
    <row r="143" spans="1:11" x14ac:dyDescent="0.2">
      <c r="A143" s="84">
        <f>'2013'!$J$133</f>
        <v>41369</v>
      </c>
      <c r="B143" t="s">
        <v>324</v>
      </c>
      <c r="C143" t="str">
        <f>411 &amp; LEFT('2013'!$B$133,4)&amp;LEFT('2013'!$C$133,2)</f>
        <v>41112322</v>
      </c>
      <c r="D143" s="144" t="str">
        <f>'2013'!$I$133</f>
        <v>0000000818</v>
      </c>
      <c r="E143" t="str">
        <f>LEFT('2013'!$B$133,4)&amp;LEFT('2013'!$C$133,3)&amp;LEFT('2013'!$H$133,13)</f>
        <v>123222formation AAC</v>
      </c>
      <c r="F143" s="16">
        <f>'2013'!$S$133</f>
        <v>76</v>
      </c>
      <c r="G143" s="16"/>
      <c r="H143" t="s">
        <v>325</v>
      </c>
      <c r="K143" s="131"/>
    </row>
    <row r="144" spans="1:11" x14ac:dyDescent="0.2">
      <c r="A144" s="84">
        <f>'2013'!$J$133</f>
        <v>41369</v>
      </c>
      <c r="B144" t="s">
        <v>324</v>
      </c>
      <c r="C144">
        <f>IF(OR('2013'!$H$133="formation B",'2013'!$H$133="avoir formation B"),706130,IF(OR('2013'!$H$133="formation AM",'2013'!$H$133="avoir formation AM"),706100,IF(OR('2013'!$H$133="formation AAC",'2013'!$H$133="avoir formation AAC"),706140,IF(OR('2013'!$H$133="formation moto",'2013'!$H$133="avoir formation moto"),706150,706170))))</f>
        <v>706140</v>
      </c>
      <c r="D144" s="144" t="str">
        <f>'2013'!$I$133</f>
        <v>0000000818</v>
      </c>
      <c r="E144" t="str">
        <f>LEFT('2013'!$B$133,4)&amp;LEFT('2013'!$C$133,3)&amp;LEFT('2013'!$H$133,13)</f>
        <v>123222formation AAC</v>
      </c>
      <c r="G144" s="16">
        <f>'2013'!$T$133</f>
        <v>63.545150501672246</v>
      </c>
      <c r="H144" t="s">
        <v>325</v>
      </c>
      <c r="K144" s="131"/>
    </row>
    <row r="145" spans="1:11" x14ac:dyDescent="0.2">
      <c r="A145" s="84">
        <f>'2013'!$J$133</f>
        <v>41369</v>
      </c>
      <c r="B145" t="s">
        <v>324</v>
      </c>
      <c r="C145">
        <v>44710</v>
      </c>
      <c r="D145" s="144" t="str">
        <f>'2013'!$I$133</f>
        <v>0000000818</v>
      </c>
      <c r="E145" t="str">
        <f>LEFT('2013'!$B$133,4)&amp;LEFT('2013'!$C$133,3)&amp;LEFT('2013'!$H$133,13)</f>
        <v>123222formation AAC</v>
      </c>
      <c r="F145" s="16"/>
      <c r="G145" s="16">
        <f>'2013'!$U$133</f>
        <v>12.454849498327761</v>
      </c>
      <c r="H145" t="s">
        <v>325</v>
      </c>
      <c r="K145" s="131"/>
    </row>
    <row r="146" spans="1:11" x14ac:dyDescent="0.2">
      <c r="A146" s="84">
        <f>'2013'!$J$134</f>
        <v>41370</v>
      </c>
      <c r="B146" t="s">
        <v>324</v>
      </c>
      <c r="C146" t="str">
        <f>411 &amp; LEFT('2013'!$B$134,4)&amp;LEFT('2013'!$C$134,2)</f>
        <v>41112422</v>
      </c>
      <c r="D146" s="144" t="str">
        <f>'2013'!$I$134</f>
        <v>0000000819</v>
      </c>
      <c r="E146" t="str">
        <f>LEFT('2013'!$B$134,4)&amp;LEFT('2013'!$C$134,3)&amp;LEFT('2013'!$H$134,13)</f>
        <v>124223formation B</v>
      </c>
      <c r="F146" s="16">
        <f>'2013'!$S$134</f>
        <v>190</v>
      </c>
      <c r="G146" s="16"/>
      <c r="H146" t="s">
        <v>325</v>
      </c>
      <c r="K146" s="131"/>
    </row>
    <row r="147" spans="1:11" x14ac:dyDescent="0.2">
      <c r="A147" s="84">
        <f>'2013'!$J$134</f>
        <v>41370</v>
      </c>
      <c r="B147" t="s">
        <v>324</v>
      </c>
      <c r="C147">
        <f>IF(OR('2013'!$H$134="formation B",'2013'!$H$134="avoir formation B"),706130,IF(OR('2013'!$H$134="formation AM",'2013'!$H$134="avoir formation AM"),706100,IF(OR('2013'!$H$134="formation AAC",'2013'!$H$134="avoir formation AAC"),706140,IF(OR('2013'!$H$134="formation moto",'2013'!$H$134="avoir formation moto"),706150,706170))))</f>
        <v>706130</v>
      </c>
      <c r="D147" s="144" t="str">
        <f>'2013'!$I$134</f>
        <v>0000000819</v>
      </c>
      <c r="E147" t="str">
        <f>LEFT('2013'!$B$134,4)&amp;LEFT('2013'!$C$134,3)&amp;LEFT('2013'!$H$134,13)</f>
        <v>124223formation B</v>
      </c>
      <c r="G147" s="16">
        <f>'2013'!$T$134</f>
        <v>158.86287625418061</v>
      </c>
      <c r="H147" t="s">
        <v>325</v>
      </c>
      <c r="K147" s="131"/>
    </row>
    <row r="148" spans="1:11" x14ac:dyDescent="0.2">
      <c r="A148" s="84">
        <f>'2013'!$J$134</f>
        <v>41370</v>
      </c>
      <c r="B148" t="s">
        <v>324</v>
      </c>
      <c r="C148">
        <v>44710</v>
      </c>
      <c r="D148" s="144" t="str">
        <f>'2013'!$I$134</f>
        <v>0000000819</v>
      </c>
      <c r="E148" t="str">
        <f>LEFT('2013'!$B$134,4)&amp;LEFT('2013'!$C$134,3)&amp;LEFT('2013'!$H$134,13)</f>
        <v>124223formation B</v>
      </c>
      <c r="F148" s="16"/>
      <c r="G148" s="16">
        <f>'2013'!$U$134</f>
        <v>31.137123745819398</v>
      </c>
      <c r="H148" t="s">
        <v>325</v>
      </c>
      <c r="K148" s="131"/>
    </row>
    <row r="149" spans="1:11" x14ac:dyDescent="0.2">
      <c r="A149" s="84">
        <f>'2013'!$J$135</f>
        <v>41373</v>
      </c>
      <c r="B149" t="s">
        <v>324</v>
      </c>
      <c r="C149" t="str">
        <f>411 &amp; LEFT('2013'!$B$135,4)&amp;LEFT('2013'!$C$135,2)</f>
        <v>41112522</v>
      </c>
      <c r="D149" s="144" t="str">
        <f>'2013'!$I$135</f>
        <v>0000000820</v>
      </c>
      <c r="E149" t="str">
        <f>LEFT('2013'!$B$135,4)&amp;LEFT('2013'!$C$135,3)&amp;LEFT('2013'!$H$135,13)</f>
        <v>125224formation B</v>
      </c>
      <c r="F149" s="16">
        <f>'2013'!$S$135</f>
        <v>152</v>
      </c>
      <c r="G149" s="16"/>
      <c r="H149" t="s">
        <v>325</v>
      </c>
      <c r="K149" s="131"/>
    </row>
    <row r="150" spans="1:11" x14ac:dyDescent="0.2">
      <c r="A150" s="84">
        <f>'2013'!$J$135</f>
        <v>41373</v>
      </c>
      <c r="B150" t="s">
        <v>324</v>
      </c>
      <c r="C150">
        <f>IF(OR('2013'!$H$135="formation B",'2013'!$H$135="avoir formation B"),706130,IF(OR('2013'!$H$135="formation AM",'2013'!$H$135="avoir formation AM"),706100,IF(OR('2013'!$H$135="formation AAC",'2013'!$H$135="avoir formation AAC"),706140,IF(OR('2013'!$H$135="formation moto",'2013'!$H$135="avoir formation moto"),706150,706170))))</f>
        <v>706130</v>
      </c>
      <c r="D150" s="144" t="str">
        <f>'2013'!$I$135</f>
        <v>0000000820</v>
      </c>
      <c r="E150" t="str">
        <f>LEFT('2013'!$B$135,4)&amp;LEFT('2013'!$C$135,3)&amp;LEFT('2013'!$H$135,13)</f>
        <v>125224formation B</v>
      </c>
      <c r="G150" s="16">
        <f>'2013'!$T$135</f>
        <v>127.09030100334449</v>
      </c>
      <c r="H150" t="s">
        <v>325</v>
      </c>
      <c r="K150" s="131"/>
    </row>
    <row r="151" spans="1:11" x14ac:dyDescent="0.2">
      <c r="A151" s="84">
        <f>'2013'!$J$135</f>
        <v>41373</v>
      </c>
      <c r="B151" t="s">
        <v>324</v>
      </c>
      <c r="C151">
        <v>44710</v>
      </c>
      <c r="D151" s="144" t="str">
        <f>'2013'!$I$135</f>
        <v>0000000820</v>
      </c>
      <c r="E151" t="str">
        <f>LEFT('2013'!$B$135,4)&amp;LEFT('2013'!$C$135,3)&amp;LEFT('2013'!$H$135,13)</f>
        <v>125224formation B</v>
      </c>
      <c r="F151" s="16"/>
      <c r="G151" s="16">
        <f>'2013'!$U$135</f>
        <v>24.909698996655521</v>
      </c>
      <c r="H151" t="s">
        <v>325</v>
      </c>
      <c r="K151" s="131"/>
    </row>
    <row r="152" spans="1:11" x14ac:dyDescent="0.2">
      <c r="A152" s="84">
        <f>'2013'!$J$136</f>
        <v>41374</v>
      </c>
      <c r="B152" t="s">
        <v>324</v>
      </c>
      <c r="C152" t="str">
        <f>411 &amp; LEFT('2013'!$B$136,4)&amp;LEFT('2013'!$C$136,2)</f>
        <v>41112622</v>
      </c>
      <c r="D152" s="144" t="str">
        <f>'2013'!$I$136</f>
        <v>0000000821</v>
      </c>
      <c r="E152" t="str">
        <f>LEFT('2013'!$B$136,4)&amp;LEFT('2013'!$C$136,3)&amp;LEFT('2013'!$H$136,13)</f>
        <v>126225formation B</v>
      </c>
      <c r="F152" s="16">
        <f>'2013'!$S$136</f>
        <v>38</v>
      </c>
      <c r="G152" s="16"/>
      <c r="H152" t="s">
        <v>325</v>
      </c>
      <c r="K152" s="131"/>
    </row>
    <row r="153" spans="1:11" x14ac:dyDescent="0.2">
      <c r="A153" s="84">
        <f>'2013'!$J$136</f>
        <v>41374</v>
      </c>
      <c r="B153" t="s">
        <v>324</v>
      </c>
      <c r="C153">
        <f>IF(OR('2013'!$H$136="formation B",'2013'!$H$136="avoir formation B"),706130,IF(OR('2013'!$H$136="formation AM",'2013'!$H$136="avoir formation AM"),706100,IF(OR('2013'!$H$136="formation AAC",'2013'!$H$136="avoir formation AAC"),706140,IF(OR('2013'!$H$136="formation moto",'2013'!$H$136="avoir formation moto"),706150,706170))))</f>
        <v>706130</v>
      </c>
      <c r="D153" s="144" t="str">
        <f>'2013'!$I$136</f>
        <v>0000000821</v>
      </c>
      <c r="E153" t="str">
        <f>LEFT('2013'!$B$136,4)&amp;LEFT('2013'!$C$136,3)&amp;LEFT('2013'!$H$136,13)</f>
        <v>126225formation B</v>
      </c>
      <c r="G153" s="16">
        <f>'2013'!$T$136</f>
        <v>31.772575250836123</v>
      </c>
      <c r="H153" t="s">
        <v>325</v>
      </c>
      <c r="K153" s="131"/>
    </row>
    <row r="154" spans="1:11" x14ac:dyDescent="0.2">
      <c r="A154" s="84">
        <f>'2013'!$J$136</f>
        <v>41374</v>
      </c>
      <c r="B154" t="s">
        <v>324</v>
      </c>
      <c r="C154">
        <v>44710</v>
      </c>
      <c r="D154" s="144" t="str">
        <f>'2013'!$I$136</f>
        <v>0000000821</v>
      </c>
      <c r="E154" t="str">
        <f>LEFT('2013'!$B$136,4)&amp;LEFT('2013'!$C$136,3)&amp;LEFT('2013'!$H$136,13)</f>
        <v>126225formation B</v>
      </c>
      <c r="F154" s="16"/>
      <c r="G154" s="16">
        <f>'2013'!$U$136</f>
        <v>6.2274247491638803</v>
      </c>
      <c r="H154" t="s">
        <v>325</v>
      </c>
      <c r="K154" s="131"/>
    </row>
    <row r="155" spans="1:11" x14ac:dyDescent="0.2">
      <c r="A155" s="84">
        <f>'2013'!$J$137</f>
        <v>41375</v>
      </c>
      <c r="B155" t="s">
        <v>324</v>
      </c>
      <c r="C155" t="str">
        <f>411 &amp; LEFT('2013'!$B$137,4)&amp;LEFT('2013'!$C$137,2)</f>
        <v>41112722</v>
      </c>
      <c r="D155" s="144" t="str">
        <f>'2013'!$I$137</f>
        <v>0000000822</v>
      </c>
      <c r="E155" t="str">
        <f>LEFT('2013'!$B$137,4)&amp;LEFT('2013'!$C$137,3)&amp;LEFT('2013'!$H$137,13)</f>
        <v>127226formation B</v>
      </c>
      <c r="F155" s="16">
        <f>'2013'!$S$137</f>
        <v>190</v>
      </c>
      <c r="G155" s="16"/>
      <c r="H155" t="s">
        <v>325</v>
      </c>
      <c r="K155" s="131"/>
    </row>
    <row r="156" spans="1:11" x14ac:dyDescent="0.2">
      <c r="A156" s="84">
        <f>'2013'!$J$137</f>
        <v>41375</v>
      </c>
      <c r="B156" t="s">
        <v>324</v>
      </c>
      <c r="C156">
        <f>IF(OR('2013'!$H$137="formation B",'2013'!$H$137="avoir formation B"),706130,IF(OR('2013'!$H$137="formation AM",'2013'!$H$137="avoir formation AM"),706100,IF(OR('2013'!$H$137="formation AAC",'2013'!$H$137="avoir formation AAC"),706140,IF(OR('2013'!$H$137="formation moto",'2013'!$H$137="avoir formation moto"),706150,706170))))</f>
        <v>706130</v>
      </c>
      <c r="D156" s="144" t="str">
        <f>'2013'!$I$137</f>
        <v>0000000822</v>
      </c>
      <c r="E156" t="str">
        <f>LEFT('2013'!$B$137,4)&amp;LEFT('2013'!$C$137,3)&amp;LEFT('2013'!$H$137,13)</f>
        <v>127226formation B</v>
      </c>
      <c r="G156" s="16">
        <f>'2013'!$T$137</f>
        <v>158.86287625418061</v>
      </c>
      <c r="H156" t="s">
        <v>325</v>
      </c>
      <c r="K156" s="131"/>
    </row>
    <row r="157" spans="1:11" x14ac:dyDescent="0.2">
      <c r="A157" s="84">
        <f>'2013'!$J$137</f>
        <v>41375</v>
      </c>
      <c r="B157" t="s">
        <v>324</v>
      </c>
      <c r="C157">
        <v>44710</v>
      </c>
      <c r="D157" s="144" t="str">
        <f>'2013'!$I$137</f>
        <v>0000000822</v>
      </c>
      <c r="E157" t="str">
        <f>LEFT('2013'!$B$137,4)&amp;LEFT('2013'!$C$137,3)&amp;LEFT('2013'!$H$137,13)</f>
        <v>127226formation B</v>
      </c>
      <c r="F157" s="16"/>
      <c r="G157" s="16">
        <f>'2013'!$U$137</f>
        <v>31.137123745819398</v>
      </c>
      <c r="H157" t="s">
        <v>325</v>
      </c>
      <c r="K157" s="131"/>
    </row>
    <row r="158" spans="1:11" x14ac:dyDescent="0.2">
      <c r="A158" s="84">
        <f>'2013'!$J$138</f>
        <v>41375</v>
      </c>
      <c r="B158" t="s">
        <v>324</v>
      </c>
      <c r="C158" t="str">
        <f>411 &amp; LEFT('2013'!$B$138,4)&amp;LEFT('2013'!$C$138,2)</f>
        <v>41112822</v>
      </c>
      <c r="D158" s="144" t="str">
        <f>'2013'!$I$138</f>
        <v>0000000823</v>
      </c>
      <c r="E158" t="str">
        <f>LEFT('2013'!$B$138,4)&amp;LEFT('2013'!$C$138,3)&amp;LEFT('2013'!$H$138,13)</f>
        <v>128227formation AAC</v>
      </c>
      <c r="F158" s="16">
        <f>'2013'!$S$138</f>
        <v>38</v>
      </c>
      <c r="G158" s="16"/>
      <c r="H158" t="s">
        <v>325</v>
      </c>
      <c r="K158" s="131"/>
    </row>
    <row r="159" spans="1:11" x14ac:dyDescent="0.2">
      <c r="A159" s="84">
        <f>'2013'!$J$138</f>
        <v>41375</v>
      </c>
      <c r="B159" t="s">
        <v>324</v>
      </c>
      <c r="C159">
        <f>IF(OR('2013'!$H$138="formation B",'2013'!$H$138="avoir formation B"),706130,IF(OR('2013'!$H$138="formation AM",'2013'!$H$138="avoir formation AM"),706100,IF(OR('2013'!$H$138="formation AAC",'2013'!$H$138="avoir formation AAC"),706140,IF(OR('2013'!$H$138="formation moto",'2013'!$H$138="avoir formation moto"),706150,706170))))</f>
        <v>706140</v>
      </c>
      <c r="D159" s="144" t="str">
        <f>'2013'!$I$138</f>
        <v>0000000823</v>
      </c>
      <c r="E159" t="str">
        <f>LEFT('2013'!$B$138,4)&amp;LEFT('2013'!$C$138,3)&amp;LEFT('2013'!$H$138,13)</f>
        <v>128227formation AAC</v>
      </c>
      <c r="G159" s="16">
        <f>'2013'!$T$138</f>
        <v>31.772575250836123</v>
      </c>
      <c r="H159" t="s">
        <v>325</v>
      </c>
      <c r="K159" s="131"/>
    </row>
    <row r="160" spans="1:11" x14ac:dyDescent="0.2">
      <c r="A160" s="84">
        <f>'2013'!$J$138</f>
        <v>41375</v>
      </c>
      <c r="B160" t="s">
        <v>324</v>
      </c>
      <c r="C160">
        <v>44710</v>
      </c>
      <c r="D160" s="144" t="str">
        <f>'2013'!$I$138</f>
        <v>0000000823</v>
      </c>
      <c r="E160" t="str">
        <f>LEFT('2013'!$B$138,4)&amp;LEFT('2013'!$C$138,3)&amp;LEFT('2013'!$H$138,13)</f>
        <v>128227formation AAC</v>
      </c>
      <c r="F160" s="16"/>
      <c r="G160" s="16">
        <f>'2013'!$U$138</f>
        <v>6.2274247491638803</v>
      </c>
      <c r="H160" t="s">
        <v>325</v>
      </c>
      <c r="K160" s="131"/>
    </row>
    <row r="161" spans="1:11" x14ac:dyDescent="0.2">
      <c r="A161" s="84">
        <f>'2013'!$J$139</f>
        <v>41375</v>
      </c>
      <c r="B161" t="s">
        <v>324</v>
      </c>
      <c r="C161" t="str">
        <f>411 &amp; LEFT('2013'!$B$139,4)&amp;LEFT('2013'!$C$139,2)</f>
        <v>41112922</v>
      </c>
      <c r="D161" s="144" t="str">
        <f>'2013'!$I$139</f>
        <v>0000000824</v>
      </c>
      <c r="E161" t="str">
        <f>LEFT('2013'!$B$139,4)&amp;LEFT('2013'!$C$139,3)&amp;LEFT('2013'!$H$139,13)</f>
        <v>129228formation B</v>
      </c>
      <c r="F161" s="16">
        <f>'2013'!$S$139</f>
        <v>152</v>
      </c>
      <c r="G161" s="16"/>
      <c r="H161" t="s">
        <v>325</v>
      </c>
      <c r="K161" s="131"/>
    </row>
    <row r="162" spans="1:11" x14ac:dyDescent="0.2">
      <c r="A162" s="84">
        <f>'2013'!$J$139</f>
        <v>41375</v>
      </c>
      <c r="B162" t="s">
        <v>324</v>
      </c>
      <c r="C162">
        <f>IF(OR('2013'!$H$139="formation B",'2013'!$H$139="avoir formation B"),706130,IF(OR('2013'!$H$139="formation AM",'2013'!$H$139="avoir formation AM"),706100,IF(OR('2013'!$H$139="formation AAC",'2013'!$H$139="avoir formation AAC"),706140,IF(OR('2013'!$H$139="formation moto",'2013'!$H$139="avoir formation moto"),706150,706170))))</f>
        <v>706130</v>
      </c>
      <c r="D162" s="144" t="str">
        <f>'2013'!$I$139</f>
        <v>0000000824</v>
      </c>
      <c r="E162" t="str">
        <f>LEFT('2013'!$B$139,4)&amp;LEFT('2013'!$C$139,3)&amp;LEFT('2013'!$H$139,13)</f>
        <v>129228formation B</v>
      </c>
      <c r="G162" s="16">
        <f>'2013'!$T$139</f>
        <v>127.09030100334449</v>
      </c>
      <c r="H162" t="s">
        <v>325</v>
      </c>
      <c r="K162" s="131"/>
    </row>
    <row r="163" spans="1:11" x14ac:dyDescent="0.2">
      <c r="A163" s="84">
        <f>'2013'!$J$139</f>
        <v>41375</v>
      </c>
      <c r="B163" t="s">
        <v>324</v>
      </c>
      <c r="C163">
        <v>44710</v>
      </c>
      <c r="D163" s="144" t="str">
        <f>'2013'!$I$139</f>
        <v>0000000824</v>
      </c>
      <c r="E163" t="str">
        <f>LEFT('2013'!$B$139,4)&amp;LEFT('2013'!$C$139,3)&amp;LEFT('2013'!$H$139,13)</f>
        <v>129228formation B</v>
      </c>
      <c r="F163" s="16"/>
      <c r="G163" s="16">
        <f>'2013'!$U$139</f>
        <v>24.909698996655521</v>
      </c>
      <c r="H163" t="s">
        <v>325</v>
      </c>
      <c r="K163" s="131"/>
    </row>
    <row r="164" spans="1:11" x14ac:dyDescent="0.2">
      <c r="A164" s="84">
        <f>'2013'!$J$140</f>
        <v>41375</v>
      </c>
      <c r="B164" t="s">
        <v>324</v>
      </c>
      <c r="C164" t="str">
        <f>411 &amp; LEFT('2013'!$B$140,4)&amp;LEFT('2013'!$C$140,2)</f>
        <v>41113022</v>
      </c>
      <c r="D164" s="144" t="str">
        <f>'2013'!$I$140</f>
        <v>0000000825</v>
      </c>
      <c r="E164" t="str">
        <f>LEFT('2013'!$B$140,4)&amp;LEFT('2013'!$C$140,3)&amp;LEFT('2013'!$H$140,13)</f>
        <v>130229formation B</v>
      </c>
      <c r="F164" s="16">
        <f>'2013'!$S$140</f>
        <v>228</v>
      </c>
      <c r="G164" s="16"/>
      <c r="H164" t="s">
        <v>325</v>
      </c>
      <c r="K164" s="131"/>
    </row>
    <row r="165" spans="1:11" x14ac:dyDescent="0.2">
      <c r="A165" s="84">
        <f>'2013'!$J$140</f>
        <v>41375</v>
      </c>
      <c r="B165" t="s">
        <v>324</v>
      </c>
      <c r="C165">
        <f>IF(OR('2013'!$H$140="formation B",'2013'!$H$140="avoir formation B"),706130,IF(OR('2013'!$H$140="formation AM",'2013'!$H$140="avoir formation AM"),706100,IF(OR('2013'!$H$140="formation AAC",'2013'!$H$140="avoir formation AAC"),706140,IF(OR('2013'!$H$140="formation moto",'2013'!$H$140="avoir formation moto"),706150,706170))))</f>
        <v>706130</v>
      </c>
      <c r="D165" s="144" t="str">
        <f>'2013'!$I$140</f>
        <v>0000000825</v>
      </c>
      <c r="E165" t="str">
        <f>LEFT('2013'!$B$140,4)&amp;LEFT('2013'!$C$140,3)&amp;LEFT('2013'!$H$140,13)</f>
        <v>130229formation B</v>
      </c>
      <c r="G165" s="16">
        <f>'2013'!$T$140</f>
        <v>190.63545150501673</v>
      </c>
      <c r="H165" t="s">
        <v>325</v>
      </c>
      <c r="K165" s="131"/>
    </row>
    <row r="166" spans="1:11" x14ac:dyDescent="0.2">
      <c r="A166" s="84">
        <f>'2013'!$J$140</f>
        <v>41375</v>
      </c>
      <c r="B166" t="s">
        <v>324</v>
      </c>
      <c r="C166">
        <v>44710</v>
      </c>
      <c r="D166" s="144" t="str">
        <f>'2013'!$I$140</f>
        <v>0000000825</v>
      </c>
      <c r="E166" t="str">
        <f>LEFT('2013'!$B$140,4)&amp;LEFT('2013'!$C$140,3)&amp;LEFT('2013'!$H$140,13)</f>
        <v>130229formation B</v>
      </c>
      <c r="F166" s="16"/>
      <c r="G166" s="16">
        <f>'2013'!$U$140</f>
        <v>37.364548494983282</v>
      </c>
      <c r="H166" t="s">
        <v>325</v>
      </c>
      <c r="K166" s="131"/>
    </row>
    <row r="167" spans="1:11" x14ac:dyDescent="0.2">
      <c r="A167" s="84">
        <f>'2013'!$J$141</f>
        <v>41376</v>
      </c>
      <c r="B167" t="s">
        <v>324</v>
      </c>
      <c r="C167" t="str">
        <f>411 &amp; LEFT('2013'!$B$141,4)&amp;LEFT('2013'!$C$141,2)</f>
        <v>41113123</v>
      </c>
      <c r="D167" s="144" t="str">
        <f>'2013'!$I$141</f>
        <v>0000000826</v>
      </c>
      <c r="E167" t="str">
        <f>LEFT('2013'!$B$141,4)&amp;LEFT('2013'!$C$141,3)&amp;LEFT('2013'!$H$141,13)</f>
        <v>131230formation B</v>
      </c>
      <c r="F167" s="16">
        <f>'2013'!$S$141</f>
        <v>771</v>
      </c>
      <c r="G167" s="16"/>
      <c r="H167" t="s">
        <v>325</v>
      </c>
      <c r="K167" s="131"/>
    </row>
    <row r="168" spans="1:11" x14ac:dyDescent="0.2">
      <c r="A168" s="84">
        <f>'2013'!$J$141</f>
        <v>41376</v>
      </c>
      <c r="B168" t="s">
        <v>324</v>
      </c>
      <c r="C168">
        <f>IF(OR('2013'!$H$141="formation B",'2013'!$H$141="avoir formation B"),706130,IF(OR('2013'!$H$141="formation AM",'2013'!$H$141="avoir formation AM"),706100,IF(OR('2013'!$H$141="formation AAC",'2013'!$H$141="avoir formation AAC"),706140,IF(OR('2013'!$H$141="formation moto",'2013'!$H$141="avoir formation moto"),706150,706170))))</f>
        <v>706130</v>
      </c>
      <c r="D168" s="144" t="str">
        <f>'2013'!$I$141</f>
        <v>0000000826</v>
      </c>
      <c r="E168" t="str">
        <f>LEFT('2013'!$B$141,4)&amp;LEFT('2013'!$C$141,3)&amp;LEFT('2013'!$H$141,13)</f>
        <v>131230formation B</v>
      </c>
      <c r="G168" s="16">
        <f>'2013'!$T$141</f>
        <v>644.64882943143812</v>
      </c>
      <c r="H168" t="s">
        <v>325</v>
      </c>
      <c r="K168" s="131"/>
    </row>
    <row r="169" spans="1:11" x14ac:dyDescent="0.2">
      <c r="A169" s="84">
        <f>'2013'!$J$141</f>
        <v>41376</v>
      </c>
      <c r="B169" t="s">
        <v>324</v>
      </c>
      <c r="C169">
        <v>44710</v>
      </c>
      <c r="D169" s="144" t="str">
        <f>'2013'!$I$141</f>
        <v>0000000826</v>
      </c>
      <c r="E169" t="str">
        <f>LEFT('2013'!$B$141,4)&amp;LEFT('2013'!$C$141,3)&amp;LEFT('2013'!$H$141,13)</f>
        <v>131230formation B</v>
      </c>
      <c r="F169" s="16"/>
      <c r="G169" s="16">
        <f>'2013'!$U$141</f>
        <v>126.35117056856187</v>
      </c>
      <c r="H169" t="s">
        <v>325</v>
      </c>
      <c r="K169" s="131"/>
    </row>
    <row r="170" spans="1:11" x14ac:dyDescent="0.2">
      <c r="A170" s="84">
        <f>'2013'!$J$142</f>
        <v>41376</v>
      </c>
      <c r="B170" t="s">
        <v>324</v>
      </c>
      <c r="C170" t="str">
        <f>411 &amp; LEFT('2013'!$B$142,4)&amp;LEFT('2013'!$C$142,2)</f>
        <v>41113223</v>
      </c>
      <c r="D170" s="144" t="str">
        <f>'2013'!$I$142</f>
        <v>0000000827</v>
      </c>
      <c r="E170" t="str">
        <f>LEFT('2013'!$B$142,4)&amp;LEFT('2013'!$C$142,3)&amp;LEFT('2013'!$H$142,13)</f>
        <v>132231formation AAC</v>
      </c>
      <c r="F170" s="16">
        <f>'2013'!$S$142</f>
        <v>76</v>
      </c>
      <c r="G170" s="16"/>
      <c r="H170" t="s">
        <v>325</v>
      </c>
      <c r="K170" s="131"/>
    </row>
    <row r="171" spans="1:11" x14ac:dyDescent="0.2">
      <c r="A171" s="84">
        <f>'2013'!$J$142</f>
        <v>41376</v>
      </c>
      <c r="B171" t="s">
        <v>324</v>
      </c>
      <c r="C171">
        <f>IF(OR('2013'!$H$142="formation B",'2013'!$H$142="avoir formation B"),706130,IF(OR('2013'!$H$142="formation AM",'2013'!$H$142="avoir formation AM"),706100,IF(OR('2013'!$H$142="formation AAC",'2013'!$H$142="avoir formation AAC"),706140,IF(OR('2013'!$H$142="formation moto",'2013'!$H$142="avoir formation moto"),706150,706170))))</f>
        <v>706140</v>
      </c>
      <c r="D171" s="144" t="str">
        <f>'2013'!$I$142</f>
        <v>0000000827</v>
      </c>
      <c r="E171" t="str">
        <f>LEFT('2013'!$B$142,4)&amp;LEFT('2013'!$C$142,3)&amp;LEFT('2013'!$H$142,13)</f>
        <v>132231formation AAC</v>
      </c>
      <c r="G171" s="16">
        <f>'2013'!$T$142</f>
        <v>63.545150501672246</v>
      </c>
      <c r="H171" t="s">
        <v>325</v>
      </c>
      <c r="K171" s="131"/>
    </row>
    <row r="172" spans="1:11" x14ac:dyDescent="0.2">
      <c r="A172" s="84">
        <f>'2013'!$J$142</f>
        <v>41376</v>
      </c>
      <c r="B172" t="s">
        <v>324</v>
      </c>
      <c r="C172">
        <v>44710</v>
      </c>
      <c r="D172" s="144" t="str">
        <f>'2013'!$I$142</f>
        <v>0000000827</v>
      </c>
      <c r="E172" t="str">
        <f>LEFT('2013'!$B$142,4)&amp;LEFT('2013'!$C$142,3)&amp;LEFT('2013'!$H$142,13)</f>
        <v>132231formation AAC</v>
      </c>
      <c r="F172" s="16"/>
      <c r="G172" s="16">
        <f>'2013'!$U$142</f>
        <v>12.454849498327761</v>
      </c>
      <c r="H172" t="s">
        <v>325</v>
      </c>
      <c r="K172" s="131"/>
    </row>
    <row r="173" spans="1:11" x14ac:dyDescent="0.2">
      <c r="A173" s="84">
        <f>'2013'!$J$143</f>
        <v>41376</v>
      </c>
      <c r="B173" t="s">
        <v>324</v>
      </c>
      <c r="C173" t="str">
        <f>411 &amp; LEFT('2013'!$B$143,4)&amp;LEFT('2013'!$C$143,2)</f>
        <v>41113323</v>
      </c>
      <c r="D173" s="144" t="str">
        <f>'2013'!$I$143</f>
        <v>0000000828</v>
      </c>
      <c r="E173" t="str">
        <f>LEFT('2013'!$B$143,4)&amp;LEFT('2013'!$C$143,3)&amp;LEFT('2013'!$H$143,13)</f>
        <v>133232formation AAC</v>
      </c>
      <c r="F173" s="16">
        <f>'2013'!$S$143</f>
        <v>114</v>
      </c>
      <c r="G173" s="16"/>
      <c r="H173" t="s">
        <v>325</v>
      </c>
      <c r="K173" s="131"/>
    </row>
    <row r="174" spans="1:11" x14ac:dyDescent="0.2">
      <c r="A174" s="84">
        <f>'2013'!$J$143</f>
        <v>41376</v>
      </c>
      <c r="B174" t="s">
        <v>324</v>
      </c>
      <c r="C174">
        <f>IF(OR('2013'!$H$143="formation B",'2013'!$H$143="avoir formation B"),706130,IF(OR('2013'!$H$143="formation AM",'2013'!$H$143="avoir formation AM"),706100,IF(OR('2013'!$H$143="formation AAC",'2013'!$H$143="avoir formation AAC"),706140,IF(OR('2013'!$H$143="formation moto",'2013'!$H$143="avoir formation moto"),706150,706170))))</f>
        <v>706140</v>
      </c>
      <c r="D174" s="144" t="str">
        <f>'2013'!$I$143</f>
        <v>0000000828</v>
      </c>
      <c r="E174" t="str">
        <f>LEFT('2013'!$B$143,4)&amp;LEFT('2013'!$C$143,3)&amp;LEFT('2013'!$H$143,13)</f>
        <v>133232formation AAC</v>
      </c>
      <c r="G174" s="16">
        <f>'2013'!$T$143</f>
        <v>95.317725752508366</v>
      </c>
      <c r="H174" t="s">
        <v>325</v>
      </c>
      <c r="K174" s="131"/>
    </row>
    <row r="175" spans="1:11" x14ac:dyDescent="0.2">
      <c r="A175" s="84">
        <f>'2013'!$J$143</f>
        <v>41376</v>
      </c>
      <c r="B175" t="s">
        <v>324</v>
      </c>
      <c r="C175">
        <v>44710</v>
      </c>
      <c r="D175" s="144" t="str">
        <f>'2013'!$I$143</f>
        <v>0000000828</v>
      </c>
      <c r="E175" t="str">
        <f>LEFT('2013'!$B$143,4)&amp;LEFT('2013'!$C$143,3)&amp;LEFT('2013'!$H$143,13)</f>
        <v>133232formation AAC</v>
      </c>
      <c r="F175" s="16"/>
      <c r="G175" s="16">
        <f>'2013'!$U$143</f>
        <v>18.682274247491641</v>
      </c>
      <c r="H175" t="s">
        <v>325</v>
      </c>
      <c r="K175" s="131"/>
    </row>
    <row r="176" spans="1:11" x14ac:dyDescent="0.2">
      <c r="A176" s="84">
        <f>'2013'!$J$144</f>
        <v>41376</v>
      </c>
      <c r="B176" t="s">
        <v>324</v>
      </c>
      <c r="C176" t="str">
        <f>411 &amp; LEFT('2013'!$B$144,4)&amp;LEFT('2013'!$C$144,2)</f>
        <v>41113423</v>
      </c>
      <c r="D176" s="144" t="str">
        <f>'2013'!$I$144</f>
        <v>0000000829</v>
      </c>
      <c r="E176" t="str">
        <f>LEFT('2013'!$B$144,4)&amp;LEFT('2013'!$C$144,3)&amp;LEFT('2013'!$H$144,13)</f>
        <v>134233formation AAC</v>
      </c>
      <c r="F176" s="16">
        <f>'2013'!$S$144</f>
        <v>190</v>
      </c>
      <c r="G176" s="16"/>
      <c r="H176" t="s">
        <v>325</v>
      </c>
      <c r="K176" s="131"/>
    </row>
    <row r="177" spans="1:11" x14ac:dyDescent="0.2">
      <c r="A177" s="84">
        <f>'2013'!$J$144</f>
        <v>41376</v>
      </c>
      <c r="B177" t="s">
        <v>324</v>
      </c>
      <c r="C177">
        <f>IF(OR('2013'!$H$144="formation B",'2013'!$H$144="avoir formation B"),706130,IF(OR('2013'!$H$144="formation AM",'2013'!$H$144="avoir formation AM"),706100,IF(OR('2013'!$H$144="formation AAC",'2013'!$H$144="avoir formation AAC"),706140,IF(OR('2013'!$H$144="formation moto",'2013'!$H$144="avoir formation moto"),706150,706170))))</f>
        <v>706140</v>
      </c>
      <c r="D177" s="144" t="str">
        <f>'2013'!$I$144</f>
        <v>0000000829</v>
      </c>
      <c r="E177" t="str">
        <f>LEFT('2013'!$B$144,4)&amp;LEFT('2013'!$C$144,3)&amp;LEFT('2013'!$H$144,13)</f>
        <v>134233formation AAC</v>
      </c>
      <c r="G177" s="16">
        <f>'2013'!$T$144</f>
        <v>158.86287625418061</v>
      </c>
      <c r="H177" t="s">
        <v>325</v>
      </c>
      <c r="K177" s="131"/>
    </row>
    <row r="178" spans="1:11" x14ac:dyDescent="0.2">
      <c r="A178" s="84">
        <f>'2013'!$J$144</f>
        <v>41376</v>
      </c>
      <c r="B178" t="s">
        <v>324</v>
      </c>
      <c r="C178">
        <v>44710</v>
      </c>
      <c r="D178" s="144" t="str">
        <f>'2013'!$I$144</f>
        <v>0000000829</v>
      </c>
      <c r="E178" t="str">
        <f>LEFT('2013'!$B$144,4)&amp;LEFT('2013'!$C$144,3)&amp;LEFT('2013'!$H$144,13)</f>
        <v>134233formation AAC</v>
      </c>
      <c r="F178" s="16"/>
      <c r="G178" s="16">
        <f>'2013'!$U$144</f>
        <v>31.137123745819398</v>
      </c>
      <c r="H178" t="s">
        <v>325</v>
      </c>
      <c r="K178" s="131"/>
    </row>
    <row r="179" spans="1:11" x14ac:dyDescent="0.2">
      <c r="A179" s="84">
        <f>'2013'!$J$145</f>
        <v>41380</v>
      </c>
      <c r="B179" t="s">
        <v>324</v>
      </c>
      <c r="C179" t="str">
        <f>411 &amp; LEFT('2013'!$B$145,4)&amp;LEFT('2013'!$C$145,2)</f>
        <v>41113523</v>
      </c>
      <c r="D179" s="144" t="str">
        <f>'2013'!$I$145</f>
        <v>0000000830</v>
      </c>
      <c r="E179" t="str">
        <f>LEFT('2013'!$B$145,4)&amp;LEFT('2013'!$C$145,3)&amp;LEFT('2013'!$H$145,13)</f>
        <v>135234formation AM</v>
      </c>
      <c r="F179" s="16">
        <f>'2013'!$S$145</f>
        <v>170</v>
      </c>
      <c r="G179" s="16"/>
      <c r="H179" t="s">
        <v>325</v>
      </c>
      <c r="K179" s="131"/>
    </row>
    <row r="180" spans="1:11" x14ac:dyDescent="0.2">
      <c r="A180" s="84">
        <f>'2013'!$J$145</f>
        <v>41380</v>
      </c>
      <c r="B180" t="s">
        <v>324</v>
      </c>
      <c r="C180">
        <f>IF(OR('2013'!$H$145="formation B",'2013'!$H$145="avoir formation B"),706130,IF(OR('2013'!$H$145="formation AM",'2013'!$H$145="avoir formation AM"),706100,IF(OR('2013'!$H$145="formation AAC",'2013'!$H$145="avoir formation AAC"),706140,IF(OR('2013'!$H$145="formation moto",'2013'!$H$145="avoir formation moto"),706150,706170))))</f>
        <v>706100</v>
      </c>
      <c r="D180" s="144" t="str">
        <f>'2013'!$I$145</f>
        <v>0000000830</v>
      </c>
      <c r="E180" t="str">
        <f>LEFT('2013'!$B$145,4)&amp;LEFT('2013'!$C$145,3)&amp;LEFT('2013'!$H$145,13)</f>
        <v>135234formation AM</v>
      </c>
      <c r="G180" s="16">
        <f>'2013'!$T$145</f>
        <v>142.14046822742475</v>
      </c>
      <c r="H180" t="s">
        <v>325</v>
      </c>
      <c r="K180" s="131"/>
    </row>
    <row r="181" spans="1:11" x14ac:dyDescent="0.2">
      <c r="A181" s="84">
        <f>'2013'!$J$145</f>
        <v>41380</v>
      </c>
      <c r="B181" t="s">
        <v>324</v>
      </c>
      <c r="C181">
        <v>44710</v>
      </c>
      <c r="D181" s="144" t="str">
        <f>'2013'!$I$145</f>
        <v>0000000830</v>
      </c>
      <c r="E181" t="str">
        <f>LEFT('2013'!$B$145,4)&amp;LEFT('2013'!$C$145,3)&amp;LEFT('2013'!$H$145,13)</f>
        <v>135234formation AM</v>
      </c>
      <c r="F181" s="16"/>
      <c r="G181" s="16">
        <f>'2013'!$U$145</f>
        <v>27.859531772575252</v>
      </c>
      <c r="H181" t="s">
        <v>325</v>
      </c>
      <c r="K181" s="131"/>
    </row>
    <row r="182" spans="1:11" x14ac:dyDescent="0.2">
      <c r="A182" s="84">
        <f>'2013'!$J$146</f>
        <v>41381</v>
      </c>
      <c r="B182" t="s">
        <v>324</v>
      </c>
      <c r="C182" t="str">
        <f>411 &amp; LEFT('2013'!$B$146,4)&amp;LEFT('2013'!$C$146,2)</f>
        <v>41113623</v>
      </c>
      <c r="D182" s="144" t="str">
        <f>'2013'!$I$146</f>
        <v>0000000831</v>
      </c>
      <c r="E182" t="str">
        <f>LEFT('2013'!$B$146,4)&amp;LEFT('2013'!$C$146,3)&amp;LEFT('2013'!$H$146,13)</f>
        <v>136235formation AAC</v>
      </c>
      <c r="F182" s="16">
        <f>'2013'!$S$146</f>
        <v>190</v>
      </c>
      <c r="G182" s="16"/>
      <c r="H182" t="s">
        <v>325</v>
      </c>
      <c r="K182" s="131"/>
    </row>
    <row r="183" spans="1:11" x14ac:dyDescent="0.2">
      <c r="A183" s="84">
        <f>'2013'!$J$146</f>
        <v>41381</v>
      </c>
      <c r="B183" t="s">
        <v>324</v>
      </c>
      <c r="C183">
        <f>IF(OR('2013'!$H$146="formation B",'2013'!$H$146="avoir formation B"),706130,IF(OR('2013'!$H$146="formation AM",'2013'!$H$146="avoir formation AM"),706100,IF(OR('2013'!$H$146="formation AAC",'2013'!$H$146="avoir formation AAC"),706140,IF(OR('2013'!$H$146="formation moto",'2013'!$H$146="avoir formation moto"),706150,706170))))</f>
        <v>706140</v>
      </c>
      <c r="D183" s="144" t="str">
        <f>'2013'!$I$146</f>
        <v>0000000831</v>
      </c>
      <c r="E183" t="str">
        <f>LEFT('2013'!$B$146,4)&amp;LEFT('2013'!$C$146,3)&amp;LEFT('2013'!$H$146,13)</f>
        <v>136235formation AAC</v>
      </c>
      <c r="G183" s="16">
        <f>'2013'!$T$146</f>
        <v>158.86287625418061</v>
      </c>
      <c r="H183" t="s">
        <v>325</v>
      </c>
      <c r="K183" s="131"/>
    </row>
    <row r="184" spans="1:11" x14ac:dyDescent="0.2">
      <c r="A184" s="84">
        <f>'2013'!$J$146</f>
        <v>41381</v>
      </c>
      <c r="B184" t="s">
        <v>324</v>
      </c>
      <c r="C184">
        <v>44710</v>
      </c>
      <c r="D184" s="144" t="str">
        <f>'2013'!$I$146</f>
        <v>0000000831</v>
      </c>
      <c r="E184" t="str">
        <f>LEFT('2013'!$B$146,4)&amp;LEFT('2013'!$C$146,3)&amp;LEFT('2013'!$H$146,13)</f>
        <v>136235formation AAC</v>
      </c>
      <c r="F184" s="16"/>
      <c r="G184" s="16">
        <f>'2013'!$U$146</f>
        <v>31.137123745819398</v>
      </c>
      <c r="H184" t="s">
        <v>325</v>
      </c>
      <c r="K184" s="131"/>
    </row>
    <row r="185" spans="1:11" x14ac:dyDescent="0.2">
      <c r="A185" s="84">
        <f>'2013'!$J$147</f>
        <v>41381</v>
      </c>
      <c r="B185" t="s">
        <v>324</v>
      </c>
      <c r="C185" t="str">
        <f>411 &amp; LEFT('2013'!$B$147,4)&amp;LEFT('2013'!$C$147,2)</f>
        <v>41113723</v>
      </c>
      <c r="D185" s="144" t="str">
        <f>'2013'!$I$147</f>
        <v>0000000832</v>
      </c>
      <c r="E185" t="str">
        <f>LEFT('2013'!$B$147,4)&amp;LEFT('2013'!$C$147,3)&amp;LEFT('2013'!$H$147,13)</f>
        <v>137236formation B</v>
      </c>
      <c r="F185" s="16">
        <f>'2013'!$S$147</f>
        <v>418</v>
      </c>
      <c r="G185" s="16"/>
      <c r="H185" t="s">
        <v>325</v>
      </c>
      <c r="K185" s="131"/>
    </row>
    <row r="186" spans="1:11" x14ac:dyDescent="0.2">
      <c r="A186" s="84">
        <f>'2013'!$J$147</f>
        <v>41381</v>
      </c>
      <c r="B186" t="s">
        <v>324</v>
      </c>
      <c r="C186">
        <f>IF(OR('2013'!$H$147="formation B",'2013'!$H$147="avoir formation B"),706130,IF(OR('2013'!$H$147="formation AM",'2013'!$H$147="avoir formation AM"),706100,IF(OR('2013'!$H$147="formation AAC",'2013'!$H$147="avoir formation AAC"),706140,IF(OR('2013'!$H$147="formation moto",'2013'!$H$147="avoir formation moto"),706150,706170))))</f>
        <v>706130</v>
      </c>
      <c r="D186" s="144" t="str">
        <f>'2013'!$I$147</f>
        <v>0000000832</v>
      </c>
      <c r="E186" t="str">
        <f>LEFT('2013'!$B$147,4)&amp;LEFT('2013'!$C$147,3)&amp;LEFT('2013'!$H$147,13)</f>
        <v>137236formation B</v>
      </c>
      <c r="G186" s="16">
        <f>'2013'!$T$147</f>
        <v>349.49832775919737</v>
      </c>
      <c r="H186" t="s">
        <v>325</v>
      </c>
      <c r="K186" s="131"/>
    </row>
    <row r="187" spans="1:11" x14ac:dyDescent="0.2">
      <c r="A187" s="84">
        <f>'2013'!$J$147</f>
        <v>41381</v>
      </c>
      <c r="B187" t="s">
        <v>324</v>
      </c>
      <c r="C187">
        <v>44710</v>
      </c>
      <c r="D187" s="144" t="str">
        <f>'2013'!$I$147</f>
        <v>0000000832</v>
      </c>
      <c r="E187" t="str">
        <f>LEFT('2013'!$B$147,4)&amp;LEFT('2013'!$C$147,3)&amp;LEFT('2013'!$H$147,13)</f>
        <v>137236formation B</v>
      </c>
      <c r="F187" s="16"/>
      <c r="G187" s="16">
        <f>'2013'!$U$147</f>
        <v>68.501672240802691</v>
      </c>
      <c r="H187" t="s">
        <v>325</v>
      </c>
      <c r="K187" s="131"/>
    </row>
    <row r="188" spans="1:11" x14ac:dyDescent="0.2">
      <c r="A188" s="84">
        <f>'2013'!$J$148</f>
        <v>41382</v>
      </c>
      <c r="B188" t="s">
        <v>324</v>
      </c>
      <c r="C188" t="str">
        <f>411 &amp; LEFT('2013'!$B$148,4)&amp;LEFT('2013'!$C$148,2)</f>
        <v>41113823</v>
      </c>
      <c r="D188" s="144" t="str">
        <f>'2013'!$I$148</f>
        <v>0000000833</v>
      </c>
      <c r="E188" t="str">
        <f>LEFT('2013'!$B$148,4)&amp;LEFT('2013'!$C$148,3)&amp;LEFT('2013'!$H$148,13)</f>
        <v>138237formation B</v>
      </c>
      <c r="F188" s="16">
        <f>'2013'!$S$148</f>
        <v>302</v>
      </c>
      <c r="G188" s="16"/>
      <c r="H188" t="s">
        <v>325</v>
      </c>
      <c r="K188" s="131"/>
    </row>
    <row r="189" spans="1:11" x14ac:dyDescent="0.2">
      <c r="A189" s="84">
        <f>'2013'!$J$148</f>
        <v>41382</v>
      </c>
      <c r="B189" t="s">
        <v>324</v>
      </c>
      <c r="C189">
        <f>IF(OR('2013'!$H$148="formation B",'2013'!$H$148="avoir formation B"),706130,IF(OR('2013'!$H$148="formation AM",'2013'!$H$148="avoir formation AM"),706100,IF(OR('2013'!$H$148="formation AAC",'2013'!$H$148="avoir formation AAC"),706140,IF(OR('2013'!$H$148="formation moto",'2013'!$H$148="avoir formation moto"),706150,706170))))</f>
        <v>706130</v>
      </c>
      <c r="D189" s="144" t="str">
        <f>'2013'!$I$148</f>
        <v>0000000833</v>
      </c>
      <c r="E189" t="str">
        <f>LEFT('2013'!$B$148,4)&amp;LEFT('2013'!$C$148,3)&amp;LEFT('2013'!$H$148,13)</f>
        <v>138237formation B</v>
      </c>
      <c r="G189" s="16">
        <f>'2013'!$T$148</f>
        <v>252.5083612040134</v>
      </c>
      <c r="H189" t="s">
        <v>325</v>
      </c>
      <c r="K189" s="131"/>
    </row>
    <row r="190" spans="1:11" x14ac:dyDescent="0.2">
      <c r="A190" s="84">
        <f>'2013'!$J$148</f>
        <v>41382</v>
      </c>
      <c r="B190" t="s">
        <v>324</v>
      </c>
      <c r="C190">
        <v>44710</v>
      </c>
      <c r="D190" s="144" t="str">
        <f>'2013'!$I$148</f>
        <v>0000000833</v>
      </c>
      <c r="E190" t="str">
        <f>LEFT('2013'!$B$148,4)&amp;LEFT('2013'!$C$148,3)&amp;LEFT('2013'!$H$148,13)</f>
        <v>138237formation B</v>
      </c>
      <c r="F190" s="16"/>
      <c r="G190" s="16">
        <f>'2013'!$U$148</f>
        <v>49.491638795986631</v>
      </c>
      <c r="H190" t="s">
        <v>325</v>
      </c>
      <c r="K190" s="131"/>
    </row>
    <row r="191" spans="1:11" x14ac:dyDescent="0.2">
      <c r="A191" s="84">
        <f>'2013'!$J$149</f>
        <v>41382</v>
      </c>
      <c r="B191" t="s">
        <v>324</v>
      </c>
      <c r="C191" t="str">
        <f>411 &amp; LEFT('2013'!$B$149,4)&amp;LEFT('2013'!$C$149,2)</f>
        <v>41113923</v>
      </c>
      <c r="D191" s="144" t="str">
        <f>'2013'!$I$149</f>
        <v>0000000834</v>
      </c>
      <c r="E191" t="str">
        <f>LEFT('2013'!$B$149,4)&amp;LEFT('2013'!$C$149,3)&amp;LEFT('2013'!$H$149,13)</f>
        <v>139238formation mot</v>
      </c>
      <c r="F191" s="16">
        <f>'2013'!$S$149</f>
        <v>175</v>
      </c>
      <c r="G191" s="16"/>
      <c r="H191" t="s">
        <v>325</v>
      </c>
      <c r="K191" s="131"/>
    </row>
    <row r="192" spans="1:11" x14ac:dyDescent="0.2">
      <c r="A192" s="84">
        <f>'2013'!$J$149</f>
        <v>41382</v>
      </c>
      <c r="B192" t="s">
        <v>324</v>
      </c>
      <c r="C192">
        <f>IF(OR('2013'!$H$149="formation B",'2013'!$H$149="avoir formation B"),706130,IF(OR('2013'!$H$149="formation AM",'2013'!$H$149="avoir formation AM"),706100,IF(OR('2013'!$H$149="formation AAC",'2013'!$H$149="avoir formation AAC"),706140,IF(OR('2013'!$H$149="formation moto",'2013'!$H$149="avoir formation moto"),706150,706170))))</f>
        <v>706150</v>
      </c>
      <c r="D192" s="144" t="str">
        <f>'2013'!$I$149</f>
        <v>0000000834</v>
      </c>
      <c r="E192" t="str">
        <f>LEFT('2013'!$B$149,4)&amp;LEFT('2013'!$C$149,3)&amp;LEFT('2013'!$H$149,13)</f>
        <v>139238formation mot</v>
      </c>
      <c r="G192" s="16">
        <f>'2013'!$T$149</f>
        <v>146.32107023411371</v>
      </c>
      <c r="H192" t="s">
        <v>325</v>
      </c>
      <c r="K192" s="131"/>
    </row>
    <row r="193" spans="1:11" x14ac:dyDescent="0.2">
      <c r="A193" s="84">
        <f>'2013'!$J$149</f>
        <v>41382</v>
      </c>
      <c r="B193" t="s">
        <v>324</v>
      </c>
      <c r="C193">
        <v>44710</v>
      </c>
      <c r="D193" s="144" t="str">
        <f>'2013'!$I$149</f>
        <v>0000000834</v>
      </c>
      <c r="E193" t="str">
        <f>LEFT('2013'!$B$149,4)&amp;LEFT('2013'!$C$149,3)&amp;LEFT('2013'!$H$149,13)</f>
        <v>139238formation mot</v>
      </c>
      <c r="F193" s="16"/>
      <c r="G193" s="16">
        <f>'2013'!$U$149</f>
        <v>28.678929765886288</v>
      </c>
      <c r="H193" t="s">
        <v>325</v>
      </c>
      <c r="K193" s="131"/>
    </row>
    <row r="194" spans="1:11" x14ac:dyDescent="0.2">
      <c r="A194" s="84">
        <f>'2013'!$J$150</f>
        <v>41383</v>
      </c>
      <c r="B194" t="s">
        <v>324</v>
      </c>
      <c r="C194" t="str">
        <f>411 &amp; LEFT('2013'!$B$150,4)&amp;LEFT('2013'!$C$150,2)</f>
        <v>41114023</v>
      </c>
      <c r="D194" s="144" t="str">
        <f>'2013'!$I$150</f>
        <v>0000000835</v>
      </c>
      <c r="E194" t="str">
        <f>LEFT('2013'!$B$150,4)&amp;LEFT('2013'!$C$150,3)&amp;LEFT('2013'!$H$150,13)</f>
        <v>140239formation B</v>
      </c>
      <c r="F194" s="16">
        <f>'2013'!$S$150</f>
        <v>1176</v>
      </c>
      <c r="G194" s="16"/>
      <c r="H194" t="s">
        <v>325</v>
      </c>
      <c r="K194" s="131"/>
    </row>
    <row r="195" spans="1:11" x14ac:dyDescent="0.2">
      <c r="A195" s="84">
        <f>'2013'!$J$150</f>
        <v>41383</v>
      </c>
      <c r="B195" t="s">
        <v>324</v>
      </c>
      <c r="C195">
        <f>IF(OR('2013'!$H$150="formation B",'2013'!$H$150="avoir formation B"),706130,IF(OR('2013'!$H$150="formation AM",'2013'!$H$150="avoir formation AM"),706100,IF(OR('2013'!$H$150="formation AAC",'2013'!$H$150="avoir formation AAC"),706140,IF(OR('2013'!$H$150="formation moto",'2013'!$H$150="avoir formation moto"),706150,706170))))</f>
        <v>706130</v>
      </c>
      <c r="D195" s="144" t="str">
        <f>'2013'!$I$150</f>
        <v>0000000835</v>
      </c>
      <c r="E195" t="str">
        <f>LEFT('2013'!$B$150,4)&amp;LEFT('2013'!$C$150,3)&amp;LEFT('2013'!$H$150,13)</f>
        <v>140239formation B</v>
      </c>
      <c r="G195" s="16">
        <f>'2013'!$T$150</f>
        <v>983.27759197324417</v>
      </c>
      <c r="H195" t="s">
        <v>325</v>
      </c>
      <c r="K195" s="131"/>
    </row>
    <row r="196" spans="1:11" x14ac:dyDescent="0.2">
      <c r="A196" s="84">
        <f>'2013'!$J$150</f>
        <v>41383</v>
      </c>
      <c r="B196" t="s">
        <v>324</v>
      </c>
      <c r="C196">
        <v>44710</v>
      </c>
      <c r="D196" s="144" t="str">
        <f>'2013'!$I$150</f>
        <v>0000000835</v>
      </c>
      <c r="E196" t="str">
        <f>LEFT('2013'!$B$150,4)&amp;LEFT('2013'!$C$150,3)&amp;LEFT('2013'!$H$150,13)</f>
        <v>140239formation B</v>
      </c>
      <c r="F196" s="16"/>
      <c r="G196" s="16">
        <f>'2013'!$U$150</f>
        <v>192.72240802675586</v>
      </c>
      <c r="H196" t="s">
        <v>325</v>
      </c>
      <c r="K196" s="131"/>
    </row>
    <row r="197" spans="1:11" x14ac:dyDescent="0.2">
      <c r="A197" s="84">
        <f>'2013'!$J$151</f>
        <v>41383</v>
      </c>
      <c r="B197" t="s">
        <v>324</v>
      </c>
      <c r="C197" t="str">
        <f>411 &amp; LEFT('2013'!$B$151,4)&amp;LEFT('2013'!$C$151,2)</f>
        <v>41114124</v>
      </c>
      <c r="D197" s="144" t="str">
        <f>'2013'!$I$151</f>
        <v>0000000836</v>
      </c>
      <c r="E197" t="str">
        <f>LEFT('2013'!$B$151,4)&amp;LEFT('2013'!$C$151,3)&amp;LEFT('2013'!$H$151,13)</f>
        <v>141240formation AAC</v>
      </c>
      <c r="F197" s="16">
        <f>'2013'!$S$151</f>
        <v>76</v>
      </c>
      <c r="G197" s="16"/>
      <c r="H197" t="s">
        <v>325</v>
      </c>
      <c r="K197" s="131"/>
    </row>
    <row r="198" spans="1:11" x14ac:dyDescent="0.2">
      <c r="A198" s="84">
        <f>'2013'!$J$151</f>
        <v>41383</v>
      </c>
      <c r="B198" t="s">
        <v>324</v>
      </c>
      <c r="C198">
        <f>IF(OR('2013'!$H$151="formation B",'2013'!$H$151="avoir formation B"),706130,IF(OR('2013'!$H$151="formation AM",'2013'!$H$151="avoir formation AM"),706100,IF(OR('2013'!$H$151="formation AAC",'2013'!$H$151="avoir formation AAC"),706140,IF(OR('2013'!$H$151="formation moto",'2013'!$H$151="avoir formation moto"),706150,706170))))</f>
        <v>706140</v>
      </c>
      <c r="D198" s="144" t="str">
        <f>'2013'!$I$151</f>
        <v>0000000836</v>
      </c>
      <c r="E198" t="str">
        <f>LEFT('2013'!$B$151,4)&amp;LEFT('2013'!$C$151,3)&amp;LEFT('2013'!$H$151,13)</f>
        <v>141240formation AAC</v>
      </c>
      <c r="G198" s="16">
        <f>'2013'!$T$151</f>
        <v>63.545150501672246</v>
      </c>
      <c r="H198" t="s">
        <v>325</v>
      </c>
      <c r="K198" s="131"/>
    </row>
    <row r="199" spans="1:11" x14ac:dyDescent="0.2">
      <c r="A199" s="84">
        <f>'2013'!$J$151</f>
        <v>41383</v>
      </c>
      <c r="B199" t="s">
        <v>324</v>
      </c>
      <c r="C199">
        <v>44710</v>
      </c>
      <c r="D199" s="144" t="str">
        <f>'2013'!$I$151</f>
        <v>0000000836</v>
      </c>
      <c r="E199" t="str">
        <f>LEFT('2013'!$B$151,4)&amp;LEFT('2013'!$C$151,3)&amp;LEFT('2013'!$H$151,13)</f>
        <v>141240formation AAC</v>
      </c>
      <c r="F199" s="16"/>
      <c r="G199" s="16">
        <f>'2013'!$U$151</f>
        <v>12.454849498327761</v>
      </c>
      <c r="H199" t="s">
        <v>325</v>
      </c>
      <c r="K199" s="131"/>
    </row>
    <row r="200" spans="1:11" x14ac:dyDescent="0.2">
      <c r="A200" s="84">
        <f>'2013'!$J$152</f>
        <v>41383</v>
      </c>
      <c r="B200" t="s">
        <v>324</v>
      </c>
      <c r="C200" t="str">
        <f>411 &amp; LEFT('2013'!$B$152,4)&amp;LEFT('2013'!$C$152,2)</f>
        <v>41114224</v>
      </c>
      <c r="D200" s="144" t="str">
        <f>'2013'!$I$152</f>
        <v>0000000837</v>
      </c>
      <c r="E200" t="str">
        <f>LEFT('2013'!$B$152,4)&amp;LEFT('2013'!$C$152,3)&amp;LEFT('2013'!$H$152,13)</f>
        <v>142241formation mot</v>
      </c>
      <c r="F200" s="16">
        <f>'2013'!$S$152</f>
        <v>76</v>
      </c>
      <c r="G200" s="16"/>
      <c r="H200" t="s">
        <v>325</v>
      </c>
      <c r="K200" s="131"/>
    </row>
    <row r="201" spans="1:11" x14ac:dyDescent="0.2">
      <c r="A201" s="84">
        <f>'2013'!$J$152</f>
        <v>41383</v>
      </c>
      <c r="B201" t="s">
        <v>324</v>
      </c>
      <c r="C201">
        <f>IF(OR('2013'!$H$152="formation B",'2013'!$H$152="avoir formation B"),706130,IF(OR('2013'!$H$152="formation AM",'2013'!$H$152="avoir formation AM"),706100,IF(OR('2013'!$H$152="formation AAC",'2013'!$H$152="avoir formation AAC"),706140,IF(OR('2013'!$H$152="formation moto",'2013'!$H$152="avoir formation moto"),706150,706170))))</f>
        <v>706150</v>
      </c>
      <c r="D201" s="144" t="str">
        <f>'2013'!$I$152</f>
        <v>0000000837</v>
      </c>
      <c r="E201" t="str">
        <f>LEFT('2013'!$B$152,4)&amp;LEFT('2013'!$C$152,3)&amp;LEFT('2013'!$H$152,13)</f>
        <v>142241formation mot</v>
      </c>
      <c r="G201" s="16">
        <f>'2013'!$T$152</f>
        <v>63.545150501672246</v>
      </c>
      <c r="H201" t="s">
        <v>325</v>
      </c>
      <c r="K201" s="131"/>
    </row>
    <row r="202" spans="1:11" x14ac:dyDescent="0.2">
      <c r="A202" s="84">
        <f>'2013'!$J$152</f>
        <v>41383</v>
      </c>
      <c r="B202" t="s">
        <v>324</v>
      </c>
      <c r="C202">
        <v>44710</v>
      </c>
      <c r="D202" s="144" t="str">
        <f>'2013'!$I$152</f>
        <v>0000000837</v>
      </c>
      <c r="E202" t="str">
        <f>LEFT('2013'!$B$152,4)&amp;LEFT('2013'!$C$152,3)&amp;LEFT('2013'!$H$152,13)</f>
        <v>142241formation mot</v>
      </c>
      <c r="F202" s="16"/>
      <c r="G202" s="16">
        <f>'2013'!$U$152</f>
        <v>12.454849498327761</v>
      </c>
      <c r="H202" t="s">
        <v>325</v>
      </c>
      <c r="K202" s="131"/>
    </row>
    <row r="203" spans="1:11" x14ac:dyDescent="0.2">
      <c r="A203" s="84">
        <f>'2013'!$J$153</f>
        <v>41384</v>
      </c>
      <c r="B203" t="s">
        <v>324</v>
      </c>
      <c r="C203" t="str">
        <f>411 &amp; LEFT('2013'!$B$153,4)&amp;LEFT('2013'!$C$153,2)</f>
        <v>41114324</v>
      </c>
      <c r="D203" s="144" t="str">
        <f>'2013'!$I$153</f>
        <v>0000000838</v>
      </c>
      <c r="E203" t="str">
        <f>LEFT('2013'!$B$153,4)&amp;LEFT('2013'!$C$153,3)&amp;LEFT('2013'!$H$153,13)</f>
        <v>143242formation B</v>
      </c>
      <c r="F203" s="16">
        <f>'2013'!$S$153</f>
        <v>228</v>
      </c>
      <c r="G203" s="16"/>
      <c r="H203" t="s">
        <v>325</v>
      </c>
      <c r="K203" s="131"/>
    </row>
    <row r="204" spans="1:11" x14ac:dyDescent="0.2">
      <c r="A204" s="84">
        <f>'2013'!$J$153</f>
        <v>41384</v>
      </c>
      <c r="B204" t="s">
        <v>324</v>
      </c>
      <c r="C204">
        <f>IF(OR('2013'!$H$153="formation B",'2013'!$H$153="avoir formation B"),706130,IF(OR('2013'!$H$153="formation AM",'2013'!$H$153="avoir formation AM"),706100,IF(OR('2013'!$H$153="formation AAC",'2013'!$H$153="avoir formation AAC"),706140,IF(OR('2013'!$H$153="formation moto",'2013'!$H$153="avoir formation moto"),706150,706170))))</f>
        <v>706130</v>
      </c>
      <c r="D204" s="144" t="str">
        <f>'2013'!$I$153</f>
        <v>0000000838</v>
      </c>
      <c r="E204" t="str">
        <f>LEFT('2013'!$B$153,4)&amp;LEFT('2013'!$C$153,3)&amp;LEFT('2013'!$H$153,13)</f>
        <v>143242formation B</v>
      </c>
      <c r="G204" s="16">
        <f>'2013'!$T$153</f>
        <v>190.63545150501673</v>
      </c>
      <c r="H204" t="s">
        <v>325</v>
      </c>
      <c r="K204" s="131"/>
    </row>
    <row r="205" spans="1:11" x14ac:dyDescent="0.2">
      <c r="A205" s="84">
        <f>'2013'!$J$153</f>
        <v>41384</v>
      </c>
      <c r="B205" t="s">
        <v>324</v>
      </c>
      <c r="C205">
        <v>44710</v>
      </c>
      <c r="D205" s="144" t="str">
        <f>'2013'!$I$153</f>
        <v>0000000838</v>
      </c>
      <c r="E205" t="str">
        <f>LEFT('2013'!$B$153,4)&amp;LEFT('2013'!$C$153,3)&amp;LEFT('2013'!$H$153,13)</f>
        <v>143242formation B</v>
      </c>
      <c r="F205" s="16"/>
      <c r="G205" s="16">
        <f>'2013'!$U$153</f>
        <v>37.364548494983282</v>
      </c>
      <c r="H205" t="s">
        <v>325</v>
      </c>
      <c r="K205" s="131"/>
    </row>
    <row r="206" spans="1:11" x14ac:dyDescent="0.2">
      <c r="A206" s="84">
        <f>'2013'!$J$154</f>
        <v>41384</v>
      </c>
      <c r="B206" t="s">
        <v>324</v>
      </c>
      <c r="C206" t="str">
        <f>411 &amp; LEFT('2013'!$B$154,4)&amp;LEFT('2013'!$C$154,2)</f>
        <v>41114424</v>
      </c>
      <c r="D206" s="144" t="str">
        <f>'2013'!$I$154</f>
        <v>0000000839</v>
      </c>
      <c r="E206" t="str">
        <f>LEFT('2013'!$B$154,4)&amp;LEFT('2013'!$C$154,3)&amp;LEFT('2013'!$H$154,13)</f>
        <v>144243formation mot</v>
      </c>
      <c r="F206" s="16">
        <f>'2013'!$S$154</f>
        <v>175</v>
      </c>
      <c r="G206" s="16"/>
      <c r="H206" t="s">
        <v>325</v>
      </c>
      <c r="K206" s="131"/>
    </row>
    <row r="207" spans="1:11" x14ac:dyDescent="0.2">
      <c r="A207" s="84">
        <f>'2013'!$J$154</f>
        <v>41384</v>
      </c>
      <c r="B207" t="s">
        <v>324</v>
      </c>
      <c r="C207">
        <f>IF(OR('2013'!$H$154="formation B",'2013'!$H$154="avoir formation B"),706130,IF(OR('2013'!$H$154="formation AM",'2013'!$H$154="avoir formation AM"),706100,IF(OR('2013'!$H$154="formation AAC",'2013'!$H$154="avoir formation AAC"),706140,IF(OR('2013'!$H$154="formation moto",'2013'!$H$154="avoir formation moto"),706150,706170))))</f>
        <v>706150</v>
      </c>
      <c r="D207" s="144" t="str">
        <f>'2013'!$I$154</f>
        <v>0000000839</v>
      </c>
      <c r="E207" t="str">
        <f>LEFT('2013'!$B$154,4)&amp;LEFT('2013'!$C$154,3)&amp;LEFT('2013'!$H$154,13)</f>
        <v>144243formation mot</v>
      </c>
      <c r="G207" s="16">
        <f>'2013'!$T$154</f>
        <v>146.32107023411371</v>
      </c>
      <c r="H207" t="s">
        <v>325</v>
      </c>
      <c r="K207" s="131"/>
    </row>
    <row r="208" spans="1:11" x14ac:dyDescent="0.2">
      <c r="A208" s="84">
        <f>'2013'!$J$154</f>
        <v>41384</v>
      </c>
      <c r="B208" t="s">
        <v>324</v>
      </c>
      <c r="C208">
        <v>44710</v>
      </c>
      <c r="D208" s="144" t="str">
        <f>'2013'!$I$154</f>
        <v>0000000839</v>
      </c>
      <c r="E208" t="str">
        <f>LEFT('2013'!$B$154,4)&amp;LEFT('2013'!$C$154,3)&amp;LEFT('2013'!$H$154,13)</f>
        <v>144243formation mot</v>
      </c>
      <c r="F208" s="16"/>
      <c r="G208" s="16">
        <f>'2013'!$U$154</f>
        <v>28.678929765886288</v>
      </c>
      <c r="H208" t="s">
        <v>325</v>
      </c>
      <c r="K208" s="131"/>
    </row>
    <row r="209" spans="1:11" x14ac:dyDescent="0.2">
      <c r="A209" s="84">
        <f>'2013'!$J$155</f>
        <v>41384</v>
      </c>
      <c r="B209" t="s">
        <v>324</v>
      </c>
      <c r="C209" t="str">
        <f>411 &amp; LEFT('2013'!$B$155,4)&amp;LEFT('2013'!$C$155,2)</f>
        <v>41114524</v>
      </c>
      <c r="D209" s="144" t="str">
        <f>'2013'!$I$155</f>
        <v>0000000840</v>
      </c>
      <c r="E209" t="str">
        <f>LEFT('2013'!$B$155,4)&amp;LEFT('2013'!$C$155,3)&amp;LEFT('2013'!$H$155,13)</f>
        <v>145244formation AAC</v>
      </c>
      <c r="F209" s="16">
        <f>'2013'!$S$155</f>
        <v>304</v>
      </c>
      <c r="G209" s="16"/>
      <c r="H209" t="s">
        <v>325</v>
      </c>
      <c r="K209" s="131"/>
    </row>
    <row r="210" spans="1:11" x14ac:dyDescent="0.2">
      <c r="A210" s="84">
        <f>'2013'!$J$155</f>
        <v>41384</v>
      </c>
      <c r="B210" t="s">
        <v>324</v>
      </c>
      <c r="C210">
        <f>IF(OR('2013'!$H$155="formation B",'2013'!$H$155="avoir formation B"),706130,IF(OR('2013'!$H$155="formation AM",'2013'!$H$155="avoir formation AM"),706100,IF(OR('2013'!$H$155="formation AAC",'2013'!$H$155="avoir formation AAC"),706140,IF(OR('2013'!$H$155="formation moto",'2013'!$H$155="avoir formation moto"),706150,706170))))</f>
        <v>706140</v>
      </c>
      <c r="D210" s="144" t="str">
        <f>'2013'!$I$155</f>
        <v>0000000840</v>
      </c>
      <c r="E210" t="str">
        <f>LEFT('2013'!$B$155,4)&amp;LEFT('2013'!$C$155,3)&amp;LEFT('2013'!$H$155,13)</f>
        <v>145244formation AAC</v>
      </c>
      <c r="G210" s="16">
        <f>'2013'!$T$155</f>
        <v>254.18060200668899</v>
      </c>
      <c r="H210" t="s">
        <v>325</v>
      </c>
      <c r="K210" s="131"/>
    </row>
    <row r="211" spans="1:11" x14ac:dyDescent="0.2">
      <c r="A211" s="84">
        <f>'2013'!$J$155</f>
        <v>41384</v>
      </c>
      <c r="B211" t="s">
        <v>324</v>
      </c>
      <c r="C211">
        <v>44710</v>
      </c>
      <c r="D211" s="144" t="str">
        <f>'2013'!$I$155</f>
        <v>0000000840</v>
      </c>
      <c r="E211" t="str">
        <f>LEFT('2013'!$B$155,4)&amp;LEFT('2013'!$C$155,3)&amp;LEFT('2013'!$H$155,13)</f>
        <v>145244formation AAC</v>
      </c>
      <c r="F211" s="16"/>
      <c r="G211" s="16">
        <f>'2013'!$U$155</f>
        <v>49.819397993311043</v>
      </c>
      <c r="H211" t="s">
        <v>325</v>
      </c>
      <c r="K211" s="131"/>
    </row>
    <row r="212" spans="1:11" x14ac:dyDescent="0.2">
      <c r="A212" s="84">
        <f>'2013'!$J$156</f>
        <v>41384</v>
      </c>
      <c r="B212" t="s">
        <v>324</v>
      </c>
      <c r="C212" t="str">
        <f>411 &amp; LEFT('2013'!$B$156,4)&amp;LEFT('2013'!$C$156,2)</f>
        <v>41114624</v>
      </c>
      <c r="D212" s="144" t="str">
        <f>'2013'!$I$156</f>
        <v>0000000841</v>
      </c>
      <c r="E212" t="str">
        <f>LEFT('2013'!$B$156,4)&amp;LEFT('2013'!$C$156,3)&amp;LEFT('2013'!$H$156,13)</f>
        <v>146245formation B</v>
      </c>
      <c r="F212" s="16">
        <f>'2013'!$S$156</f>
        <v>190</v>
      </c>
      <c r="G212" s="16"/>
      <c r="H212" t="s">
        <v>325</v>
      </c>
      <c r="K212" s="131"/>
    </row>
    <row r="213" spans="1:11" x14ac:dyDescent="0.2">
      <c r="A213" s="84">
        <f>'2013'!$J$156</f>
        <v>41384</v>
      </c>
      <c r="B213" t="s">
        <v>324</v>
      </c>
      <c r="C213">
        <f>IF(OR('2013'!$H$156="formation B",'2013'!$H$156="avoir formation B"),706130,IF(OR('2013'!$H$156="formation AM",'2013'!$H$156="avoir formation AM"),706100,IF(OR('2013'!$H$156="formation AAC",'2013'!$H$156="avoir formation AAC"),706140,IF(OR('2013'!$H$156="formation moto",'2013'!$H$156="avoir formation moto"),706150,706170))))</f>
        <v>706130</v>
      </c>
      <c r="D213" s="144" t="str">
        <f>'2013'!$I$156</f>
        <v>0000000841</v>
      </c>
      <c r="E213" t="str">
        <f>LEFT('2013'!$B$156,4)&amp;LEFT('2013'!$C$156,3)&amp;LEFT('2013'!$H$156,13)</f>
        <v>146245formation B</v>
      </c>
      <c r="G213" s="16">
        <f>'2013'!$T$156</f>
        <v>158.86287625418061</v>
      </c>
      <c r="H213" t="s">
        <v>325</v>
      </c>
      <c r="K213" s="131"/>
    </row>
    <row r="214" spans="1:11" x14ac:dyDescent="0.2">
      <c r="A214" s="84">
        <f>'2013'!$J$156</f>
        <v>41384</v>
      </c>
      <c r="B214" t="s">
        <v>324</v>
      </c>
      <c r="C214">
        <v>44710</v>
      </c>
      <c r="D214" s="144" t="str">
        <f>'2013'!$I$156</f>
        <v>0000000841</v>
      </c>
      <c r="E214" t="str">
        <f>LEFT('2013'!$B$156,4)&amp;LEFT('2013'!$C$156,3)&amp;LEFT('2013'!$H$156,13)</f>
        <v>146245formation B</v>
      </c>
      <c r="F214" s="16"/>
      <c r="G214" s="16">
        <f>'2013'!$U$156</f>
        <v>31.137123745819398</v>
      </c>
      <c r="H214" t="s">
        <v>325</v>
      </c>
      <c r="K214" s="131"/>
    </row>
    <row r="215" spans="1:11" x14ac:dyDescent="0.2">
      <c r="A215" s="84">
        <f>'2013'!$J$157</f>
        <v>41384</v>
      </c>
      <c r="B215" t="s">
        <v>324</v>
      </c>
      <c r="C215" t="str">
        <f>411 &amp; LEFT('2013'!$B$157,4)&amp;LEFT('2013'!$C$157,2)</f>
        <v>41114724</v>
      </c>
      <c r="D215" s="144" t="str">
        <f>'2013'!$I$157</f>
        <v>0000000842</v>
      </c>
      <c r="E215" t="str">
        <f>LEFT('2013'!$B$157,4)&amp;LEFT('2013'!$C$157,3)&amp;LEFT('2013'!$H$157,13)</f>
        <v>147246formation B</v>
      </c>
      <c r="F215" s="16">
        <f>'2013'!$S$157</f>
        <v>190</v>
      </c>
      <c r="G215" s="16"/>
      <c r="H215" t="s">
        <v>325</v>
      </c>
      <c r="K215" s="131"/>
    </row>
    <row r="216" spans="1:11" x14ac:dyDescent="0.2">
      <c r="A216" s="84">
        <f>'2013'!$J$157</f>
        <v>41384</v>
      </c>
      <c r="B216" t="s">
        <v>324</v>
      </c>
      <c r="C216">
        <f>IF(OR('2013'!$H$157="formation B",'2013'!$H$157="avoir formation B"),706130,IF(OR('2013'!$H$157="formation AM",'2013'!$H$157="avoir formation AM"),706100,IF(OR('2013'!$H$157="formation AAC",'2013'!$H$157="avoir formation AAC"),706140,IF(OR('2013'!$H$157="formation moto",'2013'!$H$157="avoir formation moto"),706150,706170))))</f>
        <v>706130</v>
      </c>
      <c r="D216" s="144" t="str">
        <f>'2013'!$I$157</f>
        <v>0000000842</v>
      </c>
      <c r="E216" t="str">
        <f>LEFT('2013'!$B$157,4)&amp;LEFT('2013'!$C$157,3)&amp;LEFT('2013'!$H$157,13)</f>
        <v>147246formation B</v>
      </c>
      <c r="G216" s="16">
        <f>'2013'!$T$157</f>
        <v>158.86287625418061</v>
      </c>
      <c r="H216" t="s">
        <v>325</v>
      </c>
      <c r="K216" s="131"/>
    </row>
    <row r="217" spans="1:11" x14ac:dyDescent="0.2">
      <c r="A217" s="84">
        <f>'2013'!$J$157</f>
        <v>41384</v>
      </c>
      <c r="B217" t="s">
        <v>324</v>
      </c>
      <c r="C217">
        <v>44710</v>
      </c>
      <c r="D217" s="144" t="str">
        <f>'2013'!$I$157</f>
        <v>0000000842</v>
      </c>
      <c r="E217" t="str">
        <f>LEFT('2013'!$B$157,4)&amp;LEFT('2013'!$C$157,3)&amp;LEFT('2013'!$H$157,13)</f>
        <v>147246formation B</v>
      </c>
      <c r="F217" s="16"/>
      <c r="G217" s="16">
        <f>'2013'!$U$157</f>
        <v>31.137123745819398</v>
      </c>
      <c r="H217" t="s">
        <v>325</v>
      </c>
      <c r="K217" s="131"/>
    </row>
    <row r="218" spans="1:11" x14ac:dyDescent="0.2">
      <c r="A218" s="84">
        <f>'2013'!$J$158</f>
        <v>41387</v>
      </c>
      <c r="B218" t="s">
        <v>324</v>
      </c>
      <c r="C218" t="str">
        <f>411 &amp; LEFT('2013'!$B$158,4)&amp;LEFT('2013'!$C$158,2)</f>
        <v>41114824</v>
      </c>
      <c r="D218" s="144" t="str">
        <f>'2013'!$I$158</f>
        <v>0000000843</v>
      </c>
      <c r="E218" t="str">
        <f>LEFT('2013'!$B$158,4)&amp;LEFT('2013'!$C$158,3)&amp;LEFT('2013'!$H$158,13)</f>
        <v>148247formation AAC</v>
      </c>
      <c r="F218" s="16">
        <f>'2013'!$S$158</f>
        <v>275</v>
      </c>
      <c r="G218" s="16"/>
      <c r="H218" t="s">
        <v>325</v>
      </c>
      <c r="K218" s="131"/>
    </row>
    <row r="219" spans="1:11" x14ac:dyDescent="0.2">
      <c r="A219" s="84">
        <f>'2013'!$J$158</f>
        <v>41387</v>
      </c>
      <c r="B219" t="s">
        <v>324</v>
      </c>
      <c r="C219">
        <f>IF(OR('2013'!$H$158="formation B",'2013'!$H$158="avoir formation B"),706130,IF(OR('2013'!$H$158="formation AM",'2013'!$H$158="avoir formation AM"),706100,IF(OR('2013'!$H$158="formation AAC",'2013'!$H$158="avoir formation AAC"),706140,IF(OR('2013'!$H$158="formation moto",'2013'!$H$158="avoir formation moto"),706150,706170))))</f>
        <v>706140</v>
      </c>
      <c r="D219" s="144" t="str">
        <f>'2013'!$I$158</f>
        <v>0000000843</v>
      </c>
      <c r="E219" t="str">
        <f>LEFT('2013'!$B$158,4)&amp;LEFT('2013'!$C$158,3)&amp;LEFT('2013'!$H$158,13)</f>
        <v>148247formation AAC</v>
      </c>
      <c r="G219" s="16">
        <f>'2013'!$T$158</f>
        <v>229.93311036789299</v>
      </c>
      <c r="H219" t="s">
        <v>325</v>
      </c>
      <c r="K219" s="131"/>
    </row>
    <row r="220" spans="1:11" x14ac:dyDescent="0.2">
      <c r="A220" s="84">
        <f>'2013'!$J$158</f>
        <v>41387</v>
      </c>
      <c r="B220" t="s">
        <v>324</v>
      </c>
      <c r="C220">
        <v>44710</v>
      </c>
      <c r="D220" s="144" t="str">
        <f>'2013'!$I$158</f>
        <v>0000000843</v>
      </c>
      <c r="E220" t="str">
        <f>LEFT('2013'!$B$158,4)&amp;LEFT('2013'!$C$158,3)&amp;LEFT('2013'!$H$158,13)</f>
        <v>148247formation AAC</v>
      </c>
      <c r="F220" s="16"/>
      <c r="G220" s="16">
        <f>'2013'!$U$158</f>
        <v>45.066889632107028</v>
      </c>
      <c r="H220" t="s">
        <v>325</v>
      </c>
      <c r="K220" s="131"/>
    </row>
    <row r="221" spans="1:11" x14ac:dyDescent="0.2">
      <c r="A221" s="84">
        <f>'2013'!$J$159</f>
        <v>41387</v>
      </c>
      <c r="B221" t="s">
        <v>324</v>
      </c>
      <c r="C221" t="str">
        <f>411 &amp; LEFT('2013'!$B$159,4)&amp;LEFT('2013'!$C$159,2)</f>
        <v>41114924</v>
      </c>
      <c r="D221" s="144" t="str">
        <f>'2013'!$I$159</f>
        <v>0000000844</v>
      </c>
      <c r="E221" t="str">
        <f>LEFT('2013'!$B$159,4)&amp;LEFT('2013'!$C$159,3)&amp;LEFT('2013'!$H$159,13)</f>
        <v>149248formation B</v>
      </c>
      <c r="F221" s="16">
        <f>'2013'!$S$159</f>
        <v>204</v>
      </c>
      <c r="G221" s="16"/>
      <c r="H221" t="s">
        <v>325</v>
      </c>
      <c r="K221" s="131"/>
    </row>
    <row r="222" spans="1:11" x14ac:dyDescent="0.2">
      <c r="A222" s="84">
        <f>'2013'!$J$159</f>
        <v>41387</v>
      </c>
      <c r="B222" t="s">
        <v>324</v>
      </c>
      <c r="C222">
        <f>IF(OR('2013'!$H$159="formation B",'2013'!$H$159="avoir formation B"),706130,IF(OR('2013'!$H$159="formation AM",'2013'!$H$159="avoir formation AM"),706100,IF(OR('2013'!$H$159="formation AAC",'2013'!$H$159="avoir formation AAC"),706140,IF(OR('2013'!$H$159="formation moto",'2013'!$H$159="avoir formation moto"),706150,706170))))</f>
        <v>706130</v>
      </c>
      <c r="D222" s="144" t="str">
        <f>'2013'!$I$159</f>
        <v>0000000844</v>
      </c>
      <c r="E222" t="str">
        <f>LEFT('2013'!$B$159,4)&amp;LEFT('2013'!$C$159,3)&amp;LEFT('2013'!$H$159,13)</f>
        <v>149248formation B</v>
      </c>
      <c r="G222" s="16">
        <f>'2013'!$T$159</f>
        <v>170.5685618729097</v>
      </c>
      <c r="H222" t="s">
        <v>325</v>
      </c>
      <c r="K222" s="131"/>
    </row>
    <row r="223" spans="1:11" x14ac:dyDescent="0.2">
      <c r="A223" s="84">
        <f>'2013'!$J$159</f>
        <v>41387</v>
      </c>
      <c r="B223" t="s">
        <v>324</v>
      </c>
      <c r="C223">
        <v>44710</v>
      </c>
      <c r="D223" s="144" t="str">
        <f>'2013'!$I$159</f>
        <v>0000000844</v>
      </c>
      <c r="E223" t="str">
        <f>LEFT('2013'!$B$159,4)&amp;LEFT('2013'!$C$159,3)&amp;LEFT('2013'!$H$159,13)</f>
        <v>149248formation B</v>
      </c>
      <c r="F223" s="16"/>
      <c r="G223" s="16">
        <f>'2013'!$U$159</f>
        <v>33.431438127090303</v>
      </c>
      <c r="H223" t="s">
        <v>325</v>
      </c>
      <c r="K223" s="131"/>
    </row>
    <row r="224" spans="1:11" x14ac:dyDescent="0.2">
      <c r="A224" s="84">
        <f>'2013'!$J$160</f>
        <v>41387</v>
      </c>
      <c r="B224" t="s">
        <v>324</v>
      </c>
      <c r="C224" t="str">
        <f>411 &amp; LEFT('2013'!$B$160,4)&amp;LEFT('2013'!$C$160,2)</f>
        <v>41115024</v>
      </c>
      <c r="D224" s="144" t="str">
        <f>'2013'!$I$160</f>
        <v>0000000845</v>
      </c>
      <c r="E224" t="str">
        <f>LEFT('2013'!$B$160,4)&amp;LEFT('2013'!$C$160,3)&amp;LEFT('2013'!$H$160,13)</f>
        <v>150249formation AAC</v>
      </c>
      <c r="F224" s="16">
        <f>'2013'!$S$160</f>
        <v>38</v>
      </c>
      <c r="G224" s="16"/>
      <c r="H224" t="s">
        <v>325</v>
      </c>
      <c r="K224" s="131"/>
    </row>
    <row r="225" spans="1:11" x14ac:dyDescent="0.2">
      <c r="A225" s="84">
        <f>'2013'!$J$160</f>
        <v>41387</v>
      </c>
      <c r="B225" t="s">
        <v>324</v>
      </c>
      <c r="C225">
        <f>IF(OR('2013'!$H$160="formation B",'2013'!$H$160="avoir formation B"),706130,IF(OR('2013'!$H$160="formation AM",'2013'!$H$160="avoir formation AM"),706100,IF(OR('2013'!$H$160="formation AAC",'2013'!$H$160="avoir formation AAC"),706140,IF(OR('2013'!$H$160="formation moto",'2013'!$H$160="avoir formation moto"),706150,706170))))</f>
        <v>706140</v>
      </c>
      <c r="D225" s="144" t="str">
        <f>'2013'!$I$160</f>
        <v>0000000845</v>
      </c>
      <c r="E225" t="str">
        <f>LEFT('2013'!$B$160,4)&amp;LEFT('2013'!$C$160,3)&amp;LEFT('2013'!$H$160,13)</f>
        <v>150249formation AAC</v>
      </c>
      <c r="G225" s="16">
        <f>'2013'!$T$160</f>
        <v>31.772575250836123</v>
      </c>
      <c r="H225" t="s">
        <v>325</v>
      </c>
      <c r="K225" s="131"/>
    </row>
    <row r="226" spans="1:11" x14ac:dyDescent="0.2">
      <c r="A226" s="84">
        <f>'2013'!$J$160</f>
        <v>41387</v>
      </c>
      <c r="B226" t="s">
        <v>324</v>
      </c>
      <c r="C226">
        <v>44710</v>
      </c>
      <c r="D226" s="144" t="str">
        <f>'2013'!$I$160</f>
        <v>0000000845</v>
      </c>
      <c r="E226" t="str">
        <f>LEFT('2013'!$B$160,4)&amp;LEFT('2013'!$C$160,3)&amp;LEFT('2013'!$H$160,13)</f>
        <v>150249formation AAC</v>
      </c>
      <c r="F226" s="16"/>
      <c r="G226" s="16">
        <f>'2013'!$U$160</f>
        <v>6.2274247491638803</v>
      </c>
      <c r="H226" t="s">
        <v>325</v>
      </c>
      <c r="K226" s="131"/>
    </row>
    <row r="227" spans="1:11" x14ac:dyDescent="0.2">
      <c r="A227" s="84">
        <f>'2013'!$J$161</f>
        <v>41388</v>
      </c>
      <c r="B227" t="s">
        <v>324</v>
      </c>
      <c r="C227" t="str">
        <f>411 &amp; LEFT('2013'!$B$161,4)&amp;LEFT('2013'!$C$161,2)</f>
        <v>41115125</v>
      </c>
      <c r="D227" s="144" t="str">
        <f>'2013'!$I$161</f>
        <v>0000000846</v>
      </c>
      <c r="E227" t="str">
        <f>LEFT('2013'!$B$161,4)&amp;LEFT('2013'!$C$161,3)&amp;LEFT('2013'!$H$161,13)</f>
        <v>151250formation AAC</v>
      </c>
      <c r="F227" s="16">
        <f>'2013'!$S$161</f>
        <v>275</v>
      </c>
      <c r="G227" s="16"/>
      <c r="H227" t="s">
        <v>325</v>
      </c>
      <c r="K227" s="131"/>
    </row>
    <row r="228" spans="1:11" x14ac:dyDescent="0.2">
      <c r="A228" s="84">
        <f>'2013'!$J$161</f>
        <v>41388</v>
      </c>
      <c r="B228" t="s">
        <v>324</v>
      </c>
      <c r="C228">
        <f>IF(OR('2013'!$H$161="formation B",'2013'!$H$161="avoir formation B"),706130,IF(OR('2013'!$H$161="formation AM",'2013'!$H$161="avoir formation AM"),706100,IF(OR('2013'!$H$161="formation AAC",'2013'!$H$161="avoir formation AAC"),706140,IF(OR('2013'!$H$161="formation moto",'2013'!$H$161="avoir formation moto"),706150,706170))))</f>
        <v>706140</v>
      </c>
      <c r="D228" s="144" t="str">
        <f>'2013'!$I$161</f>
        <v>0000000846</v>
      </c>
      <c r="E228" t="str">
        <f>LEFT('2013'!$B$161,4)&amp;LEFT('2013'!$C$161,3)&amp;LEFT('2013'!$H$161,13)</f>
        <v>151250formation AAC</v>
      </c>
      <c r="G228" s="16">
        <f>'2013'!$T$161</f>
        <v>229.93311036789299</v>
      </c>
      <c r="H228" t="s">
        <v>325</v>
      </c>
      <c r="K228" s="131"/>
    </row>
    <row r="229" spans="1:11" x14ac:dyDescent="0.2">
      <c r="A229" s="84">
        <f>'2013'!$J$161</f>
        <v>41388</v>
      </c>
      <c r="B229" t="s">
        <v>324</v>
      </c>
      <c r="C229">
        <v>44710</v>
      </c>
      <c r="D229" s="144" t="str">
        <f>'2013'!$I$161</f>
        <v>0000000846</v>
      </c>
      <c r="E229" t="str">
        <f>LEFT('2013'!$B$161,4)&amp;LEFT('2013'!$C$161,3)&amp;LEFT('2013'!$H$161,13)</f>
        <v>151250formation AAC</v>
      </c>
      <c r="F229" s="16"/>
      <c r="G229" s="16">
        <f>'2013'!$U$161</f>
        <v>45.066889632107028</v>
      </c>
      <c r="H229" t="s">
        <v>325</v>
      </c>
      <c r="K229" s="131"/>
    </row>
    <row r="230" spans="1:11" x14ac:dyDescent="0.2">
      <c r="A230" s="84">
        <f>'2013'!$J$162</f>
        <v>41391</v>
      </c>
      <c r="B230" t="s">
        <v>324</v>
      </c>
      <c r="C230" t="str">
        <f>411 &amp; LEFT('2013'!$B$162,4)&amp;LEFT('2013'!$C$162,2)</f>
        <v>41115225</v>
      </c>
      <c r="D230" s="144" t="str">
        <f>'2013'!$I$162</f>
        <v>0000000847</v>
      </c>
      <c r="E230" t="str">
        <f>LEFT('2013'!$B$162,4)&amp;LEFT('2013'!$C$162,3)&amp;LEFT('2013'!$H$162,13)</f>
        <v>152251formation AAC</v>
      </c>
      <c r="F230" s="16">
        <f>'2013'!$S$162</f>
        <v>70</v>
      </c>
      <c r="G230" s="16"/>
      <c r="H230" t="s">
        <v>325</v>
      </c>
      <c r="K230" s="131"/>
    </row>
    <row r="231" spans="1:11" x14ac:dyDescent="0.2">
      <c r="A231" s="84">
        <f>'2013'!$J$162</f>
        <v>41391</v>
      </c>
      <c r="B231" t="s">
        <v>324</v>
      </c>
      <c r="C231">
        <f>IF(OR('2013'!$H$162="formation B",'2013'!$H$162="avoir formation B"),706130,IF(OR('2013'!$H$162="formation AM",'2013'!$H$162="avoir formation AM"),706100,IF(OR('2013'!$H$162="formation AAC",'2013'!$H$162="avoir formation AAC"),706140,IF(OR('2013'!$H$162="formation moto",'2013'!$H$162="avoir formation moto"),706150,706170))))</f>
        <v>706140</v>
      </c>
      <c r="D231" s="144" t="str">
        <f>'2013'!$I$162</f>
        <v>0000000847</v>
      </c>
      <c r="E231" t="str">
        <f>LEFT('2013'!$B$162,4)&amp;LEFT('2013'!$C$162,3)&amp;LEFT('2013'!$H$162,13)</f>
        <v>152251formation AAC</v>
      </c>
      <c r="G231" s="16">
        <f>'2013'!$T$162</f>
        <v>58.528428093645488</v>
      </c>
      <c r="H231" t="s">
        <v>325</v>
      </c>
      <c r="K231" s="131"/>
    </row>
    <row r="232" spans="1:11" x14ac:dyDescent="0.2">
      <c r="A232" s="84">
        <f>'2013'!$J$162</f>
        <v>41391</v>
      </c>
      <c r="B232" t="s">
        <v>324</v>
      </c>
      <c r="C232">
        <v>44710</v>
      </c>
      <c r="D232" s="144" t="str">
        <f>'2013'!$I$162</f>
        <v>0000000847</v>
      </c>
      <c r="E232" t="str">
        <f>LEFT('2013'!$B$162,4)&amp;LEFT('2013'!$C$162,3)&amp;LEFT('2013'!$H$162,13)</f>
        <v>152251formation AAC</v>
      </c>
      <c r="F232" s="16"/>
      <c r="G232" s="16">
        <f>'2013'!$U$162</f>
        <v>11.471571906354516</v>
      </c>
      <c r="H232" t="s">
        <v>325</v>
      </c>
      <c r="K232" s="131"/>
    </row>
    <row r="233" spans="1:11" x14ac:dyDescent="0.2">
      <c r="A233" s="84">
        <f>'2013'!$J$163</f>
        <v>41391</v>
      </c>
      <c r="B233" t="s">
        <v>324</v>
      </c>
      <c r="C233" t="str">
        <f>411 &amp; LEFT('2013'!$B$163,4)&amp;LEFT('2013'!$C$163,2)</f>
        <v>41115325</v>
      </c>
      <c r="D233" s="144" t="str">
        <f>'2013'!$I$163</f>
        <v>0000000848</v>
      </c>
      <c r="E233" t="str">
        <f>LEFT('2013'!$B$163,4)&amp;LEFT('2013'!$C$163,3)&amp;LEFT('2013'!$H$163,13)</f>
        <v>153252formation B</v>
      </c>
      <c r="F233" s="16">
        <f>'2013'!$S$163</f>
        <v>70</v>
      </c>
      <c r="G233" s="16"/>
      <c r="H233" t="s">
        <v>325</v>
      </c>
      <c r="K233" s="131"/>
    </row>
    <row r="234" spans="1:11" x14ac:dyDescent="0.2">
      <c r="A234" s="84">
        <f>'2013'!$J$163</f>
        <v>41391</v>
      </c>
      <c r="B234" t="s">
        <v>324</v>
      </c>
      <c r="C234">
        <f>IF(OR('2013'!$H$163="formation B",'2013'!$H$163="avoir formation B"),706130,IF(OR('2013'!$H$163="formation AM",'2013'!$H$163="avoir formation AM"),706100,IF(OR('2013'!$H$163="formation AAC",'2013'!$H$163="avoir formation AAC"),706140,IF(OR('2013'!$H$163="formation moto",'2013'!$H$163="avoir formation moto"),706150,706170))))</f>
        <v>706130</v>
      </c>
      <c r="D234" s="144" t="str">
        <f>'2013'!$I$163</f>
        <v>0000000848</v>
      </c>
      <c r="E234" t="str">
        <f>LEFT('2013'!$B$163,4)&amp;LEFT('2013'!$C$163,3)&amp;LEFT('2013'!$H$163,13)</f>
        <v>153252formation B</v>
      </c>
      <c r="G234" s="16">
        <f>'2013'!$T$163</f>
        <v>58.528428093645488</v>
      </c>
      <c r="H234" t="s">
        <v>325</v>
      </c>
      <c r="K234" s="131"/>
    </row>
    <row r="235" spans="1:11" x14ac:dyDescent="0.2">
      <c r="A235" s="84">
        <f>'2013'!$J$163</f>
        <v>41391</v>
      </c>
      <c r="B235" t="s">
        <v>324</v>
      </c>
      <c r="C235">
        <v>44710</v>
      </c>
      <c r="D235" s="144" t="str">
        <f>'2013'!$I$163</f>
        <v>0000000848</v>
      </c>
      <c r="E235" t="str">
        <f>LEFT('2013'!$B$163,4)&amp;LEFT('2013'!$C$163,3)&amp;LEFT('2013'!$H$163,13)</f>
        <v>153252formation B</v>
      </c>
      <c r="F235" s="16"/>
      <c r="G235" s="16">
        <f>'2013'!$U$163</f>
        <v>11.471571906354516</v>
      </c>
      <c r="H235" t="s">
        <v>325</v>
      </c>
      <c r="K235" s="131"/>
    </row>
    <row r="236" spans="1:11" x14ac:dyDescent="0.2">
      <c r="A236" s="84">
        <f>'2013'!$J$164</f>
        <v>41391</v>
      </c>
      <c r="B236" t="s">
        <v>324</v>
      </c>
      <c r="C236" t="str">
        <f>411 &amp; LEFT('2013'!$B$164,4)&amp;LEFT('2013'!$C$164,2)</f>
        <v>41115425</v>
      </c>
      <c r="D236" s="144" t="str">
        <f>'2013'!$I$164</f>
        <v>0000000849</v>
      </c>
      <c r="E236" t="str">
        <f>LEFT('2013'!$B$164,4)&amp;LEFT('2013'!$C$164,3)&amp;LEFT('2013'!$H$164,13)</f>
        <v>154253formation AAC</v>
      </c>
      <c r="F236" s="16">
        <f>'2013'!$S$164</f>
        <v>70</v>
      </c>
      <c r="G236" s="16"/>
      <c r="H236" t="s">
        <v>325</v>
      </c>
      <c r="K236" s="131"/>
    </row>
    <row r="237" spans="1:11" x14ac:dyDescent="0.2">
      <c r="A237" s="84">
        <f>'2013'!$J$164</f>
        <v>41391</v>
      </c>
      <c r="B237" t="s">
        <v>324</v>
      </c>
      <c r="C237">
        <f>IF(OR('2013'!$H$164="formation B",'2013'!$H$164="avoir formation B"),706130,IF(OR('2013'!$H$164="formation AM",'2013'!$H$164="avoir formation AM"),706100,IF(OR('2013'!$H$164="formation AAC",'2013'!$H$164="avoir formation AAC"),706140,IF(OR('2013'!$H$164="formation moto",'2013'!$H$164="avoir formation moto"),706150,706170))))</f>
        <v>706140</v>
      </c>
      <c r="D237" s="144" t="str">
        <f>'2013'!$I$164</f>
        <v>0000000849</v>
      </c>
      <c r="E237" t="str">
        <f>LEFT('2013'!$B$164,4)&amp;LEFT('2013'!$C$164,3)&amp;LEFT('2013'!$H$164,13)</f>
        <v>154253formation AAC</v>
      </c>
      <c r="G237" s="16">
        <f>'2013'!$T$164</f>
        <v>58.528428093645488</v>
      </c>
      <c r="H237" t="s">
        <v>325</v>
      </c>
      <c r="K237" s="131"/>
    </row>
    <row r="238" spans="1:11" x14ac:dyDescent="0.2">
      <c r="A238" s="84">
        <f>'2013'!$J$164</f>
        <v>41391</v>
      </c>
      <c r="B238" t="s">
        <v>324</v>
      </c>
      <c r="C238">
        <v>44710</v>
      </c>
      <c r="D238" s="144" t="str">
        <f>'2013'!$I$164</f>
        <v>0000000849</v>
      </c>
      <c r="E238" t="str">
        <f>LEFT('2013'!$B$164,4)&amp;LEFT('2013'!$C$164,3)&amp;LEFT('2013'!$H$164,13)</f>
        <v>154253formation AAC</v>
      </c>
      <c r="F238" s="16"/>
      <c r="G238" s="16">
        <f>'2013'!$U$164</f>
        <v>11.471571906354516</v>
      </c>
      <c r="H238" t="s">
        <v>325</v>
      </c>
      <c r="K238" s="131"/>
    </row>
    <row r="239" spans="1:11" x14ac:dyDescent="0.2">
      <c r="A239" s="84">
        <f>'2013'!$J$165</f>
        <v>41391</v>
      </c>
      <c r="B239" t="s">
        <v>324</v>
      </c>
      <c r="C239" t="str">
        <f>411 &amp; LEFT('2013'!$B$165,4)&amp;LEFT('2013'!$C$165,2)</f>
        <v>41115525</v>
      </c>
      <c r="D239" s="144" t="str">
        <f>'2013'!$I$165</f>
        <v>0000000850</v>
      </c>
      <c r="E239" t="str">
        <f>LEFT('2013'!$B$165,4)&amp;LEFT('2013'!$C$165,3)&amp;LEFT('2013'!$H$165,13)</f>
        <v>155254formation B</v>
      </c>
      <c r="F239" s="16">
        <f>'2013'!$S$165</f>
        <v>162</v>
      </c>
      <c r="G239" s="16"/>
      <c r="H239" t="s">
        <v>325</v>
      </c>
      <c r="K239" s="131"/>
    </row>
    <row r="240" spans="1:11" x14ac:dyDescent="0.2">
      <c r="A240" s="84">
        <f>'2013'!$J$165</f>
        <v>41391</v>
      </c>
      <c r="B240" t="s">
        <v>324</v>
      </c>
      <c r="C240">
        <f>IF(OR('2013'!$H$165="formation B",'2013'!$H$165="avoir formation B"),706130,IF(OR('2013'!$H$165="formation AM",'2013'!$H$165="avoir formation AM"),706100,IF(OR('2013'!$H$165="formation AAC",'2013'!$H$165="avoir formation AAC"),706140,IF(OR('2013'!$H$165="formation moto",'2013'!$H$165="avoir formation moto"),706150,706170))))</f>
        <v>706130</v>
      </c>
      <c r="D240" s="144" t="str">
        <f>'2013'!$I$165</f>
        <v>0000000850</v>
      </c>
      <c r="E240" t="str">
        <f>LEFT('2013'!$B$165,4)&amp;LEFT('2013'!$C$165,3)&amp;LEFT('2013'!$H$165,13)</f>
        <v>155254formation B</v>
      </c>
      <c r="G240" s="16">
        <f>'2013'!$T$165</f>
        <v>135.45150501672242</v>
      </c>
      <c r="H240" t="s">
        <v>325</v>
      </c>
      <c r="K240" s="131"/>
    </row>
    <row r="241" spans="1:11" x14ac:dyDescent="0.2">
      <c r="A241" s="84">
        <f>'2013'!$J$165</f>
        <v>41391</v>
      </c>
      <c r="B241" t="s">
        <v>324</v>
      </c>
      <c r="C241">
        <v>44710</v>
      </c>
      <c r="D241" s="144" t="str">
        <f>'2013'!$I$165</f>
        <v>0000000850</v>
      </c>
      <c r="E241" t="str">
        <f>LEFT('2013'!$B$165,4)&amp;LEFT('2013'!$C$165,3)&amp;LEFT('2013'!$H$165,13)</f>
        <v>155254formation B</v>
      </c>
      <c r="F241" s="16"/>
      <c r="G241" s="16">
        <f>'2013'!$U$165</f>
        <v>26.548494983277596</v>
      </c>
      <c r="H241" t="s">
        <v>325</v>
      </c>
      <c r="K241" s="131"/>
    </row>
    <row r="242" spans="1:11" x14ac:dyDescent="0.2">
      <c r="A242" s="84">
        <f>'2013'!$J$166</f>
        <v>41394</v>
      </c>
      <c r="B242" t="s">
        <v>324</v>
      </c>
      <c r="C242" t="str">
        <f>411 &amp; LEFT('2013'!$B$166,4)&amp;LEFT('2013'!$C$166,2)</f>
        <v>41115625</v>
      </c>
      <c r="D242" s="144" t="str">
        <f>'2013'!$I$166</f>
        <v>0000000851</v>
      </c>
      <c r="E242" t="str">
        <f>LEFT('2013'!$B$166,4)&amp;LEFT('2013'!$C$166,3)&amp;LEFT('2013'!$H$166,13)</f>
        <v>156255formation B</v>
      </c>
      <c r="F242" s="16">
        <f>'2013'!$S$166</f>
        <v>190</v>
      </c>
      <c r="G242" s="16"/>
      <c r="H242" t="s">
        <v>325</v>
      </c>
      <c r="K242" s="131"/>
    </row>
    <row r="243" spans="1:11" x14ac:dyDescent="0.2">
      <c r="A243" s="84">
        <f>'2013'!$J$166</f>
        <v>41394</v>
      </c>
      <c r="B243" t="s">
        <v>324</v>
      </c>
      <c r="C243">
        <f>IF(OR('2013'!$H$166="formation B",'2013'!$H$166="avoir formation B"),706130,IF(OR('2013'!$H$166="formation AM",'2013'!$H$166="avoir formation AM"),706100,IF(OR('2013'!$H$166="formation AAC",'2013'!$H$166="avoir formation AAC"),706140,IF(OR('2013'!$H$166="formation moto",'2013'!$H$166="avoir formation moto"),706150,706170))))</f>
        <v>706130</v>
      </c>
      <c r="D243" s="144" t="str">
        <f>'2013'!$I$166</f>
        <v>0000000851</v>
      </c>
      <c r="E243" t="str">
        <f>LEFT('2013'!$B$166,4)&amp;LEFT('2013'!$C$166,3)&amp;LEFT('2013'!$H$166,13)</f>
        <v>156255formation B</v>
      </c>
      <c r="G243" s="16">
        <f>'2013'!$T$166</f>
        <v>158.86287625418061</v>
      </c>
      <c r="H243" t="s">
        <v>325</v>
      </c>
      <c r="K243" s="131"/>
    </row>
    <row r="244" spans="1:11" x14ac:dyDescent="0.2">
      <c r="A244" s="84">
        <f>'2013'!$J$166</f>
        <v>41394</v>
      </c>
      <c r="B244" t="s">
        <v>324</v>
      </c>
      <c r="C244">
        <v>44710</v>
      </c>
      <c r="D244" s="144" t="str">
        <f>'2013'!$I$166</f>
        <v>0000000851</v>
      </c>
      <c r="E244" t="str">
        <f>LEFT('2013'!$B$166,4)&amp;LEFT('2013'!$C$166,3)&amp;LEFT('2013'!$H$166,13)</f>
        <v>156255formation B</v>
      </c>
      <c r="F244" s="16"/>
      <c r="G244" s="16">
        <f>'2013'!$U$166</f>
        <v>31.137123745819398</v>
      </c>
      <c r="H244" t="s">
        <v>325</v>
      </c>
      <c r="K244" s="131"/>
    </row>
    <row r="245" spans="1:11" x14ac:dyDescent="0.2">
      <c r="A245" s="84">
        <f>'2013'!$J$167</f>
        <v>41394</v>
      </c>
      <c r="B245" t="s">
        <v>324</v>
      </c>
      <c r="C245" t="str">
        <f>411 &amp; LEFT('2013'!$B$167,4)&amp;LEFT('2013'!$C$167,2)</f>
        <v>41115725</v>
      </c>
      <c r="D245" s="144" t="str">
        <f>'2013'!$I$167</f>
        <v>0000000852</v>
      </c>
      <c r="E245" t="str">
        <f>LEFT('2013'!$B$167,4)&amp;LEFT('2013'!$C$167,3)&amp;LEFT('2013'!$H$167,13)</f>
        <v>157256formation AAC</v>
      </c>
      <c r="F245" s="16">
        <f>'2013'!$S$167</f>
        <v>190</v>
      </c>
      <c r="G245" s="16"/>
      <c r="H245" t="s">
        <v>325</v>
      </c>
      <c r="K245" s="131"/>
    </row>
    <row r="246" spans="1:11" x14ac:dyDescent="0.2">
      <c r="A246" s="84">
        <f>'2013'!$J$167</f>
        <v>41394</v>
      </c>
      <c r="B246" t="s">
        <v>324</v>
      </c>
      <c r="C246">
        <f>IF(OR('2013'!$H$167="formation B",'2013'!$H$167="avoir formation B"),706130,IF(OR('2013'!$H$167="formation AM",'2013'!$H$167="avoir formation AM"),706100,IF(OR('2013'!$H$167="formation AAC",'2013'!$H$167="avoir formation AAC"),706140,IF(OR('2013'!$H$167="formation moto",'2013'!$H$167="avoir formation moto"),706150,706170))))</f>
        <v>706140</v>
      </c>
      <c r="D246" s="144" t="str">
        <f>'2013'!$I$167</f>
        <v>0000000852</v>
      </c>
      <c r="E246" t="str">
        <f>LEFT('2013'!$B$167,4)&amp;LEFT('2013'!$C$167,3)&amp;LEFT('2013'!$H$167,13)</f>
        <v>157256formation AAC</v>
      </c>
      <c r="G246" s="16">
        <f>'2013'!$T$167</f>
        <v>158.86287625418061</v>
      </c>
      <c r="H246" t="s">
        <v>325</v>
      </c>
      <c r="K246" s="131"/>
    </row>
    <row r="247" spans="1:11" x14ac:dyDescent="0.2">
      <c r="A247" s="84">
        <f>'2013'!$J$167</f>
        <v>41394</v>
      </c>
      <c r="B247" t="s">
        <v>324</v>
      </c>
      <c r="C247">
        <v>44710</v>
      </c>
      <c r="D247" s="144" t="str">
        <f>'2013'!$I$167</f>
        <v>0000000852</v>
      </c>
      <c r="E247" t="str">
        <f>LEFT('2013'!$B$167,4)&amp;LEFT('2013'!$C$167,3)&amp;LEFT('2013'!$H$167,13)</f>
        <v>157256formation AAC</v>
      </c>
      <c r="F247" s="16"/>
      <c r="G247" s="16">
        <f>'2013'!$U$167</f>
        <v>31.137123745819398</v>
      </c>
      <c r="H247" t="s">
        <v>325</v>
      </c>
      <c r="K247" s="131"/>
    </row>
    <row r="248" spans="1:11" x14ac:dyDescent="0.2">
      <c r="A248" s="84">
        <f>'2013'!$J$168</f>
        <v>41394</v>
      </c>
      <c r="B248" t="s">
        <v>324</v>
      </c>
      <c r="C248" t="str">
        <f>411 &amp; LEFT('2013'!$B$168,4)&amp;LEFT('2013'!$C$168,2)</f>
        <v>41115825</v>
      </c>
      <c r="D248" s="144" t="str">
        <f>'2013'!$I$168</f>
        <v>0000000853</v>
      </c>
      <c r="E248" t="str">
        <f>LEFT('2013'!$B$168,4)&amp;LEFT('2013'!$C$168,3)&amp;LEFT('2013'!$H$168,13)</f>
        <v>158257formation mot</v>
      </c>
      <c r="F248" s="16">
        <f>'2013'!$S$168</f>
        <v>247</v>
      </c>
      <c r="G248" s="16"/>
      <c r="H248" t="s">
        <v>325</v>
      </c>
      <c r="K248" s="131"/>
    </row>
    <row r="249" spans="1:11" x14ac:dyDescent="0.2">
      <c r="A249" s="84">
        <f>'2013'!$J$168</f>
        <v>41394</v>
      </c>
      <c r="B249" t="s">
        <v>324</v>
      </c>
      <c r="C249">
        <f>IF(OR('2013'!$H$168="formation B",'2013'!$H$168="avoir formation B"),706130,IF(OR('2013'!$H$168="formation AM",'2013'!$H$168="avoir formation AM"),706100,IF(OR('2013'!$H$168="formation AAC",'2013'!$H$168="avoir formation AAC"),706140,IF(OR('2013'!$H$168="formation moto",'2013'!$H$168="avoir formation moto"),706150,706170))))</f>
        <v>706150</v>
      </c>
      <c r="D249" s="144" t="str">
        <f>'2013'!$I$168</f>
        <v>0000000853</v>
      </c>
      <c r="E249" t="str">
        <f>LEFT('2013'!$B$168,4)&amp;LEFT('2013'!$C$168,3)&amp;LEFT('2013'!$H$168,13)</f>
        <v>158257formation mot</v>
      </c>
      <c r="G249" s="16">
        <f>'2013'!$T$168</f>
        <v>206.52173913043478</v>
      </c>
      <c r="H249" t="s">
        <v>325</v>
      </c>
      <c r="K249" s="131"/>
    </row>
    <row r="250" spans="1:11" x14ac:dyDescent="0.2">
      <c r="A250" s="84">
        <f>'2013'!$J$168</f>
        <v>41394</v>
      </c>
      <c r="B250" t="s">
        <v>324</v>
      </c>
      <c r="C250">
        <v>44710</v>
      </c>
      <c r="D250" s="144" t="str">
        <f>'2013'!$I$168</f>
        <v>0000000853</v>
      </c>
      <c r="E250" t="str">
        <f>LEFT('2013'!$B$168,4)&amp;LEFT('2013'!$C$168,3)&amp;LEFT('2013'!$H$168,13)</f>
        <v>158257formation mot</v>
      </c>
      <c r="F250" s="16"/>
      <c r="G250" s="16">
        <f>'2013'!$U$168</f>
        <v>40.478260869565219</v>
      </c>
      <c r="H250" t="s">
        <v>325</v>
      </c>
      <c r="K250" s="131"/>
    </row>
    <row r="251" spans="1:11" x14ac:dyDescent="0.2">
      <c r="A251" s="84">
        <f>'2013'!$J$169</f>
        <v>41397</v>
      </c>
      <c r="B251" t="s">
        <v>324</v>
      </c>
      <c r="C251" t="str">
        <f>411 &amp; LEFT('2013'!$B$169,4)&amp;LEFT('2013'!$C$169,2)</f>
        <v>41115925</v>
      </c>
      <c r="D251" s="144" t="str">
        <f>'2013'!$I$169</f>
        <v>0000000854</v>
      </c>
      <c r="E251" t="str">
        <f>LEFT('2013'!$B$169,4)&amp;LEFT('2013'!$C$169,3)&amp;LEFT('2013'!$H$169,13)</f>
        <v>159258avoir formati</v>
      </c>
      <c r="F251" s="16">
        <f>'2013'!$S$169</f>
        <v>-276</v>
      </c>
      <c r="G251" s="16"/>
      <c r="H251" t="s">
        <v>325</v>
      </c>
      <c r="K251" s="131"/>
    </row>
    <row r="252" spans="1:11" x14ac:dyDescent="0.2">
      <c r="A252" s="84">
        <f>'2013'!$J$169</f>
        <v>41397</v>
      </c>
      <c r="B252" t="s">
        <v>324</v>
      </c>
      <c r="C252">
        <f>IF(OR('2013'!$H$169="formation B",'2013'!$H$169="avoir formation B"),706130,IF(OR('2013'!$H$169="formation AM",'2013'!$H$169="avoir formation AM"),706100,IF(OR('2013'!$H$169="formation AAC",'2013'!$H$169="avoir formation AAC"),706140,IF(OR('2013'!$H$169="formation moto",'2013'!$H$169="avoir formation moto"),706150,706170))))</f>
        <v>706140</v>
      </c>
      <c r="D252" s="144" t="str">
        <f>'2013'!$I$169</f>
        <v>0000000854</v>
      </c>
      <c r="E252" t="str">
        <f>LEFT('2013'!$B$169,4)&amp;LEFT('2013'!$C$169,3)&amp;LEFT('2013'!$H$169,13)</f>
        <v>159258avoir formati</v>
      </c>
      <c r="G252" s="16">
        <f>'2013'!$T$169</f>
        <v>-230.76923076923077</v>
      </c>
      <c r="H252" t="s">
        <v>325</v>
      </c>
      <c r="K252" s="131"/>
    </row>
    <row r="253" spans="1:11" x14ac:dyDescent="0.2">
      <c r="A253" s="84">
        <f>'2013'!$J$169</f>
        <v>41397</v>
      </c>
      <c r="B253" t="s">
        <v>324</v>
      </c>
      <c r="C253">
        <v>44710</v>
      </c>
      <c r="D253" s="144" t="str">
        <f>'2013'!$I$169</f>
        <v>0000000854</v>
      </c>
      <c r="E253" t="str">
        <f>LEFT('2013'!$B$169,4)&amp;LEFT('2013'!$C$169,3)&amp;LEFT('2013'!$H$169,13)</f>
        <v>159258avoir formati</v>
      </c>
      <c r="F253" s="16"/>
      <c r="G253" s="16">
        <f>'2013'!$U$169</f>
        <v>-45.230769230769234</v>
      </c>
      <c r="H253" t="s">
        <v>325</v>
      </c>
      <c r="K253" s="131"/>
    </row>
    <row r="254" spans="1:11" x14ac:dyDescent="0.2">
      <c r="A254" s="84">
        <f>'2013'!$J$170</f>
        <v>41397</v>
      </c>
      <c r="B254" t="s">
        <v>324</v>
      </c>
      <c r="C254" t="str">
        <f>411 &amp; LEFT('2013'!$B$170,4)&amp;LEFT('2013'!$C$170,2)</f>
        <v>41116025</v>
      </c>
      <c r="D254" s="144" t="str">
        <f>'2013'!$I$170</f>
        <v>0000000855</v>
      </c>
      <c r="E254" t="str">
        <f>LEFT('2013'!$B$170,4)&amp;LEFT('2013'!$C$170,3)&amp;LEFT('2013'!$H$170,13)</f>
        <v>160259formation AAC</v>
      </c>
      <c r="F254" s="16">
        <f>'2013'!$S$170</f>
        <v>239</v>
      </c>
      <c r="G254" s="16"/>
      <c r="H254" t="s">
        <v>325</v>
      </c>
      <c r="K254" s="131"/>
    </row>
    <row r="255" spans="1:11" x14ac:dyDescent="0.2">
      <c r="A255" s="84">
        <f>'2013'!$J$170</f>
        <v>41397</v>
      </c>
      <c r="B255" t="s">
        <v>324</v>
      </c>
      <c r="C255">
        <f>IF(OR('2013'!$H$170="formation B",'2013'!$H$170="avoir formation B"),706130,IF(OR('2013'!$H$170="formation AM",'2013'!$H$170="avoir formation AM"),706100,IF(OR('2013'!$H$170="formation AAC",'2013'!$H$170="avoir formation AAC"),706140,IF(OR('2013'!$H$170="formation moto",'2013'!$H$170="avoir formation moto"),706150,706170))))</f>
        <v>706140</v>
      </c>
      <c r="D255" s="144" t="str">
        <f>'2013'!$I$170</f>
        <v>0000000855</v>
      </c>
      <c r="E255" t="str">
        <f>LEFT('2013'!$B$170,4)&amp;LEFT('2013'!$C$170,3)&amp;LEFT('2013'!$H$170,13)</f>
        <v>160259formation AAC</v>
      </c>
      <c r="G255" s="16">
        <f>'2013'!$T$170</f>
        <v>199.83277591973246</v>
      </c>
      <c r="H255" t="s">
        <v>325</v>
      </c>
      <c r="K255" s="131"/>
    </row>
    <row r="256" spans="1:11" x14ac:dyDescent="0.2">
      <c r="A256" s="84">
        <f>'2013'!$J$170</f>
        <v>41397</v>
      </c>
      <c r="B256" t="s">
        <v>324</v>
      </c>
      <c r="C256">
        <v>44710</v>
      </c>
      <c r="D256" s="144" t="str">
        <f>'2013'!$I$170</f>
        <v>0000000855</v>
      </c>
      <c r="E256" t="str">
        <f>LEFT('2013'!$B$170,4)&amp;LEFT('2013'!$C$170,3)&amp;LEFT('2013'!$H$170,13)</f>
        <v>160259formation AAC</v>
      </c>
      <c r="F256" s="16"/>
      <c r="G256" s="16">
        <f>'2013'!$U$170</f>
        <v>39.167224080267566</v>
      </c>
      <c r="H256" t="s">
        <v>325</v>
      </c>
      <c r="K256" s="131"/>
    </row>
    <row r="257" spans="1:11" x14ac:dyDescent="0.2">
      <c r="A257" s="84">
        <f>'2013'!$J$171</f>
        <v>41397</v>
      </c>
      <c r="B257" t="s">
        <v>324</v>
      </c>
      <c r="C257" t="str">
        <f>411 &amp; LEFT('2013'!$B$171,4)&amp;LEFT('2013'!$C$171,2)</f>
        <v>41116126</v>
      </c>
      <c r="D257" s="144" t="str">
        <f>'2013'!$I$171</f>
        <v>0000000856</v>
      </c>
      <c r="E257" t="str">
        <f>LEFT('2013'!$B$171,4)&amp;LEFT('2013'!$C$171,3)&amp;LEFT('2013'!$H$171,13)</f>
        <v>161260formation B</v>
      </c>
      <c r="F257" s="16">
        <f>'2013'!$S$171</f>
        <v>152</v>
      </c>
      <c r="G257" s="16"/>
      <c r="H257" t="s">
        <v>325</v>
      </c>
      <c r="K257" s="131"/>
    </row>
    <row r="258" spans="1:11" x14ac:dyDescent="0.2">
      <c r="A258" s="84">
        <f>'2013'!$J$171</f>
        <v>41397</v>
      </c>
      <c r="B258" t="s">
        <v>324</v>
      </c>
      <c r="C258">
        <f>IF(OR('2013'!$H$171="formation B",'2013'!$H$171="avoir formation B"),706130,IF(OR('2013'!$H$171="formation AM",'2013'!$H$171="avoir formation AM"),706100,IF(OR('2013'!$H$171="formation AAC",'2013'!$H$171="avoir formation AAC"),706140,IF(OR('2013'!$H$171="formation moto",'2013'!$H$171="avoir formation moto"),706150,706170))))</f>
        <v>706130</v>
      </c>
      <c r="D258" s="144" t="str">
        <f>'2013'!$I$171</f>
        <v>0000000856</v>
      </c>
      <c r="E258" t="str">
        <f>LEFT('2013'!$B$171,4)&amp;LEFT('2013'!$C$171,3)&amp;LEFT('2013'!$H$171,13)</f>
        <v>161260formation B</v>
      </c>
      <c r="G258" s="16">
        <f>'2013'!$T$171</f>
        <v>127.09030100334449</v>
      </c>
      <c r="H258" t="s">
        <v>325</v>
      </c>
      <c r="K258" s="131"/>
    </row>
    <row r="259" spans="1:11" x14ac:dyDescent="0.2">
      <c r="A259" s="84">
        <f>'2013'!$J$171</f>
        <v>41397</v>
      </c>
      <c r="B259" t="s">
        <v>324</v>
      </c>
      <c r="C259">
        <v>44710</v>
      </c>
      <c r="D259" s="144" t="str">
        <f>'2013'!$I$171</f>
        <v>0000000856</v>
      </c>
      <c r="E259" t="str">
        <f>LEFT('2013'!$B$171,4)&amp;LEFT('2013'!$C$171,3)&amp;LEFT('2013'!$H$171,13)</f>
        <v>161260formation B</v>
      </c>
      <c r="F259" s="16"/>
      <c r="G259" s="16">
        <f>'2013'!$U$171</f>
        <v>24.909698996655521</v>
      </c>
      <c r="H259" t="s">
        <v>325</v>
      </c>
      <c r="K259" s="131"/>
    </row>
    <row r="260" spans="1:11" x14ac:dyDescent="0.2">
      <c r="A260" s="84">
        <f>'2013'!$J$172</f>
        <v>41397</v>
      </c>
      <c r="B260" t="s">
        <v>324</v>
      </c>
      <c r="C260" t="str">
        <f>411 &amp; LEFT('2013'!$B$172,4)&amp;LEFT('2013'!$C$172,2)</f>
        <v>41116226</v>
      </c>
      <c r="D260" s="144" t="str">
        <f>'2013'!$I$172</f>
        <v>0000000857</v>
      </c>
      <c r="E260" t="str">
        <f>LEFT('2013'!$B$172,4)&amp;LEFT('2013'!$C$172,3)&amp;LEFT('2013'!$H$172,13)</f>
        <v>162261formation B</v>
      </c>
      <c r="F260" s="16">
        <f>'2013'!$S$172</f>
        <v>152</v>
      </c>
      <c r="G260" s="16"/>
      <c r="H260" t="s">
        <v>325</v>
      </c>
      <c r="K260" s="131"/>
    </row>
    <row r="261" spans="1:11" x14ac:dyDescent="0.2">
      <c r="A261" s="84">
        <f>'2013'!$J$172</f>
        <v>41397</v>
      </c>
      <c r="B261" t="s">
        <v>324</v>
      </c>
      <c r="C261">
        <f>IF(OR('2013'!$H$172="formation B",'2013'!$H$172="avoir formation B"),706130,IF(OR('2013'!$H$172="formation AM",'2013'!$H$172="avoir formation AM"),706100,IF(OR('2013'!$H$172="formation AAC",'2013'!$H$172="avoir formation AAC"),706140,IF(OR('2013'!$H$172="formation moto",'2013'!$H$172="avoir formation moto"),706150,706170))))</f>
        <v>706130</v>
      </c>
      <c r="D261" s="144" t="str">
        <f>'2013'!$I$172</f>
        <v>0000000857</v>
      </c>
      <c r="E261" t="str">
        <f>LEFT('2013'!$B$172,4)&amp;LEFT('2013'!$C$172,3)&amp;LEFT('2013'!$H$172,13)</f>
        <v>162261formation B</v>
      </c>
      <c r="G261" s="16">
        <f>'2013'!$T$172</f>
        <v>127.09030100334449</v>
      </c>
      <c r="H261" t="s">
        <v>325</v>
      </c>
      <c r="K261" s="131"/>
    </row>
    <row r="262" spans="1:11" x14ac:dyDescent="0.2">
      <c r="A262" s="84">
        <f>'2013'!$J$172</f>
        <v>41397</v>
      </c>
      <c r="B262" t="s">
        <v>324</v>
      </c>
      <c r="C262">
        <v>44710</v>
      </c>
      <c r="D262" s="144" t="str">
        <f>'2013'!$I$172</f>
        <v>0000000857</v>
      </c>
      <c r="E262" t="str">
        <f>LEFT('2013'!$B$172,4)&amp;LEFT('2013'!$C$172,3)&amp;LEFT('2013'!$H$172,13)</f>
        <v>162261formation B</v>
      </c>
      <c r="F262" s="16"/>
      <c r="G262" s="16">
        <f>'2013'!$U$172</f>
        <v>24.909698996655521</v>
      </c>
      <c r="H262" t="s">
        <v>325</v>
      </c>
      <c r="K262" s="131"/>
    </row>
    <row r="263" spans="1:11" x14ac:dyDescent="0.2">
      <c r="A263" s="84">
        <f>'2013'!$J$173</f>
        <v>41397</v>
      </c>
      <c r="B263" t="s">
        <v>324</v>
      </c>
      <c r="C263" t="str">
        <f>411 &amp; LEFT('2013'!$B$173,4)&amp;LEFT('2013'!$C$173,2)</f>
        <v>41116326</v>
      </c>
      <c r="D263" s="144" t="str">
        <f>'2013'!$I$173</f>
        <v>0000000858</v>
      </c>
      <c r="E263" t="str">
        <f>LEFT('2013'!$B$173,4)&amp;LEFT('2013'!$C$173,3)&amp;LEFT('2013'!$H$173,13)</f>
        <v>163262formation AAC</v>
      </c>
      <c r="F263" s="16">
        <f>'2013'!$S$173</f>
        <v>190</v>
      </c>
      <c r="G263" s="16"/>
      <c r="H263" t="s">
        <v>325</v>
      </c>
      <c r="K263" s="131"/>
    </row>
    <row r="264" spans="1:11" x14ac:dyDescent="0.2">
      <c r="A264" s="84">
        <f>'2013'!$J$173</f>
        <v>41397</v>
      </c>
      <c r="B264" t="s">
        <v>324</v>
      </c>
      <c r="C264">
        <f>IF(OR('2013'!$H$173="formation B",'2013'!$H$173="avoir formation B"),706130,IF(OR('2013'!$H$173="formation AM",'2013'!$H$173="avoir formation AM"),706100,IF(OR('2013'!$H$173="formation AAC",'2013'!$H$173="avoir formation AAC"),706140,IF(OR('2013'!$H$173="formation moto",'2013'!$H$173="avoir formation moto"),706150,706170))))</f>
        <v>706140</v>
      </c>
      <c r="D264" s="144" t="str">
        <f>'2013'!$I$173</f>
        <v>0000000858</v>
      </c>
      <c r="E264" t="str">
        <f>LEFT('2013'!$B$173,4)&amp;LEFT('2013'!$C$173,3)&amp;LEFT('2013'!$H$173,13)</f>
        <v>163262formation AAC</v>
      </c>
      <c r="G264" s="16">
        <f>'2013'!$T$173</f>
        <v>158.86287625418061</v>
      </c>
      <c r="H264" t="s">
        <v>325</v>
      </c>
      <c r="K264" s="131"/>
    </row>
    <row r="265" spans="1:11" x14ac:dyDescent="0.2">
      <c r="A265" s="84">
        <f>'2013'!$J$173</f>
        <v>41397</v>
      </c>
      <c r="B265" t="s">
        <v>324</v>
      </c>
      <c r="C265">
        <v>44710</v>
      </c>
      <c r="D265" s="144" t="str">
        <f>'2013'!$I$173</f>
        <v>0000000858</v>
      </c>
      <c r="E265" t="str">
        <f>LEFT('2013'!$B$173,4)&amp;LEFT('2013'!$C$173,3)&amp;LEFT('2013'!$H$173,13)</f>
        <v>163262formation AAC</v>
      </c>
      <c r="F265" s="16"/>
      <c r="G265" s="16">
        <f>'2013'!$U$173</f>
        <v>31.137123745819398</v>
      </c>
      <c r="H265" t="s">
        <v>325</v>
      </c>
      <c r="K265" s="131"/>
    </row>
    <row r="266" spans="1:11" x14ac:dyDescent="0.2">
      <c r="A266" s="84">
        <f>'2013'!$J$174</f>
        <v>41397</v>
      </c>
      <c r="B266" t="s">
        <v>324</v>
      </c>
      <c r="C266" t="str">
        <f>411 &amp; LEFT('2013'!$B$174,4)&amp;LEFT('2013'!$C$174,2)</f>
        <v>41116426</v>
      </c>
      <c r="D266" s="144" t="str">
        <f>'2013'!$I$174</f>
        <v>0000000859</v>
      </c>
      <c r="E266" t="str">
        <f>LEFT('2013'!$B$174,4)&amp;LEFT('2013'!$C$174,3)&amp;LEFT('2013'!$H$174,13)</f>
        <v>164263formation AAC</v>
      </c>
      <c r="F266" s="16">
        <f>'2013'!$S$174</f>
        <v>100</v>
      </c>
      <c r="G266" s="16"/>
      <c r="H266" t="s">
        <v>325</v>
      </c>
      <c r="K266" s="131"/>
    </row>
    <row r="267" spans="1:11" x14ac:dyDescent="0.2">
      <c r="A267" s="84">
        <f>'2013'!$J$174</f>
        <v>41397</v>
      </c>
      <c r="B267" t="s">
        <v>324</v>
      </c>
      <c r="C267">
        <f>IF(OR('2013'!$H$174="formation B",'2013'!$H$174="avoir formation B"),706130,IF(OR('2013'!$H$174="formation AM",'2013'!$H$174="avoir formation AM"),706100,IF(OR('2013'!$H$174="formation AAC",'2013'!$H$174="avoir formation AAC"),706140,IF(OR('2013'!$H$174="formation moto",'2013'!$H$174="avoir formation moto"),706150,706170))))</f>
        <v>706140</v>
      </c>
      <c r="D267" s="144" t="str">
        <f>'2013'!$I$174</f>
        <v>0000000859</v>
      </c>
      <c r="E267" t="str">
        <f>LEFT('2013'!$B$174,4)&amp;LEFT('2013'!$C$174,3)&amp;LEFT('2013'!$H$174,13)</f>
        <v>164263formation AAC</v>
      </c>
      <c r="G267" s="16">
        <f>'2013'!$T$174</f>
        <v>83.612040133779274</v>
      </c>
      <c r="H267" t="s">
        <v>325</v>
      </c>
      <c r="K267" s="131"/>
    </row>
    <row r="268" spans="1:11" x14ac:dyDescent="0.2">
      <c r="A268" s="84">
        <f>'2013'!$J$174</f>
        <v>41397</v>
      </c>
      <c r="B268" t="s">
        <v>324</v>
      </c>
      <c r="C268">
        <v>44710</v>
      </c>
      <c r="D268" s="144" t="str">
        <f>'2013'!$I$174</f>
        <v>0000000859</v>
      </c>
      <c r="E268" t="str">
        <f>LEFT('2013'!$B$174,4)&amp;LEFT('2013'!$C$174,3)&amp;LEFT('2013'!$H$174,13)</f>
        <v>164263formation AAC</v>
      </c>
      <c r="F268" s="16"/>
      <c r="G268" s="16">
        <f>'2013'!$U$174</f>
        <v>16.38795986622074</v>
      </c>
      <c r="H268" t="s">
        <v>325</v>
      </c>
      <c r="K268" s="131"/>
    </row>
    <row r="269" spans="1:11" x14ac:dyDescent="0.2">
      <c r="A269" s="84">
        <f>'2013'!$J$175</f>
        <v>41401</v>
      </c>
      <c r="B269" t="s">
        <v>324</v>
      </c>
      <c r="C269" t="str">
        <f>411 &amp; LEFT('2013'!$B$175,4)&amp;LEFT('2013'!$C$175,2)</f>
        <v>41116526</v>
      </c>
      <c r="D269" s="144" t="str">
        <f>'2013'!$I$175</f>
        <v>0000000860</v>
      </c>
      <c r="E269" t="str">
        <f>LEFT('2013'!$B$175,4)&amp;LEFT('2013'!$C$175,3)&amp;LEFT('2013'!$H$175,13)</f>
        <v>165264formation B</v>
      </c>
      <c r="F269" s="16">
        <f>'2013'!$S$175</f>
        <v>453</v>
      </c>
      <c r="G269" s="16"/>
      <c r="H269" t="s">
        <v>325</v>
      </c>
      <c r="K269" s="131"/>
    </row>
    <row r="270" spans="1:11" x14ac:dyDescent="0.2">
      <c r="A270" s="84">
        <f>'2013'!$J$175</f>
        <v>41401</v>
      </c>
      <c r="B270" t="s">
        <v>324</v>
      </c>
      <c r="C270">
        <f>IF(OR('2013'!$H$175="formation B",'2013'!$H$175="avoir formation B"),706130,IF(OR('2013'!$H$175="formation AM",'2013'!$H$175="avoir formation AM"),706100,IF(OR('2013'!$H$175="formation AAC",'2013'!$H$175="avoir formation AAC"),706140,IF(OR('2013'!$H$175="formation moto",'2013'!$H$175="avoir formation moto"),706150,706170))))</f>
        <v>706130</v>
      </c>
      <c r="D270" s="144" t="str">
        <f>'2013'!$I$175</f>
        <v>0000000860</v>
      </c>
      <c r="E270" t="str">
        <f>LEFT('2013'!$B$175,4)&amp;LEFT('2013'!$C$175,3)&amp;LEFT('2013'!$H$175,13)</f>
        <v>165264formation B</v>
      </c>
      <c r="G270" s="16">
        <f>'2013'!$T$175</f>
        <v>378.76254180602007</v>
      </c>
      <c r="H270" t="s">
        <v>325</v>
      </c>
      <c r="K270" s="131"/>
    </row>
    <row r="271" spans="1:11" x14ac:dyDescent="0.2">
      <c r="A271" s="84">
        <f>'2013'!$J$175</f>
        <v>41401</v>
      </c>
      <c r="B271" t="s">
        <v>324</v>
      </c>
      <c r="C271">
        <v>44710</v>
      </c>
      <c r="D271" s="144" t="str">
        <f>'2013'!$I$175</f>
        <v>0000000860</v>
      </c>
      <c r="E271" t="str">
        <f>LEFT('2013'!$B$175,4)&amp;LEFT('2013'!$C$175,3)&amp;LEFT('2013'!$H$175,13)</f>
        <v>165264formation B</v>
      </c>
      <c r="F271" s="16"/>
      <c r="G271" s="16">
        <f>'2013'!$U$175</f>
        <v>74.237458193979933</v>
      </c>
      <c r="H271" t="s">
        <v>325</v>
      </c>
      <c r="K271" s="131"/>
    </row>
    <row r="272" spans="1:11" x14ac:dyDescent="0.2">
      <c r="A272" s="84">
        <f>'2013'!$J$176</f>
        <v>41404</v>
      </c>
      <c r="B272" t="s">
        <v>324</v>
      </c>
      <c r="C272" t="str">
        <f>411 &amp; LEFT('2013'!$B$176,4)&amp;LEFT('2013'!$C$176,2)</f>
        <v>41116626</v>
      </c>
      <c r="D272" s="144" t="str">
        <f>'2013'!$I$176</f>
        <v>0000000861</v>
      </c>
      <c r="E272" t="str">
        <f>LEFT('2013'!$B$176,4)&amp;LEFT('2013'!$C$176,3)&amp;LEFT('2013'!$H$176,13)</f>
        <v>166265formation B</v>
      </c>
      <c r="F272" s="16">
        <f>'2013'!$S$176</f>
        <v>1227</v>
      </c>
      <c r="G272" s="16"/>
      <c r="H272" t="s">
        <v>325</v>
      </c>
      <c r="K272" s="131"/>
    </row>
    <row r="273" spans="1:11" x14ac:dyDescent="0.2">
      <c r="A273" s="84">
        <f>'2013'!$J$176</f>
        <v>41404</v>
      </c>
      <c r="B273" t="s">
        <v>324</v>
      </c>
      <c r="C273">
        <f>IF(OR('2013'!$H$176="formation B",'2013'!$H$176="avoir formation B"),706130,IF(OR('2013'!$H$176="formation AM",'2013'!$H$176="avoir formation AM"),706100,IF(OR('2013'!$H$176="formation AAC",'2013'!$H$176="avoir formation AAC"),706140,IF(OR('2013'!$H$176="formation moto",'2013'!$H$176="avoir formation moto"),706150,706170))))</f>
        <v>706130</v>
      </c>
      <c r="D273" s="144" t="str">
        <f>'2013'!$I$176</f>
        <v>0000000861</v>
      </c>
      <c r="E273" t="str">
        <f>LEFT('2013'!$B$176,4)&amp;LEFT('2013'!$C$176,3)&amp;LEFT('2013'!$H$176,13)</f>
        <v>166265formation B</v>
      </c>
      <c r="G273" s="16">
        <f>'2013'!$T$176</f>
        <v>1025.9197324414715</v>
      </c>
      <c r="H273" t="s">
        <v>325</v>
      </c>
      <c r="K273" s="131"/>
    </row>
    <row r="274" spans="1:11" x14ac:dyDescent="0.2">
      <c r="A274" s="84">
        <f>'2013'!$J$176</f>
        <v>41404</v>
      </c>
      <c r="B274" t="s">
        <v>324</v>
      </c>
      <c r="C274">
        <v>44710</v>
      </c>
      <c r="D274" s="144" t="str">
        <f>'2013'!$I$176</f>
        <v>0000000861</v>
      </c>
      <c r="E274" t="str">
        <f>LEFT('2013'!$B$176,4)&amp;LEFT('2013'!$C$176,3)&amp;LEFT('2013'!$H$176,13)</f>
        <v>166265formation B</v>
      </c>
      <c r="F274" s="16"/>
      <c r="G274" s="16">
        <f>'2013'!$U$176</f>
        <v>201.08026755852842</v>
      </c>
      <c r="H274" t="s">
        <v>325</v>
      </c>
      <c r="K274" s="131"/>
    </row>
    <row r="275" spans="1:11" x14ac:dyDescent="0.2">
      <c r="A275" s="84">
        <f>'2013'!$J$177</f>
        <v>41404</v>
      </c>
      <c r="B275" t="s">
        <v>324</v>
      </c>
      <c r="C275" t="str">
        <f>411 &amp; LEFT('2013'!$B$177,4)&amp;LEFT('2013'!$C$177,2)</f>
        <v>41116726</v>
      </c>
      <c r="D275" s="144" t="str">
        <f>'2013'!$I$177</f>
        <v>0000000862</v>
      </c>
      <c r="E275" t="str">
        <f>LEFT('2013'!$B$177,4)&amp;LEFT('2013'!$C$177,3)&amp;LEFT('2013'!$H$177,13)</f>
        <v>167266formation B</v>
      </c>
      <c r="F275" s="16">
        <f>'2013'!$S$177</f>
        <v>1211</v>
      </c>
      <c r="G275" s="16"/>
      <c r="H275" t="s">
        <v>325</v>
      </c>
      <c r="K275" s="131"/>
    </row>
    <row r="276" spans="1:11" x14ac:dyDescent="0.2">
      <c r="A276" s="84">
        <f>'2013'!$J$177</f>
        <v>41404</v>
      </c>
      <c r="B276" t="s">
        <v>324</v>
      </c>
      <c r="C276">
        <f>IF(OR('2013'!$H$177="formation B",'2013'!$H$177="avoir formation B"),706130,IF(OR('2013'!$H$177="formation AM",'2013'!$H$177="avoir formation AM"),706100,IF(OR('2013'!$H$177="formation AAC",'2013'!$H$177="avoir formation AAC"),706140,IF(OR('2013'!$H$177="formation moto",'2013'!$H$177="avoir formation moto"),706150,706170))))</f>
        <v>706130</v>
      </c>
      <c r="D276" s="144" t="str">
        <f>'2013'!$I$177</f>
        <v>0000000862</v>
      </c>
      <c r="E276" t="str">
        <f>LEFT('2013'!$B$177,4)&amp;LEFT('2013'!$C$177,3)&amp;LEFT('2013'!$H$177,13)</f>
        <v>167266formation B</v>
      </c>
      <c r="G276" s="16">
        <f>'2013'!$T$177</f>
        <v>1012.5418060200669</v>
      </c>
      <c r="H276" t="s">
        <v>325</v>
      </c>
      <c r="K276" s="131"/>
    </row>
    <row r="277" spans="1:11" x14ac:dyDescent="0.2">
      <c r="A277" s="84">
        <f>'2013'!$J$177</f>
        <v>41404</v>
      </c>
      <c r="B277" t="s">
        <v>324</v>
      </c>
      <c r="C277">
        <v>44710</v>
      </c>
      <c r="D277" s="144" t="str">
        <f>'2013'!$I$177</f>
        <v>0000000862</v>
      </c>
      <c r="E277" t="str">
        <f>LEFT('2013'!$B$177,4)&amp;LEFT('2013'!$C$177,3)&amp;LEFT('2013'!$H$177,13)</f>
        <v>167266formation B</v>
      </c>
      <c r="F277" s="16"/>
      <c r="G277" s="16">
        <f>'2013'!$U$177</f>
        <v>198.45819397993313</v>
      </c>
      <c r="H277" t="s">
        <v>325</v>
      </c>
      <c r="K277" s="131"/>
    </row>
    <row r="278" spans="1:11" x14ac:dyDescent="0.2">
      <c r="A278" s="84">
        <f>'2013'!$J$178</f>
        <v>41405</v>
      </c>
      <c r="B278" t="s">
        <v>324</v>
      </c>
      <c r="C278" t="str">
        <f>411 &amp; LEFT('2013'!$B$178,4)&amp;LEFT('2013'!$C$178,2)</f>
        <v>41116826</v>
      </c>
      <c r="D278" s="144" t="str">
        <f>'2013'!$I$178</f>
        <v>0000000863</v>
      </c>
      <c r="E278" t="str">
        <f>LEFT('2013'!$B$178,4)&amp;LEFT('2013'!$C$178,3)&amp;LEFT('2013'!$H$178,13)</f>
        <v>168267formation B</v>
      </c>
      <c r="F278" s="16">
        <f>'2013'!$S$178</f>
        <v>190</v>
      </c>
      <c r="G278" s="16"/>
      <c r="H278" t="s">
        <v>325</v>
      </c>
      <c r="K278" s="131"/>
    </row>
    <row r="279" spans="1:11" x14ac:dyDescent="0.2">
      <c r="A279" s="84">
        <f>'2013'!$J$178</f>
        <v>41405</v>
      </c>
      <c r="B279" t="s">
        <v>324</v>
      </c>
      <c r="C279">
        <f>IF(OR('2013'!$H$178="formation B",'2013'!$H$178="avoir formation B"),706130,IF(OR('2013'!$H$178="formation AM",'2013'!$H$178="avoir formation AM"),706100,IF(OR('2013'!$H$178="formation AAC",'2013'!$H$178="avoir formation AAC"),706140,IF(OR('2013'!$H$178="formation moto",'2013'!$H$178="avoir formation moto"),706150,706170))))</f>
        <v>706130</v>
      </c>
      <c r="D279" s="144" t="str">
        <f>'2013'!$I$178</f>
        <v>0000000863</v>
      </c>
      <c r="E279" t="str">
        <f>LEFT('2013'!$B$178,4)&amp;LEFT('2013'!$C$178,3)&amp;LEFT('2013'!$H$178,13)</f>
        <v>168267formation B</v>
      </c>
      <c r="G279" s="16">
        <f>'2013'!$T$178</f>
        <v>158.86287625418061</v>
      </c>
      <c r="H279" t="s">
        <v>325</v>
      </c>
      <c r="K279" s="131"/>
    </row>
    <row r="280" spans="1:11" x14ac:dyDescent="0.2">
      <c r="A280" s="84">
        <f>'2013'!$J$178</f>
        <v>41405</v>
      </c>
      <c r="B280" t="s">
        <v>324</v>
      </c>
      <c r="C280">
        <v>44710</v>
      </c>
      <c r="D280" s="144" t="str">
        <f>'2013'!$I$178</f>
        <v>0000000863</v>
      </c>
      <c r="E280" t="str">
        <f>LEFT('2013'!$B$178,4)&amp;LEFT('2013'!$C$178,3)&amp;LEFT('2013'!$H$178,13)</f>
        <v>168267formation B</v>
      </c>
      <c r="F280" s="16"/>
      <c r="G280" s="16">
        <f>'2013'!$U$178</f>
        <v>31.137123745819398</v>
      </c>
      <c r="H280" t="s">
        <v>325</v>
      </c>
      <c r="K280" s="131"/>
    </row>
    <row r="281" spans="1:11" x14ac:dyDescent="0.2">
      <c r="A281" s="84">
        <f>'2013'!$J$179</f>
        <v>41405</v>
      </c>
      <c r="B281" t="s">
        <v>324</v>
      </c>
      <c r="C281" t="str">
        <f>411 &amp; LEFT('2013'!$B$179,4)&amp;LEFT('2013'!$C$179,2)</f>
        <v>41116926</v>
      </c>
      <c r="D281" s="144" t="str">
        <f>'2013'!$I$179</f>
        <v>0000000864</v>
      </c>
      <c r="E281" t="str">
        <f>LEFT('2013'!$B$179,4)&amp;LEFT('2013'!$C$179,3)&amp;LEFT('2013'!$H$179,13)</f>
        <v>169268formation mot</v>
      </c>
      <c r="F281" s="16">
        <f>'2013'!$S$179</f>
        <v>200</v>
      </c>
      <c r="G281" s="16"/>
      <c r="H281" t="s">
        <v>325</v>
      </c>
      <c r="K281" s="131"/>
    </row>
    <row r="282" spans="1:11" x14ac:dyDescent="0.2">
      <c r="A282" s="84">
        <f>'2013'!$J$179</f>
        <v>41405</v>
      </c>
      <c r="B282" t="s">
        <v>324</v>
      </c>
      <c r="C282">
        <f>IF(OR('2013'!$H$179="formation B",'2013'!$H$179="avoir formation B"),706130,IF(OR('2013'!$H$179="formation AM",'2013'!$H$179="avoir formation AM"),706100,IF(OR('2013'!$H$179="formation AAC",'2013'!$H$179="avoir formation AAC"),706140,IF(OR('2013'!$H$179="formation moto",'2013'!$H$179="avoir formation moto"),706150,706170))))</f>
        <v>706150</v>
      </c>
      <c r="D282" s="144" t="str">
        <f>'2013'!$I$179</f>
        <v>0000000864</v>
      </c>
      <c r="E282" t="str">
        <f>LEFT('2013'!$B$179,4)&amp;LEFT('2013'!$C$179,3)&amp;LEFT('2013'!$H$179,13)</f>
        <v>169268formation mot</v>
      </c>
      <c r="G282" s="16">
        <f>'2013'!$T$179</f>
        <v>167.22408026755855</v>
      </c>
      <c r="H282" t="s">
        <v>325</v>
      </c>
      <c r="K282" s="131"/>
    </row>
    <row r="283" spans="1:11" x14ac:dyDescent="0.2">
      <c r="A283" s="84">
        <f>'2013'!$J$179</f>
        <v>41405</v>
      </c>
      <c r="B283" t="s">
        <v>324</v>
      </c>
      <c r="C283">
        <v>44710</v>
      </c>
      <c r="D283" s="144" t="str">
        <f>'2013'!$I$179</f>
        <v>0000000864</v>
      </c>
      <c r="E283" t="str">
        <f>LEFT('2013'!$B$179,4)&amp;LEFT('2013'!$C$179,3)&amp;LEFT('2013'!$H$179,13)</f>
        <v>169268formation mot</v>
      </c>
      <c r="F283" s="16"/>
      <c r="G283" s="16">
        <f>'2013'!$U$179</f>
        <v>32.77591973244148</v>
      </c>
      <c r="H283" t="s">
        <v>325</v>
      </c>
      <c r="K283" s="131"/>
    </row>
    <row r="284" spans="1:11" x14ac:dyDescent="0.2">
      <c r="A284" s="84">
        <f>'2013'!$J$180</f>
        <v>41405</v>
      </c>
      <c r="B284" t="s">
        <v>324</v>
      </c>
      <c r="C284" t="str">
        <f>411 &amp; LEFT('2013'!$B$180,4)&amp;LEFT('2013'!$C$180,2)</f>
        <v>41117026</v>
      </c>
      <c r="D284" s="144" t="str">
        <f>'2013'!$I$180</f>
        <v>0000000865</v>
      </c>
      <c r="E284" t="str">
        <f>LEFT('2013'!$B$180,4)&amp;LEFT('2013'!$C$180,3)&amp;LEFT('2013'!$H$180,13)</f>
        <v>170269formation mot</v>
      </c>
      <c r="F284" s="16">
        <f>'2013'!$S$180</f>
        <v>25</v>
      </c>
      <c r="G284" s="16"/>
      <c r="H284" t="s">
        <v>325</v>
      </c>
      <c r="K284" s="131"/>
    </row>
    <row r="285" spans="1:11" x14ac:dyDescent="0.2">
      <c r="A285" s="84">
        <f>'2013'!$J$180</f>
        <v>41405</v>
      </c>
      <c r="B285" t="s">
        <v>324</v>
      </c>
      <c r="C285">
        <f>IF(OR('2013'!$H$180="formation B",'2013'!$H$180="avoir formation B"),706130,IF(OR('2013'!$H$180="formation AM",'2013'!$H$180="avoir formation AM"),706100,IF(OR('2013'!$H$180="formation AAC",'2013'!$H$180="avoir formation AAC"),706140,IF(OR('2013'!$H$180="formation moto",'2013'!$H$180="avoir formation moto"),706150,706170))))</f>
        <v>706150</v>
      </c>
      <c r="D285" s="144" t="str">
        <f>'2013'!$I$180</f>
        <v>0000000865</v>
      </c>
      <c r="E285" t="str">
        <f>LEFT('2013'!$B$180,4)&amp;LEFT('2013'!$C$180,3)&amp;LEFT('2013'!$H$180,13)</f>
        <v>170269formation mot</v>
      </c>
      <c r="G285" s="16">
        <f>'2013'!$T$180</f>
        <v>20.903010033444819</v>
      </c>
      <c r="H285" t="s">
        <v>325</v>
      </c>
      <c r="K285" s="131"/>
    </row>
    <row r="286" spans="1:11" x14ac:dyDescent="0.2">
      <c r="A286" s="84">
        <f>'2013'!$J$180</f>
        <v>41405</v>
      </c>
      <c r="B286" t="s">
        <v>324</v>
      </c>
      <c r="C286">
        <v>44710</v>
      </c>
      <c r="D286" s="144" t="str">
        <f>'2013'!$I$180</f>
        <v>0000000865</v>
      </c>
      <c r="E286" t="str">
        <f>LEFT('2013'!$B$180,4)&amp;LEFT('2013'!$C$180,3)&amp;LEFT('2013'!$H$180,13)</f>
        <v>170269formation mot</v>
      </c>
      <c r="F286" s="16"/>
      <c r="G286" s="16">
        <f>'2013'!$U$180</f>
        <v>4.096989966555185</v>
      </c>
      <c r="H286" t="s">
        <v>325</v>
      </c>
      <c r="K286" s="131"/>
    </row>
    <row r="287" spans="1:11" x14ac:dyDescent="0.2">
      <c r="A287" s="84">
        <f>'2013'!$J$181</f>
        <v>41405</v>
      </c>
      <c r="B287" t="s">
        <v>324</v>
      </c>
      <c r="C287" t="str">
        <f>411 &amp; LEFT('2013'!$B$181,4)&amp;LEFT('2013'!$C$181,2)</f>
        <v>41117127</v>
      </c>
      <c r="D287" s="144" t="str">
        <f>'2013'!$I$181</f>
        <v>0000000866</v>
      </c>
      <c r="E287" t="str">
        <f>LEFT('2013'!$B$181,4)&amp;LEFT('2013'!$C$181,3)&amp;LEFT('2013'!$H$181,13)</f>
        <v>171270formation B</v>
      </c>
      <c r="F287" s="16">
        <f>'2013'!$S$181</f>
        <v>622</v>
      </c>
      <c r="G287" s="16"/>
      <c r="H287" t="s">
        <v>325</v>
      </c>
      <c r="K287" s="131"/>
    </row>
    <row r="288" spans="1:11" x14ac:dyDescent="0.2">
      <c r="A288" s="84">
        <f>'2013'!$J$181</f>
        <v>41405</v>
      </c>
      <c r="B288" t="s">
        <v>324</v>
      </c>
      <c r="C288">
        <f>IF(OR('2013'!$H$181="formation B",'2013'!$H$181="avoir formation B"),706130,IF(OR('2013'!$H$181="formation AM",'2013'!$H$181="avoir formation AM"),706100,IF(OR('2013'!$H$181="formation AAC",'2013'!$H$181="avoir formation AAC"),706140,IF(OR('2013'!$H$181="formation moto",'2013'!$H$181="avoir formation moto"),706150,706170))))</f>
        <v>706130</v>
      </c>
      <c r="D288" s="144" t="str">
        <f>'2013'!$I$181</f>
        <v>0000000866</v>
      </c>
      <c r="E288" t="str">
        <f>LEFT('2013'!$B$181,4)&amp;LEFT('2013'!$C$181,3)&amp;LEFT('2013'!$H$181,13)</f>
        <v>171270formation B</v>
      </c>
      <c r="G288" s="16">
        <f>'2013'!$T$181</f>
        <v>520.06688963210706</v>
      </c>
      <c r="H288" t="s">
        <v>325</v>
      </c>
      <c r="K288" s="131"/>
    </row>
    <row r="289" spans="1:11" x14ac:dyDescent="0.2">
      <c r="A289" s="84">
        <f>'2013'!$J$181</f>
        <v>41405</v>
      </c>
      <c r="B289" t="s">
        <v>324</v>
      </c>
      <c r="C289">
        <v>44710</v>
      </c>
      <c r="D289" s="144" t="str">
        <f>'2013'!$I$181</f>
        <v>0000000866</v>
      </c>
      <c r="E289" t="str">
        <f>LEFT('2013'!$B$181,4)&amp;LEFT('2013'!$C$181,3)&amp;LEFT('2013'!$H$181,13)</f>
        <v>171270formation B</v>
      </c>
      <c r="F289" s="16"/>
      <c r="G289" s="16">
        <f>'2013'!$U$181</f>
        <v>101.93311036789299</v>
      </c>
      <c r="H289" t="s">
        <v>325</v>
      </c>
      <c r="K289" s="131"/>
    </row>
    <row r="290" spans="1:11" x14ac:dyDescent="0.2">
      <c r="A290" s="84">
        <f>'2013'!$J$182</f>
        <v>41405</v>
      </c>
      <c r="B290" t="s">
        <v>324</v>
      </c>
      <c r="C290" t="str">
        <f>411 &amp; LEFT('2013'!$B$182,4)&amp;LEFT('2013'!$C$182,2)</f>
        <v>41117227</v>
      </c>
      <c r="D290" s="144" t="str">
        <f>'2013'!$I$182</f>
        <v>0000000867</v>
      </c>
      <c r="E290" t="str">
        <f>LEFT('2013'!$B$182,4)&amp;LEFT('2013'!$C$182,3)&amp;LEFT('2013'!$H$182,13)</f>
        <v>172271formation B</v>
      </c>
      <c r="F290" s="16">
        <f>'2013'!$S$182</f>
        <v>152</v>
      </c>
      <c r="G290" s="16"/>
      <c r="H290" t="s">
        <v>325</v>
      </c>
      <c r="K290" s="131"/>
    </row>
    <row r="291" spans="1:11" x14ac:dyDescent="0.2">
      <c r="A291" s="84">
        <f>'2013'!$J$182</f>
        <v>41405</v>
      </c>
      <c r="B291" t="s">
        <v>324</v>
      </c>
      <c r="C291">
        <f>IF(OR('2013'!$H$182="formation B",'2013'!$H$182="avoir formation B"),706130,IF(OR('2013'!$H$182="formation AM",'2013'!$H$182="avoir formation AM"),706100,IF(OR('2013'!$H$182="formation AAC",'2013'!$H$182="avoir formation AAC"),706140,IF(OR('2013'!$H$182="formation moto",'2013'!$H$182="avoir formation moto"),706150,706170))))</f>
        <v>706130</v>
      </c>
      <c r="D291" s="144" t="str">
        <f>'2013'!$I$182</f>
        <v>0000000867</v>
      </c>
      <c r="E291" t="str">
        <f>LEFT('2013'!$B$182,4)&amp;LEFT('2013'!$C$182,3)&amp;LEFT('2013'!$H$182,13)</f>
        <v>172271formation B</v>
      </c>
      <c r="G291" s="16">
        <f>'2013'!$T$182</f>
        <v>127.09030100334449</v>
      </c>
      <c r="H291" t="s">
        <v>325</v>
      </c>
      <c r="K291" s="131"/>
    </row>
    <row r="292" spans="1:11" x14ac:dyDescent="0.2">
      <c r="A292" s="84">
        <f>'2013'!$J$182</f>
        <v>41405</v>
      </c>
      <c r="B292" t="s">
        <v>324</v>
      </c>
      <c r="C292">
        <v>44710</v>
      </c>
      <c r="D292" s="144" t="str">
        <f>'2013'!$I$182</f>
        <v>0000000867</v>
      </c>
      <c r="E292" t="str">
        <f>LEFT('2013'!$B$182,4)&amp;LEFT('2013'!$C$182,3)&amp;LEFT('2013'!$H$182,13)</f>
        <v>172271formation B</v>
      </c>
      <c r="F292" s="16"/>
      <c r="G292" s="16">
        <f>'2013'!$U$182</f>
        <v>24.909698996655521</v>
      </c>
      <c r="H292" t="s">
        <v>325</v>
      </c>
      <c r="K292" s="131"/>
    </row>
    <row r="293" spans="1:11" x14ac:dyDescent="0.2">
      <c r="A293" s="84">
        <f>'2013'!$J$183</f>
        <v>41405</v>
      </c>
      <c r="B293" t="s">
        <v>324</v>
      </c>
      <c r="C293" t="str">
        <f>411 &amp; LEFT('2013'!$B$183,4)&amp;LEFT('2013'!$C$183,2)</f>
        <v>41117327</v>
      </c>
      <c r="D293" s="144" t="str">
        <f>'2013'!$I$183</f>
        <v>0000000868</v>
      </c>
      <c r="E293" t="str">
        <f>LEFT('2013'!$B$183,4)&amp;LEFT('2013'!$C$183,3)&amp;LEFT('2013'!$H$183,13)</f>
        <v>173272formation B</v>
      </c>
      <c r="F293" s="16">
        <f>'2013'!$S$183</f>
        <v>152</v>
      </c>
      <c r="G293" s="16"/>
      <c r="H293" t="s">
        <v>325</v>
      </c>
      <c r="K293" s="131"/>
    </row>
    <row r="294" spans="1:11" x14ac:dyDescent="0.2">
      <c r="A294" s="84">
        <f>'2013'!$J$183</f>
        <v>41405</v>
      </c>
      <c r="B294" t="s">
        <v>324</v>
      </c>
      <c r="C294">
        <f>IF(OR('2013'!$H$183="formation B",'2013'!$H$183="avoir formation B"),706130,IF(OR('2013'!$H$183="formation AM",'2013'!$H$183="avoir formation AM"),706100,IF(OR('2013'!$H$183="formation AAC",'2013'!$H$183="avoir formation AAC"),706140,IF(OR('2013'!$H$183="formation moto",'2013'!$H$183="avoir formation moto"),706150,706170))))</f>
        <v>706130</v>
      </c>
      <c r="D294" s="144" t="str">
        <f>'2013'!$I$183</f>
        <v>0000000868</v>
      </c>
      <c r="E294" t="str">
        <f>LEFT('2013'!$B$183,4)&amp;LEFT('2013'!$C$183,3)&amp;LEFT('2013'!$H$183,13)</f>
        <v>173272formation B</v>
      </c>
      <c r="G294" s="16">
        <f>'2013'!$T$183</f>
        <v>127.09030100334449</v>
      </c>
      <c r="H294" t="s">
        <v>325</v>
      </c>
      <c r="K294" s="131"/>
    </row>
    <row r="295" spans="1:11" x14ac:dyDescent="0.2">
      <c r="A295" s="84">
        <f>'2013'!$J$183</f>
        <v>41405</v>
      </c>
      <c r="B295" t="s">
        <v>324</v>
      </c>
      <c r="C295">
        <v>44710</v>
      </c>
      <c r="D295" s="144" t="str">
        <f>'2013'!$I$183</f>
        <v>0000000868</v>
      </c>
      <c r="E295" t="str">
        <f>LEFT('2013'!$B$183,4)&amp;LEFT('2013'!$C$183,3)&amp;LEFT('2013'!$H$183,13)</f>
        <v>173272formation B</v>
      </c>
      <c r="F295" s="16"/>
      <c r="G295" s="16">
        <f>'2013'!$U$183</f>
        <v>24.909698996655521</v>
      </c>
      <c r="H295" t="s">
        <v>325</v>
      </c>
      <c r="K295" s="131"/>
    </row>
    <row r="296" spans="1:11" x14ac:dyDescent="0.2">
      <c r="A296" s="84">
        <f>'2013'!$J$184</f>
        <v>41405</v>
      </c>
      <c r="B296" t="s">
        <v>324</v>
      </c>
      <c r="C296" t="str">
        <f>411 &amp; LEFT('2013'!$B$184,4)&amp;LEFT('2013'!$C$184,2)</f>
        <v>41117427</v>
      </c>
      <c r="D296" s="144" t="str">
        <f>'2013'!$I$184</f>
        <v>0000000869</v>
      </c>
      <c r="E296" t="str">
        <f>LEFT('2013'!$B$184,4)&amp;LEFT('2013'!$C$184,3)&amp;LEFT('2013'!$H$184,13)</f>
        <v>174273formation B</v>
      </c>
      <c r="F296" s="16">
        <f>'2013'!$S$184</f>
        <v>190</v>
      </c>
      <c r="G296" s="16"/>
      <c r="H296" t="s">
        <v>325</v>
      </c>
      <c r="K296" s="131"/>
    </row>
    <row r="297" spans="1:11" x14ac:dyDescent="0.2">
      <c r="A297" s="84">
        <f>'2013'!$J$184</f>
        <v>41405</v>
      </c>
      <c r="B297" t="s">
        <v>324</v>
      </c>
      <c r="C297">
        <f>IF(OR('2013'!$H$184="formation B",'2013'!$H$184="avoir formation B"),706130,IF(OR('2013'!$H$184="formation AM",'2013'!$H$184="avoir formation AM"),706100,IF(OR('2013'!$H$184="formation AAC",'2013'!$H$184="avoir formation AAC"),706140,IF(OR('2013'!$H$184="formation moto",'2013'!$H$184="avoir formation moto"),706150,706170))))</f>
        <v>706130</v>
      </c>
      <c r="D297" s="144" t="str">
        <f>'2013'!$I$184</f>
        <v>0000000869</v>
      </c>
      <c r="E297" t="str">
        <f>LEFT('2013'!$B$184,4)&amp;LEFT('2013'!$C$184,3)&amp;LEFT('2013'!$H$184,13)</f>
        <v>174273formation B</v>
      </c>
      <c r="G297" s="16">
        <f>'2013'!$T$184</f>
        <v>158.86287625418061</v>
      </c>
      <c r="H297" t="s">
        <v>325</v>
      </c>
      <c r="K297" s="131"/>
    </row>
    <row r="298" spans="1:11" x14ac:dyDescent="0.2">
      <c r="A298" s="84">
        <f>'2013'!$J$184</f>
        <v>41405</v>
      </c>
      <c r="B298" t="s">
        <v>324</v>
      </c>
      <c r="C298">
        <v>44710</v>
      </c>
      <c r="D298" s="144" t="str">
        <f>'2013'!$I$184</f>
        <v>0000000869</v>
      </c>
      <c r="E298" t="str">
        <f>LEFT('2013'!$B$184,4)&amp;LEFT('2013'!$C$184,3)&amp;LEFT('2013'!$H$184,13)</f>
        <v>174273formation B</v>
      </c>
      <c r="F298" s="16"/>
      <c r="G298" s="16">
        <f>'2013'!$U$184</f>
        <v>31.137123745819398</v>
      </c>
      <c r="H298" t="s">
        <v>325</v>
      </c>
      <c r="K298" s="131"/>
    </row>
    <row r="299" spans="1:11" x14ac:dyDescent="0.2">
      <c r="A299" s="84">
        <f>'2013'!$J$185</f>
        <v>41409</v>
      </c>
      <c r="B299" t="s">
        <v>324</v>
      </c>
      <c r="C299" t="str">
        <f>411 &amp; LEFT('2013'!$B$185,4)&amp;LEFT('2013'!$C$185,2)</f>
        <v>41117527</v>
      </c>
      <c r="D299" s="144" t="str">
        <f>'2013'!$I$185</f>
        <v>0000000870</v>
      </c>
      <c r="E299" t="str">
        <f>LEFT('2013'!$B$185,4)&amp;LEFT('2013'!$C$185,3)&amp;LEFT('2013'!$H$185,13)</f>
        <v>175274formation AAC</v>
      </c>
      <c r="F299" s="16">
        <f>'2013'!$S$185</f>
        <v>152</v>
      </c>
      <c r="G299" s="16"/>
      <c r="H299" t="s">
        <v>325</v>
      </c>
      <c r="K299" s="131"/>
    </row>
    <row r="300" spans="1:11" x14ac:dyDescent="0.2">
      <c r="A300" s="84">
        <f>'2013'!$J$185</f>
        <v>41409</v>
      </c>
      <c r="B300" t="s">
        <v>324</v>
      </c>
      <c r="C300">
        <f>IF(OR('2013'!$H$185="formation B",'2013'!$H$185="avoir formation B"),706130,IF(OR('2013'!$H$185="formation AM",'2013'!$H$185="avoir formation AM"),706100,IF(OR('2013'!$H$185="formation AAC",'2013'!$H$185="avoir formation AAC"),706140,IF(OR('2013'!$H$185="formation moto",'2013'!$H$185="avoir formation moto"),706150,706170))))</f>
        <v>706140</v>
      </c>
      <c r="D300" s="144" t="str">
        <f>'2013'!$I$185</f>
        <v>0000000870</v>
      </c>
      <c r="E300" t="str">
        <f>LEFT('2013'!$B$185,4)&amp;LEFT('2013'!$C$185,3)&amp;LEFT('2013'!$H$185,13)</f>
        <v>175274formation AAC</v>
      </c>
      <c r="G300" s="16">
        <f>'2013'!$T$185</f>
        <v>127.09030100334449</v>
      </c>
      <c r="H300" t="s">
        <v>325</v>
      </c>
      <c r="K300" s="131"/>
    </row>
    <row r="301" spans="1:11" x14ac:dyDescent="0.2">
      <c r="A301" s="84">
        <f>'2013'!$J$185</f>
        <v>41409</v>
      </c>
      <c r="B301" t="s">
        <v>324</v>
      </c>
      <c r="C301">
        <v>44710</v>
      </c>
      <c r="D301" s="144" t="str">
        <f>'2013'!$I$185</f>
        <v>0000000870</v>
      </c>
      <c r="E301" t="str">
        <f>LEFT('2013'!$B$185,4)&amp;LEFT('2013'!$C$185,3)&amp;LEFT('2013'!$H$185,13)</f>
        <v>175274formation AAC</v>
      </c>
      <c r="F301" s="16"/>
      <c r="G301" s="16">
        <f>'2013'!$U$185</f>
        <v>24.909698996655521</v>
      </c>
      <c r="H301" t="s">
        <v>325</v>
      </c>
      <c r="K301" s="131"/>
    </row>
    <row r="302" spans="1:11" x14ac:dyDescent="0.2">
      <c r="A302" s="84">
        <f>'2013'!$J$186</f>
        <v>41409</v>
      </c>
      <c r="B302" t="s">
        <v>324</v>
      </c>
      <c r="C302" t="str">
        <f>411 &amp; LEFT('2013'!$B$186,4)&amp;LEFT('2013'!$C$186,2)</f>
        <v>41117627</v>
      </c>
      <c r="D302" s="144" t="str">
        <f>'2013'!$I$186</f>
        <v>0000000871</v>
      </c>
      <c r="E302" t="str">
        <f>LEFT('2013'!$B$186,4)&amp;LEFT('2013'!$C$186,3)&amp;LEFT('2013'!$H$186,13)</f>
        <v>176275formation mot</v>
      </c>
      <c r="F302" s="16">
        <f>'2013'!$S$186</f>
        <v>175</v>
      </c>
      <c r="G302" s="16"/>
      <c r="H302" t="s">
        <v>325</v>
      </c>
      <c r="K302" s="131"/>
    </row>
    <row r="303" spans="1:11" x14ac:dyDescent="0.2">
      <c r="A303" s="84">
        <f>'2013'!$J$186</f>
        <v>41409</v>
      </c>
      <c r="B303" t="s">
        <v>324</v>
      </c>
      <c r="C303">
        <f>IF(OR('2013'!$H$186="formation B",'2013'!$H$186="avoir formation B"),706130,IF(OR('2013'!$H$186="formation AM",'2013'!$H$186="avoir formation AM"),706100,IF(OR('2013'!$H$186="formation AAC",'2013'!$H$186="avoir formation AAC"),706140,IF(OR('2013'!$H$186="formation moto",'2013'!$H$186="avoir formation moto"),706150,706170))))</f>
        <v>706150</v>
      </c>
      <c r="D303" s="144" t="str">
        <f>'2013'!$I$186</f>
        <v>0000000871</v>
      </c>
      <c r="E303" t="str">
        <f>LEFT('2013'!$B$186,4)&amp;LEFT('2013'!$C$186,3)&amp;LEFT('2013'!$H$186,13)</f>
        <v>176275formation mot</v>
      </c>
      <c r="G303" s="16">
        <f>'2013'!$T$186</f>
        <v>146.32107023411371</v>
      </c>
      <c r="H303" t="s">
        <v>325</v>
      </c>
      <c r="K303" s="131"/>
    </row>
    <row r="304" spans="1:11" x14ac:dyDescent="0.2">
      <c r="A304" s="84">
        <f>'2013'!$J$186</f>
        <v>41409</v>
      </c>
      <c r="B304" t="s">
        <v>324</v>
      </c>
      <c r="C304">
        <v>44710</v>
      </c>
      <c r="D304" s="144" t="str">
        <f>'2013'!$I$186</f>
        <v>0000000871</v>
      </c>
      <c r="E304" t="str">
        <f>LEFT('2013'!$B$186,4)&amp;LEFT('2013'!$C$186,3)&amp;LEFT('2013'!$H$186,13)</f>
        <v>176275formation mot</v>
      </c>
      <c r="F304" s="16"/>
      <c r="G304" s="16">
        <f>'2013'!$U$186</f>
        <v>28.678929765886288</v>
      </c>
      <c r="H304" t="s">
        <v>325</v>
      </c>
      <c r="K304" s="131"/>
    </row>
    <row r="305" spans="1:11" x14ac:dyDescent="0.2">
      <c r="A305" s="84">
        <f>'2013'!$J$187</f>
        <v>41411</v>
      </c>
      <c r="B305" t="s">
        <v>324</v>
      </c>
      <c r="C305" t="str">
        <f>411 &amp; LEFT('2013'!$B$187,4)&amp;LEFT('2013'!$C$187,2)</f>
        <v>41117727</v>
      </c>
      <c r="D305" s="144" t="str">
        <f>'2013'!$I$187</f>
        <v>0000000872</v>
      </c>
      <c r="E305" t="str">
        <f>LEFT('2013'!$B$187,4)&amp;LEFT('2013'!$C$187,3)&amp;LEFT('2013'!$H$187,13)</f>
        <v>177276formation B</v>
      </c>
      <c r="F305" s="16">
        <f>'2013'!$S$187</f>
        <v>207</v>
      </c>
      <c r="G305" s="16"/>
      <c r="H305" t="s">
        <v>325</v>
      </c>
      <c r="K305" s="131"/>
    </row>
    <row r="306" spans="1:11" x14ac:dyDescent="0.2">
      <c r="A306" s="84">
        <f>'2013'!$J$187</f>
        <v>41411</v>
      </c>
      <c r="B306" t="s">
        <v>324</v>
      </c>
      <c r="C306">
        <f>IF(OR('2013'!$H$187="formation B",'2013'!$H$187="avoir formation B"),706130,IF(OR('2013'!$H$187="formation AM",'2013'!$H$187="avoir formation AM"),706100,IF(OR('2013'!$H$187="formation AAC",'2013'!$H$187="avoir formation AAC"),706140,IF(OR('2013'!$H$187="formation moto",'2013'!$H$187="avoir formation moto"),706150,706170))))</f>
        <v>706130</v>
      </c>
      <c r="D306" s="144" t="str">
        <f>'2013'!$I$187</f>
        <v>0000000872</v>
      </c>
      <c r="E306" t="str">
        <f>LEFT('2013'!$B$187,4)&amp;LEFT('2013'!$C$187,3)&amp;LEFT('2013'!$H$187,13)</f>
        <v>177276formation B</v>
      </c>
      <c r="G306" s="16">
        <f>'2013'!$T$187</f>
        <v>173.07692307692309</v>
      </c>
      <c r="H306" t="s">
        <v>325</v>
      </c>
      <c r="K306" s="131"/>
    </row>
    <row r="307" spans="1:11" x14ac:dyDescent="0.2">
      <c r="A307" s="84">
        <f>'2013'!$J$187</f>
        <v>41411</v>
      </c>
      <c r="B307" t="s">
        <v>324</v>
      </c>
      <c r="C307">
        <v>44710</v>
      </c>
      <c r="D307" s="144" t="str">
        <f>'2013'!$I$187</f>
        <v>0000000872</v>
      </c>
      <c r="E307" t="str">
        <f>LEFT('2013'!$B$187,4)&amp;LEFT('2013'!$C$187,3)&amp;LEFT('2013'!$H$187,13)</f>
        <v>177276formation B</v>
      </c>
      <c r="F307" s="16"/>
      <c r="G307" s="16">
        <f>'2013'!$U$187</f>
        <v>33.923076923076927</v>
      </c>
      <c r="H307" t="s">
        <v>325</v>
      </c>
      <c r="K307" s="131"/>
    </row>
    <row r="308" spans="1:11" x14ac:dyDescent="0.2">
      <c r="A308" s="84">
        <f>'2013'!$J$188</f>
        <v>41411</v>
      </c>
      <c r="B308" t="s">
        <v>324</v>
      </c>
      <c r="C308" t="str">
        <f>411 &amp; LEFT('2013'!$B$188,4)&amp;LEFT('2013'!$C$188,2)</f>
        <v>41117827</v>
      </c>
      <c r="D308" s="144" t="str">
        <f>'2013'!$I$188</f>
        <v>0000000873</v>
      </c>
      <c r="E308" t="str">
        <f>LEFT('2013'!$B$188,4)&amp;LEFT('2013'!$C$188,3)&amp;LEFT('2013'!$H$188,13)</f>
        <v>178277formation mot</v>
      </c>
      <c r="F308" s="16">
        <f>'2013'!$S$188</f>
        <v>180</v>
      </c>
      <c r="G308" s="16"/>
      <c r="H308" t="s">
        <v>325</v>
      </c>
      <c r="K308" s="131"/>
    </row>
    <row r="309" spans="1:11" x14ac:dyDescent="0.2">
      <c r="A309" s="84">
        <f>'2013'!$J$188</f>
        <v>41411</v>
      </c>
      <c r="B309" t="s">
        <v>324</v>
      </c>
      <c r="C309">
        <f>IF(OR('2013'!$H$188="formation B",'2013'!$H$188="avoir formation B"),706130,IF(OR('2013'!$H$188="formation AM",'2013'!$H$188="avoir formation AM"),706100,IF(OR('2013'!$H$188="formation AAC",'2013'!$H$188="avoir formation AAC"),706140,IF(OR('2013'!$H$188="formation moto",'2013'!$H$188="avoir formation moto"),706150,706170))))</f>
        <v>706150</v>
      </c>
      <c r="D309" s="144" t="str">
        <f>'2013'!$I$188</f>
        <v>0000000873</v>
      </c>
      <c r="E309" t="str">
        <f>LEFT('2013'!$B$188,4)&amp;LEFT('2013'!$C$188,3)&amp;LEFT('2013'!$H$188,13)</f>
        <v>178277formation mot</v>
      </c>
      <c r="G309" s="16">
        <f>'2013'!$T$188</f>
        <v>150.50167224080269</v>
      </c>
      <c r="H309" t="s">
        <v>325</v>
      </c>
      <c r="K309" s="131"/>
    </row>
    <row r="310" spans="1:11" x14ac:dyDescent="0.2">
      <c r="A310" s="84">
        <f>'2013'!$J$188</f>
        <v>41411</v>
      </c>
      <c r="B310" t="s">
        <v>324</v>
      </c>
      <c r="C310">
        <v>44710</v>
      </c>
      <c r="D310" s="144" t="str">
        <f>'2013'!$I$188</f>
        <v>0000000873</v>
      </c>
      <c r="E310" t="str">
        <f>LEFT('2013'!$B$188,4)&amp;LEFT('2013'!$C$188,3)&amp;LEFT('2013'!$H$188,13)</f>
        <v>178277formation mot</v>
      </c>
      <c r="F310" s="16"/>
      <c r="G310" s="16">
        <f>'2013'!$U$188</f>
        <v>29.498327759197327</v>
      </c>
      <c r="H310" t="s">
        <v>325</v>
      </c>
      <c r="K310" s="131"/>
    </row>
    <row r="311" spans="1:11" x14ac:dyDescent="0.2">
      <c r="A311" s="84">
        <f>'2013'!$J$189</f>
        <v>41415</v>
      </c>
      <c r="B311" t="s">
        <v>324</v>
      </c>
      <c r="C311" t="str">
        <f>411 &amp; LEFT('2013'!$B$189,4)&amp;LEFT('2013'!$C$189,2)</f>
        <v>41117927</v>
      </c>
      <c r="D311" s="144" t="str">
        <f>'2013'!$I$189</f>
        <v>0000000874</v>
      </c>
      <c r="E311" t="str">
        <f>LEFT('2013'!$B$189,4)&amp;LEFT('2013'!$C$189,3)&amp;LEFT('2013'!$H$189,13)</f>
        <v>179278formation B</v>
      </c>
      <c r="F311" s="16">
        <f>'2013'!$S$189</f>
        <v>190</v>
      </c>
      <c r="G311" s="16"/>
      <c r="H311" t="s">
        <v>325</v>
      </c>
      <c r="K311" s="131"/>
    </row>
    <row r="312" spans="1:11" x14ac:dyDescent="0.2">
      <c r="A312" s="84">
        <f>'2013'!$J$189</f>
        <v>41415</v>
      </c>
      <c r="B312" t="s">
        <v>324</v>
      </c>
      <c r="C312">
        <f>IF(OR('2013'!$H$189="formation B",'2013'!$H$189="avoir formation B"),706130,IF(OR('2013'!$H$189="formation AM",'2013'!$H$189="avoir formation AM"),706100,IF(OR('2013'!$H$189="formation AAC",'2013'!$H$189="avoir formation AAC"),706140,IF(OR('2013'!$H$189="formation moto",'2013'!$H$189="avoir formation moto"),706150,706170))))</f>
        <v>706130</v>
      </c>
      <c r="D312" s="144" t="str">
        <f>'2013'!$I$189</f>
        <v>0000000874</v>
      </c>
      <c r="E312" t="str">
        <f>LEFT('2013'!$B$189,4)&amp;LEFT('2013'!$C$189,3)&amp;LEFT('2013'!$H$189,13)</f>
        <v>179278formation B</v>
      </c>
      <c r="G312" s="16">
        <f>'2013'!$T$189</f>
        <v>158.86287625418061</v>
      </c>
      <c r="H312" t="s">
        <v>325</v>
      </c>
      <c r="K312" s="131"/>
    </row>
    <row r="313" spans="1:11" x14ac:dyDescent="0.2">
      <c r="A313" s="84">
        <f>'2013'!$J$189</f>
        <v>41415</v>
      </c>
      <c r="B313" t="s">
        <v>324</v>
      </c>
      <c r="C313">
        <v>44710</v>
      </c>
      <c r="D313" s="144" t="str">
        <f>'2013'!$I$189</f>
        <v>0000000874</v>
      </c>
      <c r="E313" t="str">
        <f>LEFT('2013'!$B$189,4)&amp;LEFT('2013'!$C$189,3)&amp;LEFT('2013'!$H$189,13)</f>
        <v>179278formation B</v>
      </c>
      <c r="F313" s="16"/>
      <c r="G313" s="16">
        <f>'2013'!$U$189</f>
        <v>31.137123745819398</v>
      </c>
      <c r="H313" t="s">
        <v>325</v>
      </c>
      <c r="K313" s="131"/>
    </row>
    <row r="314" spans="1:11" x14ac:dyDescent="0.2">
      <c r="A314" s="84">
        <f>'2013'!$J$190</f>
        <v>41415</v>
      </c>
      <c r="B314" t="s">
        <v>324</v>
      </c>
      <c r="C314" t="str">
        <f>411 &amp; LEFT('2013'!$B$190,4)&amp;LEFT('2013'!$C$190,2)</f>
        <v>41118027</v>
      </c>
      <c r="D314" s="144" t="str">
        <f>'2013'!$I$190</f>
        <v>0000000875</v>
      </c>
      <c r="E314" t="str">
        <f>LEFT('2013'!$B$190,4)&amp;LEFT('2013'!$C$190,3)&amp;LEFT('2013'!$H$190,13)</f>
        <v>180279formation AAC</v>
      </c>
      <c r="F314" s="16">
        <f>'2013'!$S$190</f>
        <v>30</v>
      </c>
      <c r="G314" s="16"/>
      <c r="H314" t="s">
        <v>325</v>
      </c>
      <c r="K314" s="131"/>
    </row>
    <row r="315" spans="1:11" x14ac:dyDescent="0.2">
      <c r="A315" s="84">
        <f>'2013'!$J$190</f>
        <v>41415</v>
      </c>
      <c r="B315" t="s">
        <v>324</v>
      </c>
      <c r="C315">
        <f>IF(OR('2013'!$H$190="formation B",'2013'!$H$190="avoir formation B"),706130,IF(OR('2013'!$H$190="formation AM",'2013'!$H$190="avoir formation AM"),706100,IF(OR('2013'!$H$190="formation AAC",'2013'!$H$190="avoir formation AAC"),706140,IF(OR('2013'!$H$190="formation moto",'2013'!$H$190="avoir formation moto"),706150,706170))))</f>
        <v>706140</v>
      </c>
      <c r="D315" s="144" t="str">
        <f>'2013'!$I$190</f>
        <v>0000000875</v>
      </c>
      <c r="E315" t="str">
        <f>LEFT('2013'!$B$190,4)&amp;LEFT('2013'!$C$190,3)&amp;LEFT('2013'!$H$190,13)</f>
        <v>180279formation AAC</v>
      </c>
      <c r="G315" s="16">
        <f>'2013'!$T$190</f>
        <v>25.083612040133779</v>
      </c>
      <c r="H315" t="s">
        <v>325</v>
      </c>
      <c r="K315" s="131"/>
    </row>
    <row r="316" spans="1:11" x14ac:dyDescent="0.2">
      <c r="A316" s="84">
        <f>'2013'!$J$190</f>
        <v>41415</v>
      </c>
      <c r="B316" t="s">
        <v>324</v>
      </c>
      <c r="C316">
        <v>44710</v>
      </c>
      <c r="D316" s="144" t="str">
        <f>'2013'!$I$190</f>
        <v>0000000875</v>
      </c>
      <c r="E316" t="str">
        <f>LEFT('2013'!$B$190,4)&amp;LEFT('2013'!$C$190,3)&amp;LEFT('2013'!$H$190,13)</f>
        <v>180279formation AAC</v>
      </c>
      <c r="F316" s="16"/>
      <c r="G316" s="16">
        <f>'2013'!$U$190</f>
        <v>4.9163879598662206</v>
      </c>
      <c r="H316" t="s">
        <v>325</v>
      </c>
      <c r="K316" s="131"/>
    </row>
    <row r="317" spans="1:11" x14ac:dyDescent="0.2">
      <c r="A317" s="84">
        <f>'2013'!$J$191</f>
        <v>41415</v>
      </c>
      <c r="B317" t="s">
        <v>324</v>
      </c>
      <c r="C317" t="str">
        <f>411 &amp; LEFT('2013'!$B$191,4)&amp;LEFT('2013'!$C$191,2)</f>
        <v>41118128</v>
      </c>
      <c r="D317" s="144" t="str">
        <f>'2013'!$I$191</f>
        <v>0000000876</v>
      </c>
      <c r="E317" t="str">
        <f>LEFT('2013'!$B$191,4)&amp;LEFT('2013'!$C$191,3)&amp;LEFT('2013'!$H$191,13)</f>
        <v>181280formation B</v>
      </c>
      <c r="F317" s="16">
        <f>'2013'!$S$191</f>
        <v>190</v>
      </c>
      <c r="G317" s="16"/>
      <c r="H317" t="s">
        <v>325</v>
      </c>
      <c r="K317" s="131"/>
    </row>
    <row r="318" spans="1:11" x14ac:dyDescent="0.2">
      <c r="A318" s="84">
        <f>'2013'!$J$191</f>
        <v>41415</v>
      </c>
      <c r="B318" t="s">
        <v>324</v>
      </c>
      <c r="C318">
        <f>IF(OR('2013'!$H$191="formation B",'2013'!$H$191="avoir formation B"),706130,IF(OR('2013'!$H$191="formation AM",'2013'!$H$191="avoir formation AM"),706100,IF(OR('2013'!$H$191="formation AAC",'2013'!$H$191="avoir formation AAC"),706140,IF(OR('2013'!$H$191="formation moto",'2013'!$H$191="avoir formation moto"),706150,706170))))</f>
        <v>706130</v>
      </c>
      <c r="D318" s="144" t="str">
        <f>'2013'!$I$191</f>
        <v>0000000876</v>
      </c>
      <c r="E318" t="str">
        <f>LEFT('2013'!$B$191,4)&amp;LEFT('2013'!$C$191,3)&amp;LEFT('2013'!$H$191,13)</f>
        <v>181280formation B</v>
      </c>
      <c r="G318" s="16">
        <f>'2013'!$T$191</f>
        <v>158.86287625418061</v>
      </c>
      <c r="H318" t="s">
        <v>325</v>
      </c>
      <c r="K318" s="131"/>
    </row>
    <row r="319" spans="1:11" x14ac:dyDescent="0.2">
      <c r="A319" s="84">
        <f>'2013'!$J$191</f>
        <v>41415</v>
      </c>
      <c r="B319" t="s">
        <v>324</v>
      </c>
      <c r="C319">
        <v>44710</v>
      </c>
      <c r="D319" s="144" t="str">
        <f>'2013'!$I$191</f>
        <v>0000000876</v>
      </c>
      <c r="E319" t="str">
        <f>LEFT('2013'!$B$191,4)&amp;LEFT('2013'!$C$191,3)&amp;LEFT('2013'!$H$191,13)</f>
        <v>181280formation B</v>
      </c>
      <c r="F319" s="16"/>
      <c r="G319" s="16">
        <f>'2013'!$U$191</f>
        <v>31.137123745819398</v>
      </c>
      <c r="H319" t="s">
        <v>325</v>
      </c>
      <c r="K319" s="131"/>
    </row>
    <row r="320" spans="1:11" x14ac:dyDescent="0.2">
      <c r="A320" s="84">
        <f>'2013'!$J$192</f>
        <v>41415</v>
      </c>
      <c r="B320" t="s">
        <v>324</v>
      </c>
      <c r="C320" t="str">
        <f>411 &amp; LEFT('2013'!$B$192,4)&amp;LEFT('2013'!$C$192,2)</f>
        <v>41118228</v>
      </c>
      <c r="D320" s="144" t="str">
        <f>'2013'!$I$192</f>
        <v>0000000877</v>
      </c>
      <c r="E320" t="str">
        <f>LEFT('2013'!$B$192,4)&amp;LEFT('2013'!$C$192,3)&amp;LEFT('2013'!$H$192,13)</f>
        <v>182281formation AAC</v>
      </c>
      <c r="F320" s="16">
        <f>'2013'!$S$192</f>
        <v>190</v>
      </c>
      <c r="G320" s="16"/>
      <c r="H320" t="s">
        <v>325</v>
      </c>
      <c r="K320" s="131"/>
    </row>
    <row r="321" spans="1:11" x14ac:dyDescent="0.2">
      <c r="A321" s="84">
        <f>'2013'!$J$192</f>
        <v>41415</v>
      </c>
      <c r="B321" t="s">
        <v>324</v>
      </c>
      <c r="C321">
        <f>IF(OR('2013'!$H$192="formation B",'2013'!$H$192="avoir formation B"),706130,IF(OR('2013'!$H$192="formation AM",'2013'!$H$192="avoir formation AM"),706100,IF(OR('2013'!$H$192="formation AAC",'2013'!$H$192="avoir formation AAC"),706140,IF(OR('2013'!$H$192="formation moto",'2013'!$H$192="avoir formation moto"),706150,706170))))</f>
        <v>706140</v>
      </c>
      <c r="D321" s="144" t="str">
        <f>'2013'!$I$192</f>
        <v>0000000877</v>
      </c>
      <c r="E321" t="str">
        <f>LEFT('2013'!$B$192,4)&amp;LEFT('2013'!$C$192,3)&amp;LEFT('2013'!$H$192,13)</f>
        <v>182281formation AAC</v>
      </c>
      <c r="G321" s="16">
        <f>'2013'!$T$192</f>
        <v>158.86287625418061</v>
      </c>
      <c r="H321" t="s">
        <v>325</v>
      </c>
      <c r="K321" s="131"/>
    </row>
    <row r="322" spans="1:11" x14ac:dyDescent="0.2">
      <c r="A322" s="84">
        <f>'2013'!$J$192</f>
        <v>41415</v>
      </c>
      <c r="B322" t="s">
        <v>324</v>
      </c>
      <c r="C322">
        <v>44710</v>
      </c>
      <c r="D322" s="144" t="str">
        <f>'2013'!$I$192</f>
        <v>0000000877</v>
      </c>
      <c r="E322" t="str">
        <f>LEFT('2013'!$B$192,4)&amp;LEFT('2013'!$C$192,3)&amp;LEFT('2013'!$H$192,13)</f>
        <v>182281formation AAC</v>
      </c>
      <c r="F322" s="16"/>
      <c r="G322" s="16">
        <f>'2013'!$U$192</f>
        <v>31.137123745819398</v>
      </c>
      <c r="H322" t="s">
        <v>325</v>
      </c>
      <c r="K322" s="131"/>
    </row>
    <row r="323" spans="1:11" x14ac:dyDescent="0.2">
      <c r="A323" s="84">
        <f>'2013'!$J$193</f>
        <v>41416</v>
      </c>
      <c r="B323" t="s">
        <v>324</v>
      </c>
      <c r="C323" t="str">
        <f>411 &amp; LEFT('2013'!$B$193,4)&amp;LEFT('2013'!$C$193,2)</f>
        <v>41118328</v>
      </c>
      <c r="D323" s="144" t="str">
        <f>'2013'!$I$193</f>
        <v>0000000878</v>
      </c>
      <c r="E323" t="str">
        <f>LEFT('2013'!$B$193,4)&amp;LEFT('2013'!$C$193,3)&amp;LEFT('2013'!$H$193,13)</f>
        <v>183282formation AM</v>
      </c>
      <c r="F323" s="16">
        <f>'2013'!$S$193</f>
        <v>170</v>
      </c>
      <c r="G323" s="16"/>
      <c r="H323" t="s">
        <v>325</v>
      </c>
      <c r="K323" s="131"/>
    </row>
    <row r="324" spans="1:11" x14ac:dyDescent="0.2">
      <c r="A324" s="84">
        <f>'2013'!$J$193</f>
        <v>41416</v>
      </c>
      <c r="B324" t="s">
        <v>324</v>
      </c>
      <c r="C324">
        <f>IF(OR('2013'!$H$193="formation B",'2013'!$H$193="avoir formation B"),706130,IF(OR('2013'!$H$193="formation AM",'2013'!$H$193="avoir formation AM"),706100,IF(OR('2013'!$H$193="formation AAC",'2013'!$H$193="avoir formation AAC"),706140,IF(OR('2013'!$H$193="formation moto",'2013'!$H$193="avoir formation moto"),706150,706170))))</f>
        <v>706100</v>
      </c>
      <c r="D324" s="144" t="str">
        <f>'2013'!$I$193</f>
        <v>0000000878</v>
      </c>
      <c r="E324" t="str">
        <f>LEFT('2013'!$B$193,4)&amp;LEFT('2013'!$C$193,3)&amp;LEFT('2013'!$H$193,13)</f>
        <v>183282formation AM</v>
      </c>
      <c r="G324" s="16">
        <f>'2013'!$T$193</f>
        <v>142.14046822742475</v>
      </c>
      <c r="H324" t="s">
        <v>325</v>
      </c>
      <c r="K324" s="131"/>
    </row>
    <row r="325" spans="1:11" x14ac:dyDescent="0.2">
      <c r="A325" s="84">
        <f>'2013'!$J$193</f>
        <v>41416</v>
      </c>
      <c r="B325" t="s">
        <v>324</v>
      </c>
      <c r="C325">
        <v>44710</v>
      </c>
      <c r="D325" s="144" t="str">
        <f>'2013'!$I$193</f>
        <v>0000000878</v>
      </c>
      <c r="E325" t="str">
        <f>LEFT('2013'!$B$193,4)&amp;LEFT('2013'!$C$193,3)&amp;LEFT('2013'!$H$193,13)</f>
        <v>183282formation AM</v>
      </c>
      <c r="F325" s="16"/>
      <c r="G325" s="16">
        <f>'2013'!$U$193</f>
        <v>27.859531772575252</v>
      </c>
      <c r="H325" t="s">
        <v>325</v>
      </c>
      <c r="K325" s="131"/>
    </row>
    <row r="326" spans="1:11" x14ac:dyDescent="0.2">
      <c r="A326" s="84">
        <f>'2013'!$J$194</f>
        <v>41416</v>
      </c>
      <c r="B326" t="s">
        <v>324</v>
      </c>
      <c r="C326" t="str">
        <f>411 &amp; LEFT('2013'!$B$194,4)&amp;LEFT('2013'!$C$194,2)</f>
        <v>41118428</v>
      </c>
      <c r="D326" s="144" t="str">
        <f>'2013'!$I$194</f>
        <v>0000000879</v>
      </c>
      <c r="E326" t="str">
        <f>LEFT('2013'!$B$194,4)&amp;LEFT('2013'!$C$194,3)&amp;LEFT('2013'!$H$194,13)</f>
        <v>184283formation B</v>
      </c>
      <c r="F326" s="16">
        <f>'2013'!$S$194</f>
        <v>242</v>
      </c>
      <c r="G326" s="16"/>
      <c r="H326" t="s">
        <v>325</v>
      </c>
      <c r="K326" s="131"/>
    </row>
    <row r="327" spans="1:11" x14ac:dyDescent="0.2">
      <c r="A327" s="84">
        <f>'2013'!$J$194</f>
        <v>41416</v>
      </c>
      <c r="B327" t="s">
        <v>324</v>
      </c>
      <c r="C327">
        <f>IF(OR('2013'!$H$194="formation B",'2013'!$H$194="avoir formation B"),706130,IF(OR('2013'!$H$194="formation AM",'2013'!$H$194="avoir formation AM"),706100,IF(OR('2013'!$H$194="formation AAC",'2013'!$H$194="avoir formation AAC"),706140,IF(OR('2013'!$H$194="formation moto",'2013'!$H$194="avoir formation moto"),706150,706170))))</f>
        <v>706130</v>
      </c>
      <c r="D327" s="144" t="str">
        <f>'2013'!$I$194</f>
        <v>0000000879</v>
      </c>
      <c r="E327" t="str">
        <f>LEFT('2013'!$B$194,4)&amp;LEFT('2013'!$C$194,3)&amp;LEFT('2013'!$H$194,13)</f>
        <v>184283formation B</v>
      </c>
      <c r="G327" s="16">
        <f>'2013'!$T$194</f>
        <v>202.34113712374582</v>
      </c>
      <c r="H327" t="s">
        <v>325</v>
      </c>
      <c r="K327" s="131"/>
    </row>
    <row r="328" spans="1:11" x14ac:dyDescent="0.2">
      <c r="A328" s="84">
        <f>'2013'!$J$194</f>
        <v>41416</v>
      </c>
      <c r="B328" t="s">
        <v>324</v>
      </c>
      <c r="C328">
        <v>44710</v>
      </c>
      <c r="D328" s="144" t="str">
        <f>'2013'!$I$194</f>
        <v>0000000879</v>
      </c>
      <c r="E328" t="str">
        <f>LEFT('2013'!$B$194,4)&amp;LEFT('2013'!$C$194,3)&amp;LEFT('2013'!$H$194,13)</f>
        <v>184283formation B</v>
      </c>
      <c r="F328" s="16"/>
      <c r="G328" s="16">
        <f>'2013'!$U$194</f>
        <v>39.658862876254183</v>
      </c>
      <c r="H328" t="s">
        <v>325</v>
      </c>
      <c r="K328" s="131"/>
    </row>
    <row r="329" spans="1:11" x14ac:dyDescent="0.2">
      <c r="A329" s="84">
        <f>'2013'!$J$195</f>
        <v>41416</v>
      </c>
      <c r="B329" t="s">
        <v>324</v>
      </c>
      <c r="C329" t="str">
        <f>411 &amp; LEFT('2013'!$B$195,4)&amp;LEFT('2013'!$C$195,2)</f>
        <v>41118528</v>
      </c>
      <c r="D329" s="144" t="str">
        <f>'2013'!$I$195</f>
        <v>0000000880</v>
      </c>
      <c r="E329" t="str">
        <f>LEFT('2013'!$B$195,4)&amp;LEFT('2013'!$C$195,3)&amp;LEFT('2013'!$H$195,13)</f>
        <v>185284formation B</v>
      </c>
      <c r="F329" s="16">
        <f>'2013'!$S$195</f>
        <v>152</v>
      </c>
      <c r="G329" s="16"/>
      <c r="H329" t="s">
        <v>325</v>
      </c>
      <c r="K329" s="131"/>
    </row>
    <row r="330" spans="1:11" x14ac:dyDescent="0.2">
      <c r="A330" s="84">
        <f>'2013'!$J$195</f>
        <v>41416</v>
      </c>
      <c r="B330" t="s">
        <v>324</v>
      </c>
      <c r="C330">
        <f>IF(OR('2013'!$H$195="formation B",'2013'!$H$195="avoir formation B"),706130,IF(OR('2013'!$H$195="formation AM",'2013'!$H$195="avoir formation AM"),706100,IF(OR('2013'!$H$195="formation AAC",'2013'!$H$195="avoir formation AAC"),706140,IF(OR('2013'!$H$195="formation moto",'2013'!$H$195="avoir formation moto"),706150,706170))))</f>
        <v>706130</v>
      </c>
      <c r="D330" s="144" t="str">
        <f>'2013'!$I$195</f>
        <v>0000000880</v>
      </c>
      <c r="E330" t="str">
        <f>LEFT('2013'!$B$195,4)&amp;LEFT('2013'!$C$195,3)&amp;LEFT('2013'!$H$195,13)</f>
        <v>185284formation B</v>
      </c>
      <c r="G330" s="16">
        <f>'2013'!$T$195</f>
        <v>127.09030100334449</v>
      </c>
      <c r="H330" t="s">
        <v>325</v>
      </c>
      <c r="K330" s="131"/>
    </row>
    <row r="331" spans="1:11" x14ac:dyDescent="0.2">
      <c r="A331" s="84">
        <f>'2013'!$J$195</f>
        <v>41416</v>
      </c>
      <c r="B331" t="s">
        <v>324</v>
      </c>
      <c r="C331">
        <v>44710</v>
      </c>
      <c r="D331" s="144" t="str">
        <f>'2013'!$I$195</f>
        <v>0000000880</v>
      </c>
      <c r="E331" t="str">
        <f>LEFT('2013'!$B$195,4)&amp;LEFT('2013'!$C$195,3)&amp;LEFT('2013'!$H$195,13)</f>
        <v>185284formation B</v>
      </c>
      <c r="F331" s="16"/>
      <c r="G331" s="16">
        <f>'2013'!$U$195</f>
        <v>24.909698996655521</v>
      </c>
      <c r="H331" t="s">
        <v>325</v>
      </c>
      <c r="K331" s="131"/>
    </row>
    <row r="332" spans="1:11" x14ac:dyDescent="0.2">
      <c r="A332" s="84">
        <f>'2013'!$J$196</f>
        <v>41416</v>
      </c>
      <c r="B332" t="s">
        <v>324</v>
      </c>
      <c r="C332" t="str">
        <f>411 &amp; LEFT('2013'!$B$196,4)&amp;LEFT('2013'!$C$196,2)</f>
        <v>41118628</v>
      </c>
      <c r="D332" s="144" t="str">
        <f>'2013'!$I$196</f>
        <v>0000000881</v>
      </c>
      <c r="E332" t="str">
        <f>LEFT('2013'!$B$196,4)&amp;LEFT('2013'!$C$196,3)&amp;LEFT('2013'!$H$196,13)</f>
        <v>186285formation B</v>
      </c>
      <c r="F332" s="16">
        <f>'2013'!$S$196</f>
        <v>190</v>
      </c>
      <c r="G332" s="16"/>
      <c r="H332" t="s">
        <v>325</v>
      </c>
      <c r="K332" s="131"/>
    </row>
    <row r="333" spans="1:11" x14ac:dyDescent="0.2">
      <c r="A333" s="84">
        <f>'2013'!$J$196</f>
        <v>41416</v>
      </c>
      <c r="B333" t="s">
        <v>324</v>
      </c>
      <c r="C333">
        <f>IF(OR('2013'!$H$196="formation B",'2013'!$H$196="avoir formation B"),706130,IF(OR('2013'!$H$196="formation AM",'2013'!$H$196="avoir formation AM"),706100,IF(OR('2013'!$H$196="formation AAC",'2013'!$H$196="avoir formation AAC"),706140,IF(OR('2013'!$H$196="formation moto",'2013'!$H$196="avoir formation moto"),706150,706170))))</f>
        <v>706130</v>
      </c>
      <c r="D333" s="144" t="str">
        <f>'2013'!$I$196</f>
        <v>0000000881</v>
      </c>
      <c r="E333" t="str">
        <f>LEFT('2013'!$B$196,4)&amp;LEFT('2013'!$C$196,3)&amp;LEFT('2013'!$H$196,13)</f>
        <v>186285formation B</v>
      </c>
      <c r="G333" s="16">
        <f>'2013'!$T$196</f>
        <v>158.86287625418061</v>
      </c>
      <c r="H333" t="s">
        <v>325</v>
      </c>
      <c r="K333" s="131"/>
    </row>
    <row r="334" spans="1:11" x14ac:dyDescent="0.2">
      <c r="A334" s="84">
        <f>'2013'!$J$196</f>
        <v>41416</v>
      </c>
      <c r="B334" t="s">
        <v>324</v>
      </c>
      <c r="C334">
        <v>44710</v>
      </c>
      <c r="D334" s="144" t="str">
        <f>'2013'!$I$196</f>
        <v>0000000881</v>
      </c>
      <c r="E334" t="str">
        <f>LEFT('2013'!$B$196,4)&amp;LEFT('2013'!$C$196,3)&amp;LEFT('2013'!$H$196,13)</f>
        <v>186285formation B</v>
      </c>
      <c r="F334" s="16"/>
      <c r="G334" s="16">
        <f>'2013'!$U$196</f>
        <v>31.137123745819398</v>
      </c>
      <c r="H334" t="s">
        <v>325</v>
      </c>
      <c r="K334" s="131"/>
    </row>
    <row r="335" spans="1:11" x14ac:dyDescent="0.2">
      <c r="A335" s="84">
        <f>'2013'!$J$197</f>
        <v>41417</v>
      </c>
      <c r="B335" t="s">
        <v>324</v>
      </c>
      <c r="C335" t="str">
        <f>411 &amp; LEFT('2013'!$B$197,4)&amp;LEFT('2013'!$C$197,2)</f>
        <v>41118728</v>
      </c>
      <c r="D335" s="144" t="str">
        <f>'2013'!$I$197</f>
        <v>0000000882</v>
      </c>
      <c r="E335" t="str">
        <f>LEFT('2013'!$B$197,4)&amp;LEFT('2013'!$C$197,3)&amp;LEFT('2013'!$H$197,13)</f>
        <v>187286formation B</v>
      </c>
      <c r="F335" s="16">
        <f>'2013'!$S$197</f>
        <v>190</v>
      </c>
      <c r="G335" s="16"/>
      <c r="H335" t="s">
        <v>325</v>
      </c>
      <c r="K335" s="131"/>
    </row>
    <row r="336" spans="1:11" x14ac:dyDescent="0.2">
      <c r="A336" s="84">
        <f>'2013'!$J$197</f>
        <v>41417</v>
      </c>
      <c r="B336" t="s">
        <v>324</v>
      </c>
      <c r="C336">
        <f>IF(OR('2013'!$H$197="formation B",'2013'!$H$197="avoir formation B"),706130,IF(OR('2013'!$H$197="formation AM",'2013'!$H$197="avoir formation AM"),706100,IF(OR('2013'!$H$197="formation AAC",'2013'!$H$197="avoir formation AAC"),706140,IF(OR('2013'!$H$197="formation moto",'2013'!$H$197="avoir formation moto"),706150,706170))))</f>
        <v>706130</v>
      </c>
      <c r="D336" s="144" t="str">
        <f>'2013'!$I$197</f>
        <v>0000000882</v>
      </c>
      <c r="E336" t="str">
        <f>LEFT('2013'!$B$197,4)&amp;LEFT('2013'!$C$197,3)&amp;LEFT('2013'!$H$197,13)</f>
        <v>187286formation B</v>
      </c>
      <c r="G336" s="16">
        <f>'2013'!$T$197</f>
        <v>158.86287625418061</v>
      </c>
      <c r="H336" t="s">
        <v>325</v>
      </c>
      <c r="K336" s="131"/>
    </row>
    <row r="337" spans="1:11" x14ac:dyDescent="0.2">
      <c r="A337" s="84">
        <f>'2013'!$J$197</f>
        <v>41417</v>
      </c>
      <c r="B337" t="s">
        <v>324</v>
      </c>
      <c r="C337">
        <v>44710</v>
      </c>
      <c r="D337" s="144" t="str">
        <f>'2013'!$I$197</f>
        <v>0000000882</v>
      </c>
      <c r="E337" t="str">
        <f>LEFT('2013'!$B$197,4)&amp;LEFT('2013'!$C$197,3)&amp;LEFT('2013'!$H$197,13)</f>
        <v>187286formation B</v>
      </c>
      <c r="F337" s="16"/>
      <c r="G337" s="16">
        <f>'2013'!$U$197</f>
        <v>31.137123745819398</v>
      </c>
      <c r="H337" t="s">
        <v>325</v>
      </c>
      <c r="K337" s="131"/>
    </row>
    <row r="338" spans="1:11" x14ac:dyDescent="0.2">
      <c r="A338" s="84">
        <f>'2013'!$J$198</f>
        <v>41417</v>
      </c>
      <c r="B338" t="s">
        <v>324</v>
      </c>
      <c r="C338" t="str">
        <f>411 &amp; LEFT('2013'!$B$198,4)&amp;LEFT('2013'!$C$198,2)</f>
        <v>41118828</v>
      </c>
      <c r="D338" s="144" t="str">
        <f>'2013'!$I$198</f>
        <v>0000000883</v>
      </c>
      <c r="E338" t="str">
        <f>LEFT('2013'!$B$198,4)&amp;LEFT('2013'!$C$198,3)&amp;LEFT('2013'!$H$198,13)</f>
        <v>188287formation B</v>
      </c>
      <c r="F338" s="16">
        <f>'2013'!$S$198</f>
        <v>190</v>
      </c>
      <c r="G338" s="16"/>
      <c r="H338" t="s">
        <v>325</v>
      </c>
      <c r="K338" s="131"/>
    </row>
    <row r="339" spans="1:11" x14ac:dyDescent="0.2">
      <c r="A339" s="84">
        <f>'2013'!$J$198</f>
        <v>41417</v>
      </c>
      <c r="B339" t="s">
        <v>324</v>
      </c>
      <c r="C339">
        <f>IF(OR('2013'!$H$198="formation B",'2013'!$H$198="avoir formation B"),706130,IF(OR('2013'!$H$198="formation AM",'2013'!$H$198="avoir formation AM"),706100,IF(OR('2013'!$H$198="formation AAC",'2013'!$H$198="avoir formation AAC"),706140,IF(OR('2013'!$H$198="formation moto",'2013'!$H$198="avoir formation moto"),706150,706170))))</f>
        <v>706130</v>
      </c>
      <c r="D339" s="144" t="str">
        <f>'2013'!$I$198</f>
        <v>0000000883</v>
      </c>
      <c r="E339" t="str">
        <f>LEFT('2013'!$B$198,4)&amp;LEFT('2013'!$C$198,3)&amp;LEFT('2013'!$H$198,13)</f>
        <v>188287formation B</v>
      </c>
      <c r="G339" s="16">
        <f>'2013'!$T$198</f>
        <v>158.86287625418061</v>
      </c>
      <c r="H339" t="s">
        <v>325</v>
      </c>
      <c r="K339" s="131"/>
    </row>
    <row r="340" spans="1:11" x14ac:dyDescent="0.2">
      <c r="A340" s="84">
        <f>'2013'!$J$198</f>
        <v>41417</v>
      </c>
      <c r="B340" t="s">
        <v>324</v>
      </c>
      <c r="C340">
        <v>44710</v>
      </c>
      <c r="D340" s="144" t="str">
        <f>'2013'!$I$198</f>
        <v>0000000883</v>
      </c>
      <c r="E340" t="str">
        <f>LEFT('2013'!$B$198,4)&amp;LEFT('2013'!$C$198,3)&amp;LEFT('2013'!$H$198,13)</f>
        <v>188287formation B</v>
      </c>
      <c r="F340" s="16"/>
      <c r="G340" s="16">
        <f>'2013'!$U$198</f>
        <v>31.137123745819398</v>
      </c>
      <c r="H340" t="s">
        <v>325</v>
      </c>
      <c r="K340" s="131"/>
    </row>
    <row r="341" spans="1:11" x14ac:dyDescent="0.2">
      <c r="A341" s="84">
        <f>'2013'!$J$199</f>
        <v>41417</v>
      </c>
      <c r="B341" t="s">
        <v>324</v>
      </c>
      <c r="C341" t="str">
        <f>411 &amp; LEFT('2013'!$B$199,4)&amp;LEFT('2013'!$C$199,2)</f>
        <v>41118928</v>
      </c>
      <c r="D341" s="144" t="str">
        <f>'2013'!$I$199</f>
        <v>0000000884</v>
      </c>
      <c r="E341" t="str">
        <f>LEFT('2013'!$B$199,4)&amp;LEFT('2013'!$C$199,3)&amp;LEFT('2013'!$H$199,13)</f>
        <v>189288formation B</v>
      </c>
      <c r="F341" s="16">
        <f>'2013'!$S$199</f>
        <v>394</v>
      </c>
      <c r="G341" s="16"/>
      <c r="H341" t="s">
        <v>325</v>
      </c>
      <c r="K341" s="131"/>
    </row>
    <row r="342" spans="1:11" x14ac:dyDescent="0.2">
      <c r="A342" s="84">
        <f>'2013'!$J$199</f>
        <v>41417</v>
      </c>
      <c r="B342" t="s">
        <v>324</v>
      </c>
      <c r="C342">
        <f>IF(OR('2013'!$H$199="formation B",'2013'!$H$199="avoir formation B"),706130,IF(OR('2013'!$H$199="formation AM",'2013'!$H$199="avoir formation AM"),706100,IF(OR('2013'!$H$199="formation AAC",'2013'!$H$199="avoir formation AAC"),706140,IF(OR('2013'!$H$199="formation moto",'2013'!$H$199="avoir formation moto"),706150,706170))))</f>
        <v>706130</v>
      </c>
      <c r="D342" s="144" t="str">
        <f>'2013'!$I$199</f>
        <v>0000000884</v>
      </c>
      <c r="E342" t="str">
        <f>LEFT('2013'!$B$199,4)&amp;LEFT('2013'!$C$199,3)&amp;LEFT('2013'!$H$199,13)</f>
        <v>189288formation B</v>
      </c>
      <c r="G342" s="16">
        <f>'2013'!$T$199</f>
        <v>329.4314381270903</v>
      </c>
      <c r="H342" t="s">
        <v>325</v>
      </c>
      <c r="K342" s="131"/>
    </row>
    <row r="343" spans="1:11" x14ac:dyDescent="0.2">
      <c r="A343" s="84">
        <f>'2013'!$J$199</f>
        <v>41417</v>
      </c>
      <c r="B343" t="s">
        <v>324</v>
      </c>
      <c r="C343">
        <v>44710</v>
      </c>
      <c r="D343" s="144" t="str">
        <f>'2013'!$I$199</f>
        <v>0000000884</v>
      </c>
      <c r="E343" t="str">
        <f>LEFT('2013'!$B$199,4)&amp;LEFT('2013'!$C$199,3)&amp;LEFT('2013'!$H$199,13)</f>
        <v>189288formation B</v>
      </c>
      <c r="F343" s="16"/>
      <c r="G343" s="16">
        <f>'2013'!$U$199</f>
        <v>64.568561872909697</v>
      </c>
      <c r="H343" t="s">
        <v>325</v>
      </c>
      <c r="K343" s="131"/>
    </row>
    <row r="344" spans="1:11" x14ac:dyDescent="0.2">
      <c r="A344" s="84">
        <f>'2013'!$J$200</f>
        <v>41418</v>
      </c>
      <c r="B344" t="s">
        <v>324</v>
      </c>
      <c r="C344" t="str">
        <f>411 &amp; LEFT('2013'!$B$200,4)&amp;LEFT('2013'!$C$200,2)</f>
        <v>41119028</v>
      </c>
      <c r="D344" s="144" t="str">
        <f>'2013'!$I$200</f>
        <v>0000000885</v>
      </c>
      <c r="E344" t="str">
        <f>LEFT('2013'!$B$200,4)&amp;LEFT('2013'!$C$200,3)&amp;LEFT('2013'!$H$200,13)</f>
        <v>190289formation AAC</v>
      </c>
      <c r="F344" s="16">
        <f>'2013'!$S$200</f>
        <v>228</v>
      </c>
      <c r="G344" s="16"/>
      <c r="H344" t="s">
        <v>325</v>
      </c>
      <c r="K344" s="131"/>
    </row>
    <row r="345" spans="1:11" x14ac:dyDescent="0.2">
      <c r="A345" s="84">
        <f>'2013'!$J$200</f>
        <v>41418</v>
      </c>
      <c r="B345" t="s">
        <v>324</v>
      </c>
      <c r="C345">
        <f>IF(OR('2013'!$H$200="formation B",'2013'!$H$200="avoir formation B"),706130,IF(OR('2013'!$H$200="formation AM",'2013'!$H$200="avoir formation AM"),706100,IF(OR('2013'!$H$200="formation AAC",'2013'!$H$200="avoir formation AAC"),706140,IF(OR('2013'!$H$200="formation moto",'2013'!$H$200="avoir formation moto"),706150,706170))))</f>
        <v>706140</v>
      </c>
      <c r="D345" s="144" t="str">
        <f>'2013'!$I$200</f>
        <v>0000000885</v>
      </c>
      <c r="E345" t="str">
        <f>LEFT('2013'!$B$200,4)&amp;LEFT('2013'!$C$200,3)&amp;LEFT('2013'!$H$200,13)</f>
        <v>190289formation AAC</v>
      </c>
      <c r="G345" s="16">
        <f>'2013'!$T$200</f>
        <v>190.63545150501673</v>
      </c>
      <c r="H345" t="s">
        <v>325</v>
      </c>
      <c r="K345" s="131"/>
    </row>
    <row r="346" spans="1:11" x14ac:dyDescent="0.2">
      <c r="A346" s="84">
        <f>'2013'!$J$200</f>
        <v>41418</v>
      </c>
      <c r="B346" t="s">
        <v>324</v>
      </c>
      <c r="C346">
        <v>44710</v>
      </c>
      <c r="D346" s="144" t="str">
        <f>'2013'!$I$200</f>
        <v>0000000885</v>
      </c>
      <c r="E346" t="str">
        <f>LEFT('2013'!$B$200,4)&amp;LEFT('2013'!$C$200,3)&amp;LEFT('2013'!$H$200,13)</f>
        <v>190289formation AAC</v>
      </c>
      <c r="F346" s="16"/>
      <c r="G346" s="16">
        <f>'2013'!$U$200</f>
        <v>37.364548494983282</v>
      </c>
      <c r="H346" t="s">
        <v>325</v>
      </c>
      <c r="K346" s="131"/>
    </row>
    <row r="347" spans="1:11" x14ac:dyDescent="0.2">
      <c r="A347" s="84">
        <f>'2013'!$J$201</f>
        <v>41418</v>
      </c>
      <c r="B347" t="s">
        <v>324</v>
      </c>
      <c r="C347" t="str">
        <f>411 &amp; LEFT('2013'!$B$201,4)&amp;LEFT('2013'!$C$201,2)</f>
        <v>41119129</v>
      </c>
      <c r="D347" s="144" t="str">
        <f>'2013'!$I$201</f>
        <v>0000000886</v>
      </c>
      <c r="E347" t="str">
        <f>LEFT('2013'!$B$201,4)&amp;LEFT('2013'!$C$201,3)&amp;LEFT('2013'!$H$201,13)</f>
        <v>191290formation AAC</v>
      </c>
      <c r="F347" s="16">
        <f>'2013'!$S$201</f>
        <v>114</v>
      </c>
      <c r="G347" s="16"/>
      <c r="H347" t="s">
        <v>325</v>
      </c>
      <c r="K347" s="131"/>
    </row>
    <row r="348" spans="1:11" x14ac:dyDescent="0.2">
      <c r="A348" s="84">
        <f>'2013'!$J$201</f>
        <v>41418</v>
      </c>
      <c r="B348" t="s">
        <v>324</v>
      </c>
      <c r="C348">
        <f>IF(OR('2013'!$H$201="formation B",'2013'!$H$201="avoir formation B"),706130,IF(OR('2013'!$H$201="formation AM",'2013'!$H$201="avoir formation AM"),706100,IF(OR('2013'!$H$201="formation AAC",'2013'!$H$201="avoir formation AAC"),706140,IF(OR('2013'!$H$201="formation moto",'2013'!$H$201="avoir formation moto"),706150,706170))))</f>
        <v>706140</v>
      </c>
      <c r="D348" s="144" t="str">
        <f>'2013'!$I$201</f>
        <v>0000000886</v>
      </c>
      <c r="E348" t="str">
        <f>LEFT('2013'!$B$201,4)&amp;LEFT('2013'!$C$201,3)&amp;LEFT('2013'!$H$201,13)</f>
        <v>191290formation AAC</v>
      </c>
      <c r="G348" s="16">
        <f>'2013'!$T$201</f>
        <v>95.317725752508366</v>
      </c>
      <c r="H348" t="s">
        <v>325</v>
      </c>
      <c r="K348" s="131"/>
    </row>
    <row r="349" spans="1:11" x14ac:dyDescent="0.2">
      <c r="A349" s="84">
        <f>'2013'!$J$201</f>
        <v>41418</v>
      </c>
      <c r="B349" t="s">
        <v>324</v>
      </c>
      <c r="C349">
        <v>44710</v>
      </c>
      <c r="D349" s="144" t="str">
        <f>'2013'!$I$201</f>
        <v>0000000886</v>
      </c>
      <c r="E349" t="str">
        <f>LEFT('2013'!$B$201,4)&amp;LEFT('2013'!$C$201,3)&amp;LEFT('2013'!$H$201,13)</f>
        <v>191290formation AAC</v>
      </c>
      <c r="F349" s="16"/>
      <c r="G349" s="16">
        <f>'2013'!$U$201</f>
        <v>18.682274247491641</v>
      </c>
      <c r="H349" t="s">
        <v>325</v>
      </c>
      <c r="K349" s="131"/>
    </row>
    <row r="350" spans="1:11" x14ac:dyDescent="0.2">
      <c r="A350" s="84">
        <f>'2013'!$J$202</f>
        <v>41422</v>
      </c>
      <c r="B350" t="s">
        <v>324</v>
      </c>
      <c r="C350" t="str">
        <f>411 &amp; LEFT('2013'!$B$202,4)&amp;LEFT('2013'!$C$202,2)</f>
        <v>41119229</v>
      </c>
      <c r="D350" s="144" t="str">
        <f>'2013'!$I$202</f>
        <v>0000000887</v>
      </c>
      <c r="E350" t="str">
        <f>LEFT('2013'!$B$202,4)&amp;LEFT('2013'!$C$202,3)&amp;LEFT('2013'!$H$202,13)</f>
        <v>192291formation B</v>
      </c>
      <c r="F350" s="16">
        <f>'2013'!$S$202</f>
        <v>10</v>
      </c>
      <c r="G350" s="16"/>
      <c r="H350" t="s">
        <v>325</v>
      </c>
      <c r="K350" s="131"/>
    </row>
    <row r="351" spans="1:11" x14ac:dyDescent="0.2">
      <c r="A351" s="84">
        <f>'2013'!$J$202</f>
        <v>41422</v>
      </c>
      <c r="B351" t="s">
        <v>324</v>
      </c>
      <c r="C351">
        <f>IF(OR('2013'!$H$202="formation B",'2013'!$H$202="avoir formation B"),706130,IF(OR('2013'!$H$202="formation AM",'2013'!$H$202="avoir formation AM"),706100,IF(OR('2013'!$H$202="formation AAC",'2013'!$H$202="avoir formation AAC"),706140,IF(OR('2013'!$H$202="formation moto",'2013'!$H$202="avoir formation moto"),706150,706170))))</f>
        <v>706130</v>
      </c>
      <c r="D351" s="144" t="str">
        <f>'2013'!$I$202</f>
        <v>0000000887</v>
      </c>
      <c r="E351" t="str">
        <f>LEFT('2013'!$B$202,4)&amp;LEFT('2013'!$C$202,3)&amp;LEFT('2013'!$H$202,13)</f>
        <v>192291formation B</v>
      </c>
      <c r="G351" s="16">
        <f>'2013'!$T$202</f>
        <v>8.3612040133779271</v>
      </c>
      <c r="H351" t="s">
        <v>325</v>
      </c>
      <c r="K351" s="131"/>
    </row>
    <row r="352" spans="1:11" x14ac:dyDescent="0.2">
      <c r="A352" s="84">
        <f>'2013'!$J$202</f>
        <v>41422</v>
      </c>
      <c r="B352" t="s">
        <v>324</v>
      </c>
      <c r="C352">
        <v>44710</v>
      </c>
      <c r="D352" s="144" t="str">
        <f>'2013'!$I$202</f>
        <v>0000000887</v>
      </c>
      <c r="E352" t="str">
        <f>LEFT('2013'!$B$202,4)&amp;LEFT('2013'!$C$202,3)&amp;LEFT('2013'!$H$202,13)</f>
        <v>192291formation B</v>
      </c>
      <c r="F352" s="16"/>
      <c r="G352" s="16">
        <f>'2013'!$U$202</f>
        <v>1.6387959866220738</v>
      </c>
      <c r="H352" t="s">
        <v>325</v>
      </c>
      <c r="K352" s="131"/>
    </row>
    <row r="353" spans="1:11" x14ac:dyDescent="0.2">
      <c r="A353" s="84">
        <f>'2013'!$J$203</f>
        <v>41422</v>
      </c>
      <c r="B353" t="s">
        <v>324</v>
      </c>
      <c r="C353" t="str">
        <f>411 &amp; LEFT('2013'!$B$203,4)&amp;LEFT('2013'!$C$203,2)</f>
        <v>41119329</v>
      </c>
      <c r="D353" s="144" t="str">
        <f>'2013'!$I$203</f>
        <v>0000000888</v>
      </c>
      <c r="E353" t="str">
        <f>LEFT('2013'!$B$203,4)&amp;LEFT('2013'!$C$203,3)&amp;LEFT('2013'!$H$203,13)</f>
        <v>193292formation B</v>
      </c>
      <c r="F353" s="16">
        <f>'2013'!$S$203</f>
        <v>70</v>
      </c>
      <c r="G353" s="16"/>
      <c r="H353" t="s">
        <v>325</v>
      </c>
      <c r="K353" s="131"/>
    </row>
    <row r="354" spans="1:11" x14ac:dyDescent="0.2">
      <c r="A354" s="84">
        <f>'2013'!$J$203</f>
        <v>41422</v>
      </c>
      <c r="B354" t="s">
        <v>324</v>
      </c>
      <c r="C354">
        <f>IF(OR('2013'!$H$203="formation B",'2013'!$H$203="avoir formation B"),706130,IF(OR('2013'!$H$203="formation AM",'2013'!$H$203="avoir formation AM"),706100,IF(OR('2013'!$H$203="formation AAC",'2013'!$H$203="avoir formation AAC"),706140,IF(OR('2013'!$H$203="formation moto",'2013'!$H$203="avoir formation moto"),706150,706170))))</f>
        <v>706130</v>
      </c>
      <c r="D354" s="144" t="str">
        <f>'2013'!$I$203</f>
        <v>0000000888</v>
      </c>
      <c r="E354" t="str">
        <f>LEFT('2013'!$B$203,4)&amp;LEFT('2013'!$C$203,3)&amp;LEFT('2013'!$H$203,13)</f>
        <v>193292formation B</v>
      </c>
      <c r="G354" s="16">
        <f>'2013'!$T$203</f>
        <v>58.528428093645488</v>
      </c>
      <c r="H354" t="s">
        <v>325</v>
      </c>
      <c r="K354" s="131"/>
    </row>
    <row r="355" spans="1:11" x14ac:dyDescent="0.2">
      <c r="A355" s="84">
        <f>'2013'!$J$203</f>
        <v>41422</v>
      </c>
      <c r="B355" t="s">
        <v>324</v>
      </c>
      <c r="C355">
        <v>44710</v>
      </c>
      <c r="D355" s="144" t="str">
        <f>'2013'!$I$203</f>
        <v>0000000888</v>
      </c>
      <c r="E355" t="str">
        <f>LEFT('2013'!$B$203,4)&amp;LEFT('2013'!$C$203,3)&amp;LEFT('2013'!$H$203,13)</f>
        <v>193292formation B</v>
      </c>
      <c r="F355" s="16"/>
      <c r="G355" s="16">
        <f>'2013'!$U$203</f>
        <v>11.471571906354516</v>
      </c>
      <c r="H355" t="s">
        <v>325</v>
      </c>
      <c r="K355" s="131"/>
    </row>
    <row r="356" spans="1:11" x14ac:dyDescent="0.2">
      <c r="A356" s="84">
        <f>'2013'!$J$204</f>
        <v>41425</v>
      </c>
      <c r="B356" t="s">
        <v>324</v>
      </c>
      <c r="C356" t="str">
        <f>411 &amp; LEFT('2013'!$B$204,4)&amp;LEFT('2013'!$C$204,2)</f>
        <v>41119429</v>
      </c>
      <c r="D356" s="144" t="str">
        <f>'2013'!$I$204</f>
        <v>0000000889</v>
      </c>
      <c r="E356" t="str">
        <f>LEFT('2013'!$B$204,4)&amp;LEFT('2013'!$C$204,3)&amp;LEFT('2013'!$H$204,13)</f>
        <v>194293formation B</v>
      </c>
      <c r="F356" s="16">
        <f>'2013'!$S$204</f>
        <v>152</v>
      </c>
      <c r="G356" s="16"/>
      <c r="H356" t="s">
        <v>325</v>
      </c>
      <c r="K356" s="131"/>
    </row>
    <row r="357" spans="1:11" x14ac:dyDescent="0.2">
      <c r="A357" s="84">
        <f>'2013'!$J$204</f>
        <v>41425</v>
      </c>
      <c r="B357" t="s">
        <v>324</v>
      </c>
      <c r="C357">
        <f>IF(OR('2013'!$H$204="formation B",'2013'!$H$204="avoir formation B"),706130,IF(OR('2013'!$H$204="formation AM",'2013'!$H$204="avoir formation AM"),706100,IF(OR('2013'!$H$204="formation AAC",'2013'!$H$204="avoir formation AAC"),706140,IF(OR('2013'!$H$204="formation moto",'2013'!$H$204="avoir formation moto"),706150,706170))))</f>
        <v>706130</v>
      </c>
      <c r="D357" s="144" t="str">
        <f>'2013'!$I$204</f>
        <v>0000000889</v>
      </c>
      <c r="E357" t="str">
        <f>LEFT('2013'!$B$204,4)&amp;LEFT('2013'!$C$204,3)&amp;LEFT('2013'!$H$204,13)</f>
        <v>194293formation B</v>
      </c>
      <c r="G357" s="16">
        <f>'2013'!$T$204</f>
        <v>127.09030100334449</v>
      </c>
      <c r="H357" t="s">
        <v>325</v>
      </c>
      <c r="K357" s="131"/>
    </row>
    <row r="358" spans="1:11" x14ac:dyDescent="0.2">
      <c r="A358" s="84">
        <f>'2013'!$J$204</f>
        <v>41425</v>
      </c>
      <c r="B358" t="s">
        <v>324</v>
      </c>
      <c r="C358">
        <v>44710</v>
      </c>
      <c r="D358" s="144" t="str">
        <f>'2013'!$I$204</f>
        <v>0000000889</v>
      </c>
      <c r="E358" t="str">
        <f>LEFT('2013'!$B$204,4)&amp;LEFT('2013'!$C$204,3)&amp;LEFT('2013'!$H$204,13)</f>
        <v>194293formation B</v>
      </c>
      <c r="F358" s="16"/>
      <c r="G358" s="16">
        <f>'2013'!$U$204</f>
        <v>24.909698996655521</v>
      </c>
      <c r="H358" t="s">
        <v>325</v>
      </c>
      <c r="K358" s="131"/>
    </row>
    <row r="359" spans="1:11" x14ac:dyDescent="0.2">
      <c r="A359" s="84">
        <f>'2013'!$J$205</f>
        <v>41425</v>
      </c>
      <c r="B359" t="s">
        <v>324</v>
      </c>
      <c r="C359" t="str">
        <f>411 &amp; LEFT('2013'!$B$205,4)&amp;LEFT('2013'!$C$205,2)</f>
        <v>41119529</v>
      </c>
      <c r="D359" s="144" t="str">
        <f>'2013'!$I$205</f>
        <v>0000000890</v>
      </c>
      <c r="E359" t="str">
        <f>LEFT('2013'!$B$205,4)&amp;LEFT('2013'!$C$205,3)&amp;LEFT('2013'!$H$205,13)</f>
        <v>195294formation B</v>
      </c>
      <c r="F359" s="16">
        <f>'2013'!$S$205</f>
        <v>70</v>
      </c>
      <c r="G359" s="16"/>
      <c r="H359" t="s">
        <v>325</v>
      </c>
      <c r="K359" s="131"/>
    </row>
    <row r="360" spans="1:11" x14ac:dyDescent="0.2">
      <c r="A360" s="84">
        <f>'2013'!$J$205</f>
        <v>41425</v>
      </c>
      <c r="B360" t="s">
        <v>324</v>
      </c>
      <c r="C360">
        <f>IF(OR('2013'!$H$205="formation B",'2013'!$H$205="avoir formation B"),706130,IF(OR('2013'!$H$205="formation AM",'2013'!$H$205="avoir formation AM"),706100,IF(OR('2013'!$H$205="formation AAC",'2013'!$H$205="avoir formation AAC"),706140,IF(OR('2013'!$H$205="formation moto",'2013'!$H$205="avoir formation moto"),706150,706170))))</f>
        <v>706130</v>
      </c>
      <c r="D360" s="144" t="str">
        <f>'2013'!$I$205</f>
        <v>0000000890</v>
      </c>
      <c r="E360" t="str">
        <f>LEFT('2013'!$B$205,4)&amp;LEFT('2013'!$C$205,3)&amp;LEFT('2013'!$H$205,13)</f>
        <v>195294formation B</v>
      </c>
      <c r="G360" s="16">
        <f>'2013'!$T$205</f>
        <v>58.528428093645488</v>
      </c>
      <c r="H360" t="s">
        <v>325</v>
      </c>
      <c r="K360" s="131"/>
    </row>
    <row r="361" spans="1:11" x14ac:dyDescent="0.2">
      <c r="A361" s="84">
        <f>'2013'!$J$205</f>
        <v>41425</v>
      </c>
      <c r="B361" t="s">
        <v>324</v>
      </c>
      <c r="C361">
        <v>44710</v>
      </c>
      <c r="D361" s="144" t="str">
        <f>'2013'!$I$205</f>
        <v>0000000890</v>
      </c>
      <c r="E361" t="str">
        <f>LEFT('2013'!$B$205,4)&amp;LEFT('2013'!$C$205,3)&amp;LEFT('2013'!$H$205,13)</f>
        <v>195294formation B</v>
      </c>
      <c r="F361" s="16"/>
      <c r="G361" s="16">
        <f>'2013'!$U$205</f>
        <v>11.471571906354516</v>
      </c>
      <c r="H361" t="s">
        <v>325</v>
      </c>
      <c r="K361" s="131"/>
    </row>
    <row r="362" spans="1:11" x14ac:dyDescent="0.2">
      <c r="A362" s="84">
        <f>'2013'!$J$206</f>
        <v>41425</v>
      </c>
      <c r="B362" t="s">
        <v>324</v>
      </c>
      <c r="C362" t="str">
        <f>411 &amp; LEFT('2013'!$B$206,4)&amp;LEFT('2013'!$C$206,2)</f>
        <v>41119629</v>
      </c>
      <c r="D362" s="144" t="str">
        <f>'2013'!$I$206</f>
        <v>0000000891</v>
      </c>
      <c r="E362" t="str">
        <f>LEFT('2013'!$B$206,4)&amp;LEFT('2013'!$C$206,3)&amp;LEFT('2013'!$H$206,13)</f>
        <v>196295formation AAC</v>
      </c>
      <c r="F362" s="16">
        <f>'2013'!$S$206</f>
        <v>152</v>
      </c>
      <c r="G362" s="16"/>
      <c r="H362" t="s">
        <v>325</v>
      </c>
      <c r="K362" s="131"/>
    </row>
    <row r="363" spans="1:11" x14ac:dyDescent="0.2">
      <c r="A363" s="84">
        <f>'2013'!$J$206</f>
        <v>41425</v>
      </c>
      <c r="B363" t="s">
        <v>324</v>
      </c>
      <c r="C363">
        <f>IF(OR('2013'!$H$206="formation B",'2013'!$H$206="avoir formation B"),706130,IF(OR('2013'!$H$206="formation AM",'2013'!$H$206="avoir formation AM"),706100,IF(OR('2013'!$H$206="formation AAC",'2013'!$H$206="avoir formation AAC"),706140,IF(OR('2013'!$H$206="formation moto",'2013'!$H$206="avoir formation moto"),706150,706170))))</f>
        <v>706140</v>
      </c>
      <c r="D363" s="144" t="str">
        <f>'2013'!$I$206</f>
        <v>0000000891</v>
      </c>
      <c r="E363" t="str">
        <f>LEFT('2013'!$B$206,4)&amp;LEFT('2013'!$C$206,3)&amp;LEFT('2013'!$H$206,13)</f>
        <v>196295formation AAC</v>
      </c>
      <c r="G363" s="16">
        <f>'2013'!$T$206</f>
        <v>127.09030100334449</v>
      </c>
      <c r="H363" t="s">
        <v>325</v>
      </c>
      <c r="K363" s="131"/>
    </row>
    <row r="364" spans="1:11" x14ac:dyDescent="0.2">
      <c r="A364" s="84">
        <f>'2013'!$J$206</f>
        <v>41425</v>
      </c>
      <c r="B364" t="s">
        <v>324</v>
      </c>
      <c r="C364">
        <v>44710</v>
      </c>
      <c r="D364" s="144" t="str">
        <f>'2013'!$I$206</f>
        <v>0000000891</v>
      </c>
      <c r="E364" t="str">
        <f>LEFT('2013'!$B$206,4)&amp;LEFT('2013'!$C$206,3)&amp;LEFT('2013'!$H$206,13)</f>
        <v>196295formation AAC</v>
      </c>
      <c r="F364" s="16"/>
      <c r="G364" s="16">
        <f>'2013'!$U$206</f>
        <v>24.909698996655521</v>
      </c>
      <c r="H364" t="s">
        <v>325</v>
      </c>
      <c r="K364" s="131"/>
    </row>
    <row r="365" spans="1:11" x14ac:dyDescent="0.2">
      <c r="A365" s="84">
        <f>'2013'!$J$207</f>
        <v>41425</v>
      </c>
      <c r="B365" t="s">
        <v>324</v>
      </c>
      <c r="C365" t="str">
        <f>411 &amp; LEFT('2013'!$B$207,4)&amp;LEFT('2013'!$C$207,2)</f>
        <v>41119729</v>
      </c>
      <c r="D365" s="144" t="str">
        <f>'2013'!$I$207</f>
        <v>0000000892</v>
      </c>
      <c r="E365" t="str">
        <f>LEFT('2013'!$B$207,4)&amp;LEFT('2013'!$C$207,3)&amp;LEFT('2013'!$H$207,13)</f>
        <v>197296formation AAC</v>
      </c>
      <c r="F365" s="16">
        <f>'2013'!$S$207</f>
        <v>190</v>
      </c>
      <c r="G365" s="16"/>
      <c r="H365" t="s">
        <v>325</v>
      </c>
      <c r="K365" s="131"/>
    </row>
    <row r="366" spans="1:11" x14ac:dyDescent="0.2">
      <c r="A366" s="84">
        <f>'2013'!$J$207</f>
        <v>41425</v>
      </c>
      <c r="B366" t="s">
        <v>324</v>
      </c>
      <c r="C366">
        <f>IF(OR('2013'!$H$207="formation B",'2013'!$H$207="avoir formation B"),706130,IF(OR('2013'!$H$207="formation AM",'2013'!$H$207="avoir formation AM"),706100,IF(OR('2013'!$H$207="formation AAC",'2013'!$H$207="avoir formation AAC"),706140,IF(OR('2013'!$H$207="formation moto",'2013'!$H$207="avoir formation moto"),706150,706170))))</f>
        <v>706140</v>
      </c>
      <c r="D366" s="144" t="str">
        <f>'2013'!$I$207</f>
        <v>0000000892</v>
      </c>
      <c r="E366" t="str">
        <f>LEFT('2013'!$B$207,4)&amp;LEFT('2013'!$C$207,3)&amp;LEFT('2013'!$H$207,13)</f>
        <v>197296formation AAC</v>
      </c>
      <c r="G366" s="16">
        <f>'2013'!$T$207</f>
        <v>158.86287625418061</v>
      </c>
      <c r="H366" t="s">
        <v>325</v>
      </c>
      <c r="K366" s="131"/>
    </row>
    <row r="367" spans="1:11" x14ac:dyDescent="0.2">
      <c r="A367" s="84">
        <f>'2013'!$J$207</f>
        <v>41425</v>
      </c>
      <c r="B367" t="s">
        <v>324</v>
      </c>
      <c r="C367">
        <v>44710</v>
      </c>
      <c r="D367" s="144" t="str">
        <f>'2013'!$I$207</f>
        <v>0000000892</v>
      </c>
      <c r="E367" t="str">
        <f>LEFT('2013'!$B$207,4)&amp;LEFT('2013'!$C$207,3)&amp;LEFT('2013'!$H$207,13)</f>
        <v>197296formation AAC</v>
      </c>
      <c r="F367" s="16"/>
      <c r="G367" s="16">
        <f>'2013'!$U$207</f>
        <v>31.137123745819398</v>
      </c>
      <c r="H367" t="s">
        <v>325</v>
      </c>
      <c r="K367" s="131"/>
    </row>
    <row r="368" spans="1:11" x14ac:dyDescent="0.2">
      <c r="A368" s="84">
        <f>'2013'!$J$208</f>
        <v>41426</v>
      </c>
      <c r="B368" t="s">
        <v>324</v>
      </c>
      <c r="C368" t="str">
        <f>411 &amp; LEFT('2013'!$B$208,4)&amp;LEFT('2013'!$C$208,2)</f>
        <v>41119829</v>
      </c>
      <c r="D368" s="144" t="str">
        <f>'2013'!$I$208</f>
        <v>0000000893</v>
      </c>
      <c r="E368" t="str">
        <f>LEFT('2013'!$B$208,4)&amp;LEFT('2013'!$C$208,3)&amp;LEFT('2013'!$H$208,13)</f>
        <v>198297formation B</v>
      </c>
      <c r="F368" s="16">
        <f>'2013'!$S$208</f>
        <v>190</v>
      </c>
      <c r="G368" s="16"/>
      <c r="H368" t="s">
        <v>325</v>
      </c>
      <c r="K368" s="131"/>
    </row>
    <row r="369" spans="1:11" x14ac:dyDescent="0.2">
      <c r="A369" s="84">
        <f>'2013'!$J$208</f>
        <v>41426</v>
      </c>
      <c r="B369" t="s">
        <v>324</v>
      </c>
      <c r="C369">
        <f>IF(OR('2013'!$H$208="formation B",'2013'!$H$208="avoir formation B"),706130,IF(OR('2013'!$H$208="formation AM",'2013'!$H$208="avoir formation AM"),706100,IF(OR('2013'!$H$208="formation AAC",'2013'!$H$208="avoir formation AAC"),706140,IF(OR('2013'!$H$208="formation moto",'2013'!$H$208="avoir formation moto"),706150,706170))))</f>
        <v>706130</v>
      </c>
      <c r="D369" s="144" t="str">
        <f>'2013'!$I$208</f>
        <v>0000000893</v>
      </c>
      <c r="E369" t="str">
        <f>LEFT('2013'!$B$208,4)&amp;LEFT('2013'!$C$208,3)&amp;LEFT('2013'!$H$208,13)</f>
        <v>198297formation B</v>
      </c>
      <c r="G369" s="16">
        <f>'2013'!$T$208</f>
        <v>158.86287625418061</v>
      </c>
      <c r="H369" t="s">
        <v>325</v>
      </c>
      <c r="K369" s="131"/>
    </row>
    <row r="370" spans="1:11" x14ac:dyDescent="0.2">
      <c r="A370" s="84">
        <f>'2013'!$J$208</f>
        <v>41426</v>
      </c>
      <c r="B370" t="s">
        <v>324</v>
      </c>
      <c r="C370">
        <v>44710</v>
      </c>
      <c r="D370" s="144" t="str">
        <f>'2013'!$I$208</f>
        <v>0000000893</v>
      </c>
      <c r="E370" t="str">
        <f>LEFT('2013'!$B$208,4)&amp;LEFT('2013'!$C$208,3)&amp;LEFT('2013'!$H$208,13)</f>
        <v>198297formation B</v>
      </c>
      <c r="F370" s="16"/>
      <c r="G370" s="16">
        <f>'2013'!$U$208</f>
        <v>31.137123745819398</v>
      </c>
      <c r="H370" t="s">
        <v>325</v>
      </c>
      <c r="K370" s="131"/>
    </row>
    <row r="371" spans="1:11" x14ac:dyDescent="0.2">
      <c r="A371" s="84">
        <f>'2013'!$J$209</f>
        <v>41426</v>
      </c>
      <c r="B371" t="s">
        <v>324</v>
      </c>
      <c r="C371" t="str">
        <f>411 &amp; LEFT('2013'!$B$209,4)&amp;LEFT('2013'!$C$209,2)</f>
        <v>41119929</v>
      </c>
      <c r="D371" s="144" t="str">
        <f>'2013'!$I$209</f>
        <v>0000000894</v>
      </c>
      <c r="E371" t="str">
        <f>LEFT('2013'!$B$209,4)&amp;LEFT('2013'!$C$209,3)&amp;LEFT('2013'!$H$209,13)</f>
        <v>199298formation AAC</v>
      </c>
      <c r="F371" s="16">
        <f>'2013'!$S$209</f>
        <v>190</v>
      </c>
      <c r="G371" s="16"/>
      <c r="H371" t="s">
        <v>325</v>
      </c>
      <c r="K371" s="131"/>
    </row>
    <row r="372" spans="1:11" x14ac:dyDescent="0.2">
      <c r="A372" s="84">
        <f>'2013'!$J$209</f>
        <v>41426</v>
      </c>
      <c r="B372" t="s">
        <v>324</v>
      </c>
      <c r="C372">
        <f>IF(OR('2013'!$H$209="formation B",'2013'!$H$209="avoir formation B"),706130,IF(OR('2013'!$H$209="formation AM",'2013'!$H$209="avoir formation AM"),706100,IF(OR('2013'!$H$209="formation AAC",'2013'!$H$209="avoir formation AAC"),706140,IF(OR('2013'!$H$209="formation moto",'2013'!$H$209="avoir formation moto"),706150,706170))))</f>
        <v>706140</v>
      </c>
      <c r="D372" s="144" t="str">
        <f>'2013'!$I$209</f>
        <v>0000000894</v>
      </c>
      <c r="E372" t="str">
        <f>LEFT('2013'!$B$209,4)&amp;LEFT('2013'!$C$209,3)&amp;LEFT('2013'!$H$209,13)</f>
        <v>199298formation AAC</v>
      </c>
      <c r="G372" s="16">
        <f>'2013'!$T$209</f>
        <v>158.86287625418061</v>
      </c>
      <c r="H372" t="s">
        <v>325</v>
      </c>
      <c r="K372" s="131"/>
    </row>
    <row r="373" spans="1:11" x14ac:dyDescent="0.2">
      <c r="A373" s="84">
        <f>'2013'!$J$209</f>
        <v>41426</v>
      </c>
      <c r="B373" t="s">
        <v>324</v>
      </c>
      <c r="C373">
        <v>44710</v>
      </c>
      <c r="D373" s="144" t="str">
        <f>'2013'!$I$209</f>
        <v>0000000894</v>
      </c>
      <c r="E373" t="str">
        <f>LEFT('2013'!$B$209,4)&amp;LEFT('2013'!$C$209,3)&amp;LEFT('2013'!$H$209,13)</f>
        <v>199298formation AAC</v>
      </c>
      <c r="F373" s="16"/>
      <c r="G373" s="16">
        <f>'2013'!$U$209</f>
        <v>31.137123745819398</v>
      </c>
      <c r="H373" t="s">
        <v>325</v>
      </c>
      <c r="K373" s="131"/>
    </row>
    <row r="374" spans="1:11" x14ac:dyDescent="0.2">
      <c r="A374" s="84">
        <f>'2013'!$J$210</f>
        <v>41429</v>
      </c>
      <c r="B374" t="s">
        <v>324</v>
      </c>
      <c r="C374" t="str">
        <f>411 &amp; LEFT('2013'!$B$210,4)&amp;LEFT('2013'!$C$210,2)</f>
        <v>41120029</v>
      </c>
      <c r="D374" s="144" t="str">
        <f>'2013'!$I$210</f>
        <v>0000000895</v>
      </c>
      <c r="E374" t="str">
        <f>LEFT('2013'!$B$210,4)&amp;LEFT('2013'!$C$210,3)&amp;LEFT('2013'!$H$210,13)</f>
        <v>200299formation B</v>
      </c>
      <c r="F374" s="16">
        <f>'2013'!$S$210</f>
        <v>190</v>
      </c>
      <c r="G374" s="16"/>
      <c r="H374" t="s">
        <v>325</v>
      </c>
      <c r="K374" s="131"/>
    </row>
    <row r="375" spans="1:11" x14ac:dyDescent="0.2">
      <c r="A375" s="84">
        <f>'2013'!$J$210</f>
        <v>41429</v>
      </c>
      <c r="B375" t="s">
        <v>324</v>
      </c>
      <c r="C375">
        <f>IF(OR('2013'!$H$210="formation B",'2013'!$H$210="avoir formation B"),706130,IF(OR('2013'!$H$210="formation AM",'2013'!$H$210="avoir formation AM"),706100,IF(OR('2013'!$H$210="formation AAC",'2013'!$H$210="avoir formation AAC"),706140,IF(OR('2013'!$H$210="formation moto",'2013'!$H$210="avoir formation moto"),706150,706170))))</f>
        <v>706130</v>
      </c>
      <c r="D375" s="144" t="str">
        <f>'2013'!$I$210</f>
        <v>0000000895</v>
      </c>
      <c r="E375" t="str">
        <f>LEFT('2013'!$B$210,4)&amp;LEFT('2013'!$C$210,3)&amp;LEFT('2013'!$H$210,13)</f>
        <v>200299formation B</v>
      </c>
      <c r="G375" s="16">
        <f>'2013'!$T$210</f>
        <v>158.86287625418061</v>
      </c>
      <c r="H375" t="s">
        <v>325</v>
      </c>
      <c r="K375" s="131"/>
    </row>
    <row r="376" spans="1:11" x14ac:dyDescent="0.2">
      <c r="A376" s="84">
        <f>'2013'!$J$210</f>
        <v>41429</v>
      </c>
      <c r="B376" t="s">
        <v>324</v>
      </c>
      <c r="C376">
        <v>44710</v>
      </c>
      <c r="D376" s="144" t="str">
        <f>'2013'!$I$210</f>
        <v>0000000895</v>
      </c>
      <c r="E376" t="str">
        <f>LEFT('2013'!$B$210,4)&amp;LEFT('2013'!$C$210,3)&amp;LEFT('2013'!$H$210,13)</f>
        <v>200299formation B</v>
      </c>
      <c r="F376" s="16"/>
      <c r="G376" s="16">
        <f>'2013'!$U$210</f>
        <v>31.137123745819398</v>
      </c>
      <c r="H376" t="s">
        <v>325</v>
      </c>
      <c r="K376" s="131"/>
    </row>
    <row r="377" spans="1:11" x14ac:dyDescent="0.2">
      <c r="A377" s="84">
        <f>'2013'!$J$211</f>
        <v>41429</v>
      </c>
      <c r="B377" t="s">
        <v>324</v>
      </c>
      <c r="C377" t="str">
        <f>411 &amp; LEFT('2013'!$B$211,4)&amp;LEFT('2013'!$C$211,2)</f>
        <v>41120130</v>
      </c>
      <c r="D377" s="144" t="str">
        <f>'2013'!$I$211</f>
        <v>0000000896</v>
      </c>
      <c r="E377" t="str">
        <f>LEFT('2013'!$B$211,4)&amp;LEFT('2013'!$C$211,3)&amp;LEFT('2013'!$H$211,13)</f>
        <v>201300formation B</v>
      </c>
      <c r="F377" s="16">
        <f>'2013'!$S$211</f>
        <v>190</v>
      </c>
      <c r="G377" s="16"/>
      <c r="H377" t="s">
        <v>325</v>
      </c>
      <c r="K377" s="131"/>
    </row>
    <row r="378" spans="1:11" x14ac:dyDescent="0.2">
      <c r="A378" s="84">
        <f>'2013'!$J$211</f>
        <v>41429</v>
      </c>
      <c r="B378" t="s">
        <v>324</v>
      </c>
      <c r="C378">
        <f>IF(OR('2013'!$H$211="formation B",'2013'!$H$211="avoir formation B"),706130,IF(OR('2013'!$H$211="formation AM",'2013'!$H$211="avoir formation AM"),706100,IF(OR('2013'!$H$211="formation AAC",'2013'!$H$211="avoir formation AAC"),706140,IF(OR('2013'!$H$211="formation moto",'2013'!$H$211="avoir formation moto"),706150,706170))))</f>
        <v>706130</v>
      </c>
      <c r="D378" s="144" t="str">
        <f>'2013'!$I$211</f>
        <v>0000000896</v>
      </c>
      <c r="E378" t="str">
        <f>LEFT('2013'!$B$211,4)&amp;LEFT('2013'!$C$211,3)&amp;LEFT('2013'!$H$211,13)</f>
        <v>201300formation B</v>
      </c>
      <c r="G378" s="16">
        <f>'2013'!$T$211</f>
        <v>158.86287625418061</v>
      </c>
      <c r="H378" t="s">
        <v>325</v>
      </c>
      <c r="K378" s="131"/>
    </row>
    <row r="379" spans="1:11" x14ac:dyDescent="0.2">
      <c r="A379" s="84">
        <f>'2013'!$J$211</f>
        <v>41429</v>
      </c>
      <c r="B379" t="s">
        <v>324</v>
      </c>
      <c r="C379">
        <v>44710</v>
      </c>
      <c r="D379" s="144" t="str">
        <f>'2013'!$I$211</f>
        <v>0000000896</v>
      </c>
      <c r="E379" t="str">
        <f>LEFT('2013'!$B$211,4)&amp;LEFT('2013'!$C$211,3)&amp;LEFT('2013'!$H$211,13)</f>
        <v>201300formation B</v>
      </c>
      <c r="F379" s="16"/>
      <c r="G379" s="16">
        <f>'2013'!$U$211</f>
        <v>31.137123745819398</v>
      </c>
      <c r="H379" t="s">
        <v>325</v>
      </c>
      <c r="K379" s="131"/>
    </row>
    <row r="380" spans="1:11" x14ac:dyDescent="0.2">
      <c r="A380" s="84">
        <f>'2013'!$J$212</f>
        <v>41430</v>
      </c>
      <c r="B380" t="s">
        <v>324</v>
      </c>
      <c r="C380" t="str">
        <f>411 &amp; LEFT('2013'!$B$212,4)&amp;LEFT('2013'!$C$212,2)</f>
        <v>41120230</v>
      </c>
      <c r="D380" s="144" t="str">
        <f>'2013'!$I$212</f>
        <v>0000000897</v>
      </c>
      <c r="E380" t="str">
        <f>LEFT('2013'!$B$212,4)&amp;LEFT('2013'!$C$212,3)&amp;LEFT('2013'!$H$212,13)</f>
        <v>202301formation B</v>
      </c>
      <c r="F380" s="16">
        <f>'2013'!$S$212</f>
        <v>70</v>
      </c>
      <c r="G380" s="16"/>
      <c r="H380" t="s">
        <v>325</v>
      </c>
      <c r="K380" s="131"/>
    </row>
    <row r="381" spans="1:11" x14ac:dyDescent="0.2">
      <c r="A381" s="84">
        <f>'2013'!$J$212</f>
        <v>41430</v>
      </c>
      <c r="B381" t="s">
        <v>324</v>
      </c>
      <c r="C381">
        <f>IF(OR('2013'!$H$212="formation B",'2013'!$H$212="avoir formation B"),706130,IF(OR('2013'!$H$212="formation AM",'2013'!$H$212="avoir formation AM"),706100,IF(OR('2013'!$H$212="formation AAC",'2013'!$H$212="avoir formation AAC"),706140,IF(OR('2013'!$H$212="formation moto",'2013'!$H$212="avoir formation moto"),706150,706170))))</f>
        <v>706130</v>
      </c>
      <c r="D381" s="144" t="str">
        <f>'2013'!$I$212</f>
        <v>0000000897</v>
      </c>
      <c r="E381" t="str">
        <f>LEFT('2013'!$B$212,4)&amp;LEFT('2013'!$C$212,3)&amp;LEFT('2013'!$H$212,13)</f>
        <v>202301formation B</v>
      </c>
      <c r="G381" s="16">
        <f>'2013'!$T$212</f>
        <v>58.528428093645488</v>
      </c>
      <c r="H381" t="s">
        <v>325</v>
      </c>
      <c r="K381" s="131"/>
    </row>
    <row r="382" spans="1:11" x14ac:dyDescent="0.2">
      <c r="A382" s="84">
        <f>'2013'!$J$212</f>
        <v>41430</v>
      </c>
      <c r="B382" t="s">
        <v>324</v>
      </c>
      <c r="C382">
        <v>44710</v>
      </c>
      <c r="D382" s="144" t="str">
        <f>'2013'!$I$212</f>
        <v>0000000897</v>
      </c>
      <c r="E382" t="str">
        <f>LEFT('2013'!$B$212,4)&amp;LEFT('2013'!$C$212,3)&amp;LEFT('2013'!$H$212,13)</f>
        <v>202301formation B</v>
      </c>
      <c r="F382" s="16"/>
      <c r="G382" s="16">
        <f>'2013'!$U$212</f>
        <v>11.471571906354516</v>
      </c>
      <c r="H382" t="s">
        <v>325</v>
      </c>
      <c r="K382" s="131"/>
    </row>
    <row r="383" spans="1:11" x14ac:dyDescent="0.2">
      <c r="A383" s="84">
        <f>'2013'!$J$213</f>
        <v>41430</v>
      </c>
      <c r="B383" t="s">
        <v>324</v>
      </c>
      <c r="C383" t="str">
        <f>411 &amp; LEFT('2013'!$B$213,4)&amp;LEFT('2013'!$C$213,2)</f>
        <v>41120330</v>
      </c>
      <c r="D383" s="144" t="str">
        <f>'2013'!$I$213</f>
        <v>0000000898</v>
      </c>
      <c r="E383" t="str">
        <f>LEFT('2013'!$B$213,4)&amp;LEFT('2013'!$C$213,3)&amp;LEFT('2013'!$H$213,13)</f>
        <v>203302formation B</v>
      </c>
      <c r="F383" s="16">
        <f>'2013'!$S$213</f>
        <v>190</v>
      </c>
      <c r="G383" s="16"/>
      <c r="H383" t="s">
        <v>325</v>
      </c>
      <c r="K383" s="131"/>
    </row>
    <row r="384" spans="1:11" x14ac:dyDescent="0.2">
      <c r="A384" s="84">
        <f>'2013'!$J$213</f>
        <v>41430</v>
      </c>
      <c r="B384" t="s">
        <v>324</v>
      </c>
      <c r="C384">
        <f>IF(OR('2013'!$H$213="formation B",'2013'!$H$213="avoir formation B"),706130,IF(OR('2013'!$H$213="formation AM",'2013'!$H$213="avoir formation AM"),706100,IF(OR('2013'!$H$213="formation AAC",'2013'!$H$213="avoir formation AAC"),706140,IF(OR('2013'!$H$213="formation moto",'2013'!$H$213="avoir formation moto"),706150,706170))))</f>
        <v>706130</v>
      </c>
      <c r="D384" s="144" t="str">
        <f>'2013'!$I$213</f>
        <v>0000000898</v>
      </c>
      <c r="E384" t="str">
        <f>LEFT('2013'!$B$213,4)&amp;LEFT('2013'!$C$213,3)&amp;LEFT('2013'!$H$213,13)</f>
        <v>203302formation B</v>
      </c>
      <c r="G384" s="16">
        <f>'2013'!$T$213</f>
        <v>158.86287625418061</v>
      </c>
      <c r="H384" t="s">
        <v>325</v>
      </c>
      <c r="K384" s="131"/>
    </row>
    <row r="385" spans="1:11" x14ac:dyDescent="0.2">
      <c r="A385" s="84">
        <f>'2013'!$J$213</f>
        <v>41430</v>
      </c>
      <c r="B385" t="s">
        <v>324</v>
      </c>
      <c r="C385">
        <v>44710</v>
      </c>
      <c r="D385" s="144" t="str">
        <f>'2013'!$I$213</f>
        <v>0000000898</v>
      </c>
      <c r="E385" t="str">
        <f>LEFT('2013'!$B$213,4)&amp;LEFT('2013'!$C$213,3)&amp;LEFT('2013'!$H$213,13)</f>
        <v>203302formation B</v>
      </c>
      <c r="F385" s="16"/>
      <c r="G385" s="16">
        <f>'2013'!$U$213</f>
        <v>31.137123745819398</v>
      </c>
      <c r="H385" t="s">
        <v>325</v>
      </c>
      <c r="K385" s="131"/>
    </row>
    <row r="386" spans="1:11" x14ac:dyDescent="0.2">
      <c r="A386" s="84">
        <f>'2013'!$J$214</f>
        <v>41430</v>
      </c>
      <c r="B386" t="s">
        <v>324</v>
      </c>
      <c r="C386" t="str">
        <f>411 &amp; LEFT('2013'!$B$214,4)&amp;LEFT('2013'!$C$214,2)</f>
        <v>41120430</v>
      </c>
      <c r="D386" s="144" t="str">
        <f>'2013'!$I$214</f>
        <v>0000000899</v>
      </c>
      <c r="E386" t="str">
        <f>LEFT('2013'!$B$214,4)&amp;LEFT('2013'!$C$214,3)&amp;LEFT('2013'!$H$214,13)</f>
        <v>204303formation mot</v>
      </c>
      <c r="F386" s="16">
        <f>'2013'!$S$214</f>
        <v>200</v>
      </c>
      <c r="G386" s="16"/>
      <c r="H386" t="s">
        <v>325</v>
      </c>
      <c r="K386" s="131"/>
    </row>
    <row r="387" spans="1:11" x14ac:dyDescent="0.2">
      <c r="A387" s="84">
        <f>'2013'!$J$214</f>
        <v>41430</v>
      </c>
      <c r="B387" t="s">
        <v>324</v>
      </c>
      <c r="C387">
        <f>IF(OR('2013'!$H$214="formation B",'2013'!$H$214="avoir formation B"),706130,IF(OR('2013'!$H$214="formation AM",'2013'!$H$214="avoir formation AM"),706100,IF(OR('2013'!$H$214="formation AAC",'2013'!$H$214="avoir formation AAC"),706140,IF(OR('2013'!$H$214="formation moto",'2013'!$H$214="avoir formation moto"),706150,706170))))</f>
        <v>706150</v>
      </c>
      <c r="D387" s="144" t="str">
        <f>'2013'!$I$214</f>
        <v>0000000899</v>
      </c>
      <c r="E387" t="str">
        <f>LEFT('2013'!$B$214,4)&amp;LEFT('2013'!$C$214,3)&amp;LEFT('2013'!$H$214,13)</f>
        <v>204303formation mot</v>
      </c>
      <c r="G387" s="16">
        <f>'2013'!$T$214</f>
        <v>167.22408026755855</v>
      </c>
      <c r="H387" t="s">
        <v>325</v>
      </c>
      <c r="K387" s="131"/>
    </row>
    <row r="388" spans="1:11" x14ac:dyDescent="0.2">
      <c r="A388" s="84">
        <f>'2013'!$J$214</f>
        <v>41430</v>
      </c>
      <c r="B388" t="s">
        <v>324</v>
      </c>
      <c r="C388">
        <v>44710</v>
      </c>
      <c r="D388" s="144" t="str">
        <f>'2013'!$I$214</f>
        <v>0000000899</v>
      </c>
      <c r="E388" t="str">
        <f>LEFT('2013'!$B$214,4)&amp;LEFT('2013'!$C$214,3)&amp;LEFT('2013'!$H$214,13)</f>
        <v>204303formation mot</v>
      </c>
      <c r="F388" s="16"/>
      <c r="G388" s="16">
        <f>'2013'!$U$214</f>
        <v>32.77591973244148</v>
      </c>
      <c r="H388" t="s">
        <v>325</v>
      </c>
      <c r="K388" s="131"/>
    </row>
    <row r="389" spans="1:11" x14ac:dyDescent="0.2">
      <c r="A389" s="84">
        <f>'2013'!$J$215</f>
        <v>41432</v>
      </c>
      <c r="B389" t="s">
        <v>324</v>
      </c>
      <c r="C389" t="str">
        <f>411 &amp; LEFT('2013'!$B$215,4)&amp;LEFT('2013'!$C$215,2)</f>
        <v>41120530</v>
      </c>
      <c r="D389" s="144" t="str">
        <f>'2013'!$I$215</f>
        <v>0000000900</v>
      </c>
      <c r="E389" t="str">
        <f>LEFT('2013'!$B$215,4)&amp;LEFT('2013'!$C$215,3)&amp;LEFT('2013'!$H$215,13)</f>
        <v>205304formation AAC</v>
      </c>
      <c r="F389" s="16">
        <f>'2013'!$S$215</f>
        <v>111</v>
      </c>
      <c r="G389" s="16"/>
      <c r="H389" t="s">
        <v>325</v>
      </c>
      <c r="K389" s="131"/>
    </row>
    <row r="390" spans="1:11" x14ac:dyDescent="0.2">
      <c r="A390" s="84">
        <f>'2013'!$J$215</f>
        <v>41432</v>
      </c>
      <c r="B390" t="s">
        <v>324</v>
      </c>
      <c r="C390">
        <f>IF(OR('2013'!$H$215="formation B",'2013'!$H$215="avoir formation B"),706130,IF(OR('2013'!$H$215="formation AM",'2013'!$H$215="avoir formation AM"),706100,IF(OR('2013'!$H$215="formation AAC",'2013'!$H$215="avoir formation AAC"),706140,IF(OR('2013'!$H$215="formation moto",'2013'!$H$215="avoir formation moto"),706150,706170))))</f>
        <v>706140</v>
      </c>
      <c r="D390" s="144" t="str">
        <f>'2013'!$I$215</f>
        <v>0000000900</v>
      </c>
      <c r="E390" t="str">
        <f>LEFT('2013'!$B$215,4)&amp;LEFT('2013'!$C$215,3)&amp;LEFT('2013'!$H$215,13)</f>
        <v>205304formation AAC</v>
      </c>
      <c r="G390" s="16">
        <f>'2013'!$T$215</f>
        <v>92.809364548494983</v>
      </c>
      <c r="H390" t="s">
        <v>325</v>
      </c>
      <c r="K390" s="131"/>
    </row>
    <row r="391" spans="1:11" x14ac:dyDescent="0.2">
      <c r="A391" s="84">
        <f>'2013'!$J$215</f>
        <v>41432</v>
      </c>
      <c r="B391" t="s">
        <v>324</v>
      </c>
      <c r="C391">
        <v>44710</v>
      </c>
      <c r="D391" s="144" t="str">
        <f>'2013'!$I$215</f>
        <v>0000000900</v>
      </c>
      <c r="E391" t="str">
        <f>LEFT('2013'!$B$215,4)&amp;LEFT('2013'!$C$215,3)&amp;LEFT('2013'!$H$215,13)</f>
        <v>205304formation AAC</v>
      </c>
      <c r="F391" s="16"/>
      <c r="G391" s="16">
        <f>'2013'!$U$215</f>
        <v>18.190635451505017</v>
      </c>
      <c r="H391" t="s">
        <v>325</v>
      </c>
      <c r="K391" s="131"/>
    </row>
    <row r="392" spans="1:11" x14ac:dyDescent="0.2">
      <c r="A392" s="84">
        <f>'2013'!$J$216</f>
        <v>41432</v>
      </c>
      <c r="B392" t="s">
        <v>324</v>
      </c>
      <c r="C392" t="str">
        <f>411 &amp; LEFT('2013'!$B$216,4)&amp;LEFT('2013'!$C$216,2)</f>
        <v>41120630</v>
      </c>
      <c r="D392" s="144" t="str">
        <f>'2013'!$I$216</f>
        <v>0000000901</v>
      </c>
      <c r="E392" t="str">
        <f>LEFT('2013'!$B$216,4)&amp;LEFT('2013'!$C$216,3)&amp;LEFT('2013'!$H$216,13)</f>
        <v>206305formation B</v>
      </c>
      <c r="F392" s="16">
        <f>'2013'!$S$216</f>
        <v>149</v>
      </c>
      <c r="G392" s="16"/>
      <c r="H392" t="s">
        <v>325</v>
      </c>
      <c r="K392" s="131"/>
    </row>
    <row r="393" spans="1:11" x14ac:dyDescent="0.2">
      <c r="A393" s="84">
        <f>'2013'!$J$216</f>
        <v>41432</v>
      </c>
      <c r="B393" t="s">
        <v>324</v>
      </c>
      <c r="C393">
        <f>IF(OR('2013'!$H$216="formation B",'2013'!$H$216="avoir formation B"),706130,IF(OR('2013'!$H$216="formation AM",'2013'!$H$216="avoir formation AM"),706100,IF(OR('2013'!$H$216="formation AAC",'2013'!$H$216="avoir formation AAC"),706140,IF(OR('2013'!$H$216="formation moto",'2013'!$H$216="avoir formation moto"),706150,706170))))</f>
        <v>706130</v>
      </c>
      <c r="D393" s="144" t="str">
        <f>'2013'!$I$216</f>
        <v>0000000901</v>
      </c>
      <c r="E393" t="str">
        <f>LEFT('2013'!$B$216,4)&amp;LEFT('2013'!$C$216,3)&amp;LEFT('2013'!$H$216,13)</f>
        <v>206305formation B</v>
      </c>
      <c r="G393" s="16">
        <f>'2013'!$T$216</f>
        <v>124.58193979933111</v>
      </c>
      <c r="H393" t="s">
        <v>325</v>
      </c>
      <c r="K393" s="131"/>
    </row>
    <row r="394" spans="1:11" x14ac:dyDescent="0.2">
      <c r="A394" s="84">
        <f>'2013'!$J$216</f>
        <v>41432</v>
      </c>
      <c r="B394" t="s">
        <v>324</v>
      </c>
      <c r="C394">
        <v>44710</v>
      </c>
      <c r="D394" s="144" t="str">
        <f>'2013'!$I$216</f>
        <v>0000000901</v>
      </c>
      <c r="E394" t="str">
        <f>LEFT('2013'!$B$216,4)&amp;LEFT('2013'!$C$216,3)&amp;LEFT('2013'!$H$216,13)</f>
        <v>206305formation B</v>
      </c>
      <c r="F394" s="16"/>
      <c r="G394" s="16">
        <f>'2013'!$U$216</f>
        <v>24.418060200668897</v>
      </c>
      <c r="H394" t="s">
        <v>325</v>
      </c>
      <c r="K394" s="131"/>
    </row>
    <row r="395" spans="1:11" x14ac:dyDescent="0.2">
      <c r="A395" s="84">
        <f>'2013'!$J$217</f>
        <v>41432</v>
      </c>
      <c r="B395" t="s">
        <v>324</v>
      </c>
      <c r="C395" t="str">
        <f>411 &amp; LEFT('2013'!$B$217,4)&amp;LEFT('2013'!$C$217,2)</f>
        <v>41120730</v>
      </c>
      <c r="D395" s="144" t="str">
        <f>'2013'!$I$217</f>
        <v>0000000902</v>
      </c>
      <c r="E395" t="str">
        <f>LEFT('2013'!$B$217,4)&amp;LEFT('2013'!$C$217,3)&amp;LEFT('2013'!$H$217,13)</f>
        <v>207306formation B</v>
      </c>
      <c r="F395" s="16">
        <f>'2013'!$S$217</f>
        <v>111</v>
      </c>
      <c r="G395" s="16"/>
      <c r="H395" t="s">
        <v>325</v>
      </c>
      <c r="K395" s="131"/>
    </row>
    <row r="396" spans="1:11" x14ac:dyDescent="0.2">
      <c r="A396" s="84">
        <f>'2013'!$J$217</f>
        <v>41432</v>
      </c>
      <c r="B396" t="s">
        <v>324</v>
      </c>
      <c r="C396">
        <f>IF(OR('2013'!$H$217="formation B",'2013'!$H$217="avoir formation B"),706130,IF(OR('2013'!$H$217="formation AM",'2013'!$H$217="avoir formation AM"),706100,IF(OR('2013'!$H$217="formation AAC",'2013'!$H$217="avoir formation AAC"),706140,IF(OR('2013'!$H$217="formation moto",'2013'!$H$217="avoir formation moto"),706150,706170))))</f>
        <v>706130</v>
      </c>
      <c r="D396" s="144" t="str">
        <f>'2013'!$I$217</f>
        <v>0000000902</v>
      </c>
      <c r="E396" t="str">
        <f>LEFT('2013'!$B$217,4)&amp;LEFT('2013'!$C$217,3)&amp;LEFT('2013'!$H$217,13)</f>
        <v>207306formation B</v>
      </c>
      <c r="G396" s="16">
        <f>'2013'!$T$217</f>
        <v>92.809364548494983</v>
      </c>
      <c r="H396" t="s">
        <v>325</v>
      </c>
      <c r="K396" s="131"/>
    </row>
    <row r="397" spans="1:11" x14ac:dyDescent="0.2">
      <c r="A397" s="84">
        <f>'2013'!$J$217</f>
        <v>41432</v>
      </c>
      <c r="B397" t="s">
        <v>324</v>
      </c>
      <c r="C397">
        <v>44710</v>
      </c>
      <c r="D397" s="144" t="str">
        <f>'2013'!$I$217</f>
        <v>0000000902</v>
      </c>
      <c r="E397" t="str">
        <f>LEFT('2013'!$B$217,4)&amp;LEFT('2013'!$C$217,3)&amp;LEFT('2013'!$H$217,13)</f>
        <v>207306formation B</v>
      </c>
      <c r="F397" s="16"/>
      <c r="G397" s="16">
        <f>'2013'!$U$217</f>
        <v>18.190635451505017</v>
      </c>
      <c r="H397" t="s">
        <v>325</v>
      </c>
      <c r="K397" s="131"/>
    </row>
    <row r="398" spans="1:11" x14ac:dyDescent="0.2">
      <c r="A398" s="84">
        <f>'2013'!$J$218</f>
        <v>41432</v>
      </c>
      <c r="B398" t="s">
        <v>324</v>
      </c>
      <c r="C398" t="str">
        <f>411 &amp; LEFT('2013'!$B$218,4)&amp;LEFT('2013'!$C$218,2)</f>
        <v>41120830</v>
      </c>
      <c r="D398" s="144" t="str">
        <f>'2013'!$I$218</f>
        <v>0000000903</v>
      </c>
      <c r="E398" t="str">
        <f>LEFT('2013'!$B$218,4)&amp;LEFT('2013'!$C$218,3)&amp;LEFT('2013'!$H$218,13)</f>
        <v>208307formation B</v>
      </c>
      <c r="F398" s="16">
        <f>'2013'!$S$218</f>
        <v>149</v>
      </c>
      <c r="G398" s="16"/>
      <c r="H398" t="s">
        <v>325</v>
      </c>
      <c r="K398" s="131"/>
    </row>
    <row r="399" spans="1:11" x14ac:dyDescent="0.2">
      <c r="A399" s="84">
        <f>'2013'!$J$218</f>
        <v>41432</v>
      </c>
      <c r="B399" t="s">
        <v>324</v>
      </c>
      <c r="C399">
        <f>IF(OR('2013'!$H$218="formation B",'2013'!$H$218="avoir formation B"),706130,IF(OR('2013'!$H$218="formation AM",'2013'!$H$218="avoir formation AM"),706100,IF(OR('2013'!$H$218="formation AAC",'2013'!$H$218="avoir formation AAC"),706140,IF(OR('2013'!$H$218="formation moto",'2013'!$H$218="avoir formation moto"),706150,706170))))</f>
        <v>706130</v>
      </c>
      <c r="D399" s="144" t="str">
        <f>'2013'!$I$218</f>
        <v>0000000903</v>
      </c>
      <c r="E399" t="str">
        <f>LEFT('2013'!$B$218,4)&amp;LEFT('2013'!$C$218,3)&amp;LEFT('2013'!$H$218,13)</f>
        <v>208307formation B</v>
      </c>
      <c r="G399" s="16">
        <f>'2013'!$T$218</f>
        <v>124.58193979933111</v>
      </c>
      <c r="H399" t="s">
        <v>325</v>
      </c>
      <c r="K399" s="131"/>
    </row>
    <row r="400" spans="1:11" x14ac:dyDescent="0.2">
      <c r="A400" s="84">
        <f>'2013'!$J$218</f>
        <v>41432</v>
      </c>
      <c r="B400" t="s">
        <v>324</v>
      </c>
      <c r="C400">
        <v>44710</v>
      </c>
      <c r="D400" s="144" t="str">
        <f>'2013'!$I$218</f>
        <v>0000000903</v>
      </c>
      <c r="E400" t="str">
        <f>LEFT('2013'!$B$218,4)&amp;LEFT('2013'!$C$218,3)&amp;LEFT('2013'!$H$218,13)</f>
        <v>208307formation B</v>
      </c>
      <c r="F400" s="16"/>
      <c r="G400" s="16">
        <f>'2013'!$U$218</f>
        <v>24.418060200668897</v>
      </c>
      <c r="H400" t="s">
        <v>325</v>
      </c>
      <c r="K400" s="131"/>
    </row>
    <row r="401" spans="1:11" x14ac:dyDescent="0.2">
      <c r="A401" s="84">
        <f>'2013'!$J$219</f>
        <v>41432</v>
      </c>
      <c r="B401" t="s">
        <v>324</v>
      </c>
      <c r="C401" t="str">
        <f>411 &amp; LEFT('2013'!$B$219,4)&amp;LEFT('2013'!$C$219,2)</f>
        <v>41120930</v>
      </c>
      <c r="D401" s="144" t="str">
        <f>'2013'!$I$219</f>
        <v>0000000904</v>
      </c>
      <c r="E401" t="str">
        <f>LEFT('2013'!$B$219,4)&amp;LEFT('2013'!$C$219,3)&amp;LEFT('2013'!$H$219,13)</f>
        <v>209308formation B</v>
      </c>
      <c r="F401" s="16">
        <f>'2013'!$S$219</f>
        <v>187</v>
      </c>
      <c r="G401" s="16"/>
      <c r="H401" t="s">
        <v>325</v>
      </c>
      <c r="K401" s="131"/>
    </row>
    <row r="402" spans="1:11" x14ac:dyDescent="0.2">
      <c r="A402" s="84">
        <f>'2013'!$J$219</f>
        <v>41432</v>
      </c>
      <c r="B402" t="s">
        <v>324</v>
      </c>
      <c r="C402">
        <f>IF(OR('2013'!$H$219="formation B",'2013'!$H$219="avoir formation B"),706130,IF(OR('2013'!$H$219="formation AM",'2013'!$H$219="avoir formation AM"),706100,IF(OR('2013'!$H$219="formation AAC",'2013'!$H$219="avoir formation AAC"),706140,IF(OR('2013'!$H$219="formation moto",'2013'!$H$219="avoir formation moto"),706150,706170))))</f>
        <v>706130</v>
      </c>
      <c r="D402" s="144" t="str">
        <f>'2013'!$I$219</f>
        <v>0000000904</v>
      </c>
      <c r="E402" t="str">
        <f>LEFT('2013'!$B$219,4)&amp;LEFT('2013'!$C$219,3)&amp;LEFT('2013'!$H$219,13)</f>
        <v>209308formation B</v>
      </c>
      <c r="G402" s="16">
        <f>'2013'!$T$219</f>
        <v>156.35451505016724</v>
      </c>
      <c r="H402" t="s">
        <v>325</v>
      </c>
      <c r="K402" s="131"/>
    </row>
    <row r="403" spans="1:11" x14ac:dyDescent="0.2">
      <c r="A403" s="84">
        <f>'2013'!$J$219</f>
        <v>41432</v>
      </c>
      <c r="B403" t="s">
        <v>324</v>
      </c>
      <c r="C403">
        <v>44710</v>
      </c>
      <c r="D403" s="144" t="str">
        <f>'2013'!$I$219</f>
        <v>0000000904</v>
      </c>
      <c r="E403" t="str">
        <f>LEFT('2013'!$B$219,4)&amp;LEFT('2013'!$C$219,3)&amp;LEFT('2013'!$H$219,13)</f>
        <v>209308formation B</v>
      </c>
      <c r="F403" s="16"/>
      <c r="G403" s="16">
        <f>'2013'!$U$219</f>
        <v>30.645484949832781</v>
      </c>
      <c r="H403" t="s">
        <v>325</v>
      </c>
      <c r="K403" s="131"/>
    </row>
    <row r="404" spans="1:11" x14ac:dyDescent="0.2">
      <c r="A404" s="84">
        <f>'2013'!$J$220</f>
        <v>41432</v>
      </c>
      <c r="B404" t="s">
        <v>324</v>
      </c>
      <c r="C404" t="str">
        <f>411 &amp; LEFT('2013'!$B$220,4)&amp;LEFT('2013'!$C$220,2)</f>
        <v>41121030</v>
      </c>
      <c r="D404" s="144" t="str">
        <f>'2013'!$I$220</f>
        <v>0000000905</v>
      </c>
      <c r="E404" t="str">
        <f>LEFT('2013'!$B$220,4)&amp;LEFT('2013'!$C$220,3)&amp;LEFT('2013'!$H$220,13)</f>
        <v>210309formation AAC</v>
      </c>
      <c r="F404" s="16">
        <f>'2013'!$S$220</f>
        <v>111</v>
      </c>
      <c r="G404" s="16"/>
      <c r="H404" t="s">
        <v>325</v>
      </c>
      <c r="K404" s="131"/>
    </row>
    <row r="405" spans="1:11" x14ac:dyDescent="0.2">
      <c r="A405" s="84">
        <f>'2013'!$J$220</f>
        <v>41432</v>
      </c>
      <c r="B405" t="s">
        <v>324</v>
      </c>
      <c r="C405">
        <f>IF(OR('2013'!$H$220="formation B",'2013'!$H$220="avoir formation B"),706130,IF(OR('2013'!$H$220="formation AM",'2013'!$H$220="avoir formation AM"),706100,IF(OR('2013'!$H$220="formation AAC",'2013'!$H$220="avoir formation AAC"),706140,IF(OR('2013'!$H$220="formation moto",'2013'!$H$220="avoir formation moto"),706150,706170))))</f>
        <v>706140</v>
      </c>
      <c r="D405" s="144" t="str">
        <f>'2013'!$I$220</f>
        <v>0000000905</v>
      </c>
      <c r="E405" t="str">
        <f>LEFT('2013'!$B$220,4)&amp;LEFT('2013'!$C$220,3)&amp;LEFT('2013'!$H$220,13)</f>
        <v>210309formation AAC</v>
      </c>
      <c r="G405" s="16">
        <f>'2013'!$T$220</f>
        <v>92.809364548494983</v>
      </c>
      <c r="H405" t="s">
        <v>325</v>
      </c>
      <c r="K405" s="131"/>
    </row>
    <row r="406" spans="1:11" x14ac:dyDescent="0.2">
      <c r="A406" s="84">
        <f>'2013'!$J$220</f>
        <v>41432</v>
      </c>
      <c r="B406" t="s">
        <v>324</v>
      </c>
      <c r="C406">
        <v>44710</v>
      </c>
      <c r="D406" s="144" t="str">
        <f>'2013'!$I$220</f>
        <v>0000000905</v>
      </c>
      <c r="E406" t="str">
        <f>LEFT('2013'!$B$220,4)&amp;LEFT('2013'!$C$220,3)&amp;LEFT('2013'!$H$220,13)</f>
        <v>210309formation AAC</v>
      </c>
      <c r="F406" s="16"/>
      <c r="G406" s="16">
        <f>'2013'!$U$220</f>
        <v>18.190635451505017</v>
      </c>
      <c r="H406" t="s">
        <v>325</v>
      </c>
      <c r="K406" s="131"/>
    </row>
    <row r="407" spans="1:11" x14ac:dyDescent="0.2">
      <c r="A407" s="84">
        <f>'2013'!$J$221</f>
        <v>41432</v>
      </c>
      <c r="B407" t="s">
        <v>324</v>
      </c>
      <c r="C407" t="str">
        <f>411 &amp; LEFT('2013'!$B$221,4)&amp;LEFT('2013'!$C$221,2)</f>
        <v>41121131</v>
      </c>
      <c r="D407" s="144" t="str">
        <f>'2013'!$I$221</f>
        <v>0000000906</v>
      </c>
      <c r="E407" t="str">
        <f>LEFT('2013'!$B$221,4)&amp;LEFT('2013'!$C$221,3)&amp;LEFT('2013'!$H$221,13)</f>
        <v>211310formation B</v>
      </c>
      <c r="F407" s="16">
        <f>'2013'!$S$221</f>
        <v>111</v>
      </c>
      <c r="G407" s="16"/>
      <c r="H407" t="s">
        <v>325</v>
      </c>
      <c r="K407" s="131"/>
    </row>
    <row r="408" spans="1:11" x14ac:dyDescent="0.2">
      <c r="A408" s="84">
        <f>'2013'!$J$221</f>
        <v>41432</v>
      </c>
      <c r="B408" t="s">
        <v>324</v>
      </c>
      <c r="C408">
        <f>IF(OR('2013'!$H$221="formation B",'2013'!$H$221="avoir formation B"),706130,IF(OR('2013'!$H$221="formation AM",'2013'!$H$221="avoir formation AM"),706100,IF(OR('2013'!$H$221="formation AAC",'2013'!$H$221="avoir formation AAC"),706140,IF(OR('2013'!$H$221="formation moto",'2013'!$H$221="avoir formation moto"),706150,706170))))</f>
        <v>706130</v>
      </c>
      <c r="D408" s="144" t="str">
        <f>'2013'!$I$221</f>
        <v>0000000906</v>
      </c>
      <c r="E408" t="str">
        <f>LEFT('2013'!$B$221,4)&amp;LEFT('2013'!$C$221,3)&amp;LEFT('2013'!$H$221,13)</f>
        <v>211310formation B</v>
      </c>
      <c r="G408" s="16">
        <f>'2013'!$T$221</f>
        <v>92.809364548494983</v>
      </c>
      <c r="H408" t="s">
        <v>325</v>
      </c>
      <c r="K408" s="131"/>
    </row>
    <row r="409" spans="1:11" x14ac:dyDescent="0.2">
      <c r="A409" s="84">
        <f>'2013'!$J$221</f>
        <v>41432</v>
      </c>
      <c r="B409" t="s">
        <v>324</v>
      </c>
      <c r="C409">
        <v>44710</v>
      </c>
      <c r="D409" s="144" t="str">
        <f>'2013'!$I$221</f>
        <v>0000000906</v>
      </c>
      <c r="E409" t="str">
        <f>LEFT('2013'!$B$221,4)&amp;LEFT('2013'!$C$221,3)&amp;LEFT('2013'!$H$221,13)</f>
        <v>211310formation B</v>
      </c>
      <c r="F409" s="16"/>
      <c r="G409" s="16">
        <f>'2013'!$U$221</f>
        <v>18.190635451505017</v>
      </c>
      <c r="H409" t="s">
        <v>325</v>
      </c>
      <c r="K409" s="131"/>
    </row>
    <row r="410" spans="1:11" x14ac:dyDescent="0.2">
      <c r="A410" s="84">
        <f>'2013'!$J$222</f>
        <v>41432</v>
      </c>
      <c r="B410" t="s">
        <v>324</v>
      </c>
      <c r="C410" t="str">
        <f>411 &amp; LEFT('2013'!$B$222,4)&amp;LEFT('2013'!$C$222,2)</f>
        <v>41121231</v>
      </c>
      <c r="D410" s="144" t="str">
        <f>'2013'!$I$222</f>
        <v>0000000907</v>
      </c>
      <c r="E410" t="str">
        <f>LEFT('2013'!$B$222,4)&amp;LEFT('2013'!$C$222,3)&amp;LEFT('2013'!$H$222,13)</f>
        <v>212311formation B</v>
      </c>
      <c r="F410" s="16">
        <f>'2013'!$S$222</f>
        <v>152</v>
      </c>
      <c r="G410" s="16"/>
      <c r="H410" t="s">
        <v>325</v>
      </c>
      <c r="K410" s="131"/>
    </row>
    <row r="411" spans="1:11" x14ac:dyDescent="0.2">
      <c r="A411" s="84">
        <f>'2013'!$J$222</f>
        <v>41432</v>
      </c>
      <c r="B411" t="s">
        <v>324</v>
      </c>
      <c r="C411">
        <f>IF(OR('2013'!$H$222="formation B",'2013'!$H$222="avoir formation B"),706130,IF(OR('2013'!$H$222="formation AM",'2013'!$H$222="avoir formation AM"),706100,IF(OR('2013'!$H$222="formation AAC",'2013'!$H$222="avoir formation AAC"),706140,IF(OR('2013'!$H$222="formation moto",'2013'!$H$222="avoir formation moto"),706150,706170))))</f>
        <v>706130</v>
      </c>
      <c r="D411" s="144" t="str">
        <f>'2013'!$I$222</f>
        <v>0000000907</v>
      </c>
      <c r="E411" t="str">
        <f>LEFT('2013'!$B$222,4)&amp;LEFT('2013'!$C$222,3)&amp;LEFT('2013'!$H$222,13)</f>
        <v>212311formation B</v>
      </c>
      <c r="G411" s="16">
        <f>'2013'!$T$222</f>
        <v>127.09030100334449</v>
      </c>
      <c r="H411" t="s">
        <v>325</v>
      </c>
      <c r="K411" s="131"/>
    </row>
    <row r="412" spans="1:11" x14ac:dyDescent="0.2">
      <c r="A412" s="84">
        <f>'2013'!$J$222</f>
        <v>41432</v>
      </c>
      <c r="B412" t="s">
        <v>324</v>
      </c>
      <c r="C412">
        <v>44710</v>
      </c>
      <c r="D412" s="144" t="str">
        <f>'2013'!$I$222</f>
        <v>0000000907</v>
      </c>
      <c r="E412" t="str">
        <f>LEFT('2013'!$B$222,4)&amp;LEFT('2013'!$C$222,3)&amp;LEFT('2013'!$H$222,13)</f>
        <v>212311formation B</v>
      </c>
      <c r="F412" s="16"/>
      <c r="G412" s="16">
        <f>'2013'!$U$222</f>
        <v>24.909698996655521</v>
      </c>
      <c r="H412" t="s">
        <v>325</v>
      </c>
      <c r="K412" s="131"/>
    </row>
    <row r="413" spans="1:11" x14ac:dyDescent="0.2">
      <c r="A413" s="84">
        <f>'2013'!$J$223</f>
        <v>41438</v>
      </c>
      <c r="B413" t="s">
        <v>324</v>
      </c>
      <c r="C413" t="str">
        <f>411 &amp; LEFT('2013'!$B$223,4)&amp;LEFT('2013'!$C$223,2)</f>
        <v>41121331</v>
      </c>
      <c r="D413" s="144" t="str">
        <f>'2013'!$I$223</f>
        <v>0000000908</v>
      </c>
      <c r="E413" t="str">
        <f>LEFT('2013'!$B$223,4)&amp;LEFT('2013'!$C$223,3)&amp;LEFT('2013'!$H$223,13)</f>
        <v>213312formation AAC</v>
      </c>
      <c r="F413" s="16">
        <f>'2013'!$S$223</f>
        <v>190</v>
      </c>
      <c r="G413" s="16"/>
      <c r="H413" t="s">
        <v>325</v>
      </c>
      <c r="K413" s="131"/>
    </row>
    <row r="414" spans="1:11" x14ac:dyDescent="0.2">
      <c r="A414" s="84">
        <f>'2013'!$J$223</f>
        <v>41438</v>
      </c>
      <c r="B414" t="s">
        <v>324</v>
      </c>
      <c r="C414">
        <f>IF(OR('2013'!$H$223="formation B",'2013'!$H$223="avoir formation B"),706130,IF(OR('2013'!$H$223="formation AM",'2013'!$H$223="avoir formation AM"),706100,IF(OR('2013'!$H$223="formation AAC",'2013'!$H$223="avoir formation AAC"),706140,IF(OR('2013'!$H$223="formation moto",'2013'!$H$223="avoir formation moto"),706150,706170))))</f>
        <v>706140</v>
      </c>
      <c r="D414" s="144" t="str">
        <f>'2013'!$I$223</f>
        <v>0000000908</v>
      </c>
      <c r="E414" t="str">
        <f>LEFT('2013'!$B$223,4)&amp;LEFT('2013'!$C$223,3)&amp;LEFT('2013'!$H$223,13)</f>
        <v>213312formation AAC</v>
      </c>
      <c r="G414" s="16">
        <f>'2013'!$T$223</f>
        <v>158.86287625418061</v>
      </c>
      <c r="H414" t="s">
        <v>325</v>
      </c>
      <c r="K414" s="131"/>
    </row>
    <row r="415" spans="1:11" x14ac:dyDescent="0.2">
      <c r="A415" s="84">
        <f>'2013'!$J$223</f>
        <v>41438</v>
      </c>
      <c r="B415" t="s">
        <v>324</v>
      </c>
      <c r="C415">
        <v>44710</v>
      </c>
      <c r="D415" s="144" t="str">
        <f>'2013'!$I$223</f>
        <v>0000000908</v>
      </c>
      <c r="E415" t="str">
        <f>LEFT('2013'!$B$223,4)&amp;LEFT('2013'!$C$223,3)&amp;LEFT('2013'!$H$223,13)</f>
        <v>213312formation AAC</v>
      </c>
      <c r="F415" s="16"/>
      <c r="G415" s="16">
        <f>'2013'!$U$223</f>
        <v>31.137123745819398</v>
      </c>
      <c r="H415" t="s">
        <v>325</v>
      </c>
      <c r="K415" s="131"/>
    </row>
    <row r="416" spans="1:11" x14ac:dyDescent="0.2">
      <c r="A416" s="84">
        <f>'2013'!$J$224</f>
        <v>41436</v>
      </c>
      <c r="B416" t="s">
        <v>324</v>
      </c>
      <c r="C416" t="str">
        <f>411 &amp; LEFT('2013'!$B$224,4)&amp;LEFT('2013'!$C$224,2)</f>
        <v>41121431</v>
      </c>
      <c r="D416" s="144" t="str">
        <f>'2013'!$I$224</f>
        <v>0000000909</v>
      </c>
      <c r="E416" t="str">
        <f>LEFT('2013'!$B$224,4)&amp;LEFT('2013'!$C$224,3)&amp;LEFT('2013'!$H$224,13)</f>
        <v>214313formation B</v>
      </c>
      <c r="F416" s="16">
        <f>'2013'!$S$224</f>
        <v>266</v>
      </c>
      <c r="G416" s="16"/>
      <c r="H416" t="s">
        <v>325</v>
      </c>
      <c r="K416" s="131"/>
    </row>
    <row r="417" spans="1:11" x14ac:dyDescent="0.2">
      <c r="A417" s="84">
        <f>'2013'!$J$224</f>
        <v>41436</v>
      </c>
      <c r="B417" t="s">
        <v>324</v>
      </c>
      <c r="C417">
        <f>IF(OR('2013'!$H$224="formation B",'2013'!$H$224="avoir formation B"),706130,IF(OR('2013'!$H$224="formation AM",'2013'!$H$224="avoir formation AM"),706100,IF(OR('2013'!$H$224="formation AAC",'2013'!$H$224="avoir formation AAC"),706140,IF(OR('2013'!$H$224="formation moto",'2013'!$H$224="avoir formation moto"),706150,706170))))</f>
        <v>706130</v>
      </c>
      <c r="D417" s="144" t="str">
        <f>'2013'!$I$224</f>
        <v>0000000909</v>
      </c>
      <c r="E417" t="str">
        <f>LEFT('2013'!$B$224,4)&amp;LEFT('2013'!$C$224,3)&amp;LEFT('2013'!$H$224,13)</f>
        <v>214313formation B</v>
      </c>
      <c r="G417" s="16">
        <f>'2013'!$T$224</f>
        <v>222.40802675585286</v>
      </c>
      <c r="H417" t="s">
        <v>325</v>
      </c>
      <c r="K417" s="131"/>
    </row>
    <row r="418" spans="1:11" x14ac:dyDescent="0.2">
      <c r="A418" s="84">
        <f>'2013'!$J$224</f>
        <v>41436</v>
      </c>
      <c r="B418" t="s">
        <v>324</v>
      </c>
      <c r="C418">
        <v>44710</v>
      </c>
      <c r="D418" s="144" t="str">
        <f>'2013'!$I$224</f>
        <v>0000000909</v>
      </c>
      <c r="E418" t="str">
        <f>LEFT('2013'!$B$224,4)&amp;LEFT('2013'!$C$224,3)&amp;LEFT('2013'!$H$224,13)</f>
        <v>214313formation B</v>
      </c>
      <c r="F418" s="16"/>
      <c r="G418" s="16">
        <f>'2013'!$U$224</f>
        <v>43.591973244147162</v>
      </c>
      <c r="H418" t="s">
        <v>325</v>
      </c>
      <c r="K418" s="131"/>
    </row>
    <row r="419" spans="1:11" x14ac:dyDescent="0.2">
      <c r="A419" s="84">
        <f>'2013'!$J$225</f>
        <v>41438</v>
      </c>
      <c r="B419" t="s">
        <v>324</v>
      </c>
      <c r="C419" t="str">
        <f>411 &amp; LEFT('2013'!$B$225,4)&amp;LEFT('2013'!$C$225,2)</f>
        <v>41121531</v>
      </c>
      <c r="D419" s="144" t="str">
        <f>'2013'!$I$225</f>
        <v>0000000910</v>
      </c>
      <c r="E419" t="str">
        <f>LEFT('2013'!$B$225,4)&amp;LEFT('2013'!$C$225,3)&amp;LEFT('2013'!$H$225,13)</f>
        <v>215314formation B</v>
      </c>
      <c r="F419" s="16">
        <f>'2013'!$S$225</f>
        <v>228</v>
      </c>
      <c r="G419" s="16"/>
      <c r="H419" t="s">
        <v>325</v>
      </c>
      <c r="K419" s="131"/>
    </row>
    <row r="420" spans="1:11" x14ac:dyDescent="0.2">
      <c r="A420" s="84">
        <f>'2013'!$J$225</f>
        <v>41438</v>
      </c>
      <c r="B420" t="s">
        <v>324</v>
      </c>
      <c r="C420">
        <f>IF(OR('2013'!$H$225="formation B",'2013'!$H$225="avoir formation B"),706130,IF(OR('2013'!$H$225="formation AM",'2013'!$H$225="avoir formation AM"),706100,IF(OR('2013'!$H$225="formation AAC",'2013'!$H$225="avoir formation AAC"),706140,IF(OR('2013'!$H$225="formation moto",'2013'!$H$225="avoir formation moto"),706150,706170))))</f>
        <v>706130</v>
      </c>
      <c r="D420" s="144" t="str">
        <f>'2013'!$I$225</f>
        <v>0000000910</v>
      </c>
      <c r="E420" t="str">
        <f>LEFT('2013'!$B$225,4)&amp;LEFT('2013'!$C$225,3)&amp;LEFT('2013'!$H$225,13)</f>
        <v>215314formation B</v>
      </c>
      <c r="G420" s="16">
        <f>'2013'!$T$225</f>
        <v>190.63545150501673</v>
      </c>
      <c r="H420" t="s">
        <v>325</v>
      </c>
      <c r="K420" s="131"/>
    </row>
    <row r="421" spans="1:11" x14ac:dyDescent="0.2">
      <c r="A421" s="84">
        <f>'2013'!$J$225</f>
        <v>41438</v>
      </c>
      <c r="B421" t="s">
        <v>324</v>
      </c>
      <c r="C421">
        <v>44710</v>
      </c>
      <c r="D421" s="144" t="str">
        <f>'2013'!$I$225</f>
        <v>0000000910</v>
      </c>
      <c r="E421" t="str">
        <f>LEFT('2013'!$B$225,4)&amp;LEFT('2013'!$C$225,3)&amp;LEFT('2013'!$H$225,13)</f>
        <v>215314formation B</v>
      </c>
      <c r="F421" s="16"/>
      <c r="G421" s="16">
        <f>'2013'!$U$225</f>
        <v>37.364548494983282</v>
      </c>
      <c r="H421" t="s">
        <v>325</v>
      </c>
      <c r="K421" s="131"/>
    </row>
    <row r="422" spans="1:11" x14ac:dyDescent="0.2">
      <c r="A422" s="84">
        <f>'2013'!$J$226</f>
        <v>41436</v>
      </c>
      <c r="B422" t="s">
        <v>324</v>
      </c>
      <c r="C422" t="str">
        <f>411 &amp; LEFT('2013'!$B$226,4)&amp;LEFT('2013'!$C$226,2)</f>
        <v>41121631</v>
      </c>
      <c r="D422" s="144" t="str">
        <f>'2013'!$I$226</f>
        <v>0000000911</v>
      </c>
      <c r="E422" t="str">
        <f>LEFT('2013'!$B$226,4)&amp;LEFT('2013'!$C$226,3)&amp;LEFT('2013'!$H$226,13)</f>
        <v>216315formation AAC</v>
      </c>
      <c r="F422" s="16">
        <f>'2013'!$S$226</f>
        <v>180</v>
      </c>
      <c r="G422" s="16"/>
      <c r="H422" t="s">
        <v>325</v>
      </c>
      <c r="K422" s="131"/>
    </row>
    <row r="423" spans="1:11" x14ac:dyDescent="0.2">
      <c r="A423" s="84">
        <f>'2013'!$J$226</f>
        <v>41436</v>
      </c>
      <c r="B423" t="s">
        <v>324</v>
      </c>
      <c r="C423">
        <f>IF(OR('2013'!$H$226="formation B",'2013'!$H$226="avoir formation B"),706130,IF(OR('2013'!$H$226="formation AM",'2013'!$H$226="avoir formation AM"),706100,IF(OR('2013'!$H$226="formation AAC",'2013'!$H$226="avoir formation AAC"),706140,IF(OR('2013'!$H$226="formation moto",'2013'!$H$226="avoir formation moto"),706150,706170))))</f>
        <v>706140</v>
      </c>
      <c r="D423" s="144" t="str">
        <f>'2013'!$I$226</f>
        <v>0000000911</v>
      </c>
      <c r="E423" t="str">
        <f>LEFT('2013'!$B$226,4)&amp;LEFT('2013'!$C$226,3)&amp;LEFT('2013'!$H$226,13)</f>
        <v>216315formation AAC</v>
      </c>
      <c r="G423" s="16">
        <f>'2013'!$T$226</f>
        <v>150.50167224080269</v>
      </c>
      <c r="H423" t="s">
        <v>325</v>
      </c>
      <c r="K423" s="131"/>
    </row>
    <row r="424" spans="1:11" x14ac:dyDescent="0.2">
      <c r="A424" s="84">
        <f>'2013'!$J$226</f>
        <v>41436</v>
      </c>
      <c r="B424" t="s">
        <v>324</v>
      </c>
      <c r="C424">
        <v>44710</v>
      </c>
      <c r="D424" s="144" t="str">
        <f>'2013'!$I$226</f>
        <v>0000000911</v>
      </c>
      <c r="E424" t="str">
        <f>LEFT('2013'!$B$226,4)&amp;LEFT('2013'!$C$226,3)&amp;LEFT('2013'!$H$226,13)</f>
        <v>216315formation AAC</v>
      </c>
      <c r="F424" s="16"/>
      <c r="G424" s="16">
        <f>'2013'!$U$226</f>
        <v>29.498327759197327</v>
      </c>
      <c r="H424" t="s">
        <v>325</v>
      </c>
      <c r="K424" s="131"/>
    </row>
    <row r="425" spans="1:11" x14ac:dyDescent="0.2">
      <c r="A425" s="84">
        <f>'2013'!$J$227</f>
        <v>41436</v>
      </c>
      <c r="B425" t="s">
        <v>324</v>
      </c>
      <c r="C425" t="str">
        <f>411 &amp; LEFT('2013'!$B$227,4)&amp;LEFT('2013'!$C$227,2)</f>
        <v>41121731</v>
      </c>
      <c r="D425" s="144" t="str">
        <f>'2013'!$I$227</f>
        <v>0000000912</v>
      </c>
      <c r="E425" t="str">
        <f>LEFT('2013'!$B$227,4)&amp;LEFT('2013'!$C$227,3)&amp;LEFT('2013'!$H$227,13)</f>
        <v>217316formation B</v>
      </c>
      <c r="F425" s="16">
        <f>'2013'!$S$227</f>
        <v>152</v>
      </c>
      <c r="G425" s="16"/>
      <c r="H425" t="s">
        <v>325</v>
      </c>
      <c r="K425" s="131"/>
    </row>
    <row r="426" spans="1:11" x14ac:dyDescent="0.2">
      <c r="A426" s="84">
        <f>'2013'!$J$227</f>
        <v>41436</v>
      </c>
      <c r="B426" t="s">
        <v>324</v>
      </c>
      <c r="C426">
        <f>IF(OR('2013'!$H$227="formation B",'2013'!$H$227="avoir formation B"),706130,IF(OR('2013'!$H$227="formation AM",'2013'!$H$227="avoir formation AM"),706100,IF(OR('2013'!$H$227="formation AAC",'2013'!$H$227="avoir formation AAC"),706140,IF(OR('2013'!$H$227="formation moto",'2013'!$H$227="avoir formation moto"),706150,706170))))</f>
        <v>706130</v>
      </c>
      <c r="D426" s="144" t="str">
        <f>'2013'!$I$227</f>
        <v>0000000912</v>
      </c>
      <c r="E426" t="str">
        <f>LEFT('2013'!$B$227,4)&amp;LEFT('2013'!$C$227,3)&amp;LEFT('2013'!$H$227,13)</f>
        <v>217316formation B</v>
      </c>
      <c r="G426" s="16">
        <f>'2013'!$T$227</f>
        <v>127.09030100334449</v>
      </c>
      <c r="H426" t="s">
        <v>325</v>
      </c>
      <c r="K426" s="131"/>
    </row>
    <row r="427" spans="1:11" x14ac:dyDescent="0.2">
      <c r="A427" s="84">
        <f>'2013'!$J$227</f>
        <v>41436</v>
      </c>
      <c r="B427" t="s">
        <v>324</v>
      </c>
      <c r="C427">
        <v>44710</v>
      </c>
      <c r="D427" s="144" t="str">
        <f>'2013'!$I$227</f>
        <v>0000000912</v>
      </c>
      <c r="E427" t="str">
        <f>LEFT('2013'!$B$227,4)&amp;LEFT('2013'!$C$227,3)&amp;LEFT('2013'!$H$227,13)</f>
        <v>217316formation B</v>
      </c>
      <c r="F427" s="16"/>
      <c r="G427" s="16">
        <f>'2013'!$U$227</f>
        <v>24.909698996655521</v>
      </c>
      <c r="H427" t="s">
        <v>325</v>
      </c>
      <c r="K427" s="131"/>
    </row>
    <row r="428" spans="1:11" x14ac:dyDescent="0.2">
      <c r="A428" s="84">
        <f>'2013'!$J$228</f>
        <v>41437</v>
      </c>
      <c r="B428" t="s">
        <v>324</v>
      </c>
      <c r="C428" t="str">
        <f>411 &amp; LEFT('2013'!$B$228,4)&amp;LEFT('2013'!$C$228,2)</f>
        <v>41121831</v>
      </c>
      <c r="D428" s="144" t="str">
        <f>'2013'!$I$228</f>
        <v>0000000913</v>
      </c>
      <c r="E428" t="str">
        <f>LEFT('2013'!$B$228,4)&amp;LEFT('2013'!$C$228,3)&amp;LEFT('2013'!$H$228,13)</f>
        <v>218317formation B</v>
      </c>
      <c r="F428" s="16">
        <f>'2013'!$S$228</f>
        <v>380</v>
      </c>
      <c r="G428" s="16"/>
      <c r="H428" t="s">
        <v>325</v>
      </c>
      <c r="K428" s="131"/>
    </row>
    <row r="429" spans="1:11" x14ac:dyDescent="0.2">
      <c r="A429" s="84">
        <f>'2013'!$J$228</f>
        <v>41437</v>
      </c>
      <c r="B429" t="s">
        <v>324</v>
      </c>
      <c r="C429">
        <f>IF(OR('2013'!$H$228="formation B",'2013'!$H$228="avoir formation B"),706130,IF(OR('2013'!$H$228="formation AM",'2013'!$H$228="avoir formation AM"),706100,IF(OR('2013'!$H$228="formation AAC",'2013'!$H$228="avoir formation AAC"),706140,IF(OR('2013'!$H$228="formation moto",'2013'!$H$228="avoir formation moto"),706150,706170))))</f>
        <v>706130</v>
      </c>
      <c r="D429" s="144" t="str">
        <f>'2013'!$I$228</f>
        <v>0000000913</v>
      </c>
      <c r="E429" t="str">
        <f>LEFT('2013'!$B$228,4)&amp;LEFT('2013'!$C$228,3)&amp;LEFT('2013'!$H$228,13)</f>
        <v>218317formation B</v>
      </c>
      <c r="G429" s="16">
        <f>'2013'!$T$228</f>
        <v>317.72575250836121</v>
      </c>
      <c r="H429" t="s">
        <v>325</v>
      </c>
      <c r="K429" s="131"/>
    </row>
    <row r="430" spans="1:11" x14ac:dyDescent="0.2">
      <c r="A430" s="84">
        <f>'2013'!$J$228</f>
        <v>41437</v>
      </c>
      <c r="B430" t="s">
        <v>324</v>
      </c>
      <c r="C430">
        <v>44710</v>
      </c>
      <c r="D430" s="144" t="str">
        <f>'2013'!$I$228</f>
        <v>0000000913</v>
      </c>
      <c r="E430" t="str">
        <f>LEFT('2013'!$B$228,4)&amp;LEFT('2013'!$C$228,3)&amp;LEFT('2013'!$H$228,13)</f>
        <v>218317formation B</v>
      </c>
      <c r="F430" s="16"/>
      <c r="G430" s="16">
        <f>'2013'!$U$228</f>
        <v>62.274247491638796</v>
      </c>
      <c r="H430" t="s">
        <v>325</v>
      </c>
      <c r="K430" s="131"/>
    </row>
    <row r="431" spans="1:11" x14ac:dyDescent="0.2">
      <c r="A431" s="84">
        <f>'2013'!$J$229</f>
        <v>41439</v>
      </c>
      <c r="B431" t="s">
        <v>324</v>
      </c>
      <c r="C431" t="str">
        <f>411 &amp; LEFT('2013'!$B$229,4)&amp;LEFT('2013'!$C$229,2)</f>
        <v>41121931</v>
      </c>
      <c r="D431" s="144" t="str">
        <f>'2013'!$I$229</f>
        <v>0000000914</v>
      </c>
      <c r="E431" t="str">
        <f>LEFT('2013'!$B$229,4)&amp;LEFT('2013'!$C$229,3)&amp;LEFT('2013'!$H$229,13)</f>
        <v>219318formation AAC</v>
      </c>
      <c r="F431" s="16">
        <f>'2013'!$S$229</f>
        <v>100</v>
      </c>
      <c r="G431" s="16"/>
      <c r="H431" t="s">
        <v>325</v>
      </c>
      <c r="K431" s="131"/>
    </row>
    <row r="432" spans="1:11" x14ac:dyDescent="0.2">
      <c r="A432" s="84">
        <f>'2013'!$J$229</f>
        <v>41439</v>
      </c>
      <c r="B432" t="s">
        <v>324</v>
      </c>
      <c r="C432">
        <f>IF(OR('2013'!$H$229="formation B",'2013'!$H$229="avoir formation B"),706130,IF(OR('2013'!$H$229="formation AM",'2013'!$H$229="avoir formation AM"),706100,IF(OR('2013'!$H$229="formation AAC",'2013'!$H$229="avoir formation AAC"),706140,IF(OR('2013'!$H$229="formation moto",'2013'!$H$229="avoir formation moto"),706150,706170))))</f>
        <v>706140</v>
      </c>
      <c r="D432" s="144" t="str">
        <f>'2013'!$I$229</f>
        <v>0000000914</v>
      </c>
      <c r="E432" t="str">
        <f>LEFT('2013'!$B$229,4)&amp;LEFT('2013'!$C$229,3)&amp;LEFT('2013'!$H$229,13)</f>
        <v>219318formation AAC</v>
      </c>
      <c r="G432" s="16">
        <f>'2013'!$T$229</f>
        <v>83.612040133779274</v>
      </c>
      <c r="H432" t="s">
        <v>325</v>
      </c>
      <c r="K432" s="131"/>
    </row>
    <row r="433" spans="1:11" x14ac:dyDescent="0.2">
      <c r="A433" s="84">
        <f>'2013'!$J$229</f>
        <v>41439</v>
      </c>
      <c r="B433" t="s">
        <v>324</v>
      </c>
      <c r="C433">
        <v>44710</v>
      </c>
      <c r="D433" s="144" t="str">
        <f>'2013'!$I$229</f>
        <v>0000000914</v>
      </c>
      <c r="E433" t="str">
        <f>LEFT('2013'!$B$229,4)&amp;LEFT('2013'!$C$229,3)&amp;LEFT('2013'!$H$229,13)</f>
        <v>219318formation AAC</v>
      </c>
      <c r="F433" s="16"/>
      <c r="G433" s="16">
        <f>'2013'!$U$229</f>
        <v>16.38795986622074</v>
      </c>
      <c r="H433" t="s">
        <v>325</v>
      </c>
      <c r="K433" s="131"/>
    </row>
    <row r="434" spans="1:11" x14ac:dyDescent="0.2">
      <c r="A434" s="84">
        <f>'2013'!$J$230</f>
        <v>41439</v>
      </c>
      <c r="B434" t="s">
        <v>324</v>
      </c>
      <c r="C434" t="str">
        <f>411 &amp; LEFT('2013'!$B$230,4)&amp;LEFT('2013'!$C$230,2)</f>
        <v>41122031</v>
      </c>
      <c r="D434" s="144" t="str">
        <f>'2013'!$I$230</f>
        <v>0000000915</v>
      </c>
      <c r="E434" t="str">
        <f>LEFT('2013'!$B$230,4)&amp;LEFT('2013'!$C$230,3)&amp;LEFT('2013'!$H$230,13)</f>
        <v>220319formation AAC</v>
      </c>
      <c r="F434" s="16">
        <f>'2013'!$S$230</f>
        <v>100</v>
      </c>
      <c r="G434" s="16"/>
      <c r="H434" t="s">
        <v>325</v>
      </c>
      <c r="K434" s="131"/>
    </row>
    <row r="435" spans="1:11" x14ac:dyDescent="0.2">
      <c r="A435" s="84">
        <f>'2013'!$J$230</f>
        <v>41439</v>
      </c>
      <c r="B435" t="s">
        <v>324</v>
      </c>
      <c r="C435">
        <f>IF(OR('2013'!$H$230="formation B",'2013'!$H$230="avoir formation B"),706130,IF(OR('2013'!$H$230="formation AM",'2013'!$H$230="avoir formation AM"),706100,IF(OR('2013'!$H$230="formation AAC",'2013'!$H$230="avoir formation AAC"),706140,IF(OR('2013'!$H$230="formation moto",'2013'!$H$230="avoir formation moto"),706150,706170))))</f>
        <v>706140</v>
      </c>
      <c r="D435" s="144" t="str">
        <f>'2013'!$I$230</f>
        <v>0000000915</v>
      </c>
      <c r="E435" t="str">
        <f>LEFT('2013'!$B$230,4)&amp;LEFT('2013'!$C$230,3)&amp;LEFT('2013'!$H$230,13)</f>
        <v>220319formation AAC</v>
      </c>
      <c r="G435" s="16">
        <f>'2013'!$T$230</f>
        <v>83.612040133779274</v>
      </c>
      <c r="H435" t="s">
        <v>325</v>
      </c>
      <c r="K435" s="131"/>
    </row>
    <row r="436" spans="1:11" x14ac:dyDescent="0.2">
      <c r="A436" s="84">
        <f>'2013'!$J$230</f>
        <v>41439</v>
      </c>
      <c r="B436" t="s">
        <v>324</v>
      </c>
      <c r="C436">
        <v>44710</v>
      </c>
      <c r="D436" s="144" t="str">
        <f>'2013'!$I$230</f>
        <v>0000000915</v>
      </c>
      <c r="E436" t="str">
        <f>LEFT('2013'!$B$230,4)&amp;LEFT('2013'!$C$230,3)&amp;LEFT('2013'!$H$230,13)</f>
        <v>220319formation AAC</v>
      </c>
      <c r="F436" s="16"/>
      <c r="G436" s="16">
        <f>'2013'!$U$230</f>
        <v>16.38795986622074</v>
      </c>
      <c r="H436" t="s">
        <v>325</v>
      </c>
      <c r="K436" s="131"/>
    </row>
    <row r="437" spans="1:11" x14ac:dyDescent="0.2">
      <c r="A437" s="84">
        <f>'2013'!$J$231</f>
        <v>41439</v>
      </c>
      <c r="B437" t="s">
        <v>324</v>
      </c>
      <c r="C437" t="str">
        <f>411 &amp; LEFT('2013'!$B$231,4)&amp;LEFT('2013'!$C$231,2)</f>
        <v>41122132</v>
      </c>
      <c r="D437" s="144" t="str">
        <f>'2013'!$I$231</f>
        <v>0000000916</v>
      </c>
      <c r="E437" t="str">
        <f>LEFT('2013'!$B$231,4)&amp;LEFT('2013'!$C$231,3)&amp;LEFT('2013'!$H$231,13)</f>
        <v>221320formation AAC</v>
      </c>
      <c r="F437" s="16">
        <f>'2013'!$S$231</f>
        <v>100</v>
      </c>
      <c r="G437" s="16"/>
      <c r="H437" t="s">
        <v>325</v>
      </c>
      <c r="K437" s="131"/>
    </row>
    <row r="438" spans="1:11" x14ac:dyDescent="0.2">
      <c r="A438" s="84">
        <f>'2013'!$J$231</f>
        <v>41439</v>
      </c>
      <c r="B438" t="s">
        <v>324</v>
      </c>
      <c r="C438">
        <f>IF(OR('2013'!$H$231="formation B",'2013'!$H$231="avoir formation B"),706130,IF(OR('2013'!$H$231="formation AM",'2013'!$H$231="avoir formation AM"),706100,IF(OR('2013'!$H$231="formation AAC",'2013'!$H$231="avoir formation AAC"),706140,IF(OR('2013'!$H$231="formation moto",'2013'!$H$231="avoir formation moto"),706150,706170))))</f>
        <v>706140</v>
      </c>
      <c r="D438" s="144" t="str">
        <f>'2013'!$I$231</f>
        <v>0000000916</v>
      </c>
      <c r="E438" t="str">
        <f>LEFT('2013'!$B$231,4)&amp;LEFT('2013'!$C$231,3)&amp;LEFT('2013'!$H$231,13)</f>
        <v>221320formation AAC</v>
      </c>
      <c r="G438" s="16">
        <f>'2013'!$T$231</f>
        <v>83.612040133779274</v>
      </c>
      <c r="H438" t="s">
        <v>325</v>
      </c>
      <c r="K438" s="131"/>
    </row>
    <row r="439" spans="1:11" x14ac:dyDescent="0.2">
      <c r="A439" s="84">
        <f>'2013'!$J$231</f>
        <v>41439</v>
      </c>
      <c r="B439" t="s">
        <v>324</v>
      </c>
      <c r="C439">
        <v>44710</v>
      </c>
      <c r="D439" s="144" t="str">
        <f>'2013'!$I$231</f>
        <v>0000000916</v>
      </c>
      <c r="E439" t="str">
        <f>LEFT('2013'!$B$231,4)&amp;LEFT('2013'!$C$231,3)&amp;LEFT('2013'!$H$231,13)</f>
        <v>221320formation AAC</v>
      </c>
      <c r="F439" s="16"/>
      <c r="G439" s="16">
        <f>'2013'!$U$231</f>
        <v>16.38795986622074</v>
      </c>
      <c r="H439" t="s">
        <v>325</v>
      </c>
      <c r="K439" s="131"/>
    </row>
    <row r="440" spans="1:11" x14ac:dyDescent="0.2">
      <c r="A440" s="84">
        <f>'2013'!$J$232</f>
        <v>41439</v>
      </c>
      <c r="B440" t="s">
        <v>324</v>
      </c>
      <c r="C440" t="str">
        <f>411 &amp; LEFT('2013'!$B$232,4)&amp;LEFT('2013'!$C$232,2)</f>
        <v>41122232</v>
      </c>
      <c r="D440" s="144" t="str">
        <f>'2013'!$I$232</f>
        <v>0000000917</v>
      </c>
      <c r="E440" t="str">
        <f>LEFT('2013'!$B$232,4)&amp;LEFT('2013'!$C$232,3)&amp;LEFT('2013'!$H$232,13)</f>
        <v>222321formation AAC</v>
      </c>
      <c r="F440" s="16">
        <f>'2013'!$S$232</f>
        <v>100</v>
      </c>
      <c r="G440" s="16"/>
      <c r="H440" t="s">
        <v>325</v>
      </c>
      <c r="K440" s="131"/>
    </row>
    <row r="441" spans="1:11" x14ac:dyDescent="0.2">
      <c r="A441" s="84">
        <f>'2013'!$J$232</f>
        <v>41439</v>
      </c>
      <c r="B441" t="s">
        <v>324</v>
      </c>
      <c r="C441">
        <f>IF(OR('2013'!$H$232="formation B",'2013'!$H$232="avoir formation B"),706130,IF(OR('2013'!$H$232="formation AM",'2013'!$H$232="avoir formation AM"),706100,IF(OR('2013'!$H$232="formation AAC",'2013'!$H$232="avoir formation AAC"),706140,IF(OR('2013'!$H$232="formation moto",'2013'!$H$232="avoir formation moto"),706150,706170))))</f>
        <v>706140</v>
      </c>
      <c r="D441" s="144" t="str">
        <f>'2013'!$I$232</f>
        <v>0000000917</v>
      </c>
      <c r="E441" t="str">
        <f>LEFT('2013'!$B$232,4)&amp;LEFT('2013'!$C$232,3)&amp;LEFT('2013'!$H$232,13)</f>
        <v>222321formation AAC</v>
      </c>
      <c r="G441" s="16">
        <f>'2013'!$T$232</f>
        <v>83.612040133779274</v>
      </c>
      <c r="H441" t="s">
        <v>325</v>
      </c>
      <c r="K441" s="131"/>
    </row>
    <row r="442" spans="1:11" x14ac:dyDescent="0.2">
      <c r="A442" s="84">
        <f>'2013'!$J$232</f>
        <v>41439</v>
      </c>
      <c r="B442" t="s">
        <v>324</v>
      </c>
      <c r="C442">
        <v>44710</v>
      </c>
      <c r="D442" s="144" t="str">
        <f>'2013'!$I$232</f>
        <v>0000000917</v>
      </c>
      <c r="E442" t="str">
        <f>LEFT('2013'!$B$232,4)&amp;LEFT('2013'!$C$232,3)&amp;LEFT('2013'!$H$232,13)</f>
        <v>222321formation AAC</v>
      </c>
      <c r="F442" s="16"/>
      <c r="G442" s="16">
        <f>'2013'!$U$232</f>
        <v>16.38795986622074</v>
      </c>
      <c r="H442" t="s">
        <v>325</v>
      </c>
      <c r="K442" s="131"/>
    </row>
    <row r="443" spans="1:11" x14ac:dyDescent="0.2">
      <c r="A443" s="84">
        <f>'2013'!$J$233</f>
        <v>41439</v>
      </c>
      <c r="B443" t="s">
        <v>324</v>
      </c>
      <c r="C443" t="str">
        <f>411 &amp; LEFT('2013'!$B$233,4)&amp;LEFT('2013'!$C$233,2)</f>
        <v>41122332</v>
      </c>
      <c r="D443" s="144" t="str">
        <f>'2013'!$I$233</f>
        <v>0000000918</v>
      </c>
      <c r="E443" t="str">
        <f>LEFT('2013'!$B$233,4)&amp;LEFT('2013'!$C$233,3)&amp;LEFT('2013'!$H$233,13)</f>
        <v>223322formation AAC</v>
      </c>
      <c r="F443" s="16">
        <f>'2013'!$S$233</f>
        <v>305</v>
      </c>
      <c r="G443" s="16"/>
      <c r="H443" t="s">
        <v>325</v>
      </c>
      <c r="K443" s="131"/>
    </row>
    <row r="444" spans="1:11" x14ac:dyDescent="0.2">
      <c r="A444" s="84">
        <f>'2013'!$J$233</f>
        <v>41439</v>
      </c>
      <c r="B444" t="s">
        <v>324</v>
      </c>
      <c r="C444">
        <f>IF(OR('2013'!$H$233="formation B",'2013'!$H$233="avoir formation B"),706130,IF(OR('2013'!$H$233="formation AM",'2013'!$H$233="avoir formation AM"),706100,IF(OR('2013'!$H$233="formation AAC",'2013'!$H$233="avoir formation AAC"),706140,IF(OR('2013'!$H$233="formation moto",'2013'!$H$233="avoir formation moto"),706150,706170))))</f>
        <v>706140</v>
      </c>
      <c r="D444" s="144" t="str">
        <f>'2013'!$I$233</f>
        <v>0000000918</v>
      </c>
      <c r="E444" t="str">
        <f>LEFT('2013'!$B$233,4)&amp;LEFT('2013'!$C$233,3)&amp;LEFT('2013'!$H$233,13)</f>
        <v>223322formation AAC</v>
      </c>
      <c r="G444" s="16">
        <f>'2013'!$T$233</f>
        <v>255.01672240802677</v>
      </c>
      <c r="H444" t="s">
        <v>325</v>
      </c>
      <c r="K444" s="131"/>
    </row>
    <row r="445" spans="1:11" x14ac:dyDescent="0.2">
      <c r="A445" s="84">
        <f>'2013'!$J$233</f>
        <v>41439</v>
      </c>
      <c r="B445" t="s">
        <v>324</v>
      </c>
      <c r="C445">
        <v>44710</v>
      </c>
      <c r="D445" s="144" t="str">
        <f>'2013'!$I$233</f>
        <v>0000000918</v>
      </c>
      <c r="E445" t="str">
        <f>LEFT('2013'!$B$233,4)&amp;LEFT('2013'!$C$233,3)&amp;LEFT('2013'!$H$233,13)</f>
        <v>223322formation AAC</v>
      </c>
      <c r="F445" s="16"/>
      <c r="G445" s="16">
        <f>'2013'!$U$233</f>
        <v>49.983277591973248</v>
      </c>
      <c r="H445" t="s">
        <v>325</v>
      </c>
      <c r="K445" s="131"/>
    </row>
    <row r="446" spans="1:11" x14ac:dyDescent="0.2">
      <c r="A446" s="84">
        <f>'2013'!$J$234</f>
        <v>41440</v>
      </c>
      <c r="B446" t="s">
        <v>324</v>
      </c>
      <c r="C446" t="str">
        <f>411 &amp; LEFT('2013'!$B$234,4)&amp;LEFT('2013'!$C$234,2)</f>
        <v>41122432</v>
      </c>
      <c r="D446" s="144" t="str">
        <f>'2013'!$I$234</f>
        <v>0000000919</v>
      </c>
      <c r="E446" t="str">
        <f>LEFT('2013'!$B$234,4)&amp;LEFT('2013'!$C$234,3)&amp;LEFT('2013'!$H$234,13)</f>
        <v>224323formation AAC</v>
      </c>
      <c r="F446" s="16">
        <f>'2013'!$S$234</f>
        <v>204</v>
      </c>
      <c r="G446" s="16"/>
      <c r="H446" t="s">
        <v>325</v>
      </c>
      <c r="K446" s="131"/>
    </row>
    <row r="447" spans="1:11" x14ac:dyDescent="0.2">
      <c r="A447" s="84">
        <f>'2013'!$J$234</f>
        <v>41440</v>
      </c>
      <c r="B447" t="s">
        <v>324</v>
      </c>
      <c r="C447">
        <f>IF(OR('2013'!$H$234="formation B",'2013'!$H$234="avoir formation B"),706130,IF(OR('2013'!$H$234="formation AM",'2013'!$H$234="avoir formation AM"),706100,IF(OR('2013'!$H$234="formation AAC",'2013'!$H$234="avoir formation AAC"),706140,IF(OR('2013'!$H$234="formation moto",'2013'!$H$234="avoir formation moto"),706150,706170))))</f>
        <v>706140</v>
      </c>
      <c r="D447" s="144" t="str">
        <f>'2013'!$I$234</f>
        <v>0000000919</v>
      </c>
      <c r="E447" t="str">
        <f>LEFT('2013'!$B$234,4)&amp;LEFT('2013'!$C$234,3)&amp;LEFT('2013'!$H$234,13)</f>
        <v>224323formation AAC</v>
      </c>
      <c r="G447" s="16">
        <f>'2013'!$T$234</f>
        <v>170.5685618729097</v>
      </c>
      <c r="H447" t="s">
        <v>325</v>
      </c>
      <c r="K447" s="131"/>
    </row>
    <row r="448" spans="1:11" x14ac:dyDescent="0.2">
      <c r="A448" s="84">
        <f>'2013'!$J$234</f>
        <v>41440</v>
      </c>
      <c r="B448" t="s">
        <v>324</v>
      </c>
      <c r="C448">
        <v>44710</v>
      </c>
      <c r="D448" s="144" t="str">
        <f>'2013'!$I$234</f>
        <v>0000000919</v>
      </c>
      <c r="E448" t="str">
        <f>LEFT('2013'!$B$234,4)&amp;LEFT('2013'!$C$234,3)&amp;LEFT('2013'!$H$234,13)</f>
        <v>224323formation AAC</v>
      </c>
      <c r="F448" s="16"/>
      <c r="G448" s="16">
        <f>'2013'!$U$234</f>
        <v>33.431438127090303</v>
      </c>
      <c r="H448" t="s">
        <v>325</v>
      </c>
      <c r="K448" s="131"/>
    </row>
    <row r="449" spans="1:11" x14ac:dyDescent="0.2">
      <c r="A449" s="84">
        <f>'2013'!$J$235</f>
        <v>41440</v>
      </c>
      <c r="B449" t="s">
        <v>324</v>
      </c>
      <c r="C449" t="str">
        <f>411 &amp; LEFT('2013'!$B$235,4)&amp;LEFT('2013'!$C$235,2)</f>
        <v>41122532</v>
      </c>
      <c r="D449" s="144" t="str">
        <f>'2013'!$I$235</f>
        <v>0000000920</v>
      </c>
      <c r="E449" t="str">
        <f>LEFT('2013'!$B$235,4)&amp;LEFT('2013'!$C$235,3)&amp;LEFT('2013'!$H$235,13)</f>
        <v>225324formation B</v>
      </c>
      <c r="F449" s="16">
        <f>'2013'!$S$235</f>
        <v>190</v>
      </c>
      <c r="G449" s="16"/>
      <c r="H449" t="s">
        <v>325</v>
      </c>
      <c r="K449" s="131"/>
    </row>
    <row r="450" spans="1:11" x14ac:dyDescent="0.2">
      <c r="A450" s="84">
        <f>'2013'!$J$235</f>
        <v>41440</v>
      </c>
      <c r="B450" t="s">
        <v>324</v>
      </c>
      <c r="C450">
        <f>IF(OR('2013'!$H$235="formation B",'2013'!$H$235="avoir formation B"),706130,IF(OR('2013'!$H$235="formation AM",'2013'!$H$235="avoir formation AM"),706100,IF(OR('2013'!$H$235="formation AAC",'2013'!$H$235="avoir formation AAC"),706140,IF(OR('2013'!$H$235="formation moto",'2013'!$H$235="avoir formation moto"),706150,706170))))</f>
        <v>706130</v>
      </c>
      <c r="D450" s="144" t="str">
        <f>'2013'!$I$235</f>
        <v>0000000920</v>
      </c>
      <c r="E450" t="str">
        <f>LEFT('2013'!$B$235,4)&amp;LEFT('2013'!$C$235,3)&amp;LEFT('2013'!$H$235,13)</f>
        <v>225324formation B</v>
      </c>
      <c r="G450" s="16">
        <f>'2013'!$T$235</f>
        <v>158.86287625418061</v>
      </c>
      <c r="H450" t="s">
        <v>325</v>
      </c>
      <c r="K450" s="131"/>
    </row>
    <row r="451" spans="1:11" x14ac:dyDescent="0.2">
      <c r="A451" s="84">
        <f>'2013'!$J$235</f>
        <v>41440</v>
      </c>
      <c r="B451" t="s">
        <v>324</v>
      </c>
      <c r="C451">
        <v>44710</v>
      </c>
      <c r="D451" s="144" t="str">
        <f>'2013'!$I$235</f>
        <v>0000000920</v>
      </c>
      <c r="E451" t="str">
        <f>LEFT('2013'!$B$235,4)&amp;LEFT('2013'!$C$235,3)&amp;LEFT('2013'!$H$235,13)</f>
        <v>225324formation B</v>
      </c>
      <c r="F451" s="16"/>
      <c r="G451" s="16">
        <f>'2013'!$U$235</f>
        <v>31.137123745819398</v>
      </c>
      <c r="H451" t="s">
        <v>325</v>
      </c>
      <c r="K451" s="131"/>
    </row>
    <row r="452" spans="1:11" x14ac:dyDescent="0.2">
      <c r="A452" s="84">
        <f>'2013'!$J$236</f>
        <v>41443</v>
      </c>
      <c r="B452" t="s">
        <v>324</v>
      </c>
      <c r="C452" t="str">
        <f>411 &amp; LEFT('2013'!$B$236,4)&amp;LEFT('2013'!$C$236,2)</f>
        <v>41122632</v>
      </c>
      <c r="D452" s="144" t="str">
        <f>'2013'!$I$236</f>
        <v>0000000921</v>
      </c>
      <c r="E452" t="str">
        <f>LEFT('2013'!$B$236,4)&amp;LEFT('2013'!$C$236,3)&amp;LEFT('2013'!$H$236,13)</f>
        <v>226325formation AM</v>
      </c>
      <c r="F452" s="16">
        <f>'2013'!$S$236</f>
        <v>170</v>
      </c>
      <c r="G452" s="16"/>
      <c r="H452" t="s">
        <v>325</v>
      </c>
      <c r="K452" s="131"/>
    </row>
    <row r="453" spans="1:11" x14ac:dyDescent="0.2">
      <c r="A453" s="84">
        <f>'2013'!$J$236</f>
        <v>41443</v>
      </c>
      <c r="B453" t="s">
        <v>324</v>
      </c>
      <c r="C453">
        <f>IF(OR('2013'!$H$236="formation B",'2013'!$H$236="avoir formation B"),706130,IF(OR('2013'!$H$236="formation AM",'2013'!$H$236="avoir formation AM"),706100,IF(OR('2013'!$H$236="formation AAC",'2013'!$H$236="avoir formation AAC"),706140,IF(OR('2013'!$H$236="formation moto",'2013'!$H$236="avoir formation moto"),706150,706170))))</f>
        <v>706100</v>
      </c>
      <c r="D453" s="144" t="str">
        <f>'2013'!$I$236</f>
        <v>0000000921</v>
      </c>
      <c r="E453" t="str">
        <f>LEFT('2013'!$B$236,4)&amp;LEFT('2013'!$C$236,3)&amp;LEFT('2013'!$H$236,13)</f>
        <v>226325formation AM</v>
      </c>
      <c r="G453" s="16">
        <f>'2013'!$T$236</f>
        <v>142.14046822742475</v>
      </c>
      <c r="H453" t="s">
        <v>325</v>
      </c>
      <c r="K453" s="131"/>
    </row>
    <row r="454" spans="1:11" x14ac:dyDescent="0.2">
      <c r="A454" s="84">
        <f>'2013'!$J$236</f>
        <v>41443</v>
      </c>
      <c r="B454" t="s">
        <v>324</v>
      </c>
      <c r="C454">
        <v>44710</v>
      </c>
      <c r="D454" s="144" t="str">
        <f>'2013'!$I$236</f>
        <v>0000000921</v>
      </c>
      <c r="E454" t="str">
        <f>LEFT('2013'!$B$236,4)&amp;LEFT('2013'!$C$236,3)&amp;LEFT('2013'!$H$236,13)</f>
        <v>226325formation AM</v>
      </c>
      <c r="F454" s="16"/>
      <c r="G454" s="16">
        <f>'2013'!$U$236</f>
        <v>27.859531772575252</v>
      </c>
      <c r="H454" t="s">
        <v>325</v>
      </c>
      <c r="K454" s="131"/>
    </row>
    <row r="455" spans="1:11" x14ac:dyDescent="0.2">
      <c r="A455" s="84">
        <f>'2013'!$J$237</f>
        <v>41443</v>
      </c>
      <c r="B455" t="s">
        <v>324</v>
      </c>
      <c r="C455" t="str">
        <f>411 &amp; LEFT('2013'!$B$237,4)&amp;LEFT('2013'!$C$237,2)</f>
        <v>41122732</v>
      </c>
      <c r="D455" s="144" t="str">
        <f>'2013'!$I$237</f>
        <v>0000000922</v>
      </c>
      <c r="E455" t="str">
        <f>LEFT('2013'!$B$237,4)&amp;LEFT('2013'!$C$237,3)&amp;LEFT('2013'!$H$237,13)</f>
        <v>227326formation AAC</v>
      </c>
      <c r="F455" s="16">
        <f>'2013'!$S$237</f>
        <v>265</v>
      </c>
      <c r="G455" s="16"/>
      <c r="H455" t="s">
        <v>325</v>
      </c>
      <c r="K455" s="131"/>
    </row>
    <row r="456" spans="1:11" x14ac:dyDescent="0.2">
      <c r="A456" s="84">
        <f>'2013'!$J$237</f>
        <v>41443</v>
      </c>
      <c r="B456" t="s">
        <v>324</v>
      </c>
      <c r="C456">
        <f>IF(OR('2013'!$H$237="formation B",'2013'!$H$237="avoir formation B"),706130,IF(OR('2013'!$H$237="formation AM",'2013'!$H$237="avoir formation AM"),706100,IF(OR('2013'!$H$237="formation AAC",'2013'!$H$237="avoir formation AAC"),706140,IF(OR('2013'!$H$237="formation moto",'2013'!$H$237="avoir formation moto"),706150,706170))))</f>
        <v>706140</v>
      </c>
      <c r="D456" s="144" t="str">
        <f>'2013'!$I$237</f>
        <v>0000000922</v>
      </c>
      <c r="E456" t="str">
        <f>LEFT('2013'!$B$237,4)&amp;LEFT('2013'!$C$237,3)&amp;LEFT('2013'!$H$237,13)</f>
        <v>227326formation AAC</v>
      </c>
      <c r="G456" s="16">
        <f>'2013'!$T$237</f>
        <v>221.57190635451505</v>
      </c>
      <c r="H456" t="s">
        <v>325</v>
      </c>
      <c r="K456" s="131"/>
    </row>
    <row r="457" spans="1:11" x14ac:dyDescent="0.2">
      <c r="A457" s="84">
        <f>'2013'!$J$237</f>
        <v>41443</v>
      </c>
      <c r="B457" t="s">
        <v>324</v>
      </c>
      <c r="C457">
        <v>44710</v>
      </c>
      <c r="D457" s="144" t="str">
        <f>'2013'!$I$237</f>
        <v>0000000922</v>
      </c>
      <c r="E457" t="str">
        <f>LEFT('2013'!$B$237,4)&amp;LEFT('2013'!$C$237,3)&amp;LEFT('2013'!$H$237,13)</f>
        <v>227326formation AAC</v>
      </c>
      <c r="F457" s="16"/>
      <c r="G457" s="16">
        <f>'2013'!$U$237</f>
        <v>43.42809364548495</v>
      </c>
      <c r="H457" t="s">
        <v>325</v>
      </c>
      <c r="K457" s="131"/>
    </row>
    <row r="458" spans="1:11" x14ac:dyDescent="0.2">
      <c r="A458" s="84">
        <f>'2013'!$J$238</f>
        <v>41443</v>
      </c>
      <c r="B458" t="s">
        <v>324</v>
      </c>
      <c r="C458" t="str">
        <f>411 &amp; LEFT('2013'!$B$238,4)&amp;LEFT('2013'!$C$238,2)</f>
        <v>41122832</v>
      </c>
      <c r="D458" s="144" t="str">
        <f>'2013'!$I$238</f>
        <v>0000000923</v>
      </c>
      <c r="E458" t="str">
        <f>LEFT('2013'!$B$238,4)&amp;LEFT('2013'!$C$238,3)&amp;LEFT('2013'!$H$238,13)</f>
        <v>228327formation AAC</v>
      </c>
      <c r="F458" s="16">
        <f>'2013'!$S$238</f>
        <v>152</v>
      </c>
      <c r="G458" s="16"/>
      <c r="H458" t="s">
        <v>325</v>
      </c>
      <c r="K458" s="131"/>
    </row>
    <row r="459" spans="1:11" x14ac:dyDescent="0.2">
      <c r="A459" s="84">
        <f>'2013'!$J$238</f>
        <v>41443</v>
      </c>
      <c r="B459" t="s">
        <v>324</v>
      </c>
      <c r="C459">
        <f>IF(OR('2013'!$H$238="formation B",'2013'!$H$238="avoir formation B"),706130,IF(OR('2013'!$H$238="formation AM",'2013'!$H$238="avoir formation AM"),706100,IF(OR('2013'!$H$238="formation AAC",'2013'!$H$238="avoir formation AAC"),706140,IF(OR('2013'!$H$238="formation moto",'2013'!$H$238="avoir formation moto"),706150,706170))))</f>
        <v>706140</v>
      </c>
      <c r="D459" s="144" t="str">
        <f>'2013'!$I$238</f>
        <v>0000000923</v>
      </c>
      <c r="E459" t="str">
        <f>LEFT('2013'!$B$238,4)&amp;LEFT('2013'!$C$238,3)&amp;LEFT('2013'!$H$238,13)</f>
        <v>228327formation AAC</v>
      </c>
      <c r="G459" s="16">
        <f>'2013'!$T$238</f>
        <v>127.09030100334449</v>
      </c>
      <c r="H459" t="s">
        <v>325</v>
      </c>
      <c r="K459" s="131"/>
    </row>
    <row r="460" spans="1:11" x14ac:dyDescent="0.2">
      <c r="A460" s="84">
        <f>'2013'!$J$238</f>
        <v>41443</v>
      </c>
      <c r="B460" t="s">
        <v>324</v>
      </c>
      <c r="C460">
        <v>44710</v>
      </c>
      <c r="D460" s="144" t="str">
        <f>'2013'!$I$238</f>
        <v>0000000923</v>
      </c>
      <c r="E460" t="str">
        <f>LEFT('2013'!$B$238,4)&amp;LEFT('2013'!$C$238,3)&amp;LEFT('2013'!$H$238,13)</f>
        <v>228327formation AAC</v>
      </c>
      <c r="F460" s="16"/>
      <c r="G460" s="16">
        <f>'2013'!$U$238</f>
        <v>24.909698996655521</v>
      </c>
      <c r="H460" t="s">
        <v>325</v>
      </c>
      <c r="K460" s="131"/>
    </row>
    <row r="461" spans="1:11" x14ac:dyDescent="0.2">
      <c r="A461" s="84">
        <f>'2013'!$J$239</f>
        <v>41445</v>
      </c>
      <c r="B461" t="s">
        <v>324</v>
      </c>
      <c r="C461" t="str">
        <f>411 &amp; LEFT('2013'!$B$239,4)&amp;LEFT('2013'!$C$239,2)</f>
        <v>41122932</v>
      </c>
      <c r="D461" s="144" t="str">
        <f>'2013'!$I$239</f>
        <v>0000000924</v>
      </c>
      <c r="E461" t="str">
        <f>LEFT('2013'!$B$239,4)&amp;LEFT('2013'!$C$239,3)&amp;LEFT('2013'!$H$239,13)</f>
        <v>229328formation B</v>
      </c>
      <c r="F461" s="16">
        <f>'2013'!$S$239</f>
        <v>70</v>
      </c>
      <c r="G461" s="16"/>
      <c r="H461" t="s">
        <v>325</v>
      </c>
      <c r="K461" s="131"/>
    </row>
    <row r="462" spans="1:11" x14ac:dyDescent="0.2">
      <c r="A462" s="84">
        <f>'2013'!$J$239</f>
        <v>41445</v>
      </c>
      <c r="B462" t="s">
        <v>324</v>
      </c>
      <c r="C462">
        <f>IF(OR('2013'!$H$239="formation B",'2013'!$H$239="avoir formation B"),706130,IF(OR('2013'!$H$239="formation AM",'2013'!$H$239="avoir formation AM"),706100,IF(OR('2013'!$H$239="formation AAC",'2013'!$H$239="avoir formation AAC"),706140,IF(OR('2013'!$H$239="formation moto",'2013'!$H$239="avoir formation moto"),706150,706170))))</f>
        <v>706130</v>
      </c>
      <c r="D462" s="144" t="str">
        <f>'2013'!$I$239</f>
        <v>0000000924</v>
      </c>
      <c r="E462" t="str">
        <f>LEFT('2013'!$B$239,4)&amp;LEFT('2013'!$C$239,3)&amp;LEFT('2013'!$H$239,13)</f>
        <v>229328formation B</v>
      </c>
      <c r="G462" s="16">
        <f>'2013'!$T$239</f>
        <v>58.528428093645488</v>
      </c>
      <c r="H462" t="s">
        <v>325</v>
      </c>
      <c r="K462" s="131"/>
    </row>
    <row r="463" spans="1:11" x14ac:dyDescent="0.2">
      <c r="A463" s="84">
        <f>'2013'!$J$239</f>
        <v>41445</v>
      </c>
      <c r="B463" t="s">
        <v>324</v>
      </c>
      <c r="C463">
        <v>44710</v>
      </c>
      <c r="D463" s="144" t="str">
        <f>'2013'!$I$239</f>
        <v>0000000924</v>
      </c>
      <c r="E463" t="str">
        <f>LEFT('2013'!$B$239,4)&amp;LEFT('2013'!$C$239,3)&amp;LEFT('2013'!$H$239,13)</f>
        <v>229328formation B</v>
      </c>
      <c r="F463" s="16"/>
      <c r="G463" s="16">
        <f>'2013'!$U$239</f>
        <v>11.471571906354516</v>
      </c>
      <c r="H463" t="s">
        <v>325</v>
      </c>
      <c r="K463" s="131"/>
    </row>
    <row r="464" spans="1:11" x14ac:dyDescent="0.2">
      <c r="A464" s="84">
        <f>'2013'!$J$240</f>
        <v>41445</v>
      </c>
      <c r="B464" t="s">
        <v>324</v>
      </c>
      <c r="C464" t="str">
        <f>411 &amp; LEFT('2013'!$B$240,4)&amp;LEFT('2013'!$C$240,2)</f>
        <v>41123032</v>
      </c>
      <c r="D464" s="144" t="str">
        <f>'2013'!$I$240</f>
        <v>0000000925</v>
      </c>
      <c r="E464" t="str">
        <f>LEFT('2013'!$B$240,4)&amp;LEFT('2013'!$C$240,3)&amp;LEFT('2013'!$H$240,13)</f>
        <v>230329formation B</v>
      </c>
      <c r="F464" s="16">
        <f>'2013'!$S$240</f>
        <v>190</v>
      </c>
      <c r="G464" s="16"/>
      <c r="H464" t="s">
        <v>325</v>
      </c>
      <c r="K464" s="131"/>
    </row>
    <row r="465" spans="1:11" x14ac:dyDescent="0.2">
      <c r="A465" s="84">
        <f>'2013'!$J$240</f>
        <v>41445</v>
      </c>
      <c r="B465" t="s">
        <v>324</v>
      </c>
      <c r="C465">
        <f>IF(OR('2013'!$H$240="formation B",'2013'!$H$240="avoir formation B"),706130,IF(OR('2013'!$H$240="formation AM",'2013'!$H$240="avoir formation AM"),706100,IF(OR('2013'!$H$240="formation AAC",'2013'!$H$240="avoir formation AAC"),706140,IF(OR('2013'!$H$240="formation moto",'2013'!$H$240="avoir formation moto"),706150,706170))))</f>
        <v>706130</v>
      </c>
      <c r="D465" s="144" t="str">
        <f>'2013'!$I$240</f>
        <v>0000000925</v>
      </c>
      <c r="E465" t="str">
        <f>LEFT('2013'!$B$240,4)&amp;LEFT('2013'!$C$240,3)&amp;LEFT('2013'!$H$240,13)</f>
        <v>230329formation B</v>
      </c>
      <c r="G465" s="16">
        <f>'2013'!$T$240</f>
        <v>158.86287625418061</v>
      </c>
      <c r="H465" t="s">
        <v>325</v>
      </c>
      <c r="K465" s="131"/>
    </row>
    <row r="466" spans="1:11" x14ac:dyDescent="0.2">
      <c r="A466" s="84">
        <f>'2013'!$J$240</f>
        <v>41445</v>
      </c>
      <c r="B466" t="s">
        <v>324</v>
      </c>
      <c r="C466">
        <v>44710</v>
      </c>
      <c r="D466" s="144" t="str">
        <f>'2013'!$I$240</f>
        <v>0000000925</v>
      </c>
      <c r="E466" t="str">
        <f>LEFT('2013'!$B$240,4)&amp;LEFT('2013'!$C$240,3)&amp;LEFT('2013'!$H$240,13)</f>
        <v>230329formation B</v>
      </c>
      <c r="F466" s="16"/>
      <c r="G466" s="16">
        <f>'2013'!$U$240</f>
        <v>31.137123745819398</v>
      </c>
      <c r="H466" t="s">
        <v>325</v>
      </c>
      <c r="K466" s="131"/>
    </row>
    <row r="467" spans="1:11" x14ac:dyDescent="0.2">
      <c r="A467" s="84">
        <f>'2013'!$J$241</f>
        <v>41447</v>
      </c>
      <c r="B467" t="s">
        <v>324</v>
      </c>
      <c r="C467" t="str">
        <f>411 &amp; LEFT('2013'!$B$241,4)&amp;LEFT('2013'!$C$241,2)</f>
        <v>41123133</v>
      </c>
      <c r="D467" s="144" t="str">
        <f>'2013'!$I$241</f>
        <v>0000000926</v>
      </c>
      <c r="E467" t="str">
        <f>LEFT('2013'!$B$241,4)&amp;LEFT('2013'!$C$241,3)&amp;LEFT('2013'!$H$241,13)</f>
        <v>231330formation AAC</v>
      </c>
      <c r="F467" s="16">
        <f>'2013'!$S$241</f>
        <v>204</v>
      </c>
      <c r="G467" s="16"/>
      <c r="H467" t="s">
        <v>325</v>
      </c>
      <c r="K467" s="131"/>
    </row>
    <row r="468" spans="1:11" x14ac:dyDescent="0.2">
      <c r="A468" s="84">
        <f>'2013'!$J$241</f>
        <v>41447</v>
      </c>
      <c r="B468" t="s">
        <v>324</v>
      </c>
      <c r="C468">
        <f>IF(OR('2013'!$H$241="formation B",'2013'!$H$241="avoir formation B"),706130,IF(OR('2013'!$H$241="formation AM",'2013'!$H$241="avoir formation AM"),706100,IF(OR('2013'!$H$241="formation AAC",'2013'!$H$241="avoir formation AAC"),706140,IF(OR('2013'!$H$241="formation moto",'2013'!$H$241="avoir formation moto"),706150,706170))))</f>
        <v>706140</v>
      </c>
      <c r="D468" s="144" t="str">
        <f>'2013'!$I$241</f>
        <v>0000000926</v>
      </c>
      <c r="E468" t="str">
        <f>LEFT('2013'!$B$241,4)&amp;LEFT('2013'!$C$241,3)&amp;LEFT('2013'!$H$241,13)</f>
        <v>231330formation AAC</v>
      </c>
      <c r="G468" s="16">
        <f>'2013'!$T$241</f>
        <v>170.5685618729097</v>
      </c>
      <c r="H468" t="s">
        <v>325</v>
      </c>
      <c r="K468" s="131"/>
    </row>
    <row r="469" spans="1:11" x14ac:dyDescent="0.2">
      <c r="A469" s="84">
        <f>'2013'!$J$241</f>
        <v>41447</v>
      </c>
      <c r="B469" t="s">
        <v>324</v>
      </c>
      <c r="C469">
        <v>44710</v>
      </c>
      <c r="D469" s="144" t="str">
        <f>'2013'!$I$241</f>
        <v>0000000926</v>
      </c>
      <c r="E469" t="str">
        <f>LEFT('2013'!$B$241,4)&amp;LEFT('2013'!$C$241,3)&amp;LEFT('2013'!$H$241,13)</f>
        <v>231330formation AAC</v>
      </c>
      <c r="F469" s="16"/>
      <c r="G469" s="16">
        <f>'2013'!$U$241</f>
        <v>33.431438127090303</v>
      </c>
      <c r="H469" t="s">
        <v>325</v>
      </c>
      <c r="K469" s="131"/>
    </row>
    <row r="470" spans="1:11" x14ac:dyDescent="0.2">
      <c r="A470" s="84">
        <f>'2013'!$J$242</f>
        <v>41447</v>
      </c>
      <c r="B470" t="s">
        <v>324</v>
      </c>
      <c r="C470" t="str">
        <f>411 &amp; LEFT('2013'!$B$242,4)&amp;LEFT('2013'!$C$242,2)</f>
        <v>41123233</v>
      </c>
      <c r="D470" s="144" t="str">
        <f>'2013'!$I$242</f>
        <v>0000000927</v>
      </c>
      <c r="E470" t="str">
        <f>LEFT('2013'!$B$242,4)&amp;LEFT('2013'!$C$242,3)&amp;LEFT('2013'!$H$242,13)</f>
        <v>232331formation B</v>
      </c>
      <c r="F470" s="16">
        <f>'2013'!$S$242</f>
        <v>242</v>
      </c>
      <c r="G470" s="16"/>
      <c r="H470" t="s">
        <v>325</v>
      </c>
      <c r="K470" s="131"/>
    </row>
    <row r="471" spans="1:11" x14ac:dyDescent="0.2">
      <c r="A471" s="84">
        <f>'2013'!$J$242</f>
        <v>41447</v>
      </c>
      <c r="B471" t="s">
        <v>324</v>
      </c>
      <c r="C471">
        <f>IF(OR('2013'!$H$242="formation B",'2013'!$H$242="avoir formation B"),706130,IF(OR('2013'!$H$242="formation AM",'2013'!$H$242="avoir formation AM"),706100,IF(OR('2013'!$H$242="formation AAC",'2013'!$H$242="avoir formation AAC"),706140,IF(OR('2013'!$H$242="formation moto",'2013'!$H$242="avoir formation moto"),706150,706170))))</f>
        <v>706130</v>
      </c>
      <c r="D471" s="144" t="str">
        <f>'2013'!$I$242</f>
        <v>0000000927</v>
      </c>
      <c r="E471" t="str">
        <f>LEFT('2013'!$B$242,4)&amp;LEFT('2013'!$C$242,3)&amp;LEFT('2013'!$H$242,13)</f>
        <v>232331formation B</v>
      </c>
      <c r="G471" s="16">
        <f>'2013'!$T$242</f>
        <v>202.34113712374582</v>
      </c>
      <c r="H471" t="s">
        <v>325</v>
      </c>
      <c r="K471" s="131"/>
    </row>
    <row r="472" spans="1:11" x14ac:dyDescent="0.2">
      <c r="A472" s="84">
        <f>'2013'!$J$242</f>
        <v>41447</v>
      </c>
      <c r="B472" t="s">
        <v>324</v>
      </c>
      <c r="C472">
        <v>44710</v>
      </c>
      <c r="D472" s="144" t="str">
        <f>'2013'!$I$242</f>
        <v>0000000927</v>
      </c>
      <c r="E472" t="str">
        <f>LEFT('2013'!$B$242,4)&amp;LEFT('2013'!$C$242,3)&amp;LEFT('2013'!$H$242,13)</f>
        <v>232331formation B</v>
      </c>
      <c r="F472" s="16"/>
      <c r="G472" s="16">
        <f>'2013'!$U$242</f>
        <v>39.658862876254183</v>
      </c>
      <c r="H472" t="s">
        <v>325</v>
      </c>
      <c r="K472" s="131"/>
    </row>
    <row r="473" spans="1:11" x14ac:dyDescent="0.2">
      <c r="A473" s="84">
        <f>'2013'!$J$243</f>
        <v>41447</v>
      </c>
      <c r="B473" t="s">
        <v>324</v>
      </c>
      <c r="C473" t="str">
        <f>411 &amp; LEFT('2013'!$B$243,4)&amp;LEFT('2013'!$C$243,2)</f>
        <v>41123333</v>
      </c>
      <c r="D473" s="144" t="str">
        <f>'2013'!$I$243</f>
        <v>0000000928</v>
      </c>
      <c r="E473" t="str">
        <f>LEFT('2013'!$B$243,4)&amp;LEFT('2013'!$C$243,3)&amp;LEFT('2013'!$H$243,13)</f>
        <v>233332formation B</v>
      </c>
      <c r="F473" s="16">
        <f>'2013'!$S$243</f>
        <v>190</v>
      </c>
      <c r="G473" s="16"/>
      <c r="H473" t="s">
        <v>325</v>
      </c>
      <c r="K473" s="131"/>
    </row>
    <row r="474" spans="1:11" x14ac:dyDescent="0.2">
      <c r="A474" s="84">
        <f>'2013'!$J$243</f>
        <v>41447</v>
      </c>
      <c r="B474" t="s">
        <v>324</v>
      </c>
      <c r="C474">
        <f>IF(OR('2013'!$H$243="formation B",'2013'!$H$243="avoir formation B"),706130,IF(OR('2013'!$H$243="formation AM",'2013'!$H$243="avoir formation AM"),706100,IF(OR('2013'!$H$243="formation AAC",'2013'!$H$243="avoir formation AAC"),706140,IF(OR('2013'!$H$243="formation moto",'2013'!$H$243="avoir formation moto"),706150,706170))))</f>
        <v>706130</v>
      </c>
      <c r="D474" s="144" t="str">
        <f>'2013'!$I$243</f>
        <v>0000000928</v>
      </c>
      <c r="E474" t="str">
        <f>LEFT('2013'!$B$243,4)&amp;LEFT('2013'!$C$243,3)&amp;LEFT('2013'!$H$243,13)</f>
        <v>233332formation B</v>
      </c>
      <c r="G474" s="16">
        <f>'2013'!$T$243</f>
        <v>158.86287625418061</v>
      </c>
      <c r="H474" t="s">
        <v>325</v>
      </c>
      <c r="K474" s="131"/>
    </row>
    <row r="475" spans="1:11" x14ac:dyDescent="0.2">
      <c r="A475" s="84">
        <f>'2013'!$J$243</f>
        <v>41447</v>
      </c>
      <c r="B475" t="s">
        <v>324</v>
      </c>
      <c r="C475">
        <v>44710</v>
      </c>
      <c r="D475" s="144" t="str">
        <f>'2013'!$I$243</f>
        <v>0000000928</v>
      </c>
      <c r="E475" t="str">
        <f>LEFT('2013'!$B$243,4)&amp;LEFT('2013'!$C$243,3)&amp;LEFT('2013'!$H$243,13)</f>
        <v>233332formation B</v>
      </c>
      <c r="F475" s="16"/>
      <c r="G475" s="16">
        <f>'2013'!$U$243</f>
        <v>31.137123745819398</v>
      </c>
      <c r="H475" t="s">
        <v>325</v>
      </c>
      <c r="K475" s="131"/>
    </row>
    <row r="476" spans="1:11" x14ac:dyDescent="0.2">
      <c r="A476" s="84">
        <f>'2013'!$J$244</f>
        <v>41447</v>
      </c>
      <c r="B476" t="s">
        <v>324</v>
      </c>
      <c r="C476" t="str">
        <f>411 &amp; LEFT('2013'!$B$244,4)&amp;LEFT('2013'!$C$244,2)</f>
        <v>41123433</v>
      </c>
      <c r="D476" s="144" t="str">
        <f>'2013'!$I$244</f>
        <v>0000000929</v>
      </c>
      <c r="E476" t="str">
        <f>LEFT('2013'!$B$244,4)&amp;LEFT('2013'!$C$244,3)&amp;LEFT('2013'!$H$244,13)</f>
        <v>234333formation B</v>
      </c>
      <c r="F476" s="16">
        <f>'2013'!$S$244</f>
        <v>204</v>
      </c>
      <c r="G476" s="16"/>
      <c r="H476" t="s">
        <v>325</v>
      </c>
      <c r="K476" s="131"/>
    </row>
    <row r="477" spans="1:11" x14ac:dyDescent="0.2">
      <c r="A477" s="84">
        <f>'2013'!$J$244</f>
        <v>41447</v>
      </c>
      <c r="B477" t="s">
        <v>324</v>
      </c>
      <c r="C477">
        <f>IF(OR('2013'!$H$244="formation B",'2013'!$H$244="avoir formation B"),706130,IF(OR('2013'!$H$244="formation AM",'2013'!$H$244="avoir formation AM"),706100,IF(OR('2013'!$H$244="formation AAC",'2013'!$H$244="avoir formation AAC"),706140,IF(OR('2013'!$H$244="formation moto",'2013'!$H$244="avoir formation moto"),706150,706170))))</f>
        <v>706130</v>
      </c>
      <c r="D477" s="144" t="str">
        <f>'2013'!$I$244</f>
        <v>0000000929</v>
      </c>
      <c r="E477" t="str">
        <f>LEFT('2013'!$B$244,4)&amp;LEFT('2013'!$C$244,3)&amp;LEFT('2013'!$H$244,13)</f>
        <v>234333formation B</v>
      </c>
      <c r="G477" s="16">
        <f>'2013'!$T$244</f>
        <v>170.5685618729097</v>
      </c>
      <c r="H477" t="s">
        <v>325</v>
      </c>
      <c r="K477" s="131"/>
    </row>
    <row r="478" spans="1:11" x14ac:dyDescent="0.2">
      <c r="A478" s="84">
        <f>'2013'!$J$244</f>
        <v>41447</v>
      </c>
      <c r="B478" t="s">
        <v>324</v>
      </c>
      <c r="C478">
        <v>44710</v>
      </c>
      <c r="D478" s="144" t="str">
        <f>'2013'!$I$244</f>
        <v>0000000929</v>
      </c>
      <c r="E478" t="str">
        <f>LEFT('2013'!$B$244,4)&amp;LEFT('2013'!$C$244,3)&amp;LEFT('2013'!$H$244,13)</f>
        <v>234333formation B</v>
      </c>
      <c r="F478" s="16"/>
      <c r="G478" s="16">
        <f>'2013'!$U$244</f>
        <v>33.431438127090303</v>
      </c>
      <c r="H478" t="s">
        <v>325</v>
      </c>
      <c r="K478" s="131"/>
    </row>
    <row r="479" spans="1:11" x14ac:dyDescent="0.2">
      <c r="A479" s="84">
        <f>'2013'!$J$245</f>
        <v>41447</v>
      </c>
      <c r="B479" t="s">
        <v>324</v>
      </c>
      <c r="C479" t="str">
        <f>411 &amp; LEFT('2013'!$B$245,4)&amp;LEFT('2013'!$C$245,2)</f>
        <v>41123533</v>
      </c>
      <c r="D479" s="144" t="str">
        <f>'2013'!$I$245</f>
        <v>0000000930</v>
      </c>
      <c r="E479" t="str">
        <f>LEFT('2013'!$B$245,4)&amp;LEFT('2013'!$C$245,3)&amp;LEFT('2013'!$H$245,13)</f>
        <v>235334formation B</v>
      </c>
      <c r="F479" s="16">
        <f>'2013'!$S$245</f>
        <v>570</v>
      </c>
      <c r="G479" s="16"/>
      <c r="H479" t="s">
        <v>325</v>
      </c>
      <c r="K479" s="131"/>
    </row>
    <row r="480" spans="1:11" x14ac:dyDescent="0.2">
      <c r="A480" s="84">
        <f>'2013'!$J$245</f>
        <v>41447</v>
      </c>
      <c r="B480" t="s">
        <v>324</v>
      </c>
      <c r="C480">
        <f>IF(OR('2013'!$H$245="formation B",'2013'!$H$245="avoir formation B"),706130,IF(OR('2013'!$H$245="formation AM",'2013'!$H$245="avoir formation AM"),706100,IF(OR('2013'!$H$245="formation AAC",'2013'!$H$245="avoir formation AAC"),706140,IF(OR('2013'!$H$245="formation moto",'2013'!$H$245="avoir formation moto"),706150,706170))))</f>
        <v>706130</v>
      </c>
      <c r="D480" s="144" t="str">
        <f>'2013'!$I$245</f>
        <v>0000000930</v>
      </c>
      <c r="E480" t="str">
        <f>LEFT('2013'!$B$245,4)&amp;LEFT('2013'!$C$245,3)&amp;LEFT('2013'!$H$245,13)</f>
        <v>235334formation B</v>
      </c>
      <c r="G480" s="16">
        <f>'2013'!$T$245</f>
        <v>476.58862876254182</v>
      </c>
      <c r="H480" t="s">
        <v>325</v>
      </c>
      <c r="K480" s="131"/>
    </row>
    <row r="481" spans="1:11" x14ac:dyDescent="0.2">
      <c r="A481" s="84">
        <f>'2013'!$J$245</f>
        <v>41447</v>
      </c>
      <c r="B481" t="s">
        <v>324</v>
      </c>
      <c r="C481">
        <v>44710</v>
      </c>
      <c r="D481" s="144" t="str">
        <f>'2013'!$I$245</f>
        <v>0000000930</v>
      </c>
      <c r="E481" t="str">
        <f>LEFT('2013'!$B$245,4)&amp;LEFT('2013'!$C$245,3)&amp;LEFT('2013'!$H$245,13)</f>
        <v>235334formation B</v>
      </c>
      <c r="F481" s="16"/>
      <c r="G481" s="16">
        <f>'2013'!$U$245</f>
        <v>93.411371237458198</v>
      </c>
      <c r="H481" t="s">
        <v>325</v>
      </c>
      <c r="K481" s="131"/>
    </row>
    <row r="482" spans="1:11" x14ac:dyDescent="0.2">
      <c r="A482" s="84">
        <f>'2013'!$J$246</f>
        <v>41447</v>
      </c>
      <c r="B482" t="s">
        <v>324</v>
      </c>
      <c r="C482" t="str">
        <f>411 &amp; LEFT('2013'!$B$246,4)&amp;LEFT('2013'!$C$246,2)</f>
        <v>41123633</v>
      </c>
      <c r="D482" s="144" t="str">
        <f>'2013'!$I$246</f>
        <v>0000000931</v>
      </c>
      <c r="E482" t="str">
        <f>LEFT('2013'!$B$246,4)&amp;LEFT('2013'!$C$246,3)&amp;LEFT('2013'!$H$246,13)</f>
        <v>236335formation AAC</v>
      </c>
      <c r="F482" s="16">
        <f>'2013'!$S$246</f>
        <v>204</v>
      </c>
      <c r="G482" s="16"/>
      <c r="H482" t="s">
        <v>325</v>
      </c>
      <c r="K482" s="131"/>
    </row>
    <row r="483" spans="1:11" x14ac:dyDescent="0.2">
      <c r="A483" s="84">
        <f>'2013'!$J$246</f>
        <v>41447</v>
      </c>
      <c r="B483" t="s">
        <v>324</v>
      </c>
      <c r="C483">
        <f>IF(OR('2013'!$H$246="formation B",'2013'!$H$246="avoir formation B"),706130,IF(OR('2013'!$H$246="formation AM",'2013'!$H$246="avoir formation AM"),706100,IF(OR('2013'!$H$246="formation AAC",'2013'!$H$246="avoir formation AAC"),706140,IF(OR('2013'!$H$246="formation moto",'2013'!$H$246="avoir formation moto"),706150,706170))))</f>
        <v>706140</v>
      </c>
      <c r="D483" s="144" t="str">
        <f>'2013'!$I$246</f>
        <v>0000000931</v>
      </c>
      <c r="E483" t="str">
        <f>LEFT('2013'!$B$246,4)&amp;LEFT('2013'!$C$246,3)&amp;LEFT('2013'!$H$246,13)</f>
        <v>236335formation AAC</v>
      </c>
      <c r="G483" s="16">
        <f>'2013'!$T$246</f>
        <v>170.5685618729097</v>
      </c>
      <c r="H483" t="s">
        <v>325</v>
      </c>
      <c r="K483" s="131"/>
    </row>
    <row r="484" spans="1:11" x14ac:dyDescent="0.2">
      <c r="A484" s="84">
        <f>'2013'!$J$246</f>
        <v>41447</v>
      </c>
      <c r="B484" t="s">
        <v>324</v>
      </c>
      <c r="C484">
        <v>44710</v>
      </c>
      <c r="D484" s="144" t="str">
        <f>'2013'!$I$246</f>
        <v>0000000931</v>
      </c>
      <c r="E484" t="str">
        <f>LEFT('2013'!$B$246,4)&amp;LEFT('2013'!$C$246,3)&amp;LEFT('2013'!$H$246,13)</f>
        <v>236335formation AAC</v>
      </c>
      <c r="F484" s="16"/>
      <c r="G484" s="16">
        <f>'2013'!$U$246</f>
        <v>33.431438127090303</v>
      </c>
      <c r="H484" t="s">
        <v>325</v>
      </c>
    </row>
    <row r="485" spans="1:11" x14ac:dyDescent="0.2">
      <c r="A485" s="84">
        <f>'2013'!$J$247</f>
        <v>41450</v>
      </c>
      <c r="B485" t="s">
        <v>324</v>
      </c>
      <c r="C485" t="str">
        <f>411 &amp; LEFT('2013'!$B$247,4)&amp;LEFT('2013'!$C$247,2)</f>
        <v>41123733</v>
      </c>
      <c r="D485" s="144" t="str">
        <f>'2013'!$I$247</f>
        <v>0000000932</v>
      </c>
      <c r="E485" t="str">
        <f>LEFT('2013'!$B$247,4)&amp;LEFT('2013'!$C$247,3)&amp;LEFT('2013'!$H$247,13)</f>
        <v>237336formation B</v>
      </c>
      <c r="F485" s="16">
        <f>'2013'!$S$247</f>
        <v>302</v>
      </c>
      <c r="G485" s="16"/>
      <c r="H485" t="s">
        <v>325</v>
      </c>
    </row>
    <row r="486" spans="1:11" x14ac:dyDescent="0.2">
      <c r="A486" s="84">
        <f>'2013'!$J$247</f>
        <v>41450</v>
      </c>
      <c r="B486" t="s">
        <v>324</v>
      </c>
      <c r="C486">
        <f>IF(OR('2013'!$H$247="formation B",'2013'!$H$247="avoir formation B"),706130,IF(OR('2013'!$H$247="formation AM",'2013'!$H$247="avoir formation AM"),706100,IF(OR('2013'!$H$247="formation AAC",'2013'!$H$247="avoir formation AAC"),706140,IF(OR('2013'!$H$247="formation moto",'2013'!$H$247="avoir formation moto"),706150,706170))))</f>
        <v>706130</v>
      </c>
      <c r="D486" s="144" t="str">
        <f>'2013'!$I$247</f>
        <v>0000000932</v>
      </c>
      <c r="E486" t="str">
        <f>LEFT('2013'!$B$247,4)&amp;LEFT('2013'!$C$247,3)&amp;LEFT('2013'!$H$247,13)</f>
        <v>237336formation B</v>
      </c>
      <c r="G486" s="16">
        <f>'2013'!$T$247</f>
        <v>252.5083612040134</v>
      </c>
      <c r="H486" t="s">
        <v>325</v>
      </c>
    </row>
    <row r="487" spans="1:11" x14ac:dyDescent="0.2">
      <c r="A487" s="84">
        <f>'2013'!$J$247</f>
        <v>41450</v>
      </c>
      <c r="B487" t="s">
        <v>324</v>
      </c>
      <c r="C487">
        <v>44710</v>
      </c>
      <c r="D487" s="144" t="str">
        <f>'2013'!$I$247</f>
        <v>0000000932</v>
      </c>
      <c r="E487" t="str">
        <f>LEFT('2013'!$B$247,4)&amp;LEFT('2013'!$C$247,3)&amp;LEFT('2013'!$H$247,13)</f>
        <v>237336formation B</v>
      </c>
      <c r="F487" s="16"/>
      <c r="G487" s="16">
        <f>'2013'!$U$247</f>
        <v>49.491638795986631</v>
      </c>
      <c r="H487" t="s">
        <v>325</v>
      </c>
    </row>
    <row r="488" spans="1:11" x14ac:dyDescent="0.2">
      <c r="A488" s="84">
        <f>'2013'!$J$248</f>
        <v>41451</v>
      </c>
      <c r="B488" t="s">
        <v>324</v>
      </c>
      <c r="C488" t="str">
        <f>411 &amp; LEFT('2013'!$B$248,4)&amp;LEFT('2013'!$C$248,2)</f>
        <v>41123833</v>
      </c>
      <c r="D488" s="144" t="str">
        <f>'2013'!$I$248</f>
        <v>0000000933</v>
      </c>
      <c r="E488" t="str">
        <f>LEFT('2013'!$B$248,4)&amp;LEFT('2013'!$C$248,3)&amp;LEFT('2013'!$H$248,13)</f>
        <v>238337formation B</v>
      </c>
      <c r="F488" s="16">
        <f>'2013'!$S$248</f>
        <v>38</v>
      </c>
      <c r="G488" s="16"/>
      <c r="H488" t="s">
        <v>325</v>
      </c>
    </row>
    <row r="489" spans="1:11" x14ac:dyDescent="0.2">
      <c r="A489" s="84">
        <f>'2013'!$J$248</f>
        <v>41451</v>
      </c>
      <c r="B489" t="s">
        <v>324</v>
      </c>
      <c r="C489">
        <f>IF(OR('2013'!$H$248="formation B",'2013'!$H$248="avoir formation B"),706130,IF(OR('2013'!$H$248="formation AM",'2013'!$H$248="avoir formation AM"),706100,IF(OR('2013'!$H$248="formation AAC",'2013'!$H$248="avoir formation AAC"),706140,IF(OR('2013'!$H$248="formation moto",'2013'!$H$248="avoir formation moto"),706150,706170))))</f>
        <v>706130</v>
      </c>
      <c r="D489" s="144" t="str">
        <f>'2013'!$I$248</f>
        <v>0000000933</v>
      </c>
      <c r="E489" t="str">
        <f>LEFT('2013'!$B$248,4)&amp;LEFT('2013'!$C$248,3)&amp;LEFT('2013'!$H$248,13)</f>
        <v>238337formation B</v>
      </c>
      <c r="G489" s="16">
        <f>'2013'!$T$248</f>
        <v>31.772575250836123</v>
      </c>
      <c r="H489" t="s">
        <v>325</v>
      </c>
    </row>
    <row r="490" spans="1:11" x14ac:dyDescent="0.2">
      <c r="A490" s="84">
        <f>'2013'!$J$248</f>
        <v>41451</v>
      </c>
      <c r="B490" t="s">
        <v>324</v>
      </c>
      <c r="C490">
        <v>44710</v>
      </c>
      <c r="D490" s="144" t="str">
        <f>'2013'!$I$248</f>
        <v>0000000933</v>
      </c>
      <c r="E490" t="str">
        <f>LEFT('2013'!$B$248,4)&amp;LEFT('2013'!$C$248,3)&amp;LEFT('2013'!$H$248,13)</f>
        <v>238337formation B</v>
      </c>
      <c r="F490" s="16"/>
      <c r="G490" s="16">
        <f>'2013'!$U$248</f>
        <v>6.2274247491638803</v>
      </c>
      <c r="H490" t="s">
        <v>325</v>
      </c>
    </row>
    <row r="491" spans="1:11" x14ac:dyDescent="0.2">
      <c r="A491" s="84">
        <f>'2013'!$J$249</f>
        <v>41451</v>
      </c>
      <c r="B491" t="s">
        <v>324</v>
      </c>
      <c r="C491" t="str">
        <f>411 &amp; LEFT('2013'!$B$249,4)&amp;LEFT('2013'!$C$249,2)</f>
        <v>41123933</v>
      </c>
      <c r="D491" s="144" t="str">
        <f>'2013'!$I$249</f>
        <v>0000000934</v>
      </c>
      <c r="E491" t="str">
        <f>LEFT('2013'!$B$249,4)&amp;LEFT('2013'!$C$249,3)&amp;LEFT('2013'!$H$249,13)</f>
        <v>239338formation B</v>
      </c>
      <c r="F491" s="16">
        <f>'2013'!$S$249</f>
        <v>356</v>
      </c>
      <c r="G491" s="16"/>
      <c r="H491" t="s">
        <v>325</v>
      </c>
    </row>
    <row r="492" spans="1:11" x14ac:dyDescent="0.2">
      <c r="A492" s="84">
        <f>'2013'!$J$249</f>
        <v>41451</v>
      </c>
      <c r="B492" t="s">
        <v>324</v>
      </c>
      <c r="C492">
        <f>IF(OR('2013'!$H$249="formation B",'2013'!$H$249="avoir formation B"),706130,IF(OR('2013'!$H$249="formation AM",'2013'!$H$249="avoir formation AM"),706100,IF(OR('2013'!$H$249="formation AAC",'2013'!$H$249="avoir formation AAC"),706140,IF(OR('2013'!$H$249="formation moto",'2013'!$H$249="avoir formation moto"),706150,706170))))</f>
        <v>706130</v>
      </c>
      <c r="D492" s="144" t="str">
        <f>'2013'!$I$249</f>
        <v>0000000934</v>
      </c>
      <c r="E492" t="str">
        <f>LEFT('2013'!$B$249,4)&amp;LEFT('2013'!$C$249,3)&amp;LEFT('2013'!$H$249,13)</f>
        <v>239338formation B</v>
      </c>
      <c r="G492" s="16">
        <f>'2013'!$T$249</f>
        <v>297.6588628762542</v>
      </c>
      <c r="H492" t="s">
        <v>325</v>
      </c>
    </row>
    <row r="493" spans="1:11" x14ac:dyDescent="0.2">
      <c r="A493" s="84">
        <f>'2013'!$J$249</f>
        <v>41451</v>
      </c>
      <c r="B493" t="s">
        <v>324</v>
      </c>
      <c r="C493">
        <v>44710</v>
      </c>
      <c r="D493" s="144" t="str">
        <f>'2013'!$I$249</f>
        <v>0000000934</v>
      </c>
      <c r="E493" t="str">
        <f>LEFT('2013'!$B$249,4)&amp;LEFT('2013'!$C$249,3)&amp;LEFT('2013'!$H$249,13)</f>
        <v>239338formation B</v>
      </c>
      <c r="F493" s="16"/>
      <c r="G493" s="16">
        <f>'2013'!$U$249</f>
        <v>58.341137123745824</v>
      </c>
      <c r="H493" t="s">
        <v>325</v>
      </c>
    </row>
    <row r="494" spans="1:11" x14ac:dyDescent="0.2">
      <c r="A494" s="84">
        <f>'2013'!$J$250</f>
        <v>41451</v>
      </c>
      <c r="B494" t="s">
        <v>324</v>
      </c>
      <c r="C494" t="str">
        <f>411 &amp; LEFT('2013'!$B$250,4)&amp;LEFT('2013'!$C$250,2)</f>
        <v>41124033</v>
      </c>
      <c r="D494" s="144" t="str">
        <f>'2013'!$I$250</f>
        <v>0000000935</v>
      </c>
      <c r="E494" t="str">
        <f>LEFT('2013'!$B$250,4)&amp;LEFT('2013'!$C$250,3)&amp;LEFT('2013'!$H$250,13)</f>
        <v>240339formation AAC</v>
      </c>
      <c r="F494" s="16">
        <f>'2013'!$S$250</f>
        <v>38</v>
      </c>
      <c r="G494" s="16"/>
      <c r="H494" t="s">
        <v>325</v>
      </c>
    </row>
    <row r="495" spans="1:11" x14ac:dyDescent="0.2">
      <c r="A495" s="84">
        <f>'2013'!$J$250</f>
        <v>41451</v>
      </c>
      <c r="B495" t="s">
        <v>324</v>
      </c>
      <c r="C495">
        <f>IF(OR('2013'!$H$250="formation B",'2013'!$H$250="avoir formation B"),706130,IF(OR('2013'!$H$250="formation AM",'2013'!$H$250="avoir formation AM"),706100,IF(OR('2013'!$H$250="formation AAC",'2013'!$H$250="avoir formation AAC"),706140,IF(OR('2013'!$H$250="formation moto",'2013'!$H$250="avoir formation moto"),706150,706170))))</f>
        <v>706140</v>
      </c>
      <c r="D495" s="144" t="str">
        <f>'2013'!$I$250</f>
        <v>0000000935</v>
      </c>
      <c r="E495" t="str">
        <f>LEFT('2013'!$B$250,4)&amp;LEFT('2013'!$C$250,3)&amp;LEFT('2013'!$H$250,13)</f>
        <v>240339formation AAC</v>
      </c>
      <c r="G495" s="16">
        <f>'2013'!$T$250</f>
        <v>31.772575250836123</v>
      </c>
      <c r="H495" t="s">
        <v>325</v>
      </c>
    </row>
    <row r="496" spans="1:11" x14ac:dyDescent="0.2">
      <c r="A496" s="84">
        <f>'2013'!$J$250</f>
        <v>41451</v>
      </c>
      <c r="B496" t="s">
        <v>324</v>
      </c>
      <c r="C496">
        <v>44710</v>
      </c>
      <c r="D496" s="144" t="str">
        <f>'2013'!$I$250</f>
        <v>0000000935</v>
      </c>
      <c r="E496" t="str">
        <f>LEFT('2013'!$B$250,4)&amp;LEFT('2013'!$C$250,3)&amp;LEFT('2013'!$H$250,13)</f>
        <v>240339formation AAC</v>
      </c>
      <c r="F496" s="16"/>
      <c r="G496" s="16">
        <f>'2013'!$U$250</f>
        <v>6.2274247491638803</v>
      </c>
      <c r="H496" t="s">
        <v>325</v>
      </c>
    </row>
    <row r="497" spans="1:8" x14ac:dyDescent="0.2">
      <c r="A497" s="84">
        <f>'2013'!$J$251</f>
        <v>41452</v>
      </c>
      <c r="B497" t="s">
        <v>324</v>
      </c>
      <c r="C497" t="str">
        <f>411 &amp; LEFT('2013'!$B$251,4)&amp;LEFT('2013'!$C$251,2)</f>
        <v>41124134</v>
      </c>
      <c r="D497" s="144" t="str">
        <f>'2013'!$I$251</f>
        <v>0000000936</v>
      </c>
      <c r="E497" t="str">
        <f>LEFT('2013'!$B$251,4)&amp;LEFT('2013'!$C$251,3)&amp;LEFT('2013'!$H$251,13)</f>
        <v>241340formation B</v>
      </c>
      <c r="F497" s="16">
        <f>'2013'!$S$251</f>
        <v>190</v>
      </c>
      <c r="G497" s="16"/>
      <c r="H497" t="s">
        <v>325</v>
      </c>
    </row>
    <row r="498" spans="1:8" x14ac:dyDescent="0.2">
      <c r="A498" s="84">
        <f>'2013'!$J$251</f>
        <v>41452</v>
      </c>
      <c r="B498" t="s">
        <v>324</v>
      </c>
      <c r="C498">
        <f>IF(OR('2013'!$H$251="formation B",'2013'!$H$251="avoir formation B"),706130,IF(OR('2013'!$H$251="formation AM",'2013'!$H$251="avoir formation AM"),706100,IF(OR('2013'!$H$251="formation AAC",'2013'!$H$251="avoir formation AAC"),706140,IF(OR('2013'!$H$251="formation moto",'2013'!$H$251="avoir formation moto"),706150,706170))))</f>
        <v>706130</v>
      </c>
      <c r="D498" s="144" t="str">
        <f>'2013'!$I$251</f>
        <v>0000000936</v>
      </c>
      <c r="E498" t="str">
        <f>LEFT('2013'!$B$251,4)&amp;LEFT('2013'!$C$251,3)&amp;LEFT('2013'!$H$251,13)</f>
        <v>241340formation B</v>
      </c>
      <c r="G498" s="16">
        <f>'2013'!$T$251</f>
        <v>158.86287625418061</v>
      </c>
      <c r="H498" t="s">
        <v>325</v>
      </c>
    </row>
    <row r="499" spans="1:8" x14ac:dyDescent="0.2">
      <c r="A499" s="84">
        <f>'2013'!$J$251</f>
        <v>41452</v>
      </c>
      <c r="B499" t="s">
        <v>324</v>
      </c>
      <c r="C499">
        <v>44710</v>
      </c>
      <c r="D499" s="144" t="str">
        <f>'2013'!$I$251</f>
        <v>0000000936</v>
      </c>
      <c r="E499" t="str">
        <f>LEFT('2013'!$B$251,4)&amp;LEFT('2013'!$C$251,3)&amp;LEFT('2013'!$H$251,13)</f>
        <v>241340formation B</v>
      </c>
      <c r="F499" s="16"/>
      <c r="G499" s="16">
        <f>'2013'!$U$251</f>
        <v>31.137123745819398</v>
      </c>
      <c r="H499" t="s">
        <v>325</v>
      </c>
    </row>
    <row r="500" spans="1:8" x14ac:dyDescent="0.2">
      <c r="A500" s="84">
        <f>'2013'!$J$252</f>
        <v>41452</v>
      </c>
      <c r="B500" t="s">
        <v>324</v>
      </c>
      <c r="C500" t="str">
        <f>411 &amp; LEFT('2013'!$B$252,4)&amp;LEFT('2013'!$C$252,2)</f>
        <v>41124234</v>
      </c>
      <c r="D500" s="144" t="str">
        <f>'2013'!$I$252</f>
        <v>0000000937</v>
      </c>
      <c r="E500" t="str">
        <f>LEFT('2013'!$B$252,4)&amp;LEFT('2013'!$C$252,3)&amp;LEFT('2013'!$H$252,13)</f>
        <v>242341formation B</v>
      </c>
      <c r="F500" s="16">
        <f>'2013'!$S$252</f>
        <v>470</v>
      </c>
      <c r="G500" s="16"/>
      <c r="H500" t="s">
        <v>325</v>
      </c>
    </row>
    <row r="501" spans="1:8" x14ac:dyDescent="0.2">
      <c r="A501" s="84">
        <f>'2013'!$J$252</f>
        <v>41452</v>
      </c>
      <c r="B501" t="s">
        <v>324</v>
      </c>
      <c r="C501">
        <f>IF(OR('2013'!$H$252="formation B",'2013'!$H$252="avoir formation B"),706130,IF(OR('2013'!$H$252="formation AM",'2013'!$H$252="avoir formation AM"),706100,IF(OR('2013'!$H$252="formation AAC",'2013'!$H$252="avoir formation AAC"),706140,IF(OR('2013'!$H$252="formation moto",'2013'!$H$252="avoir formation moto"),706150,706170))))</f>
        <v>706130</v>
      </c>
      <c r="D501" s="144" t="str">
        <f>'2013'!$I$252</f>
        <v>0000000937</v>
      </c>
      <c r="E501" t="str">
        <f>LEFT('2013'!$B$252,4)&amp;LEFT('2013'!$C$252,3)&amp;LEFT('2013'!$H$252,13)</f>
        <v>242341formation B</v>
      </c>
      <c r="G501" s="16">
        <f>'2013'!$T$252</f>
        <v>392.97658862876256</v>
      </c>
      <c r="H501" t="s">
        <v>325</v>
      </c>
    </row>
    <row r="502" spans="1:8" x14ac:dyDescent="0.2">
      <c r="A502" s="84">
        <f>'2013'!$J$252</f>
        <v>41452</v>
      </c>
      <c r="B502" t="s">
        <v>324</v>
      </c>
      <c r="C502">
        <v>44710</v>
      </c>
      <c r="D502" s="144" t="str">
        <f>'2013'!$I$252</f>
        <v>0000000937</v>
      </c>
      <c r="E502" t="str">
        <f>LEFT('2013'!$B$252,4)&amp;LEFT('2013'!$C$252,3)&amp;LEFT('2013'!$H$252,13)</f>
        <v>242341formation B</v>
      </c>
      <c r="F502" s="16"/>
      <c r="G502" s="16">
        <f>'2013'!$U$252</f>
        <v>77.023411371237458</v>
      </c>
      <c r="H502" t="s">
        <v>325</v>
      </c>
    </row>
    <row r="503" spans="1:8" x14ac:dyDescent="0.2">
      <c r="A503" s="84">
        <f>'2013'!$J$253</f>
        <v>41452</v>
      </c>
      <c r="B503" t="s">
        <v>324</v>
      </c>
      <c r="C503" t="str">
        <f>411 &amp; LEFT('2013'!$B$253,4)&amp;LEFT('2013'!$C$253,2)</f>
        <v>41124334</v>
      </c>
      <c r="D503" s="144" t="str">
        <f>'2013'!$I$253</f>
        <v>0000000938</v>
      </c>
      <c r="E503" t="str">
        <f>LEFT('2013'!$B$253,4)&amp;LEFT('2013'!$C$253,3)&amp;LEFT('2013'!$H$253,13)</f>
        <v>243342formation B</v>
      </c>
      <c r="F503" s="16">
        <f>'2013'!$S$253</f>
        <v>394</v>
      </c>
      <c r="G503" s="16"/>
      <c r="H503" t="s">
        <v>325</v>
      </c>
    </row>
    <row r="504" spans="1:8" x14ac:dyDescent="0.2">
      <c r="A504" s="84">
        <f>'2013'!$J$253</f>
        <v>41452</v>
      </c>
      <c r="B504" t="s">
        <v>324</v>
      </c>
      <c r="C504">
        <f>IF(OR('2013'!$H$253="formation B",'2013'!$H$253="avoir formation B"),706130,IF(OR('2013'!$H$253="formation AM",'2013'!$H$253="avoir formation AM"),706100,IF(OR('2013'!$H$253="formation AAC",'2013'!$H$253="avoir formation AAC"),706140,IF(OR('2013'!$H$253="formation moto",'2013'!$H$253="avoir formation moto"),706150,706170))))</f>
        <v>706130</v>
      </c>
      <c r="D504" s="144" t="str">
        <f>'2013'!$I$253</f>
        <v>0000000938</v>
      </c>
      <c r="E504" t="str">
        <f>LEFT('2013'!$B$253,4)&amp;LEFT('2013'!$C$253,3)&amp;LEFT('2013'!$H$253,13)</f>
        <v>243342formation B</v>
      </c>
      <c r="G504" s="16">
        <f>'2013'!$T$253</f>
        <v>329.4314381270903</v>
      </c>
      <c r="H504" t="s">
        <v>325</v>
      </c>
    </row>
    <row r="505" spans="1:8" x14ac:dyDescent="0.2">
      <c r="A505" s="84">
        <f>'2013'!$J$253</f>
        <v>41452</v>
      </c>
      <c r="B505" t="s">
        <v>324</v>
      </c>
      <c r="C505">
        <v>44710</v>
      </c>
      <c r="D505" s="144" t="str">
        <f>'2013'!$I$253</f>
        <v>0000000938</v>
      </c>
      <c r="E505" t="str">
        <f>LEFT('2013'!$B$253,4)&amp;LEFT('2013'!$C$253,3)&amp;LEFT('2013'!$H$253,13)</f>
        <v>243342formation B</v>
      </c>
      <c r="F505" s="16"/>
      <c r="G505" s="16">
        <f>'2013'!$U$253</f>
        <v>64.568561872909697</v>
      </c>
      <c r="H505" t="s">
        <v>325</v>
      </c>
    </row>
    <row r="506" spans="1:8" x14ac:dyDescent="0.2">
      <c r="A506" s="84">
        <f>'2013'!$J$254</f>
        <v>41452</v>
      </c>
      <c r="B506" t="s">
        <v>324</v>
      </c>
      <c r="C506" t="str">
        <f>411 &amp; LEFT('2013'!$B$254,4)&amp;LEFT('2013'!$C$254,2)</f>
        <v>41124434</v>
      </c>
      <c r="D506" s="144" t="str">
        <f>'2013'!$I$254</f>
        <v>0000000939</v>
      </c>
      <c r="E506" t="str">
        <f>LEFT('2013'!$B$254,4)&amp;LEFT('2013'!$C$254,3)&amp;LEFT('2013'!$H$254,13)</f>
        <v>244343formation B</v>
      </c>
      <c r="F506" s="16">
        <f>'2013'!$S$254</f>
        <v>190</v>
      </c>
      <c r="G506" s="16"/>
      <c r="H506" t="s">
        <v>325</v>
      </c>
    </row>
    <row r="507" spans="1:8" x14ac:dyDescent="0.2">
      <c r="A507" s="84">
        <f>'2013'!$J$254</f>
        <v>41452</v>
      </c>
      <c r="B507" t="s">
        <v>324</v>
      </c>
      <c r="C507">
        <f>IF(OR('2013'!$H$254="formation B",'2013'!$H$254="avoir formation B"),706130,IF(OR('2013'!$H$254="formation AM",'2013'!$H$254="avoir formation AM"),706100,IF(OR('2013'!$H$254="formation AAC",'2013'!$H$254="avoir formation AAC"),706140,IF(OR('2013'!$H$254="formation moto",'2013'!$H$254="avoir formation moto"),706150,706170))))</f>
        <v>706130</v>
      </c>
      <c r="D507" s="144" t="str">
        <f>'2013'!$I$254</f>
        <v>0000000939</v>
      </c>
      <c r="E507" t="str">
        <f>LEFT('2013'!$B$254,4)&amp;LEFT('2013'!$C$254,3)&amp;LEFT('2013'!$H$254,13)</f>
        <v>244343formation B</v>
      </c>
      <c r="G507" s="16">
        <f>'2013'!$T$254</f>
        <v>158.86287625418061</v>
      </c>
      <c r="H507" t="s">
        <v>325</v>
      </c>
    </row>
    <row r="508" spans="1:8" x14ac:dyDescent="0.2">
      <c r="A508" s="84">
        <f>'2013'!$J$254</f>
        <v>41452</v>
      </c>
      <c r="B508" t="s">
        <v>324</v>
      </c>
      <c r="C508">
        <v>44710</v>
      </c>
      <c r="D508" s="144" t="str">
        <f>'2013'!$I$254</f>
        <v>0000000939</v>
      </c>
      <c r="E508" t="str">
        <f>LEFT('2013'!$B$254,4)&amp;LEFT('2013'!$C$254,3)&amp;LEFT('2013'!$H$254,13)</f>
        <v>244343formation B</v>
      </c>
      <c r="F508" s="16"/>
      <c r="G508" s="16">
        <f>'2013'!$U$254</f>
        <v>31.137123745819398</v>
      </c>
      <c r="H508" t="s">
        <v>325</v>
      </c>
    </row>
    <row r="509" spans="1:8" x14ac:dyDescent="0.2">
      <c r="A509" s="84">
        <f>'2013'!$J$255</f>
        <v>41453</v>
      </c>
      <c r="B509" t="s">
        <v>324</v>
      </c>
      <c r="C509" t="str">
        <f>411 &amp; LEFT('2013'!$B$255,4)&amp;LEFT('2013'!$C$255,2)</f>
        <v>41124534</v>
      </c>
      <c r="D509" s="144" t="str">
        <f>'2013'!$I$255</f>
        <v>0000000940</v>
      </c>
      <c r="E509" t="str">
        <f>LEFT('2013'!$B$255,4)&amp;LEFT('2013'!$C$255,3)&amp;LEFT('2013'!$H$255,13)</f>
        <v>245344formation AAC</v>
      </c>
      <c r="F509" s="16">
        <f>'2013'!$S$255</f>
        <v>100</v>
      </c>
      <c r="G509" s="16"/>
      <c r="H509" t="s">
        <v>325</v>
      </c>
    </row>
    <row r="510" spans="1:8" x14ac:dyDescent="0.2">
      <c r="A510" s="84">
        <f>'2013'!$J$255</f>
        <v>41453</v>
      </c>
      <c r="B510" t="s">
        <v>324</v>
      </c>
      <c r="C510">
        <f>IF(OR('2013'!$H$255="formation B",'2013'!$H$255="avoir formation B"),706130,IF(OR('2013'!$H$255="formation AM",'2013'!$H$255="avoir formation AM"),706100,IF(OR('2013'!$H$255="formation AAC",'2013'!$H$255="avoir formation AAC"),706140,IF(OR('2013'!$H$255="formation moto",'2013'!$H$255="avoir formation moto"),706150,706170))))</f>
        <v>706140</v>
      </c>
      <c r="D510" s="144" t="str">
        <f>'2013'!$I$255</f>
        <v>0000000940</v>
      </c>
      <c r="E510" t="str">
        <f>LEFT('2013'!$B$255,4)&amp;LEFT('2013'!$C$255,3)&amp;LEFT('2013'!$H$255,13)</f>
        <v>245344formation AAC</v>
      </c>
      <c r="G510" s="16">
        <f>'2013'!$T$255</f>
        <v>83.612040133779274</v>
      </c>
      <c r="H510" t="s">
        <v>325</v>
      </c>
    </row>
    <row r="511" spans="1:8" x14ac:dyDescent="0.2">
      <c r="A511" s="84">
        <f>'2013'!$J$255</f>
        <v>41453</v>
      </c>
      <c r="B511" t="s">
        <v>324</v>
      </c>
      <c r="C511">
        <v>44710</v>
      </c>
      <c r="D511" s="144" t="str">
        <f>'2013'!$I$255</f>
        <v>0000000940</v>
      </c>
      <c r="E511" t="str">
        <f>LEFT('2013'!$B$255,4)&amp;LEFT('2013'!$C$255,3)&amp;LEFT('2013'!$H$255,13)</f>
        <v>245344formation AAC</v>
      </c>
      <c r="F511" s="16"/>
      <c r="G511" s="16">
        <f>'2013'!$U$255</f>
        <v>16.38795986622074</v>
      </c>
      <c r="H511" t="s">
        <v>325</v>
      </c>
    </row>
    <row r="512" spans="1:8" x14ac:dyDescent="0.2">
      <c r="A512" s="84">
        <f>'2013'!$J$256</f>
        <v>41453</v>
      </c>
      <c r="B512" t="s">
        <v>324</v>
      </c>
      <c r="C512" t="str">
        <f>411 &amp; LEFT('2013'!$B$256,4)&amp;LEFT('2013'!$C$256,2)</f>
        <v>41124634</v>
      </c>
      <c r="D512" s="144" t="str">
        <f>'2013'!$I$256</f>
        <v>0000000941</v>
      </c>
      <c r="E512" t="str">
        <f>LEFT('2013'!$B$256,4)&amp;LEFT('2013'!$C$256,3)&amp;LEFT('2013'!$H$256,13)</f>
        <v>246345formation AAC</v>
      </c>
      <c r="F512" s="16">
        <f>'2013'!$S$256</f>
        <v>100</v>
      </c>
      <c r="G512" s="16"/>
      <c r="H512" t="s">
        <v>325</v>
      </c>
    </row>
    <row r="513" spans="1:8" x14ac:dyDescent="0.2">
      <c r="A513" s="84">
        <f>'2013'!$J$256</f>
        <v>41453</v>
      </c>
      <c r="B513" t="s">
        <v>324</v>
      </c>
      <c r="C513">
        <f>IF(OR('2013'!$H$256="formation B",'2013'!$H$256="avoir formation B"),706130,IF(OR('2013'!$H$256="formation AM",'2013'!$H$256="avoir formation AM"),706100,IF(OR('2013'!$H$256="formation AAC",'2013'!$H$256="avoir formation AAC"),706140,IF(OR('2013'!$H$256="formation moto",'2013'!$H$256="avoir formation moto"),706150,706170))))</f>
        <v>706140</v>
      </c>
      <c r="D513" s="144" t="str">
        <f>'2013'!$I$256</f>
        <v>0000000941</v>
      </c>
      <c r="E513" t="str">
        <f>LEFT('2013'!$B$256,4)&amp;LEFT('2013'!$C$256,3)&amp;LEFT('2013'!$H$256,13)</f>
        <v>246345formation AAC</v>
      </c>
      <c r="G513" s="16">
        <f>'2013'!$T$256</f>
        <v>83.612040133779274</v>
      </c>
      <c r="H513" t="s">
        <v>325</v>
      </c>
    </row>
    <row r="514" spans="1:8" x14ac:dyDescent="0.2">
      <c r="A514" s="84">
        <f>'2013'!$J$256</f>
        <v>41453</v>
      </c>
      <c r="B514" t="s">
        <v>324</v>
      </c>
      <c r="C514">
        <v>44710</v>
      </c>
      <c r="D514" s="144" t="str">
        <f>'2013'!$I$256</f>
        <v>0000000941</v>
      </c>
      <c r="E514" t="str">
        <f>LEFT('2013'!$B$256,4)&amp;LEFT('2013'!$C$256,3)&amp;LEFT('2013'!$H$256,13)</f>
        <v>246345formation AAC</v>
      </c>
      <c r="F514" s="16"/>
      <c r="G514" s="16">
        <f>'2013'!$U$256</f>
        <v>16.38795986622074</v>
      </c>
      <c r="H514" t="s">
        <v>325</v>
      </c>
    </row>
    <row r="515" spans="1:8" x14ac:dyDescent="0.2">
      <c r="A515" s="84">
        <f>'2013'!$J$257</f>
        <v>41453</v>
      </c>
      <c r="B515" t="s">
        <v>324</v>
      </c>
      <c r="C515" t="str">
        <f>411 &amp; LEFT('2013'!$B$257,4)&amp;LEFT('2013'!$C$257,2)</f>
        <v>41124734</v>
      </c>
      <c r="D515" s="144" t="str">
        <f>'2013'!$I$257</f>
        <v>0000000942</v>
      </c>
      <c r="E515" t="str">
        <f>LEFT('2013'!$B$257,4)&amp;LEFT('2013'!$C$257,3)&amp;LEFT('2013'!$H$257,13)</f>
        <v>247346formation B</v>
      </c>
      <c r="F515" s="16">
        <f>'2013'!$S$257</f>
        <v>190</v>
      </c>
      <c r="G515" s="16"/>
      <c r="H515" t="s">
        <v>325</v>
      </c>
    </row>
    <row r="516" spans="1:8" x14ac:dyDescent="0.2">
      <c r="A516" s="84">
        <f>'2013'!$J$257</f>
        <v>41453</v>
      </c>
      <c r="B516" t="s">
        <v>324</v>
      </c>
      <c r="C516">
        <f>IF(OR('2013'!$H$257="formation B",'2013'!$H$257="avoir formation B"),706130,IF(OR('2013'!$H$257="formation AM",'2013'!$H$257="avoir formation AM"),706100,IF(OR('2013'!$H$257="formation AAC",'2013'!$H$257="avoir formation AAC"),706140,IF(OR('2013'!$H$257="formation moto",'2013'!$H$257="avoir formation moto"),706150,706170))))</f>
        <v>706130</v>
      </c>
      <c r="D516" s="144" t="str">
        <f>'2013'!$I$257</f>
        <v>0000000942</v>
      </c>
      <c r="E516" t="str">
        <f>LEFT('2013'!$B$257,4)&amp;LEFT('2013'!$C$257,3)&amp;LEFT('2013'!$H$257,13)</f>
        <v>247346formation B</v>
      </c>
      <c r="G516" s="16">
        <f>'2013'!$T$257</f>
        <v>158.86287625418061</v>
      </c>
      <c r="H516" t="s">
        <v>325</v>
      </c>
    </row>
    <row r="517" spans="1:8" x14ac:dyDescent="0.2">
      <c r="A517" s="84">
        <f>'2013'!$J$257</f>
        <v>41453</v>
      </c>
      <c r="B517" t="s">
        <v>324</v>
      </c>
      <c r="C517">
        <v>44710</v>
      </c>
      <c r="D517" s="144" t="str">
        <f>'2013'!$I$257</f>
        <v>0000000942</v>
      </c>
      <c r="E517" t="str">
        <f>LEFT('2013'!$B$257,4)&amp;LEFT('2013'!$C$257,3)&amp;LEFT('2013'!$H$257,13)</f>
        <v>247346formation B</v>
      </c>
      <c r="F517" s="16"/>
      <c r="G517" s="16">
        <f>'2013'!$U$257</f>
        <v>31.137123745819398</v>
      </c>
      <c r="H517" t="s">
        <v>325</v>
      </c>
    </row>
    <row r="518" spans="1:8" x14ac:dyDescent="0.2">
      <c r="A518" s="84">
        <f>'2013'!$J$258</f>
        <v>41454</v>
      </c>
      <c r="B518" t="s">
        <v>324</v>
      </c>
      <c r="C518" t="str">
        <f>411 &amp; LEFT('2013'!$B$258,4)&amp;LEFT('2013'!$C$258,2)</f>
        <v>41124834</v>
      </c>
      <c r="D518" s="144" t="str">
        <f>'2013'!$I$258</f>
        <v>0000000943</v>
      </c>
      <c r="E518" t="str">
        <f>LEFT('2013'!$B$258,4)&amp;LEFT('2013'!$C$258,3)&amp;LEFT('2013'!$H$258,13)</f>
        <v>248347formation AAC</v>
      </c>
      <c r="F518" s="16">
        <f>'2013'!$S$258</f>
        <v>1610</v>
      </c>
      <c r="G518" s="16"/>
      <c r="H518" t="s">
        <v>325</v>
      </c>
    </row>
    <row r="519" spans="1:8" x14ac:dyDescent="0.2">
      <c r="A519" s="84">
        <f>'2013'!$J$258</f>
        <v>41454</v>
      </c>
      <c r="B519" t="s">
        <v>324</v>
      </c>
      <c r="C519">
        <f>IF(OR('2013'!$H$258="formation B",'2013'!$H$258="avoir formation B"),706130,IF(OR('2013'!$H$258="formation AM",'2013'!$H$258="avoir formation AM"),706100,IF(OR('2013'!$H$258="formation AAC",'2013'!$H$258="avoir formation AAC"),706140,IF(OR('2013'!$H$258="formation moto",'2013'!$H$258="avoir formation moto"),706150,706170))))</f>
        <v>706140</v>
      </c>
      <c r="D519" s="144" t="str">
        <f>'2013'!$I$258</f>
        <v>0000000943</v>
      </c>
      <c r="E519" t="str">
        <f>LEFT('2013'!$B$258,4)&amp;LEFT('2013'!$C$258,3)&amp;LEFT('2013'!$H$258,13)</f>
        <v>248347formation AAC</v>
      </c>
      <c r="G519" s="16">
        <f>'2013'!$T$258</f>
        <v>1346.1538461538462</v>
      </c>
      <c r="H519" t="s">
        <v>325</v>
      </c>
    </row>
    <row r="520" spans="1:8" x14ac:dyDescent="0.2">
      <c r="A520" s="84">
        <f>'2013'!$J$258</f>
        <v>41454</v>
      </c>
      <c r="B520" t="s">
        <v>324</v>
      </c>
      <c r="C520">
        <v>44710</v>
      </c>
      <c r="D520" s="144" t="str">
        <f>'2013'!$I$258</f>
        <v>0000000943</v>
      </c>
      <c r="E520" t="str">
        <f>LEFT('2013'!$B$258,4)&amp;LEFT('2013'!$C$258,3)&amp;LEFT('2013'!$H$258,13)</f>
        <v>248347formation AAC</v>
      </c>
      <c r="F520" s="16"/>
      <c r="G520" s="16">
        <f>'2013'!$U$258</f>
        <v>263.84615384615387</v>
      </c>
      <c r="H520" t="s">
        <v>325</v>
      </c>
    </row>
    <row r="521" spans="1:8" x14ac:dyDescent="0.2">
      <c r="A521" s="84">
        <f>'2013'!$J$259</f>
        <v>41457</v>
      </c>
      <c r="B521" t="s">
        <v>324</v>
      </c>
      <c r="C521" t="str">
        <f>411 &amp; LEFT('2013'!$B$259,4)&amp;LEFT('2013'!$C$259,2)</f>
        <v>41124934</v>
      </c>
      <c r="D521" s="144" t="str">
        <f>'2013'!$I$259</f>
        <v>0000000944</v>
      </c>
      <c r="E521" t="str">
        <f>LEFT('2013'!$B$259,4)&amp;LEFT('2013'!$C$259,3)&amp;LEFT('2013'!$H$259,13)</f>
        <v>249348formation B</v>
      </c>
      <c r="F521" s="16">
        <f>'2013'!$S$259</f>
        <v>250</v>
      </c>
      <c r="G521" s="16"/>
      <c r="H521" t="s">
        <v>325</v>
      </c>
    </row>
    <row r="522" spans="1:8" x14ac:dyDescent="0.2">
      <c r="A522" s="84">
        <f>'2013'!$J$259</f>
        <v>41457</v>
      </c>
      <c r="B522" t="s">
        <v>324</v>
      </c>
      <c r="C522">
        <f>IF(OR('2013'!$H$259="formation B",'2013'!$H$259="avoir formation B"),706130,IF(OR('2013'!$H$259="formation AM",'2013'!$H$259="avoir formation AM"),706100,IF(OR('2013'!$H$259="formation AAC",'2013'!$H$259="avoir formation AAC"),706140,IF(OR('2013'!$H$259="formation moto",'2013'!$H$259="avoir formation moto"),706150,706170))))</f>
        <v>706130</v>
      </c>
      <c r="D522" s="144" t="str">
        <f>'2013'!$I$259</f>
        <v>0000000944</v>
      </c>
      <c r="E522" t="str">
        <f>LEFT('2013'!$B$259,4)&amp;LEFT('2013'!$C$259,3)&amp;LEFT('2013'!$H$259,13)</f>
        <v>249348formation B</v>
      </c>
      <c r="G522" s="16">
        <f>'2013'!$T$259</f>
        <v>209.03010033444818</v>
      </c>
      <c r="H522" t="s">
        <v>325</v>
      </c>
    </row>
    <row r="523" spans="1:8" x14ac:dyDescent="0.2">
      <c r="A523" s="84">
        <f>'2013'!$J$259</f>
        <v>41457</v>
      </c>
      <c r="B523" t="s">
        <v>324</v>
      </c>
      <c r="C523">
        <v>44710</v>
      </c>
      <c r="D523" s="144" t="str">
        <f>'2013'!$I$259</f>
        <v>0000000944</v>
      </c>
      <c r="E523" t="str">
        <f>LEFT('2013'!$B$259,4)&amp;LEFT('2013'!$C$259,3)&amp;LEFT('2013'!$H$259,13)</f>
        <v>249348formation B</v>
      </c>
      <c r="F523" s="16"/>
      <c r="G523" s="16">
        <f>'2013'!$U$259</f>
        <v>40.969899665551843</v>
      </c>
      <c r="H523" t="s">
        <v>325</v>
      </c>
    </row>
    <row r="524" spans="1:8" x14ac:dyDescent="0.2">
      <c r="A524" s="84">
        <f>'2013'!$J$260</f>
        <v>41457</v>
      </c>
      <c r="B524" t="s">
        <v>324</v>
      </c>
      <c r="C524" t="str">
        <f>411 &amp; LEFT('2013'!$B$260,4)&amp;LEFT('2013'!$C$260,2)</f>
        <v>41125034</v>
      </c>
      <c r="D524" s="144" t="str">
        <f>'2013'!$I$260</f>
        <v>0000000945</v>
      </c>
      <c r="E524" t="str">
        <f>LEFT('2013'!$B$260,4)&amp;LEFT('2013'!$C$260,3)&amp;LEFT('2013'!$H$260,13)</f>
        <v>250349formation AM</v>
      </c>
      <c r="F524" s="16">
        <f>'2013'!$S$260</f>
        <v>170</v>
      </c>
      <c r="G524" s="16"/>
      <c r="H524" t="s">
        <v>325</v>
      </c>
    </row>
    <row r="525" spans="1:8" x14ac:dyDescent="0.2">
      <c r="A525" s="84">
        <f>'2013'!$J$260</f>
        <v>41457</v>
      </c>
      <c r="B525" t="s">
        <v>324</v>
      </c>
      <c r="C525">
        <f>IF(OR('2013'!$H$260="formation B",'2013'!$H$260="avoir formation B"),706130,IF(OR('2013'!$H$260="formation AM",'2013'!$H$260="avoir formation AM"),706100,IF(OR('2013'!$H$260="formation AAC",'2013'!$H$260="avoir formation AAC"),706140,IF(OR('2013'!$H$260="formation moto",'2013'!$H$260="avoir formation moto"),706150,706170))))</f>
        <v>706100</v>
      </c>
      <c r="D525" s="144" t="str">
        <f>'2013'!$I$260</f>
        <v>0000000945</v>
      </c>
      <c r="E525" t="str">
        <f>LEFT('2013'!$B$260,4)&amp;LEFT('2013'!$C$260,3)&amp;LEFT('2013'!$H$260,13)</f>
        <v>250349formation AM</v>
      </c>
      <c r="G525" s="16">
        <f>'2013'!$T$260</f>
        <v>142.14046822742475</v>
      </c>
      <c r="H525" t="s">
        <v>325</v>
      </c>
    </row>
    <row r="526" spans="1:8" x14ac:dyDescent="0.2">
      <c r="A526" s="84">
        <f>'2013'!$J$260</f>
        <v>41457</v>
      </c>
      <c r="B526" t="s">
        <v>324</v>
      </c>
      <c r="C526">
        <v>44710</v>
      </c>
      <c r="D526" s="144" t="str">
        <f>'2013'!$I$260</f>
        <v>0000000945</v>
      </c>
      <c r="E526" t="str">
        <f>LEFT('2013'!$B$260,4)&amp;LEFT('2013'!$C$260,3)&amp;LEFT('2013'!$H$260,13)</f>
        <v>250349formation AM</v>
      </c>
      <c r="F526" s="16"/>
      <c r="G526" s="16">
        <f>'2013'!$U$260</f>
        <v>27.859531772575252</v>
      </c>
      <c r="H526" t="s">
        <v>325</v>
      </c>
    </row>
    <row r="527" spans="1:8" x14ac:dyDescent="0.2">
      <c r="A527" s="84">
        <f>'2013'!$J$261</f>
        <v>41457</v>
      </c>
      <c r="B527" t="s">
        <v>324</v>
      </c>
      <c r="C527" t="str">
        <f>411 &amp; LEFT('2013'!$B$261,4)&amp;LEFT('2013'!$C$261,2)</f>
        <v>41125135</v>
      </c>
      <c r="D527" s="144" t="str">
        <f>'2013'!$I$261</f>
        <v>0000000946</v>
      </c>
      <c r="E527" t="str">
        <f>LEFT('2013'!$B$261,4)&amp;LEFT('2013'!$C$261,3)&amp;LEFT('2013'!$H$261,13)</f>
        <v>251350formation B</v>
      </c>
      <c r="F527" s="16">
        <f>'2013'!$S$261</f>
        <v>190</v>
      </c>
      <c r="G527" s="16"/>
      <c r="H527" t="s">
        <v>325</v>
      </c>
    </row>
    <row r="528" spans="1:8" x14ac:dyDescent="0.2">
      <c r="A528" s="84">
        <f>'2013'!$J$261</f>
        <v>41457</v>
      </c>
      <c r="B528" t="s">
        <v>324</v>
      </c>
      <c r="C528">
        <f>IF(OR('2013'!$H$261="formation B",'2013'!$H$261="avoir formation B"),706130,IF(OR('2013'!$H$261="formation AM",'2013'!$H$261="avoir formation AM"),706100,IF(OR('2013'!$H$261="formation AAC",'2013'!$H$261="avoir formation AAC"),706140,IF(OR('2013'!$H$261="formation moto",'2013'!$H$261="avoir formation moto"),706150,706170))))</f>
        <v>706130</v>
      </c>
      <c r="D528" s="144" t="str">
        <f>'2013'!$I$261</f>
        <v>0000000946</v>
      </c>
      <c r="E528" t="str">
        <f>LEFT('2013'!$B$261,4)&amp;LEFT('2013'!$C$261,3)&amp;LEFT('2013'!$H$261,13)</f>
        <v>251350formation B</v>
      </c>
      <c r="G528" s="16">
        <f>'2013'!$T$261</f>
        <v>158.86287625418061</v>
      </c>
      <c r="H528" t="s">
        <v>325</v>
      </c>
    </row>
    <row r="529" spans="1:8" x14ac:dyDescent="0.2">
      <c r="A529" s="84">
        <f>'2013'!$J$261</f>
        <v>41457</v>
      </c>
      <c r="B529" t="s">
        <v>324</v>
      </c>
      <c r="C529">
        <v>44710</v>
      </c>
      <c r="D529" s="144" t="str">
        <f>'2013'!$I$261</f>
        <v>0000000946</v>
      </c>
      <c r="E529" t="str">
        <f>LEFT('2013'!$B$261,4)&amp;LEFT('2013'!$C$261,3)&amp;LEFT('2013'!$H$261,13)</f>
        <v>251350formation B</v>
      </c>
      <c r="F529" s="16"/>
      <c r="G529" s="16">
        <f>'2013'!$U$261</f>
        <v>31.137123745819398</v>
      </c>
      <c r="H529" t="s">
        <v>325</v>
      </c>
    </row>
    <row r="530" spans="1:8" x14ac:dyDescent="0.2">
      <c r="A530" s="84">
        <f>'2013'!$J$262</f>
        <v>41457</v>
      </c>
      <c r="B530" t="s">
        <v>324</v>
      </c>
      <c r="C530" t="str">
        <f>411 &amp; LEFT('2013'!$B$262,4)&amp;LEFT('2013'!$C$262,2)</f>
        <v>41125235</v>
      </c>
      <c r="D530" s="144" t="str">
        <f>'2013'!$I$262</f>
        <v>0000000947</v>
      </c>
      <c r="E530" t="str">
        <f>LEFT('2013'!$B$262,4)&amp;LEFT('2013'!$C$262,3)&amp;LEFT('2013'!$H$262,13)</f>
        <v>252351formation B</v>
      </c>
      <c r="F530" s="16">
        <f>'2013'!$S$262</f>
        <v>546</v>
      </c>
      <c r="G530" s="16"/>
      <c r="H530" t="s">
        <v>325</v>
      </c>
    </row>
    <row r="531" spans="1:8" x14ac:dyDescent="0.2">
      <c r="A531" s="84">
        <f>'2013'!$J$262</f>
        <v>41457</v>
      </c>
      <c r="B531" t="s">
        <v>324</v>
      </c>
      <c r="C531">
        <f>IF(OR('2013'!$H$262="formation B",'2013'!$H$262="avoir formation B"),706130,IF(OR('2013'!$H$262="formation AM",'2013'!$H$262="avoir formation AM"),706100,IF(OR('2013'!$H$262="formation AAC",'2013'!$H$262="avoir formation AAC"),706140,IF(OR('2013'!$H$262="formation moto",'2013'!$H$262="avoir formation moto"),706150,706170))))</f>
        <v>706130</v>
      </c>
      <c r="D531" s="144" t="str">
        <f>'2013'!$I$262</f>
        <v>0000000947</v>
      </c>
      <c r="E531" t="str">
        <f>LEFT('2013'!$B$262,4)&amp;LEFT('2013'!$C$262,3)&amp;LEFT('2013'!$H$262,13)</f>
        <v>252351formation B</v>
      </c>
      <c r="G531" s="16">
        <f>'2013'!$T$262</f>
        <v>456.52173913043481</v>
      </c>
      <c r="H531" t="s">
        <v>325</v>
      </c>
    </row>
    <row r="532" spans="1:8" x14ac:dyDescent="0.2">
      <c r="A532" s="84">
        <f>'2013'!$J$262</f>
        <v>41457</v>
      </c>
      <c r="B532" t="s">
        <v>324</v>
      </c>
      <c r="C532">
        <v>44710</v>
      </c>
      <c r="D532" s="144" t="str">
        <f>'2013'!$I$262</f>
        <v>0000000947</v>
      </c>
      <c r="E532" t="str">
        <f>LEFT('2013'!$B$262,4)&amp;LEFT('2013'!$C$262,3)&amp;LEFT('2013'!$H$262,13)</f>
        <v>252351formation B</v>
      </c>
      <c r="F532" s="16"/>
      <c r="G532" s="16">
        <f>'2013'!$U$262</f>
        <v>89.478260869565233</v>
      </c>
      <c r="H532" t="s">
        <v>325</v>
      </c>
    </row>
    <row r="533" spans="1:8" x14ac:dyDescent="0.2">
      <c r="A533" s="84">
        <f>'2013'!$J$263</f>
        <v>41458</v>
      </c>
      <c r="B533" t="s">
        <v>324</v>
      </c>
      <c r="C533" t="str">
        <f>411 &amp; LEFT('2013'!$B$263,4)&amp;LEFT('2013'!$C$263,2)</f>
        <v>41125335</v>
      </c>
      <c r="D533" s="144" t="str">
        <f>'2013'!$I$263</f>
        <v>0000000948</v>
      </c>
      <c r="E533" t="str">
        <f>LEFT('2013'!$B$263,4)&amp;LEFT('2013'!$C$263,3)&amp;LEFT('2013'!$H$263,13)</f>
        <v>253352formation B</v>
      </c>
      <c r="F533" s="16">
        <f>'2013'!$S$263</f>
        <v>190</v>
      </c>
      <c r="G533" s="16"/>
      <c r="H533" t="s">
        <v>325</v>
      </c>
    </row>
    <row r="534" spans="1:8" x14ac:dyDescent="0.2">
      <c r="A534" s="84">
        <f>'2013'!$J$263</f>
        <v>41458</v>
      </c>
      <c r="B534" t="s">
        <v>324</v>
      </c>
      <c r="C534">
        <f>IF(OR('2013'!$H$263="formation B",'2013'!$H$263="avoir formation B"),706130,IF(OR('2013'!$H$263="formation AM",'2013'!$H$263="avoir formation AM"),706100,IF(OR('2013'!$H$263="formation AAC",'2013'!$H$263="avoir formation AAC"),706140,IF(OR('2013'!$H$263="formation moto",'2013'!$H$263="avoir formation moto"),706150,706170))))</f>
        <v>706130</v>
      </c>
      <c r="D534" s="144" t="str">
        <f>'2013'!$I$263</f>
        <v>0000000948</v>
      </c>
      <c r="E534" t="str">
        <f>LEFT('2013'!$B$263,4)&amp;LEFT('2013'!$C$263,3)&amp;LEFT('2013'!$H$263,13)</f>
        <v>253352formation B</v>
      </c>
      <c r="G534" s="16">
        <f>'2013'!$T$263</f>
        <v>158.86287625418061</v>
      </c>
      <c r="H534" t="s">
        <v>325</v>
      </c>
    </row>
    <row r="535" spans="1:8" x14ac:dyDescent="0.2">
      <c r="A535" s="84">
        <f>'2013'!$J$263</f>
        <v>41458</v>
      </c>
      <c r="B535" t="s">
        <v>324</v>
      </c>
      <c r="C535">
        <v>44710</v>
      </c>
      <c r="D535" s="144" t="str">
        <f>'2013'!$I$263</f>
        <v>0000000948</v>
      </c>
      <c r="E535" t="str">
        <f>LEFT('2013'!$B$263,4)&amp;LEFT('2013'!$C$263,3)&amp;LEFT('2013'!$H$263,13)</f>
        <v>253352formation B</v>
      </c>
      <c r="F535" s="16"/>
      <c r="G535" s="16">
        <f>'2013'!$U$263</f>
        <v>31.137123745819398</v>
      </c>
      <c r="H535" t="s">
        <v>325</v>
      </c>
    </row>
    <row r="536" spans="1:8" x14ac:dyDescent="0.2">
      <c r="A536" s="84">
        <f>'2013'!$J$264</f>
        <v>41458</v>
      </c>
      <c r="B536" t="s">
        <v>324</v>
      </c>
      <c r="C536" t="str">
        <f>411 &amp; LEFT('2013'!$B$264,4)&amp;LEFT('2013'!$C$264,2)</f>
        <v>41125435</v>
      </c>
      <c r="D536" s="144" t="str">
        <f>'2013'!$I$264</f>
        <v>0000000949</v>
      </c>
      <c r="E536" t="str">
        <f>LEFT('2013'!$B$264,4)&amp;LEFT('2013'!$C$264,3)&amp;LEFT('2013'!$H$264,13)</f>
        <v>254353formation B</v>
      </c>
      <c r="F536" s="16">
        <f>'2013'!$S$264</f>
        <v>111</v>
      </c>
      <c r="G536" s="16"/>
      <c r="H536" t="s">
        <v>325</v>
      </c>
    </row>
    <row r="537" spans="1:8" x14ac:dyDescent="0.2">
      <c r="A537" s="84">
        <f>'2013'!$J$264</f>
        <v>41458</v>
      </c>
      <c r="B537" t="s">
        <v>324</v>
      </c>
      <c r="C537">
        <f>IF(OR('2013'!$H$264="formation B",'2013'!$H$264="avoir formation B"),706130,IF(OR('2013'!$H$264="formation AM",'2013'!$H$264="avoir formation AM"),706100,IF(OR('2013'!$H$264="formation AAC",'2013'!$H$264="avoir formation AAC"),706140,IF(OR('2013'!$H$264="formation moto",'2013'!$H$264="avoir formation moto"),706150,706170))))</f>
        <v>706130</v>
      </c>
      <c r="D537" s="144" t="str">
        <f>'2013'!$I$264</f>
        <v>0000000949</v>
      </c>
      <c r="E537" t="str">
        <f>LEFT('2013'!$B$264,4)&amp;LEFT('2013'!$C$264,3)&amp;LEFT('2013'!$H$264,13)</f>
        <v>254353formation B</v>
      </c>
      <c r="G537" s="16">
        <f>'2013'!$T$264</f>
        <v>92.809364548494983</v>
      </c>
      <c r="H537" t="s">
        <v>325</v>
      </c>
    </row>
    <row r="538" spans="1:8" x14ac:dyDescent="0.2">
      <c r="A538" s="84">
        <f>'2013'!$J$264</f>
        <v>41458</v>
      </c>
      <c r="B538" t="s">
        <v>324</v>
      </c>
      <c r="C538">
        <v>44710</v>
      </c>
      <c r="D538" s="144" t="str">
        <f>'2013'!$I$264</f>
        <v>0000000949</v>
      </c>
      <c r="E538" t="str">
        <f>LEFT('2013'!$B$264,4)&amp;LEFT('2013'!$C$264,3)&amp;LEFT('2013'!$H$264,13)</f>
        <v>254353formation B</v>
      </c>
      <c r="F538" s="16"/>
      <c r="G538" s="16">
        <f>'2013'!$U$264</f>
        <v>18.190635451505017</v>
      </c>
      <c r="H538" t="s">
        <v>325</v>
      </c>
    </row>
    <row r="539" spans="1:8" x14ac:dyDescent="0.2">
      <c r="A539" s="84"/>
      <c r="G539" s="16"/>
    </row>
    <row r="540" spans="1:8" x14ac:dyDescent="0.2">
      <c r="A540" s="84"/>
      <c r="G540" s="16"/>
    </row>
    <row r="541" spans="1:8" x14ac:dyDescent="0.2">
      <c r="A541" s="84"/>
      <c r="F541" s="16"/>
    </row>
    <row r="542" spans="1:8" x14ac:dyDescent="0.2">
      <c r="A542" s="84"/>
      <c r="G542" s="16"/>
    </row>
    <row r="543" spans="1:8" x14ac:dyDescent="0.2">
      <c r="A543" s="84"/>
      <c r="G543" s="16"/>
    </row>
    <row r="544" spans="1:8" x14ac:dyDescent="0.2">
      <c r="A544" s="84"/>
      <c r="F544" s="16"/>
    </row>
    <row r="545" spans="1:7" x14ac:dyDescent="0.2">
      <c r="A545" s="84"/>
      <c r="G545" s="16"/>
    </row>
    <row r="546" spans="1:7" x14ac:dyDescent="0.2">
      <c r="A546" s="84"/>
      <c r="G546" s="16"/>
    </row>
    <row r="547" spans="1:7" x14ac:dyDescent="0.2">
      <c r="A547" s="84"/>
      <c r="F547" s="16"/>
    </row>
    <row r="548" spans="1:7" x14ac:dyDescent="0.2">
      <c r="A548" s="84"/>
      <c r="G548" s="16"/>
    </row>
    <row r="549" spans="1:7" x14ac:dyDescent="0.2">
      <c r="A549" s="84"/>
      <c r="G549" s="16"/>
    </row>
    <row r="550" spans="1:7" x14ac:dyDescent="0.2">
      <c r="A550" s="84"/>
      <c r="F550" s="16"/>
    </row>
    <row r="551" spans="1:7" x14ac:dyDescent="0.2">
      <c r="A551" s="84"/>
      <c r="G551" s="16"/>
    </row>
    <row r="552" spans="1:7" x14ac:dyDescent="0.2">
      <c r="A552" s="84"/>
      <c r="G552" s="16"/>
    </row>
    <row r="553" spans="1:7" x14ac:dyDescent="0.2">
      <c r="A553" s="84"/>
      <c r="F553" s="16"/>
    </row>
    <row r="554" spans="1:7" x14ac:dyDescent="0.2">
      <c r="A554" s="84"/>
      <c r="G554" s="16"/>
    </row>
    <row r="555" spans="1:7" x14ac:dyDescent="0.2">
      <c r="A555" s="84"/>
      <c r="G555" s="16"/>
    </row>
    <row r="556" spans="1:7" x14ac:dyDescent="0.2">
      <c r="A556" s="84"/>
      <c r="F556" s="16"/>
    </row>
    <row r="557" spans="1:7" x14ac:dyDescent="0.2">
      <c r="A557" s="84"/>
      <c r="G557" s="16"/>
    </row>
    <row r="558" spans="1:7" x14ac:dyDescent="0.2">
      <c r="A558" s="84"/>
      <c r="G558" s="16"/>
    </row>
    <row r="559" spans="1:7" x14ac:dyDescent="0.2">
      <c r="A559" s="84"/>
      <c r="F559" s="16"/>
    </row>
    <row r="560" spans="1:7" x14ac:dyDescent="0.2">
      <c r="A560" s="84"/>
      <c r="G560" s="16"/>
    </row>
    <row r="561" spans="1:7" x14ac:dyDescent="0.2">
      <c r="A561" s="84"/>
      <c r="G561" s="16"/>
    </row>
    <row r="562" spans="1:7" x14ac:dyDescent="0.2">
      <c r="A562" s="84"/>
      <c r="F562" s="16"/>
    </row>
    <row r="563" spans="1:7" x14ac:dyDescent="0.2">
      <c r="A563" s="84"/>
      <c r="G563" s="16"/>
    </row>
    <row r="564" spans="1:7" x14ac:dyDescent="0.2">
      <c r="A564" s="84"/>
      <c r="G564" s="16"/>
    </row>
    <row r="565" spans="1:7" x14ac:dyDescent="0.2">
      <c r="A565" s="84"/>
      <c r="F565" s="16"/>
    </row>
    <row r="566" spans="1:7" x14ac:dyDescent="0.2">
      <c r="A566" s="84"/>
      <c r="G566" s="16"/>
    </row>
    <row r="567" spans="1:7" x14ac:dyDescent="0.2">
      <c r="A567" s="84"/>
      <c r="G567" s="16"/>
    </row>
    <row r="568" spans="1:7" x14ac:dyDescent="0.2">
      <c r="A568" s="84"/>
      <c r="F568" s="16"/>
    </row>
    <row r="569" spans="1:7" x14ac:dyDescent="0.2">
      <c r="A569" s="84"/>
      <c r="G569" s="16"/>
    </row>
    <row r="570" spans="1:7" x14ac:dyDescent="0.2">
      <c r="A570" s="84"/>
      <c r="G570" s="16"/>
    </row>
    <row r="571" spans="1:7" x14ac:dyDescent="0.2">
      <c r="A571" s="84"/>
      <c r="F571" s="16"/>
    </row>
    <row r="572" spans="1:7" x14ac:dyDescent="0.2">
      <c r="A572" s="84"/>
      <c r="G572" s="16"/>
    </row>
    <row r="573" spans="1:7" x14ac:dyDescent="0.2">
      <c r="A573" s="84"/>
      <c r="G573" s="16"/>
    </row>
    <row r="574" spans="1:7" x14ac:dyDescent="0.2">
      <c r="A574" s="84"/>
      <c r="F574" s="16"/>
    </row>
    <row r="575" spans="1:7" x14ac:dyDescent="0.2">
      <c r="A575" s="84"/>
      <c r="G575" s="16"/>
    </row>
    <row r="576" spans="1:7" x14ac:dyDescent="0.2">
      <c r="A576" s="84"/>
      <c r="G576" s="16"/>
    </row>
    <row r="577" spans="1:7" x14ac:dyDescent="0.2">
      <c r="A577" s="84"/>
      <c r="F577" s="16"/>
    </row>
    <row r="578" spans="1:7" x14ac:dyDescent="0.2">
      <c r="A578" s="84"/>
      <c r="G578" s="16"/>
    </row>
    <row r="579" spans="1:7" x14ac:dyDescent="0.2">
      <c r="A579" s="84"/>
      <c r="G579" s="16"/>
    </row>
    <row r="580" spans="1:7" x14ac:dyDescent="0.2">
      <c r="A580" s="84"/>
      <c r="F580" s="16"/>
    </row>
    <row r="581" spans="1:7" x14ac:dyDescent="0.2">
      <c r="A581" s="84"/>
      <c r="G581" s="16"/>
    </row>
    <row r="582" spans="1:7" x14ac:dyDescent="0.2">
      <c r="A582" s="84"/>
      <c r="G582" s="16"/>
    </row>
    <row r="583" spans="1:7" x14ac:dyDescent="0.2">
      <c r="A583" s="84"/>
      <c r="F583" s="16"/>
    </row>
    <row r="584" spans="1:7" x14ac:dyDescent="0.2">
      <c r="A584" s="84"/>
      <c r="G584" s="16"/>
    </row>
    <row r="585" spans="1:7" x14ac:dyDescent="0.2">
      <c r="A585" s="84"/>
      <c r="G585" s="16"/>
    </row>
    <row r="586" spans="1:7" x14ac:dyDescent="0.2">
      <c r="A586" s="84"/>
      <c r="F586" s="16"/>
    </row>
    <row r="587" spans="1:7" x14ac:dyDescent="0.2">
      <c r="A587" s="84"/>
      <c r="G587" s="16"/>
    </row>
    <row r="588" spans="1:7" x14ac:dyDescent="0.2">
      <c r="A588" s="84"/>
      <c r="G588" s="16"/>
    </row>
    <row r="589" spans="1:7" x14ac:dyDescent="0.2">
      <c r="A589" s="84"/>
      <c r="F589" s="16"/>
    </row>
    <row r="590" spans="1:7" x14ac:dyDescent="0.2">
      <c r="A590" s="84"/>
      <c r="G590" s="16"/>
    </row>
    <row r="591" spans="1:7" x14ac:dyDescent="0.2">
      <c r="A591" s="84"/>
      <c r="G591" s="16"/>
    </row>
    <row r="592" spans="1:7" x14ac:dyDescent="0.2">
      <c r="A592" s="84"/>
      <c r="F592" s="16"/>
    </row>
    <row r="593" spans="1:7" x14ac:dyDescent="0.2">
      <c r="A593" s="84"/>
      <c r="G593" s="16"/>
    </row>
    <row r="594" spans="1:7" x14ac:dyDescent="0.2">
      <c r="A594" s="84"/>
      <c r="G594" s="16"/>
    </row>
    <row r="595" spans="1:7" x14ac:dyDescent="0.2">
      <c r="A595" s="84"/>
      <c r="F595" s="16"/>
    </row>
    <row r="596" spans="1:7" x14ac:dyDescent="0.2">
      <c r="A596" s="84"/>
      <c r="G596" s="16"/>
    </row>
    <row r="597" spans="1:7" x14ac:dyDescent="0.2">
      <c r="A597" s="84"/>
      <c r="G597" s="16"/>
    </row>
    <row r="598" spans="1:7" x14ac:dyDescent="0.2">
      <c r="A598" s="84"/>
      <c r="F598" s="16"/>
    </row>
    <row r="599" spans="1:7" x14ac:dyDescent="0.2">
      <c r="A599" s="84"/>
      <c r="G599" s="16"/>
    </row>
    <row r="600" spans="1:7" x14ac:dyDescent="0.2">
      <c r="A600" s="84"/>
      <c r="G600" s="16"/>
    </row>
    <row r="601" spans="1:7" x14ac:dyDescent="0.2">
      <c r="A601" s="84"/>
      <c r="F601" s="16"/>
    </row>
    <row r="602" spans="1:7" x14ac:dyDescent="0.2">
      <c r="A602" s="84"/>
      <c r="G602" s="16"/>
    </row>
    <row r="603" spans="1:7" x14ac:dyDescent="0.2">
      <c r="A603" s="84"/>
      <c r="G603" s="16"/>
    </row>
    <row r="604" spans="1:7" x14ac:dyDescent="0.2">
      <c r="A604" s="84"/>
      <c r="F604" s="16"/>
    </row>
    <row r="605" spans="1:7" x14ac:dyDescent="0.2">
      <c r="A605" s="84"/>
      <c r="G605" s="16"/>
    </row>
    <row r="606" spans="1:7" x14ac:dyDescent="0.2">
      <c r="A606" s="84"/>
      <c r="G606" s="16"/>
    </row>
    <row r="607" spans="1:7" x14ac:dyDescent="0.2">
      <c r="A607" s="84"/>
      <c r="F607" s="16"/>
    </row>
    <row r="608" spans="1:7" x14ac:dyDescent="0.2">
      <c r="A608" s="84"/>
      <c r="G608" s="16"/>
    </row>
    <row r="609" spans="1:7" x14ac:dyDescent="0.2">
      <c r="A609" s="84"/>
      <c r="G609" s="16"/>
    </row>
    <row r="610" spans="1:7" x14ac:dyDescent="0.2">
      <c r="A610" s="84"/>
      <c r="F610" s="16"/>
    </row>
    <row r="611" spans="1:7" x14ac:dyDescent="0.2">
      <c r="A611" s="84"/>
      <c r="G611" s="16"/>
    </row>
    <row r="612" spans="1:7" x14ac:dyDescent="0.2">
      <c r="A612" s="84"/>
      <c r="G612" s="16"/>
    </row>
    <row r="613" spans="1:7" x14ac:dyDescent="0.2">
      <c r="A613" s="84"/>
      <c r="F613" s="16"/>
    </row>
    <row r="614" spans="1:7" x14ac:dyDescent="0.2">
      <c r="A614" s="84"/>
      <c r="G614" s="16"/>
    </row>
    <row r="615" spans="1:7" x14ac:dyDescent="0.2">
      <c r="A615" s="84"/>
      <c r="G615" s="16"/>
    </row>
    <row r="616" spans="1:7" x14ac:dyDescent="0.2">
      <c r="A616" s="84"/>
      <c r="F616" s="16"/>
    </row>
    <row r="617" spans="1:7" x14ac:dyDescent="0.2">
      <c r="A617" s="84"/>
      <c r="G617" s="16"/>
    </row>
    <row r="618" spans="1:7" x14ac:dyDescent="0.2">
      <c r="A618" s="84"/>
      <c r="G618" s="16"/>
    </row>
    <row r="619" spans="1:7" x14ac:dyDescent="0.2">
      <c r="A619" s="84"/>
      <c r="F619" s="16"/>
    </row>
    <row r="620" spans="1:7" x14ac:dyDescent="0.2">
      <c r="A620" s="84"/>
      <c r="G620" s="16"/>
    </row>
    <row r="621" spans="1:7" x14ac:dyDescent="0.2">
      <c r="A621" s="84"/>
      <c r="G621" s="16"/>
    </row>
    <row r="622" spans="1:7" x14ac:dyDescent="0.2">
      <c r="A622" s="84"/>
      <c r="F622" s="16"/>
    </row>
    <row r="623" spans="1:7" x14ac:dyDescent="0.2">
      <c r="A623" s="84"/>
      <c r="G623" s="16"/>
    </row>
    <row r="624" spans="1:7" x14ac:dyDescent="0.2">
      <c r="A624" s="84"/>
      <c r="G624" s="16"/>
    </row>
    <row r="625" spans="1:7" x14ac:dyDescent="0.2">
      <c r="A625" s="84"/>
      <c r="F625" s="16"/>
    </row>
    <row r="626" spans="1:7" x14ac:dyDescent="0.2">
      <c r="A626" s="84"/>
      <c r="G626" s="16"/>
    </row>
    <row r="627" spans="1:7" x14ac:dyDescent="0.2">
      <c r="A627" s="84"/>
      <c r="G627" s="16"/>
    </row>
    <row r="628" spans="1:7" x14ac:dyDescent="0.2">
      <c r="A628" s="84"/>
      <c r="F628" s="16"/>
    </row>
    <row r="629" spans="1:7" x14ac:dyDescent="0.2">
      <c r="A629" s="84"/>
      <c r="G629" s="16"/>
    </row>
    <row r="630" spans="1:7" x14ac:dyDescent="0.2">
      <c r="A630" s="84"/>
      <c r="G630" s="16"/>
    </row>
    <row r="631" spans="1:7" x14ac:dyDescent="0.2">
      <c r="A631" s="84"/>
      <c r="F631" s="16"/>
    </row>
    <row r="632" spans="1:7" x14ac:dyDescent="0.2">
      <c r="A632" s="84"/>
      <c r="G632" s="16"/>
    </row>
    <row r="633" spans="1:7" x14ac:dyDescent="0.2">
      <c r="A633" s="84"/>
      <c r="G633" s="16"/>
    </row>
    <row r="634" spans="1:7" x14ac:dyDescent="0.2">
      <c r="A634" s="84"/>
      <c r="F634" s="16"/>
    </row>
    <row r="635" spans="1:7" x14ac:dyDescent="0.2">
      <c r="A635" s="84"/>
      <c r="G635" s="16"/>
    </row>
    <row r="636" spans="1:7" x14ac:dyDescent="0.2">
      <c r="A636" s="84"/>
      <c r="G636" s="16"/>
    </row>
    <row r="637" spans="1:7" x14ac:dyDescent="0.2">
      <c r="A637" s="84"/>
      <c r="F637" s="16"/>
    </row>
    <row r="638" spans="1:7" x14ac:dyDescent="0.2">
      <c r="A638" s="84"/>
      <c r="G638" s="16"/>
    </row>
    <row r="639" spans="1:7" x14ac:dyDescent="0.2">
      <c r="A639" s="84"/>
      <c r="G639" s="16"/>
    </row>
    <row r="640" spans="1:7" x14ac:dyDescent="0.2">
      <c r="A640" s="84"/>
      <c r="F640" s="16"/>
    </row>
    <row r="641" spans="1:7" x14ac:dyDescent="0.2">
      <c r="A641" s="84"/>
      <c r="G641" s="16"/>
    </row>
    <row r="642" spans="1:7" x14ac:dyDescent="0.2">
      <c r="A642" s="84"/>
      <c r="G642" s="16"/>
    </row>
    <row r="643" spans="1:7" x14ac:dyDescent="0.2">
      <c r="A643" s="84"/>
      <c r="F643" s="16"/>
    </row>
    <row r="644" spans="1:7" x14ac:dyDescent="0.2">
      <c r="A644" s="84"/>
      <c r="G644" s="16"/>
    </row>
    <row r="645" spans="1:7" x14ac:dyDescent="0.2">
      <c r="A645" s="84"/>
      <c r="G645" s="16"/>
    </row>
    <row r="646" spans="1:7" x14ac:dyDescent="0.2">
      <c r="A646" s="84"/>
      <c r="F646" s="16"/>
    </row>
    <row r="647" spans="1:7" x14ac:dyDescent="0.2">
      <c r="A647" s="84"/>
      <c r="G647" s="16"/>
    </row>
    <row r="648" spans="1:7" x14ac:dyDescent="0.2">
      <c r="A648" s="84"/>
      <c r="G648" s="16"/>
    </row>
    <row r="649" spans="1:7" x14ac:dyDescent="0.2">
      <c r="A649" s="84"/>
      <c r="F649" s="16"/>
    </row>
    <row r="650" spans="1:7" x14ac:dyDescent="0.2">
      <c r="A650" s="84"/>
      <c r="G650" s="16"/>
    </row>
    <row r="651" spans="1:7" x14ac:dyDescent="0.2">
      <c r="A651" s="84"/>
      <c r="G651" s="16"/>
    </row>
    <row r="652" spans="1:7" x14ac:dyDescent="0.2">
      <c r="A652" s="84"/>
      <c r="F652" s="16"/>
    </row>
    <row r="653" spans="1:7" x14ac:dyDescent="0.2">
      <c r="A653" s="84"/>
      <c r="G653" s="16"/>
    </row>
    <row r="654" spans="1:7" x14ac:dyDescent="0.2">
      <c r="A654" s="84"/>
      <c r="G654" s="16"/>
    </row>
    <row r="655" spans="1:7" x14ac:dyDescent="0.2">
      <c r="A655" s="84"/>
      <c r="F655" s="16"/>
    </row>
    <row r="656" spans="1:7" x14ac:dyDescent="0.2">
      <c r="A656" s="84"/>
      <c r="G656" s="16"/>
    </row>
    <row r="657" spans="1:7" x14ac:dyDescent="0.2">
      <c r="A657" s="84"/>
      <c r="G657" s="16"/>
    </row>
    <row r="658" spans="1:7" x14ac:dyDescent="0.2">
      <c r="A658" s="84"/>
      <c r="F658" s="16"/>
    </row>
    <row r="659" spans="1:7" x14ac:dyDescent="0.2">
      <c r="A659" s="84"/>
      <c r="G659" s="16"/>
    </row>
    <row r="660" spans="1:7" x14ac:dyDescent="0.2">
      <c r="A660" s="84"/>
      <c r="G660" s="16"/>
    </row>
    <row r="661" spans="1:7" x14ac:dyDescent="0.2">
      <c r="A661" s="84"/>
      <c r="F661" s="16"/>
    </row>
    <row r="662" spans="1:7" x14ac:dyDescent="0.2">
      <c r="A662" s="84"/>
      <c r="G662" s="16"/>
    </row>
    <row r="663" spans="1:7" x14ac:dyDescent="0.2">
      <c r="A663" s="84"/>
      <c r="G663" s="16"/>
    </row>
    <row r="664" spans="1:7" x14ac:dyDescent="0.2">
      <c r="A664" s="84"/>
      <c r="F664" s="16"/>
    </row>
    <row r="665" spans="1:7" x14ac:dyDescent="0.2">
      <c r="A665" s="84"/>
      <c r="G665" s="16"/>
    </row>
    <row r="666" spans="1:7" x14ac:dyDescent="0.2">
      <c r="A666" s="84"/>
      <c r="G666" s="16"/>
    </row>
    <row r="667" spans="1:7" x14ac:dyDescent="0.2">
      <c r="A667" s="84"/>
      <c r="F667" s="16"/>
    </row>
    <row r="668" spans="1:7" x14ac:dyDescent="0.2">
      <c r="A668" s="84"/>
      <c r="G668" s="16"/>
    </row>
    <row r="669" spans="1:7" x14ac:dyDescent="0.2">
      <c r="A669" s="84"/>
      <c r="G669" s="16"/>
    </row>
    <row r="670" spans="1:7" x14ac:dyDescent="0.2">
      <c r="A670" s="84"/>
      <c r="F670" s="16"/>
    </row>
    <row r="671" spans="1:7" x14ac:dyDescent="0.2">
      <c r="A671" s="84"/>
      <c r="G671" s="16"/>
    </row>
    <row r="672" spans="1:7" x14ac:dyDescent="0.2">
      <c r="A672" s="84"/>
      <c r="G672" s="16"/>
    </row>
    <row r="673" spans="1:7" x14ac:dyDescent="0.2">
      <c r="A673" s="84"/>
      <c r="F673" s="16"/>
    </row>
    <row r="674" spans="1:7" x14ac:dyDescent="0.2">
      <c r="A674" s="84"/>
      <c r="G674" s="16"/>
    </row>
    <row r="675" spans="1:7" x14ac:dyDescent="0.2">
      <c r="A675" s="84"/>
      <c r="G675" s="16"/>
    </row>
    <row r="676" spans="1:7" x14ac:dyDescent="0.2">
      <c r="A676" s="84"/>
      <c r="F676" s="16"/>
    </row>
    <row r="677" spans="1:7" x14ac:dyDescent="0.2">
      <c r="A677" s="84"/>
      <c r="G677" s="16"/>
    </row>
    <row r="678" spans="1:7" x14ac:dyDescent="0.2">
      <c r="A678" s="84"/>
      <c r="G678" s="16"/>
    </row>
    <row r="679" spans="1:7" x14ac:dyDescent="0.2">
      <c r="A679" s="84"/>
      <c r="F679" s="16"/>
    </row>
    <row r="680" spans="1:7" x14ac:dyDescent="0.2">
      <c r="A680" s="84"/>
      <c r="G680" s="16"/>
    </row>
    <row r="681" spans="1:7" x14ac:dyDescent="0.2">
      <c r="A681" s="84"/>
      <c r="G681" s="16"/>
    </row>
    <row r="682" spans="1:7" x14ac:dyDescent="0.2">
      <c r="A682" s="84"/>
      <c r="F682" s="16"/>
    </row>
    <row r="683" spans="1:7" x14ac:dyDescent="0.2">
      <c r="A683" s="84"/>
      <c r="G683" s="16"/>
    </row>
    <row r="684" spans="1:7" x14ac:dyDescent="0.2">
      <c r="A684" s="84"/>
      <c r="G684" s="16"/>
    </row>
    <row r="685" spans="1:7" x14ac:dyDescent="0.2">
      <c r="A685" s="84"/>
      <c r="F685" s="16"/>
    </row>
    <row r="686" spans="1:7" x14ac:dyDescent="0.2">
      <c r="A686" s="84"/>
      <c r="G686" s="16"/>
    </row>
    <row r="687" spans="1:7" x14ac:dyDescent="0.2">
      <c r="A687" s="84"/>
      <c r="G687" s="16"/>
    </row>
    <row r="688" spans="1:7" x14ac:dyDescent="0.2">
      <c r="A688" s="84"/>
      <c r="F688" s="16"/>
    </row>
    <row r="689" spans="1:7" x14ac:dyDescent="0.2">
      <c r="A689" s="84"/>
      <c r="G689" s="16"/>
    </row>
    <row r="690" spans="1:7" x14ac:dyDescent="0.2">
      <c r="A690" s="84"/>
      <c r="G690" s="16"/>
    </row>
    <row r="691" spans="1:7" x14ac:dyDescent="0.2">
      <c r="A691" s="84"/>
      <c r="F691" s="16"/>
    </row>
    <row r="692" spans="1:7" x14ac:dyDescent="0.2">
      <c r="A692" s="84"/>
      <c r="G692" s="16"/>
    </row>
    <row r="693" spans="1:7" x14ac:dyDescent="0.2">
      <c r="A693" s="84"/>
      <c r="G693" s="16"/>
    </row>
    <row r="694" spans="1:7" x14ac:dyDescent="0.2">
      <c r="A694" s="84"/>
      <c r="F694" s="16"/>
    </row>
    <row r="695" spans="1:7" x14ac:dyDescent="0.2">
      <c r="A695" s="84"/>
      <c r="G695" s="16"/>
    </row>
    <row r="696" spans="1:7" x14ac:dyDescent="0.2">
      <c r="A696" s="84"/>
      <c r="G696" s="16"/>
    </row>
    <row r="697" spans="1:7" x14ac:dyDescent="0.2">
      <c r="A697" s="84"/>
      <c r="F697" s="16"/>
    </row>
    <row r="698" spans="1:7" x14ac:dyDescent="0.2">
      <c r="A698" s="84"/>
      <c r="G698" s="16"/>
    </row>
    <row r="699" spans="1:7" x14ac:dyDescent="0.2">
      <c r="A699" s="84"/>
      <c r="G699" s="16"/>
    </row>
    <row r="700" spans="1:7" x14ac:dyDescent="0.2">
      <c r="A700" s="84"/>
      <c r="F700" s="16"/>
    </row>
    <row r="701" spans="1:7" x14ac:dyDescent="0.2">
      <c r="A701" s="84"/>
      <c r="G701" s="16"/>
    </row>
    <row r="702" spans="1:7" x14ac:dyDescent="0.2">
      <c r="A702" s="84"/>
      <c r="G702" s="16"/>
    </row>
    <row r="703" spans="1:7" x14ac:dyDescent="0.2">
      <c r="A703" s="84"/>
      <c r="F703" s="16"/>
    </row>
    <row r="704" spans="1:7" x14ac:dyDescent="0.2">
      <c r="A704" s="84"/>
      <c r="G704" s="16"/>
    </row>
    <row r="705" spans="1:7" x14ac:dyDescent="0.2">
      <c r="A705" s="84"/>
      <c r="G705" s="16"/>
    </row>
    <row r="706" spans="1:7" x14ac:dyDescent="0.2">
      <c r="A706" s="84"/>
      <c r="F706" s="16"/>
    </row>
    <row r="707" spans="1:7" x14ac:dyDescent="0.2">
      <c r="A707" s="84"/>
      <c r="G707" s="16"/>
    </row>
    <row r="708" spans="1:7" x14ac:dyDescent="0.2">
      <c r="A708" s="84"/>
      <c r="G708" s="16"/>
    </row>
    <row r="709" spans="1:7" x14ac:dyDescent="0.2">
      <c r="A709" s="84"/>
      <c r="F709" s="16"/>
    </row>
    <row r="710" spans="1:7" x14ac:dyDescent="0.2">
      <c r="A710" s="84"/>
      <c r="G710" s="16"/>
    </row>
    <row r="711" spans="1:7" x14ac:dyDescent="0.2">
      <c r="A711" s="84"/>
      <c r="G711" s="16"/>
    </row>
    <row r="712" spans="1:7" x14ac:dyDescent="0.2">
      <c r="A712" s="84"/>
      <c r="F712" s="16"/>
    </row>
    <row r="713" spans="1:7" x14ac:dyDescent="0.2">
      <c r="A713" s="84"/>
      <c r="G713" s="16"/>
    </row>
    <row r="714" spans="1:7" x14ac:dyDescent="0.2">
      <c r="A714" s="84"/>
      <c r="G714" s="16"/>
    </row>
    <row r="715" spans="1:7" x14ac:dyDescent="0.2">
      <c r="A715" s="84"/>
      <c r="F715" s="16"/>
    </row>
    <row r="716" spans="1:7" x14ac:dyDescent="0.2">
      <c r="A716" s="84"/>
      <c r="G716" s="16"/>
    </row>
    <row r="717" spans="1:7" x14ac:dyDescent="0.2">
      <c r="A717" s="84"/>
      <c r="G717" s="16"/>
    </row>
    <row r="718" spans="1:7" x14ac:dyDescent="0.2">
      <c r="A718" s="84"/>
      <c r="F718" s="16"/>
    </row>
    <row r="719" spans="1:7" x14ac:dyDescent="0.2">
      <c r="A719" s="84"/>
      <c r="G719" s="16"/>
    </row>
    <row r="720" spans="1:7" x14ac:dyDescent="0.2">
      <c r="A720" s="84"/>
      <c r="G720" s="16"/>
    </row>
    <row r="721" spans="1:7" x14ac:dyDescent="0.2">
      <c r="A721" s="84"/>
      <c r="F721" s="16"/>
    </row>
    <row r="722" spans="1:7" x14ac:dyDescent="0.2">
      <c r="A722" s="84"/>
      <c r="G722" s="16"/>
    </row>
    <row r="723" spans="1:7" x14ac:dyDescent="0.2">
      <c r="A723" s="84"/>
      <c r="G723" s="16"/>
    </row>
    <row r="724" spans="1:7" x14ac:dyDescent="0.2">
      <c r="A724" s="84"/>
      <c r="F724" s="16"/>
    </row>
    <row r="725" spans="1:7" x14ac:dyDescent="0.2">
      <c r="A725" s="84"/>
      <c r="G725" s="16"/>
    </row>
    <row r="726" spans="1:7" x14ac:dyDescent="0.2">
      <c r="A726" s="84"/>
      <c r="G726" s="16"/>
    </row>
    <row r="727" spans="1:7" x14ac:dyDescent="0.2">
      <c r="A727" s="84"/>
      <c r="F727" s="16"/>
    </row>
    <row r="728" spans="1:7" x14ac:dyDescent="0.2">
      <c r="A728" s="84"/>
      <c r="G728" s="16"/>
    </row>
    <row r="729" spans="1:7" x14ac:dyDescent="0.2">
      <c r="A729" s="84"/>
      <c r="G729" s="16"/>
    </row>
    <row r="730" spans="1:7" x14ac:dyDescent="0.2">
      <c r="A730" s="84"/>
      <c r="F730" s="16"/>
    </row>
    <row r="731" spans="1:7" x14ac:dyDescent="0.2">
      <c r="A731" s="84"/>
      <c r="G731" s="16"/>
    </row>
    <row r="732" spans="1:7" x14ac:dyDescent="0.2">
      <c r="A732" s="84"/>
      <c r="G732" s="16"/>
    </row>
    <row r="733" spans="1:7" x14ac:dyDescent="0.2">
      <c r="A733" s="84"/>
      <c r="F733" s="16"/>
    </row>
    <row r="734" spans="1:7" x14ac:dyDescent="0.2">
      <c r="A734" s="84"/>
      <c r="G734" s="16"/>
    </row>
    <row r="735" spans="1:7" x14ac:dyDescent="0.2">
      <c r="A735" s="84"/>
      <c r="G735" s="16"/>
    </row>
    <row r="736" spans="1:7" x14ac:dyDescent="0.2">
      <c r="A736" s="84"/>
      <c r="F736" s="16"/>
    </row>
    <row r="737" spans="1:7" x14ac:dyDescent="0.2">
      <c r="A737" s="84"/>
      <c r="G737" s="16"/>
    </row>
    <row r="738" spans="1:7" x14ac:dyDescent="0.2">
      <c r="A738" s="84"/>
      <c r="G738" s="16"/>
    </row>
    <row r="739" spans="1:7" x14ac:dyDescent="0.2">
      <c r="A739" s="84"/>
      <c r="F739" s="16"/>
    </row>
    <row r="740" spans="1:7" x14ac:dyDescent="0.2">
      <c r="A740" s="84"/>
      <c r="G740" s="16"/>
    </row>
    <row r="741" spans="1:7" x14ac:dyDescent="0.2">
      <c r="A741" s="84"/>
      <c r="G741" s="16"/>
    </row>
    <row r="742" spans="1:7" x14ac:dyDescent="0.2">
      <c r="A742" s="84"/>
      <c r="F742" s="16"/>
    </row>
    <row r="743" spans="1:7" x14ac:dyDescent="0.2">
      <c r="A743" s="84"/>
      <c r="G743" s="16"/>
    </row>
    <row r="744" spans="1:7" x14ac:dyDescent="0.2">
      <c r="A744" s="84"/>
      <c r="G744" s="16"/>
    </row>
    <row r="745" spans="1:7" x14ac:dyDescent="0.2">
      <c r="A745" s="84"/>
      <c r="F745" s="16"/>
    </row>
    <row r="746" spans="1:7" x14ac:dyDescent="0.2">
      <c r="A746" s="84"/>
      <c r="G746" s="16"/>
    </row>
    <row r="747" spans="1:7" x14ac:dyDescent="0.2">
      <c r="A747" s="84"/>
      <c r="G747" s="16"/>
    </row>
    <row r="748" spans="1:7" x14ac:dyDescent="0.2">
      <c r="A748" s="84"/>
      <c r="F748" s="16"/>
    </row>
    <row r="749" spans="1:7" x14ac:dyDescent="0.2">
      <c r="A749" s="84"/>
      <c r="G749" s="16"/>
    </row>
    <row r="750" spans="1:7" x14ac:dyDescent="0.2">
      <c r="A750" s="84"/>
      <c r="G750" s="16"/>
    </row>
    <row r="751" spans="1:7" x14ac:dyDescent="0.2">
      <c r="A751" s="84"/>
      <c r="F751" s="16"/>
    </row>
    <row r="752" spans="1:7" x14ac:dyDescent="0.2">
      <c r="A752" s="84"/>
      <c r="G752" s="16"/>
    </row>
    <row r="753" spans="1:7" x14ac:dyDescent="0.2">
      <c r="A753" s="84"/>
      <c r="G753" s="16"/>
    </row>
    <row r="754" spans="1:7" x14ac:dyDescent="0.2">
      <c r="A754" s="84"/>
      <c r="F754" s="16"/>
    </row>
    <row r="755" spans="1:7" x14ac:dyDescent="0.2">
      <c r="A755" s="84"/>
      <c r="G755" s="16"/>
    </row>
    <row r="756" spans="1:7" x14ac:dyDescent="0.2">
      <c r="A756" s="84"/>
      <c r="G756" s="16"/>
    </row>
    <row r="757" spans="1:7" x14ac:dyDescent="0.2">
      <c r="A757" s="84"/>
      <c r="F757" s="16"/>
    </row>
    <row r="758" spans="1:7" x14ac:dyDescent="0.2">
      <c r="A758" s="84"/>
      <c r="G758" s="16"/>
    </row>
    <row r="759" spans="1:7" x14ac:dyDescent="0.2">
      <c r="A759" s="84"/>
      <c r="G759" s="16"/>
    </row>
    <row r="760" spans="1:7" x14ac:dyDescent="0.2">
      <c r="A760" s="84"/>
      <c r="F760" s="16"/>
    </row>
    <row r="761" spans="1:7" x14ac:dyDescent="0.2">
      <c r="A761" s="84"/>
      <c r="G761" s="16"/>
    </row>
    <row r="762" spans="1:7" x14ac:dyDescent="0.2">
      <c r="A762" s="84"/>
      <c r="G762" s="16"/>
    </row>
    <row r="763" spans="1:7" x14ac:dyDescent="0.2">
      <c r="A763" s="84"/>
      <c r="F763" s="16"/>
    </row>
    <row r="764" spans="1:7" x14ac:dyDescent="0.2">
      <c r="A764" s="84"/>
      <c r="G764" s="16"/>
    </row>
    <row r="765" spans="1:7" x14ac:dyDescent="0.2">
      <c r="A765" s="84"/>
      <c r="G765" s="16"/>
    </row>
    <row r="766" spans="1:7" x14ac:dyDescent="0.2">
      <c r="A766" s="84"/>
      <c r="F766" s="16"/>
    </row>
    <row r="767" spans="1:7" x14ac:dyDescent="0.2">
      <c r="A767" s="84"/>
      <c r="G767" s="16"/>
    </row>
    <row r="768" spans="1:7" x14ac:dyDescent="0.2">
      <c r="A768" s="84"/>
      <c r="G768" s="16"/>
    </row>
    <row r="769" spans="1:7" x14ac:dyDescent="0.2">
      <c r="A769" s="84"/>
      <c r="F769" s="16"/>
    </row>
    <row r="770" spans="1:7" x14ac:dyDescent="0.2">
      <c r="A770" s="84"/>
      <c r="G770" s="16"/>
    </row>
    <row r="771" spans="1:7" x14ac:dyDescent="0.2">
      <c r="A771" s="84"/>
      <c r="G771" s="16"/>
    </row>
    <row r="772" spans="1:7" x14ac:dyDescent="0.2">
      <c r="A772" s="84"/>
      <c r="F772" s="16"/>
    </row>
    <row r="773" spans="1:7" x14ac:dyDescent="0.2">
      <c r="A773" s="84"/>
      <c r="G773" s="16"/>
    </row>
    <row r="774" spans="1:7" x14ac:dyDescent="0.2">
      <c r="A774" s="84"/>
      <c r="G774" s="16"/>
    </row>
    <row r="775" spans="1:7" x14ac:dyDescent="0.2">
      <c r="A775" s="84"/>
      <c r="F775" s="16"/>
    </row>
    <row r="776" spans="1:7" x14ac:dyDescent="0.2">
      <c r="A776" s="84"/>
      <c r="G776" s="16"/>
    </row>
    <row r="777" spans="1:7" x14ac:dyDescent="0.2">
      <c r="A777" s="84"/>
      <c r="G777" s="16"/>
    </row>
    <row r="778" spans="1:7" x14ac:dyDescent="0.2">
      <c r="A778" s="84"/>
      <c r="F778" s="16"/>
    </row>
    <row r="779" spans="1:7" x14ac:dyDescent="0.2">
      <c r="A779" s="84"/>
      <c r="G779" s="16"/>
    </row>
    <row r="780" spans="1:7" x14ac:dyDescent="0.2">
      <c r="A780" s="84"/>
      <c r="G780" s="16"/>
    </row>
    <row r="781" spans="1:7" x14ac:dyDescent="0.2">
      <c r="A781" s="84"/>
      <c r="F781" s="16"/>
    </row>
    <row r="782" spans="1:7" x14ac:dyDescent="0.2">
      <c r="A782" s="84"/>
      <c r="G782" s="16"/>
    </row>
    <row r="783" spans="1:7" x14ac:dyDescent="0.2">
      <c r="A783" s="84"/>
      <c r="G783" s="16"/>
    </row>
    <row r="784" spans="1:7" x14ac:dyDescent="0.2">
      <c r="A784" s="84"/>
      <c r="F784" s="16"/>
    </row>
    <row r="785" spans="1:7" x14ac:dyDescent="0.2">
      <c r="A785" s="84"/>
      <c r="G785" s="16"/>
    </row>
    <row r="786" spans="1:7" x14ac:dyDescent="0.2">
      <c r="A786" s="84"/>
      <c r="G786" s="16"/>
    </row>
    <row r="787" spans="1:7" x14ac:dyDescent="0.2">
      <c r="A787" s="84"/>
      <c r="F787" s="16"/>
    </row>
    <row r="788" spans="1:7" x14ac:dyDescent="0.2">
      <c r="A788" s="84"/>
      <c r="G788" s="16"/>
    </row>
    <row r="789" spans="1:7" x14ac:dyDescent="0.2">
      <c r="A789" s="84"/>
      <c r="G789" s="16"/>
    </row>
    <row r="790" spans="1:7" x14ac:dyDescent="0.2">
      <c r="A790" s="84"/>
      <c r="F790" s="16"/>
    </row>
    <row r="791" spans="1:7" x14ac:dyDescent="0.2">
      <c r="A791" s="84"/>
      <c r="G791" s="16"/>
    </row>
    <row r="792" spans="1:7" x14ac:dyDescent="0.2">
      <c r="A792" s="84"/>
      <c r="G792" s="16"/>
    </row>
    <row r="793" spans="1:7" x14ac:dyDescent="0.2">
      <c r="A793" s="84"/>
      <c r="F793" s="16"/>
    </row>
    <row r="794" spans="1:7" x14ac:dyDescent="0.2">
      <c r="A794" s="84"/>
      <c r="G794" s="16"/>
    </row>
    <row r="795" spans="1:7" x14ac:dyDescent="0.2">
      <c r="A795" s="84"/>
      <c r="G795" s="16"/>
    </row>
    <row r="796" spans="1:7" x14ac:dyDescent="0.2">
      <c r="A796" s="84"/>
      <c r="F796" s="16"/>
    </row>
    <row r="797" spans="1:7" x14ac:dyDescent="0.2">
      <c r="A797" s="84"/>
      <c r="G797" s="16"/>
    </row>
    <row r="798" spans="1:7" x14ac:dyDescent="0.2">
      <c r="A798" s="84"/>
      <c r="G798" s="16"/>
    </row>
    <row r="799" spans="1:7" x14ac:dyDescent="0.2">
      <c r="A799" s="84"/>
      <c r="F799" s="16"/>
    </row>
    <row r="800" spans="1:7" x14ac:dyDescent="0.2">
      <c r="A800" s="84"/>
      <c r="G800" s="16"/>
    </row>
    <row r="801" spans="1:7" x14ac:dyDescent="0.2">
      <c r="A801" s="84"/>
      <c r="G801" s="16"/>
    </row>
    <row r="802" spans="1:7" x14ac:dyDescent="0.2">
      <c r="A802" s="84"/>
      <c r="F802" s="16"/>
    </row>
    <row r="803" spans="1:7" x14ac:dyDescent="0.2">
      <c r="A803" s="84"/>
      <c r="G803" s="16"/>
    </row>
    <row r="804" spans="1:7" x14ac:dyDescent="0.2">
      <c r="A804" s="84"/>
      <c r="G804" s="16"/>
    </row>
    <row r="805" spans="1:7" x14ac:dyDescent="0.2">
      <c r="A805" s="84"/>
      <c r="F805" s="16"/>
    </row>
    <row r="806" spans="1:7" x14ac:dyDescent="0.2">
      <c r="A806" s="84"/>
      <c r="G806" s="16"/>
    </row>
    <row r="807" spans="1:7" x14ac:dyDescent="0.2">
      <c r="A807" s="84"/>
      <c r="G807" s="16"/>
    </row>
    <row r="808" spans="1:7" x14ac:dyDescent="0.2">
      <c r="A808" s="84"/>
      <c r="F808" s="16"/>
    </row>
    <row r="809" spans="1:7" x14ac:dyDescent="0.2">
      <c r="A809" s="84"/>
      <c r="G809" s="16"/>
    </row>
    <row r="810" spans="1:7" x14ac:dyDescent="0.2">
      <c r="A810" s="84"/>
      <c r="G810" s="16"/>
    </row>
    <row r="811" spans="1:7" x14ac:dyDescent="0.2">
      <c r="A811" s="84"/>
      <c r="F811" s="16"/>
    </row>
    <row r="812" spans="1:7" x14ac:dyDescent="0.2">
      <c r="A812" s="84"/>
      <c r="G812" s="16"/>
    </row>
    <row r="813" spans="1:7" x14ac:dyDescent="0.2">
      <c r="A813" s="84"/>
      <c r="G813" s="16"/>
    </row>
    <row r="814" spans="1:7" x14ac:dyDescent="0.2">
      <c r="A814" s="84"/>
      <c r="F814" s="16"/>
    </row>
    <row r="815" spans="1:7" x14ac:dyDescent="0.2">
      <c r="A815" s="84"/>
      <c r="G815" s="16"/>
    </row>
    <row r="816" spans="1:7" x14ac:dyDescent="0.2">
      <c r="A816" s="84"/>
      <c r="G816" s="16"/>
    </row>
    <row r="817" spans="1:7" x14ac:dyDescent="0.2">
      <c r="A817" s="84"/>
      <c r="F817" s="16"/>
    </row>
    <row r="818" spans="1:7" x14ac:dyDescent="0.2">
      <c r="A818" s="84"/>
      <c r="G818" s="16"/>
    </row>
    <row r="819" spans="1:7" x14ac:dyDescent="0.2">
      <c r="A819" s="84"/>
      <c r="G819" s="16"/>
    </row>
    <row r="820" spans="1:7" x14ac:dyDescent="0.2">
      <c r="A820" s="84"/>
      <c r="F820" s="16"/>
    </row>
    <row r="821" spans="1:7" x14ac:dyDescent="0.2">
      <c r="A821" s="84"/>
      <c r="G821" s="16"/>
    </row>
    <row r="822" spans="1:7" x14ac:dyDescent="0.2">
      <c r="A822" s="84"/>
      <c r="G822" s="16"/>
    </row>
    <row r="823" spans="1:7" x14ac:dyDescent="0.2">
      <c r="A823" s="84"/>
      <c r="F823" s="16"/>
    </row>
    <row r="824" spans="1:7" x14ac:dyDescent="0.2">
      <c r="A824" s="84"/>
      <c r="G824" s="16"/>
    </row>
    <row r="825" spans="1:7" x14ac:dyDescent="0.2">
      <c r="A825" s="84"/>
      <c r="G825" s="16"/>
    </row>
    <row r="826" spans="1:7" x14ac:dyDescent="0.2">
      <c r="A826" s="84"/>
      <c r="F826" s="16"/>
    </row>
    <row r="827" spans="1:7" x14ac:dyDescent="0.2">
      <c r="A827" s="84"/>
      <c r="G827" s="16"/>
    </row>
    <row r="828" spans="1:7" x14ac:dyDescent="0.2">
      <c r="A828" s="84"/>
      <c r="G828" s="16"/>
    </row>
    <row r="829" spans="1:7" x14ac:dyDescent="0.2">
      <c r="A829" s="84"/>
      <c r="F829" s="16"/>
    </row>
    <row r="830" spans="1:7" x14ac:dyDescent="0.2">
      <c r="A830" s="84"/>
      <c r="G830" s="16"/>
    </row>
    <row r="831" spans="1:7" x14ac:dyDescent="0.2">
      <c r="A831" s="84"/>
      <c r="G831" s="16"/>
    </row>
    <row r="832" spans="1:7" x14ac:dyDescent="0.2">
      <c r="A832" s="84"/>
      <c r="F832" s="16"/>
    </row>
    <row r="833" spans="1:7" x14ac:dyDescent="0.2">
      <c r="A833" s="84"/>
      <c r="G833" s="16"/>
    </row>
    <row r="834" spans="1:7" x14ac:dyDescent="0.2">
      <c r="A834" s="84"/>
      <c r="G834" s="16"/>
    </row>
    <row r="835" spans="1:7" x14ac:dyDescent="0.2">
      <c r="A835" s="84"/>
      <c r="F835" s="16"/>
    </row>
    <row r="836" spans="1:7" x14ac:dyDescent="0.2">
      <c r="A836" s="84"/>
      <c r="G836" s="16"/>
    </row>
    <row r="837" spans="1:7" x14ac:dyDescent="0.2">
      <c r="A837" s="84"/>
      <c r="G837" s="16"/>
    </row>
    <row r="838" spans="1:7" x14ac:dyDescent="0.2">
      <c r="A838" s="84"/>
      <c r="F838" s="16"/>
    </row>
    <row r="839" spans="1:7" x14ac:dyDescent="0.2">
      <c r="A839" s="84"/>
      <c r="G839" s="16"/>
    </row>
    <row r="840" spans="1:7" x14ac:dyDescent="0.2">
      <c r="A840" s="84"/>
      <c r="G840" s="16"/>
    </row>
    <row r="841" spans="1:7" x14ac:dyDescent="0.2">
      <c r="A841" s="84"/>
      <c r="F841" s="16"/>
    </row>
    <row r="842" spans="1:7" x14ac:dyDescent="0.2">
      <c r="A842" s="84"/>
      <c r="G842" s="16"/>
    </row>
    <row r="843" spans="1:7" x14ac:dyDescent="0.2">
      <c r="A843" s="84"/>
      <c r="G843" s="16"/>
    </row>
    <row r="844" spans="1:7" x14ac:dyDescent="0.2">
      <c r="A844" s="84"/>
      <c r="F844" s="16"/>
    </row>
    <row r="845" spans="1:7" x14ac:dyDescent="0.2">
      <c r="A845" s="84"/>
      <c r="G845" s="16"/>
    </row>
    <row r="846" spans="1:7" x14ac:dyDescent="0.2">
      <c r="A846" s="84"/>
      <c r="G846" s="16"/>
    </row>
    <row r="847" spans="1:7" x14ac:dyDescent="0.2">
      <c r="A847" s="84"/>
      <c r="F847" s="16"/>
    </row>
    <row r="848" spans="1:7" x14ac:dyDescent="0.2">
      <c r="A848" s="84"/>
      <c r="G848" s="16"/>
    </row>
    <row r="849" spans="1:7" x14ac:dyDescent="0.2">
      <c r="A849" s="84"/>
      <c r="G849" s="16"/>
    </row>
    <row r="850" spans="1:7" x14ac:dyDescent="0.2">
      <c r="A850" s="84"/>
      <c r="F850" s="16"/>
    </row>
    <row r="851" spans="1:7" x14ac:dyDescent="0.2">
      <c r="A851" s="84"/>
      <c r="G851" s="16"/>
    </row>
    <row r="852" spans="1:7" x14ac:dyDescent="0.2">
      <c r="A852" s="84"/>
      <c r="G852" s="16"/>
    </row>
    <row r="853" spans="1:7" x14ac:dyDescent="0.2">
      <c r="A853" s="84"/>
      <c r="F853" s="16"/>
    </row>
    <row r="854" spans="1:7" x14ac:dyDescent="0.2">
      <c r="A854" s="84"/>
      <c r="G854" s="16"/>
    </row>
    <row r="855" spans="1:7" x14ac:dyDescent="0.2">
      <c r="A855" s="84"/>
      <c r="G855" s="16"/>
    </row>
    <row r="856" spans="1:7" x14ac:dyDescent="0.2">
      <c r="A856" s="84"/>
      <c r="F856" s="16"/>
    </row>
    <row r="857" spans="1:7" x14ac:dyDescent="0.2">
      <c r="A857" s="84"/>
      <c r="G857" s="16"/>
    </row>
    <row r="858" spans="1:7" x14ac:dyDescent="0.2">
      <c r="A858" s="84"/>
      <c r="G858" s="16"/>
    </row>
    <row r="859" spans="1:7" x14ac:dyDescent="0.2">
      <c r="A859" s="84"/>
      <c r="F859" s="16"/>
    </row>
    <row r="860" spans="1:7" x14ac:dyDescent="0.2">
      <c r="A860" s="84"/>
      <c r="G860" s="16"/>
    </row>
    <row r="861" spans="1:7" x14ac:dyDescent="0.2">
      <c r="A861" s="84"/>
      <c r="G861" s="16"/>
    </row>
    <row r="862" spans="1:7" x14ac:dyDescent="0.2">
      <c r="A862" s="84"/>
      <c r="F862" s="16"/>
    </row>
    <row r="863" spans="1:7" x14ac:dyDescent="0.2">
      <c r="A863" s="84"/>
      <c r="G863" s="16"/>
    </row>
    <row r="864" spans="1:7" x14ac:dyDescent="0.2">
      <c r="A864" s="84"/>
      <c r="G864" s="16"/>
    </row>
    <row r="865" spans="1:7" x14ac:dyDescent="0.2">
      <c r="A865" s="84"/>
      <c r="F865" s="16"/>
    </row>
    <row r="866" spans="1:7" x14ac:dyDescent="0.2">
      <c r="A866" s="84"/>
      <c r="G866" s="16"/>
    </row>
    <row r="867" spans="1:7" x14ac:dyDescent="0.2">
      <c r="A867" s="84"/>
      <c r="G867" s="16"/>
    </row>
    <row r="868" spans="1:7" x14ac:dyDescent="0.2">
      <c r="A868" s="84"/>
      <c r="F868" s="16"/>
    </row>
    <row r="869" spans="1:7" x14ac:dyDescent="0.2">
      <c r="A869" s="84"/>
      <c r="G869" s="16"/>
    </row>
    <row r="870" spans="1:7" x14ac:dyDescent="0.2">
      <c r="A870" s="84"/>
      <c r="G870" s="16"/>
    </row>
    <row r="871" spans="1:7" x14ac:dyDescent="0.2">
      <c r="A871" s="84"/>
      <c r="F871" s="16"/>
    </row>
    <row r="872" spans="1:7" x14ac:dyDescent="0.2">
      <c r="A872" s="84"/>
      <c r="G872" s="16"/>
    </row>
    <row r="873" spans="1:7" x14ac:dyDescent="0.2">
      <c r="A873" s="84"/>
      <c r="G873" s="16"/>
    </row>
    <row r="874" spans="1:7" x14ac:dyDescent="0.2">
      <c r="A874" s="84"/>
      <c r="F874" s="16"/>
    </row>
    <row r="875" spans="1:7" x14ac:dyDescent="0.2">
      <c r="A875" s="84"/>
      <c r="G875" s="16"/>
    </row>
    <row r="876" spans="1:7" x14ac:dyDescent="0.2">
      <c r="A876" s="84"/>
      <c r="G876" s="16"/>
    </row>
    <row r="877" spans="1:7" x14ac:dyDescent="0.2">
      <c r="A877" s="84"/>
      <c r="F877" s="16"/>
    </row>
    <row r="878" spans="1:7" x14ac:dyDescent="0.2">
      <c r="A878" s="84"/>
      <c r="G878" s="16"/>
    </row>
    <row r="879" spans="1:7" x14ac:dyDescent="0.2">
      <c r="A879" s="84"/>
      <c r="G879" s="16"/>
    </row>
    <row r="880" spans="1:7" x14ac:dyDescent="0.2">
      <c r="A880" s="84"/>
      <c r="F880" s="16"/>
    </row>
    <row r="881" spans="1:7" x14ac:dyDescent="0.2">
      <c r="A881" s="84"/>
      <c r="G881" s="16"/>
    </row>
    <row r="882" spans="1:7" x14ac:dyDescent="0.2">
      <c r="A882" s="84"/>
      <c r="G882" s="16"/>
    </row>
    <row r="883" spans="1:7" x14ac:dyDescent="0.2">
      <c r="A883" s="84"/>
      <c r="F883" s="16"/>
    </row>
    <row r="884" spans="1:7" x14ac:dyDescent="0.2">
      <c r="A884" s="84"/>
      <c r="G884" s="16"/>
    </row>
    <row r="885" spans="1:7" x14ac:dyDescent="0.2">
      <c r="A885" s="84"/>
      <c r="G885" s="16"/>
    </row>
    <row r="886" spans="1:7" x14ac:dyDescent="0.2">
      <c r="A886" s="84"/>
      <c r="F886" s="16"/>
    </row>
    <row r="887" spans="1:7" x14ac:dyDescent="0.2">
      <c r="A887" s="84"/>
      <c r="G887" s="16"/>
    </row>
    <row r="888" spans="1:7" x14ac:dyDescent="0.2">
      <c r="A888" s="84"/>
      <c r="G888" s="16"/>
    </row>
    <row r="889" spans="1:7" x14ac:dyDescent="0.2">
      <c r="A889" s="84"/>
      <c r="F889" s="16"/>
    </row>
    <row r="890" spans="1:7" x14ac:dyDescent="0.2">
      <c r="A890" s="84"/>
      <c r="G890" s="16"/>
    </row>
    <row r="891" spans="1:7" x14ac:dyDescent="0.2">
      <c r="A891" s="84"/>
      <c r="G891" s="16"/>
    </row>
    <row r="892" spans="1:7" x14ac:dyDescent="0.2">
      <c r="A892" s="84"/>
      <c r="F892" s="16"/>
    </row>
    <row r="893" spans="1:7" x14ac:dyDescent="0.2">
      <c r="A893" s="84"/>
      <c r="G893" s="16"/>
    </row>
    <row r="894" spans="1:7" x14ac:dyDescent="0.2">
      <c r="A894" s="84"/>
      <c r="G894" s="16"/>
    </row>
    <row r="895" spans="1:7" x14ac:dyDescent="0.2">
      <c r="A895" s="84"/>
      <c r="F895" s="16"/>
    </row>
    <row r="896" spans="1:7" x14ac:dyDescent="0.2">
      <c r="A896" s="84"/>
      <c r="G896" s="16"/>
    </row>
    <row r="897" spans="1:7" x14ac:dyDescent="0.2">
      <c r="A897" s="84"/>
      <c r="G897" s="16"/>
    </row>
    <row r="898" spans="1:7" x14ac:dyDescent="0.2">
      <c r="A898" s="84"/>
      <c r="F898" s="16"/>
    </row>
    <row r="899" spans="1:7" x14ac:dyDescent="0.2">
      <c r="A899" s="84"/>
      <c r="G899" s="16"/>
    </row>
    <row r="900" spans="1:7" x14ac:dyDescent="0.2">
      <c r="A900" s="84"/>
      <c r="G900" s="16"/>
    </row>
    <row r="901" spans="1:7" x14ac:dyDescent="0.2">
      <c r="A901" s="84"/>
      <c r="F901" s="16"/>
    </row>
    <row r="902" spans="1:7" x14ac:dyDescent="0.2">
      <c r="A902" s="84"/>
      <c r="G902" s="16"/>
    </row>
    <row r="903" spans="1:7" x14ac:dyDescent="0.2">
      <c r="A903" s="84"/>
      <c r="G903" s="16"/>
    </row>
    <row r="904" spans="1:7" x14ac:dyDescent="0.2">
      <c r="A904" s="84"/>
      <c r="F904" s="16"/>
    </row>
    <row r="905" spans="1:7" x14ac:dyDescent="0.2">
      <c r="A905" s="84"/>
      <c r="G905" s="16"/>
    </row>
    <row r="906" spans="1:7" x14ac:dyDescent="0.2">
      <c r="A906" s="84"/>
      <c r="G906" s="16"/>
    </row>
    <row r="907" spans="1:7" x14ac:dyDescent="0.2">
      <c r="A907" s="84"/>
      <c r="F907" s="16"/>
    </row>
    <row r="908" spans="1:7" x14ac:dyDescent="0.2">
      <c r="A908" s="84"/>
      <c r="G908" s="16"/>
    </row>
    <row r="909" spans="1:7" x14ac:dyDescent="0.2">
      <c r="A909" s="84"/>
      <c r="G909" s="16"/>
    </row>
    <row r="910" spans="1:7" x14ac:dyDescent="0.2">
      <c r="A910" s="84"/>
      <c r="F910" s="16"/>
    </row>
    <row r="911" spans="1:7" x14ac:dyDescent="0.2">
      <c r="A911" s="84"/>
      <c r="G911" s="16"/>
    </row>
    <row r="912" spans="1:7" x14ac:dyDescent="0.2">
      <c r="A912" s="84"/>
      <c r="G912" s="16"/>
    </row>
    <row r="913" spans="1:7" x14ac:dyDescent="0.2">
      <c r="A913" s="84"/>
      <c r="F913" s="16"/>
    </row>
    <row r="914" spans="1:7" x14ac:dyDescent="0.2">
      <c r="A914" s="84"/>
      <c r="G914" s="16"/>
    </row>
    <row r="915" spans="1:7" x14ac:dyDescent="0.2">
      <c r="A915" s="84"/>
      <c r="G915" s="16"/>
    </row>
    <row r="916" spans="1:7" x14ac:dyDescent="0.2">
      <c r="A916" s="84"/>
      <c r="F916" s="16"/>
    </row>
    <row r="917" spans="1:7" x14ac:dyDescent="0.2">
      <c r="A917" s="84"/>
      <c r="G917" s="16"/>
    </row>
    <row r="918" spans="1:7" x14ac:dyDescent="0.2">
      <c r="A918" s="84"/>
      <c r="G918" s="16"/>
    </row>
    <row r="919" spans="1:7" x14ac:dyDescent="0.2">
      <c r="A919" s="84"/>
      <c r="F919" s="16"/>
    </row>
    <row r="920" spans="1:7" x14ac:dyDescent="0.2">
      <c r="A920" s="84"/>
      <c r="G920" s="16"/>
    </row>
    <row r="921" spans="1:7" x14ac:dyDescent="0.2">
      <c r="A921" s="84"/>
      <c r="G921" s="16"/>
    </row>
    <row r="922" spans="1:7" x14ac:dyDescent="0.2">
      <c r="A922" s="84"/>
      <c r="F922" s="16"/>
    </row>
    <row r="923" spans="1:7" x14ac:dyDescent="0.2">
      <c r="A923" s="84"/>
      <c r="G923" s="16"/>
    </row>
    <row r="924" spans="1:7" x14ac:dyDescent="0.2">
      <c r="A924" s="84"/>
      <c r="G924" s="16"/>
    </row>
    <row r="925" spans="1:7" x14ac:dyDescent="0.2">
      <c r="A925" s="84"/>
      <c r="F925" s="16"/>
    </row>
    <row r="926" spans="1:7" x14ac:dyDescent="0.2">
      <c r="A926" s="84"/>
      <c r="G926" s="16"/>
    </row>
    <row r="927" spans="1:7" x14ac:dyDescent="0.2">
      <c r="A927" s="84"/>
      <c r="G927" s="16"/>
    </row>
    <row r="928" spans="1:7" x14ac:dyDescent="0.2">
      <c r="A928" s="84"/>
      <c r="F928" s="16"/>
    </row>
    <row r="929" spans="1:7" x14ac:dyDescent="0.2">
      <c r="A929" s="84"/>
      <c r="G929" s="16"/>
    </row>
    <row r="930" spans="1:7" x14ac:dyDescent="0.2">
      <c r="A930" s="84"/>
      <c r="G930" s="16"/>
    </row>
    <row r="931" spans="1:7" x14ac:dyDescent="0.2">
      <c r="A931" s="84"/>
      <c r="F931" s="16"/>
    </row>
    <row r="932" spans="1:7" x14ac:dyDescent="0.2">
      <c r="A932" s="84"/>
      <c r="G932" s="16"/>
    </row>
    <row r="933" spans="1:7" x14ac:dyDescent="0.2">
      <c r="A933" s="84"/>
      <c r="G933" s="16"/>
    </row>
    <row r="934" spans="1:7" x14ac:dyDescent="0.2">
      <c r="A934" s="84"/>
      <c r="F934" s="16"/>
    </row>
    <row r="935" spans="1:7" x14ac:dyDescent="0.2">
      <c r="A935" s="84"/>
      <c r="G935" s="16"/>
    </row>
    <row r="936" spans="1:7" x14ac:dyDescent="0.2">
      <c r="A936" s="84"/>
      <c r="G936" s="16"/>
    </row>
    <row r="937" spans="1:7" x14ac:dyDescent="0.2">
      <c r="A937" s="84"/>
      <c r="F937" s="16"/>
    </row>
    <row r="938" spans="1:7" x14ac:dyDescent="0.2">
      <c r="A938" s="84"/>
      <c r="G938" s="16"/>
    </row>
    <row r="939" spans="1:7" x14ac:dyDescent="0.2">
      <c r="A939" s="84"/>
      <c r="G939" s="16"/>
    </row>
    <row r="940" spans="1:7" x14ac:dyDescent="0.2">
      <c r="A940" s="84"/>
      <c r="F940" s="16"/>
    </row>
    <row r="941" spans="1:7" x14ac:dyDescent="0.2">
      <c r="A941" s="84"/>
      <c r="G941" s="16"/>
    </row>
    <row r="942" spans="1:7" x14ac:dyDescent="0.2">
      <c r="A942" s="84"/>
      <c r="G942" s="16"/>
    </row>
    <row r="943" spans="1:7" x14ac:dyDescent="0.2">
      <c r="A943" s="84"/>
      <c r="F943" s="16"/>
    </row>
    <row r="944" spans="1:7" x14ac:dyDescent="0.2">
      <c r="A944" s="84"/>
      <c r="G944" s="16"/>
    </row>
    <row r="945" spans="1:7" x14ac:dyDescent="0.2">
      <c r="A945" s="84"/>
      <c r="G945" s="16"/>
    </row>
    <row r="946" spans="1:7" x14ac:dyDescent="0.2">
      <c r="A946" s="84"/>
      <c r="F946" s="16"/>
    </row>
    <row r="947" spans="1:7" x14ac:dyDescent="0.2">
      <c r="A947" s="84"/>
      <c r="G947" s="16"/>
    </row>
    <row r="948" spans="1:7" x14ac:dyDescent="0.2">
      <c r="A948" s="84"/>
      <c r="G948" s="16"/>
    </row>
    <row r="949" spans="1:7" x14ac:dyDescent="0.2">
      <c r="A949" s="84"/>
      <c r="F949" s="16"/>
    </row>
    <row r="950" spans="1:7" x14ac:dyDescent="0.2">
      <c r="A950" s="84"/>
      <c r="G950" s="16"/>
    </row>
    <row r="951" spans="1:7" x14ac:dyDescent="0.2">
      <c r="A951" s="84"/>
      <c r="G951" s="16"/>
    </row>
    <row r="952" spans="1:7" x14ac:dyDescent="0.2">
      <c r="A952" s="84"/>
      <c r="F952" s="16"/>
    </row>
    <row r="953" spans="1:7" x14ac:dyDescent="0.2">
      <c r="A953" s="84"/>
      <c r="G953" s="16"/>
    </row>
    <row r="954" spans="1:7" x14ac:dyDescent="0.2">
      <c r="A954" s="84"/>
      <c r="G954" s="16"/>
    </row>
    <row r="955" spans="1:7" x14ac:dyDescent="0.2">
      <c r="A955" s="84"/>
      <c r="F955" s="16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piev">
                <anchor moveWithCells="1" sizeWithCells="1">
                  <from>
                    <xdr:col>9</xdr:col>
                    <xdr:colOff>9525</xdr:colOff>
                    <xdr:row>0</xdr:row>
                    <xdr:rowOff>47625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S955"/>
  <sheetViews>
    <sheetView tabSelected="1" workbookViewId="0">
      <selection activeCell="C12" sqref="C12"/>
    </sheetView>
  </sheetViews>
  <sheetFormatPr baseColWidth="10" defaultRowHeight="12.75" x14ac:dyDescent="0.2"/>
  <cols>
    <col min="3" max="3" width="21.6640625" bestFit="1" customWidth="1"/>
    <col min="4" max="4" width="17.1640625" style="144" customWidth="1"/>
    <col min="5" max="5" width="24" bestFit="1" customWidth="1"/>
    <col min="9" max="10" width="12" style="130"/>
    <col min="11" max="11" width="32.5" style="130" customWidth="1"/>
    <col min="12" max="71" width="12" style="130"/>
  </cols>
  <sheetData>
    <row r="1" spans="1:11" x14ac:dyDescent="0.2">
      <c r="A1" t="s">
        <v>316</v>
      </c>
      <c r="B1" t="s">
        <v>317</v>
      </c>
      <c r="C1" t="s">
        <v>318</v>
      </c>
      <c r="D1" s="144" t="s">
        <v>319</v>
      </c>
      <c r="E1" t="s">
        <v>320</v>
      </c>
      <c r="F1" t="s">
        <v>321</v>
      </c>
      <c r="G1" t="s">
        <v>322</v>
      </c>
      <c r="H1" t="s">
        <v>323</v>
      </c>
    </row>
    <row r="2" spans="1:11" x14ac:dyDescent="0.2">
      <c r="A2" s="84">
        <f>'2013'!$J$86</f>
        <v>41339</v>
      </c>
      <c r="B2" t="s">
        <v>324</v>
      </c>
      <c r="C2" t="str">
        <f>411 &amp; LEFT('2013'!$B$86,4)&amp;LEFT('2013'!$C$86,2)</f>
        <v>4117617</v>
      </c>
      <c r="D2" s="144" t="str">
        <f>'2013'!$I$86</f>
        <v>0000000771</v>
      </c>
      <c r="E2" t="str">
        <f>LEFT('2013'!$B$86,4)&amp;LEFT('2013'!$C$86,3)&amp;LEFT('2013'!$H$86,13)</f>
        <v>76175formation B</v>
      </c>
      <c r="F2" s="16">
        <f>'2013'!$S$86</f>
        <v>30</v>
      </c>
      <c r="G2" s="16"/>
      <c r="H2" t="s">
        <v>325</v>
      </c>
    </row>
    <row r="3" spans="1:11" x14ac:dyDescent="0.2">
      <c r="A3" s="84">
        <f>'2013'!$J$86</f>
        <v>41339</v>
      </c>
      <c r="B3" t="s">
        <v>324</v>
      </c>
      <c r="C3">
        <f>IF(OR('2013'!$H$86="formation B",'2013'!$H$86="avoir formation B"),706130,IF(OR('2013'!$H$86="formation AM",'2013'!$H$86="avoir formation AM"),706100,IF(OR('2013'!$H$86="formation AAC",'2013'!$H$86="avoir formation AAC"),706140,IF(OR('2013'!$H$86="formation moto",'2013'!$H$86="avoir formation moto"),706150,706170))))</f>
        <v>706130</v>
      </c>
      <c r="D3" s="144" t="str">
        <f>'2013'!$I$86</f>
        <v>0000000771</v>
      </c>
      <c r="E3" t="str">
        <f>LEFT('2013'!$B$86,4)&amp;LEFT('2013'!$C$86,3)&amp;LEFT('2013'!$H$86,13)</f>
        <v>76175formation B</v>
      </c>
      <c r="G3" s="16">
        <f>'2013'!$T$86</f>
        <v>25.083612040133779</v>
      </c>
      <c r="H3" t="s">
        <v>325</v>
      </c>
    </row>
    <row r="4" spans="1:11" x14ac:dyDescent="0.2">
      <c r="A4" s="84">
        <f>'2013'!$J$86</f>
        <v>41339</v>
      </c>
      <c r="B4" t="s">
        <v>324</v>
      </c>
      <c r="C4">
        <v>44710</v>
      </c>
      <c r="D4" s="144" t="str">
        <f>'2013'!$I$86</f>
        <v>0000000771</v>
      </c>
      <c r="E4" t="str">
        <f>LEFT('2013'!$B$86,4)&amp;LEFT('2013'!$C$86,3)&amp;LEFT('2013'!$H$86,13)</f>
        <v>76175formation B</v>
      </c>
      <c r="F4" s="16"/>
      <c r="G4" s="16">
        <f>'2013'!$U$86</f>
        <v>4.9163879598662206</v>
      </c>
      <c r="H4" t="s">
        <v>325</v>
      </c>
    </row>
    <row r="5" spans="1:11" x14ac:dyDescent="0.2">
      <c r="A5" s="145">
        <f>'2013'!$J$87</f>
        <v>41339</v>
      </c>
      <c r="B5" s="146" t="s">
        <v>324</v>
      </c>
      <c r="C5" s="146" t="str">
        <f>411 &amp; LEFT('2013'!$B$87,4)&amp;LEFT('2013'!$C$87,2)</f>
        <v>4117717</v>
      </c>
      <c r="D5" s="147" t="str">
        <f>'2013'!$I$87</f>
        <v>0000000772</v>
      </c>
      <c r="E5" s="146" t="str">
        <f>LEFT('2013'!$B$87,4)&amp;LEFT('2013'!$C$87,3)&amp;LEFT('2013'!$H$87,13)</f>
        <v>77176avoir formati</v>
      </c>
      <c r="F5" s="148">
        <f>'2013'!$S$87</f>
        <v>-425</v>
      </c>
      <c r="G5" s="148"/>
      <c r="H5" t="s">
        <v>325</v>
      </c>
      <c r="K5" s="131"/>
    </row>
    <row r="6" spans="1:11" x14ac:dyDescent="0.2">
      <c r="A6" s="145">
        <f>'2013'!$J$87</f>
        <v>41339</v>
      </c>
      <c r="B6" s="146" t="s">
        <v>324</v>
      </c>
      <c r="C6" s="146">
        <f>IF(OR('2013'!$H$87="formation B",'2013'!$H$87="avoir formation B"),706130,IF(OR('2013'!$H$87="formation AM",'2013'!$H$87="avoir formation AM"),706100,IF(OR('2013'!$H$87="formation AAC",'2013'!$H$87="avoir formation AAC"),706140,IF(OR('2013'!$H$87="formation moto",'2013'!$H$87="avoir formation moto"),706150,706170))))</f>
        <v>706130</v>
      </c>
      <c r="D6" s="147" t="str">
        <f>'2013'!$I$87</f>
        <v>0000000772</v>
      </c>
      <c r="E6" s="146" t="str">
        <f>LEFT('2013'!$B$87,4)&amp;LEFT('2013'!$C$87,3)&amp;LEFT('2013'!$H$87,13)</f>
        <v>77176avoir formati</v>
      </c>
      <c r="F6" s="146"/>
      <c r="G6" s="148">
        <f>'2013'!$T$87</f>
        <v>-355.35117056856188</v>
      </c>
      <c r="H6" t="s">
        <v>325</v>
      </c>
      <c r="I6" s="130" t="s">
        <v>326</v>
      </c>
      <c r="J6" s="142">
        <v>41339</v>
      </c>
      <c r="K6" s="131"/>
    </row>
    <row r="7" spans="1:11" x14ac:dyDescent="0.2">
      <c r="A7" s="145">
        <f>'2013'!$J$87</f>
        <v>41339</v>
      </c>
      <c r="B7" s="146" t="s">
        <v>324</v>
      </c>
      <c r="C7" s="146">
        <v>44710</v>
      </c>
      <c r="D7" s="147" t="str">
        <f>'2013'!$I$87</f>
        <v>0000000772</v>
      </c>
      <c r="E7" s="146" t="str">
        <f>LEFT('2013'!$B$87,4)&amp;LEFT('2013'!$C$87,3)&amp;LEFT('2013'!$H$87,13)</f>
        <v>77176avoir formati</v>
      </c>
      <c r="F7" s="148"/>
      <c r="G7" s="148">
        <f>'2013'!$U$87</f>
        <v>-69.648829431438131</v>
      </c>
      <c r="H7" t="s">
        <v>325</v>
      </c>
      <c r="K7" s="131"/>
    </row>
    <row r="8" spans="1:11" x14ac:dyDescent="0.2">
      <c r="A8" s="84">
        <f>'2013'!$J$88</f>
        <v>41339</v>
      </c>
      <c r="B8" t="s">
        <v>324</v>
      </c>
      <c r="C8" t="str">
        <f>411 &amp; LEFT('2013'!$B$88,4)&amp;LEFT('2013'!$C$88,2)</f>
        <v>4117817</v>
      </c>
      <c r="D8" s="144" t="str">
        <f>'2013'!$I$88</f>
        <v>0000000773</v>
      </c>
      <c r="E8" t="str">
        <f>LEFT('2013'!$B$88,4)&amp;LEFT('2013'!$C$88,3)&amp;LEFT('2013'!$H$88,13)</f>
        <v>78177formation AAC</v>
      </c>
      <c r="F8" s="16">
        <f>'2013'!$S$88</f>
        <v>114</v>
      </c>
      <c r="G8" s="16"/>
      <c r="H8" t="s">
        <v>325</v>
      </c>
      <c r="K8" s="131"/>
    </row>
    <row r="9" spans="1:11" x14ac:dyDescent="0.2">
      <c r="A9" s="84">
        <f>'2013'!$J$88</f>
        <v>41339</v>
      </c>
      <c r="B9" t="s">
        <v>324</v>
      </c>
      <c r="C9">
        <f>IF(OR('2013'!$H$88="formation B",'2013'!$H$88="avoir formation B"),706130,IF(OR('2013'!$H$88="formation AM",'2013'!$H$88="avoir formation AM"),706100,IF(OR('2013'!$H$88="formation AAC",'2013'!$H$88="avoir formation AAC"),706140,IF(OR('2013'!$H$88="formation moto",'2013'!$H$88="avoir formation moto"),706150,706170))))</f>
        <v>706140</v>
      </c>
      <c r="D9" s="144" t="str">
        <f>'2013'!$I$88</f>
        <v>0000000773</v>
      </c>
      <c r="E9" t="str">
        <f>LEFT('2013'!$B$88,4)&amp;LEFT('2013'!$C$88,3)&amp;LEFT('2013'!$H$88,13)</f>
        <v>78177formation AAC</v>
      </c>
      <c r="G9" s="16">
        <f>'2013'!$T$88</f>
        <v>95.317725752508366</v>
      </c>
      <c r="H9" t="s">
        <v>325</v>
      </c>
      <c r="K9" s="131"/>
    </row>
    <row r="10" spans="1:11" x14ac:dyDescent="0.2">
      <c r="A10" s="84">
        <f>'2013'!$J$88</f>
        <v>41339</v>
      </c>
      <c r="B10" t="s">
        <v>324</v>
      </c>
      <c r="C10">
        <v>44710</v>
      </c>
      <c r="D10" s="144" t="str">
        <f>'2013'!$I$88</f>
        <v>0000000773</v>
      </c>
      <c r="E10" t="str">
        <f>LEFT('2013'!$B$88,4)&amp;LEFT('2013'!$C$88,3)&amp;LEFT('2013'!$H$88,13)</f>
        <v>78177formation AAC</v>
      </c>
      <c r="F10" s="16"/>
      <c r="G10" s="16">
        <f>'2013'!$U$88</f>
        <v>18.682274247491641</v>
      </c>
      <c r="H10" t="s">
        <v>325</v>
      </c>
      <c r="J10" s="185" t="s">
        <v>328</v>
      </c>
      <c r="K10" s="185"/>
    </row>
    <row r="11" spans="1:11" x14ac:dyDescent="0.2">
      <c r="A11" s="84">
        <f>'2013'!$J$89</f>
        <v>41339</v>
      </c>
      <c r="B11" t="s">
        <v>324</v>
      </c>
      <c r="C11" t="str">
        <f>411 &amp; LEFT('2013'!$B$89,4)&amp;LEFT('2013'!$C$89,2)</f>
        <v>4117917</v>
      </c>
      <c r="D11" s="144" t="str">
        <f>'2013'!$I$89</f>
        <v>0000000774</v>
      </c>
      <c r="E11" t="str">
        <f>LEFT('2013'!$B$89,4)&amp;LEFT('2013'!$C$89,3)&amp;LEFT('2013'!$H$89,13)</f>
        <v>79178formation AAC</v>
      </c>
      <c r="F11" s="16">
        <f>'2013'!$S$89</f>
        <v>38</v>
      </c>
      <c r="G11" s="16"/>
      <c r="H11" t="s">
        <v>325</v>
      </c>
      <c r="J11" s="185" t="s">
        <v>327</v>
      </c>
      <c r="K11" s="184"/>
    </row>
    <row r="12" spans="1:11" x14ac:dyDescent="0.2">
      <c r="A12" s="84">
        <f>'2013'!$J$89</f>
        <v>41339</v>
      </c>
      <c r="B12" t="s">
        <v>324</v>
      </c>
      <c r="C12">
        <f>IF(OR('2013'!$H$89="formation B",'2013'!$H$89="avoir formation B"),706130,IF(OR('2013'!$H$89="formation AM",'2013'!$H$89="avoir formation AM"),706100,IF(OR('2013'!$H$89="formation AAC",'2013'!$H$89="avoir formation AAC"),706140,IF(OR('2013'!$H$89="formation moto",'2013'!$H$89="avoir formation moto"),706150,706170))))</f>
        <v>706140</v>
      </c>
      <c r="D12" s="144" t="str">
        <f>'2013'!$I$89</f>
        <v>0000000774</v>
      </c>
      <c r="E12" t="str">
        <f>LEFT('2013'!$B$89,4)&amp;LEFT('2013'!$C$89,3)&amp;LEFT('2013'!$H$89,13)</f>
        <v>79178formation AAC</v>
      </c>
      <c r="G12" s="16">
        <f>'2013'!$T$89</f>
        <v>31.772575250836123</v>
      </c>
      <c r="H12" t="s">
        <v>325</v>
      </c>
      <c r="K12" s="131"/>
    </row>
    <row r="13" spans="1:11" x14ac:dyDescent="0.2">
      <c r="A13" s="84">
        <f>'2013'!$J$89</f>
        <v>41339</v>
      </c>
      <c r="B13" t="s">
        <v>324</v>
      </c>
      <c r="C13">
        <v>44710</v>
      </c>
      <c r="D13" s="144" t="str">
        <f>'2013'!$I$89</f>
        <v>0000000774</v>
      </c>
      <c r="E13" t="str">
        <f>LEFT('2013'!$B$89,4)&amp;LEFT('2013'!$C$89,3)&amp;LEFT('2013'!$H$89,13)</f>
        <v>79178formation AAC</v>
      </c>
      <c r="F13" s="16"/>
      <c r="G13" s="16">
        <f>'2013'!$U$89</f>
        <v>6.2274247491638803</v>
      </c>
      <c r="H13" t="s">
        <v>325</v>
      </c>
      <c r="K13" s="131"/>
    </row>
    <row r="14" spans="1:11" x14ac:dyDescent="0.2">
      <c r="A14" s="84">
        <f>'2013'!$J$90</f>
        <v>41340</v>
      </c>
      <c r="B14" t="s">
        <v>324</v>
      </c>
      <c r="C14" t="str">
        <f>411 &amp; LEFT('2013'!$B$90,4)&amp;LEFT('2013'!$C$90,2)</f>
        <v>4118017</v>
      </c>
      <c r="D14" s="144" t="str">
        <f>'2013'!$I$90</f>
        <v>0000000775</v>
      </c>
      <c r="E14" t="str">
        <f>LEFT('2013'!$B$90,4)&amp;LEFT('2013'!$C$90,3)&amp;LEFT('2013'!$H$90,13)</f>
        <v>80179formation mot</v>
      </c>
      <c r="F14" s="16">
        <f>'2013'!$S$90</f>
        <v>242</v>
      </c>
      <c r="G14" s="16"/>
      <c r="H14" t="s">
        <v>325</v>
      </c>
      <c r="K14" s="131"/>
    </row>
    <row r="15" spans="1:11" x14ac:dyDescent="0.2">
      <c r="A15" s="84">
        <f>'2013'!$J$90</f>
        <v>41340</v>
      </c>
      <c r="B15" t="s">
        <v>324</v>
      </c>
      <c r="C15">
        <f>IF(OR('2013'!$H$90="formation B",'2013'!$H$90="avoir formation B"),706130,IF(OR('2013'!$H$90="formation AM",'2013'!$H$90="avoir formation AM"),706100,IF(OR('2013'!$H$90="formation AAC",'2013'!$H$90="avoir formation AAC"),706140,IF(OR('2013'!$H$90="formation moto",'2013'!$H$90="avoir formation moto"),706150,706170))))</f>
        <v>706150</v>
      </c>
      <c r="D15" s="144" t="str">
        <f>'2013'!$I$90</f>
        <v>0000000775</v>
      </c>
      <c r="E15" t="str">
        <f>LEFT('2013'!$B$90,4)&amp;LEFT('2013'!$C$90,3)&amp;LEFT('2013'!$H$90,13)</f>
        <v>80179formation mot</v>
      </c>
      <c r="G15" s="16">
        <f>'2013'!$T$90</f>
        <v>202.34113712374582</v>
      </c>
      <c r="H15" t="s">
        <v>325</v>
      </c>
      <c r="K15" s="131"/>
    </row>
    <row r="16" spans="1:11" x14ac:dyDescent="0.2">
      <c r="A16" s="84">
        <f>'2013'!$J$90</f>
        <v>41340</v>
      </c>
      <c r="B16" t="s">
        <v>324</v>
      </c>
      <c r="C16">
        <v>44710</v>
      </c>
      <c r="D16" s="144" t="str">
        <f>'2013'!$I$90</f>
        <v>0000000775</v>
      </c>
      <c r="E16" t="str">
        <f>LEFT('2013'!$B$90,4)&amp;LEFT('2013'!$C$90,3)&amp;LEFT('2013'!$H$90,13)</f>
        <v>80179formation mot</v>
      </c>
      <c r="F16" s="16"/>
      <c r="G16" s="16">
        <f>'2013'!$U$90</f>
        <v>39.658862876254183</v>
      </c>
      <c r="H16" t="s">
        <v>325</v>
      </c>
      <c r="K16" s="131"/>
    </row>
    <row r="17" spans="1:11" x14ac:dyDescent="0.2">
      <c r="A17" s="84">
        <f>'2013'!$J$91</f>
        <v>41341</v>
      </c>
      <c r="B17" t="s">
        <v>324</v>
      </c>
      <c r="C17" t="str">
        <f>411 &amp; LEFT('2013'!$B$91,4)&amp;LEFT('2013'!$C$91,2)</f>
        <v>4118118</v>
      </c>
      <c r="D17" s="144" t="str">
        <f>'2013'!$I$91</f>
        <v>0000000776</v>
      </c>
      <c r="E17" t="str">
        <f>LEFT('2013'!$B$91,4)&amp;LEFT('2013'!$C$91,3)&amp;LEFT('2013'!$H$91,13)</f>
        <v>81180formation AAC</v>
      </c>
      <c r="F17" s="16">
        <f>'2013'!$S$91</f>
        <v>111</v>
      </c>
      <c r="G17" s="16"/>
      <c r="H17" t="s">
        <v>325</v>
      </c>
      <c r="K17" s="131"/>
    </row>
    <row r="18" spans="1:11" x14ac:dyDescent="0.2">
      <c r="A18" s="84">
        <f>'2013'!$J$91</f>
        <v>41341</v>
      </c>
      <c r="B18" t="s">
        <v>324</v>
      </c>
      <c r="C18">
        <f>IF(OR('2013'!$H$91="formation B",'2013'!$H$91="avoir formation B"),706130,IF(OR('2013'!$H$91="formation AM",'2013'!$H$91="avoir formation AM"),706100,IF(OR('2013'!$H$91="formation AAC",'2013'!$H$91="avoir formation AAC"),706140,IF(OR('2013'!$H$91="formation moto",'2013'!$H$91="avoir formation moto"),706150,706170))))</f>
        <v>706140</v>
      </c>
      <c r="D18" s="144" t="str">
        <f>'2013'!$I$91</f>
        <v>0000000776</v>
      </c>
      <c r="E18" t="str">
        <f>LEFT('2013'!$B$91,4)&amp;LEFT('2013'!$C$91,3)&amp;LEFT('2013'!$H$91,13)</f>
        <v>81180formation AAC</v>
      </c>
      <c r="G18" s="16">
        <f>'2013'!$T$91</f>
        <v>92.809364548494983</v>
      </c>
      <c r="H18" t="s">
        <v>325</v>
      </c>
      <c r="K18" s="131"/>
    </row>
    <row r="19" spans="1:11" x14ac:dyDescent="0.2">
      <c r="A19" s="84">
        <f>'2013'!$J$91</f>
        <v>41341</v>
      </c>
      <c r="B19" t="s">
        <v>324</v>
      </c>
      <c r="C19">
        <v>44710</v>
      </c>
      <c r="D19" s="144" t="str">
        <f>'2013'!$I$91</f>
        <v>0000000776</v>
      </c>
      <c r="E19" t="str">
        <f>LEFT('2013'!$B$91,4)&amp;LEFT('2013'!$C$91,3)&amp;LEFT('2013'!$H$91,13)</f>
        <v>81180formation AAC</v>
      </c>
      <c r="F19" s="16"/>
      <c r="G19" s="16">
        <f>'2013'!$U$91</f>
        <v>18.190635451505017</v>
      </c>
      <c r="H19" t="s">
        <v>325</v>
      </c>
      <c r="J19" s="84"/>
      <c r="K19" s="131"/>
    </row>
    <row r="20" spans="1:11" x14ac:dyDescent="0.2">
      <c r="A20" s="84">
        <f>'2013'!$J$92</f>
        <v>41341</v>
      </c>
      <c r="B20" t="s">
        <v>324</v>
      </c>
      <c r="C20" t="str">
        <f>411 &amp; LEFT('2013'!$B$92,4)&amp;LEFT('2013'!$C$92,2)</f>
        <v>4118218</v>
      </c>
      <c r="D20" s="144" t="str">
        <f>'2013'!$I$92</f>
        <v>0000000777</v>
      </c>
      <c r="E20" t="str">
        <f>LEFT('2013'!$B$92,4)&amp;LEFT('2013'!$C$92,3)&amp;LEFT('2013'!$H$92,13)</f>
        <v>82181formation AAC</v>
      </c>
      <c r="F20" s="16">
        <f>'2013'!$S$92</f>
        <v>111</v>
      </c>
      <c r="G20" s="16"/>
      <c r="H20" t="s">
        <v>325</v>
      </c>
      <c r="K20" s="131"/>
    </row>
    <row r="21" spans="1:11" x14ac:dyDescent="0.2">
      <c r="A21" s="84">
        <f>'2013'!$J$92</f>
        <v>41341</v>
      </c>
      <c r="B21" t="s">
        <v>324</v>
      </c>
      <c r="C21">
        <f>IF(OR('2013'!$H$92="formation B",'2013'!$H$92="avoir formation B"),706130,IF(OR('2013'!$H$92="formation AM",'2013'!$H$92="avoir formation AM"),706100,IF(OR('2013'!$H$92="formation AAC",'2013'!$H$92="avoir formation AAC"),706140,IF(OR('2013'!$H$92="formation moto",'2013'!$H$92="avoir formation moto"),706150,706170))))</f>
        <v>706140</v>
      </c>
      <c r="D21" s="144" t="str">
        <f>'2013'!$I$92</f>
        <v>0000000777</v>
      </c>
      <c r="E21" t="str">
        <f>LEFT('2013'!$B$92,4)&amp;LEFT('2013'!$C$92,3)&amp;LEFT('2013'!$H$92,13)</f>
        <v>82181formation AAC</v>
      </c>
      <c r="G21" s="16">
        <f>'2013'!$T$92</f>
        <v>92.809364548494983</v>
      </c>
      <c r="H21" t="s">
        <v>325</v>
      </c>
      <c r="K21" s="131"/>
    </row>
    <row r="22" spans="1:11" x14ac:dyDescent="0.2">
      <c r="A22" s="84">
        <f>'2013'!$J$92</f>
        <v>41341</v>
      </c>
      <c r="B22" t="s">
        <v>324</v>
      </c>
      <c r="C22">
        <v>44710</v>
      </c>
      <c r="D22" s="144" t="str">
        <f>'2013'!$I$92</f>
        <v>0000000777</v>
      </c>
      <c r="E22" t="str">
        <f>LEFT('2013'!$B$92,4)&amp;LEFT('2013'!$C$92,3)&amp;LEFT('2013'!$H$92,13)</f>
        <v>82181formation AAC</v>
      </c>
      <c r="F22" s="16"/>
      <c r="G22" s="16">
        <f>'2013'!$U$92</f>
        <v>18.190635451505017</v>
      </c>
      <c r="H22" t="s">
        <v>325</v>
      </c>
      <c r="K22" s="131"/>
    </row>
    <row r="23" spans="1:11" x14ac:dyDescent="0.2">
      <c r="A23" s="84">
        <f>'2013'!$J$93</f>
        <v>41342</v>
      </c>
      <c r="B23" t="s">
        <v>324</v>
      </c>
      <c r="C23" t="str">
        <f>411 &amp; LEFT('2013'!$B$93,4)&amp;LEFT('2013'!$C$93,2)</f>
        <v>4118318</v>
      </c>
      <c r="D23" s="144" t="str">
        <f>'2013'!$I$93</f>
        <v>0000000778</v>
      </c>
      <c r="E23" t="str">
        <f>LEFT('2013'!$B$93,4)&amp;LEFT('2013'!$C$93,3)&amp;LEFT('2013'!$H$93,13)</f>
        <v>83182formation AAC</v>
      </c>
      <c r="F23" s="16">
        <f>'2013'!$S$93</f>
        <v>190</v>
      </c>
      <c r="G23" s="16"/>
      <c r="H23" t="s">
        <v>325</v>
      </c>
      <c r="K23" s="131"/>
    </row>
    <row r="24" spans="1:11" x14ac:dyDescent="0.2">
      <c r="A24" s="84">
        <f>'2013'!$J$93</f>
        <v>41342</v>
      </c>
      <c r="B24" t="s">
        <v>324</v>
      </c>
      <c r="C24">
        <f>IF(OR('2013'!$H$93="formation B",'2013'!$H$93="avoir formation B"),706130,IF(OR('2013'!$H$93="formation AM",'2013'!$H$93="avoir formation AM"),706100,IF(OR('2013'!$H$93="formation AAC",'2013'!$H$93="avoir formation AAC"),706140,IF(OR('2013'!$H$93="formation moto",'2013'!$H$93="avoir formation moto"),706150,706170))))</f>
        <v>706140</v>
      </c>
      <c r="D24" s="144" t="str">
        <f>'2013'!$I$93</f>
        <v>0000000778</v>
      </c>
      <c r="E24" t="str">
        <f>LEFT('2013'!$B$93,4)&amp;LEFT('2013'!$C$93,3)&amp;LEFT('2013'!$H$93,13)</f>
        <v>83182formation AAC</v>
      </c>
      <c r="G24" s="16">
        <f>'2013'!$T$93</f>
        <v>158.86287625418061</v>
      </c>
      <c r="H24" t="s">
        <v>325</v>
      </c>
      <c r="K24" s="131"/>
    </row>
    <row r="25" spans="1:11" x14ac:dyDescent="0.2">
      <c r="A25" s="84">
        <f>'2013'!$J$93</f>
        <v>41342</v>
      </c>
      <c r="B25" t="s">
        <v>324</v>
      </c>
      <c r="C25">
        <v>44710</v>
      </c>
      <c r="D25" s="144" t="str">
        <f>'2013'!$I$93</f>
        <v>0000000778</v>
      </c>
      <c r="E25" t="str">
        <f>LEFT('2013'!$B$93,4)&amp;LEFT('2013'!$C$93,3)&amp;LEFT('2013'!$H$93,13)</f>
        <v>83182formation AAC</v>
      </c>
      <c r="F25" s="16"/>
      <c r="G25" s="16">
        <f>'2013'!$U$93</f>
        <v>31.137123745819398</v>
      </c>
      <c r="H25" t="s">
        <v>325</v>
      </c>
      <c r="K25" s="131"/>
    </row>
    <row r="26" spans="1:11" x14ac:dyDescent="0.2">
      <c r="A26" s="84">
        <f>'2013'!$J$94</f>
        <v>41342</v>
      </c>
      <c r="B26" t="s">
        <v>324</v>
      </c>
      <c r="C26" t="str">
        <f>411 &amp; LEFT('2013'!$B$94,4)&amp;LEFT('2013'!$C$94,2)</f>
        <v>4118418</v>
      </c>
      <c r="D26" s="144" t="str">
        <f>'2013'!$I$94</f>
        <v>0000000779</v>
      </c>
      <c r="E26" t="str">
        <f>LEFT('2013'!$B$94,4)&amp;LEFT('2013'!$C$94,3)&amp;LEFT('2013'!$H$94,13)</f>
        <v>84183formation AAC</v>
      </c>
      <c r="F26" s="16">
        <f>'2013'!$S$94</f>
        <v>204</v>
      </c>
      <c r="G26" s="16"/>
      <c r="H26" t="s">
        <v>325</v>
      </c>
      <c r="K26" s="131"/>
    </row>
    <row r="27" spans="1:11" x14ac:dyDescent="0.2">
      <c r="A27" s="84">
        <f>'2013'!$J$94</f>
        <v>41342</v>
      </c>
      <c r="B27" t="s">
        <v>324</v>
      </c>
      <c r="C27">
        <f>IF(OR('2013'!$H$94="formation B",'2013'!$H$94="avoir formation B"),706130,IF(OR('2013'!$H$94="formation AM",'2013'!$H$94="avoir formation AM"),706100,IF(OR('2013'!$H$94="formation AAC",'2013'!$H$94="avoir formation AAC"),706140,IF(OR('2013'!$H$94="formation moto",'2013'!$H$94="avoir formation moto"),706150,706170))))</f>
        <v>706140</v>
      </c>
      <c r="D27" s="144" t="str">
        <f>'2013'!$I$94</f>
        <v>0000000779</v>
      </c>
      <c r="E27" t="str">
        <f>LEFT('2013'!$B$94,4)&amp;LEFT('2013'!$C$94,3)&amp;LEFT('2013'!$H$94,13)</f>
        <v>84183formation AAC</v>
      </c>
      <c r="G27" s="16">
        <f>'2013'!$T$94</f>
        <v>170.5685618729097</v>
      </c>
      <c r="H27" t="s">
        <v>325</v>
      </c>
      <c r="K27" s="131"/>
    </row>
    <row r="28" spans="1:11" x14ac:dyDescent="0.2">
      <c r="A28" s="84">
        <f>'2013'!$J$94</f>
        <v>41342</v>
      </c>
      <c r="B28" t="s">
        <v>324</v>
      </c>
      <c r="C28">
        <v>44710</v>
      </c>
      <c r="D28" s="144" t="str">
        <f>'2013'!$I$94</f>
        <v>0000000779</v>
      </c>
      <c r="E28" t="str">
        <f>LEFT('2013'!$B$94,4)&amp;LEFT('2013'!$C$94,3)&amp;LEFT('2013'!$H$94,13)</f>
        <v>84183formation AAC</v>
      </c>
      <c r="F28" s="16"/>
      <c r="G28" s="16">
        <f>'2013'!$U$94</f>
        <v>33.431438127090303</v>
      </c>
      <c r="H28" t="s">
        <v>325</v>
      </c>
      <c r="K28" s="131"/>
    </row>
    <row r="29" spans="1:11" x14ac:dyDescent="0.2">
      <c r="A29" s="84">
        <f>'2013'!$J$95</f>
        <v>41342</v>
      </c>
      <c r="B29" t="s">
        <v>324</v>
      </c>
      <c r="C29" t="str">
        <f>411 &amp; LEFT('2013'!$B$95,4)&amp;LEFT('2013'!$C$95,2)</f>
        <v>4118518</v>
      </c>
      <c r="D29" s="144" t="str">
        <f>'2013'!$I$95</f>
        <v>0000000780</v>
      </c>
      <c r="E29" t="str">
        <f>LEFT('2013'!$B$95,4)&amp;LEFT('2013'!$C$95,3)&amp;LEFT('2013'!$H$95,13)</f>
        <v>85184formation B</v>
      </c>
      <c r="F29" s="16">
        <f>'2013'!$S$95</f>
        <v>228</v>
      </c>
      <c r="G29" s="16"/>
      <c r="H29" t="s">
        <v>325</v>
      </c>
      <c r="K29" s="131"/>
    </row>
    <row r="30" spans="1:11" x14ac:dyDescent="0.2">
      <c r="A30" s="84">
        <f>'2013'!$J$95</f>
        <v>41342</v>
      </c>
      <c r="B30" t="s">
        <v>324</v>
      </c>
      <c r="C30">
        <f>IF(OR('2013'!$H$95="formation B",'2013'!$H$95="avoir formation B"),706130,IF(OR('2013'!$H$95="formation AM",'2013'!$H$95="avoir formation AM"),706100,IF(OR('2013'!$H$95="formation AAC",'2013'!$H$95="avoir formation AAC"),706140,IF(OR('2013'!$H$95="formation moto",'2013'!$H$95="avoir formation moto"),706150,706170))))</f>
        <v>706130</v>
      </c>
      <c r="D30" s="144" t="str">
        <f>'2013'!$I$95</f>
        <v>0000000780</v>
      </c>
      <c r="E30" t="str">
        <f>LEFT('2013'!$B$95,4)&amp;LEFT('2013'!$C$95,3)&amp;LEFT('2013'!$H$95,13)</f>
        <v>85184formation B</v>
      </c>
      <c r="G30" s="16">
        <f>'2013'!$T$95</f>
        <v>190.63545150501673</v>
      </c>
      <c r="H30" t="s">
        <v>325</v>
      </c>
      <c r="K30" s="131"/>
    </row>
    <row r="31" spans="1:11" x14ac:dyDescent="0.2">
      <c r="A31" s="84">
        <f>'2013'!$J$95</f>
        <v>41342</v>
      </c>
      <c r="B31" t="s">
        <v>324</v>
      </c>
      <c r="C31">
        <v>44710</v>
      </c>
      <c r="D31" s="144" t="str">
        <f>'2013'!$I$95</f>
        <v>0000000780</v>
      </c>
      <c r="E31" t="str">
        <f>LEFT('2013'!$B$95,4)&amp;LEFT('2013'!$C$95,3)&amp;LEFT('2013'!$H$95,13)</f>
        <v>85184formation B</v>
      </c>
      <c r="F31" s="16"/>
      <c r="G31" s="16">
        <f>'2013'!$U$95</f>
        <v>37.364548494983282</v>
      </c>
      <c r="H31" t="s">
        <v>325</v>
      </c>
      <c r="K31" s="131"/>
    </row>
    <row r="32" spans="1:11" x14ac:dyDescent="0.2">
      <c r="A32" s="84">
        <f>'2013'!$J$96</f>
        <v>41342</v>
      </c>
      <c r="B32" t="s">
        <v>324</v>
      </c>
      <c r="C32" t="str">
        <f>411 &amp; LEFT('2013'!$B$96,4)&amp;LEFT('2013'!$C$96,2)</f>
        <v>4118618</v>
      </c>
      <c r="D32" s="144" t="str">
        <f>'2013'!$I$96</f>
        <v>0000000781</v>
      </c>
      <c r="E32" t="str">
        <f>LEFT('2013'!$B$96,4)&amp;LEFT('2013'!$C$96,3)&amp;LEFT('2013'!$H$96,13)</f>
        <v>86185avoir formati</v>
      </c>
      <c r="F32" s="16"/>
      <c r="G32" s="16">
        <v>90</v>
      </c>
      <c r="H32" t="s">
        <v>325</v>
      </c>
      <c r="K32" s="131"/>
    </row>
    <row r="33" spans="1:11" x14ac:dyDescent="0.2">
      <c r="A33" s="84">
        <f>'2013'!$J$96</f>
        <v>41342</v>
      </c>
      <c r="B33" t="s">
        <v>324</v>
      </c>
      <c r="C33">
        <f>IF(OR('2013'!$H$96="formation B",'2013'!$H$96="avoir formation B"),706130,IF(OR('2013'!$H$96="formation AM",'2013'!$H$96="avoir formation AM"),706100,IF(OR('2013'!$H$96="formation AAC",'2013'!$H$96="avoir formation AAC"),706140,IF(OR('2013'!$H$96="formation moto",'2013'!$H$96="avoir formation moto"),706150,706170))))</f>
        <v>706130</v>
      </c>
      <c r="D33" s="144" t="str">
        <f>'2013'!$I$96</f>
        <v>0000000781</v>
      </c>
      <c r="E33" t="str">
        <f>LEFT('2013'!$B$96,4)&amp;LEFT('2013'!$C$96,3)&amp;LEFT('2013'!$H$96,13)</f>
        <v>86185avoir formati</v>
      </c>
      <c r="G33" s="16"/>
      <c r="H33" t="s">
        <v>325</v>
      </c>
      <c r="K33" s="131"/>
    </row>
    <row r="34" spans="1:11" x14ac:dyDescent="0.2">
      <c r="A34" s="84">
        <f>'2013'!$J$96</f>
        <v>41342</v>
      </c>
      <c r="B34" t="s">
        <v>324</v>
      </c>
      <c r="C34">
        <v>44710</v>
      </c>
      <c r="D34" s="144" t="str">
        <f>'2013'!$I$96</f>
        <v>0000000781</v>
      </c>
      <c r="E34" t="str">
        <f>LEFT('2013'!$B$96,4)&amp;LEFT('2013'!$C$96,3)&amp;LEFT('2013'!$H$96,13)</f>
        <v>86185avoir formati</v>
      </c>
      <c r="F34" s="16"/>
      <c r="G34" s="16">
        <v>75.250836120401345</v>
      </c>
      <c r="H34" t="s">
        <v>325</v>
      </c>
      <c r="K34" s="131"/>
    </row>
    <row r="35" spans="1:11" x14ac:dyDescent="0.2">
      <c r="A35" s="84">
        <f>'2013'!$J$97</f>
        <v>41342</v>
      </c>
      <c r="B35" t="s">
        <v>324</v>
      </c>
      <c r="C35" t="str">
        <f>411 &amp; LEFT('2013'!$B$97,4)&amp;LEFT('2013'!$C$97,2)</f>
        <v>4118718</v>
      </c>
      <c r="D35" s="144" t="str">
        <f>'2013'!$I$97</f>
        <v>0000000782</v>
      </c>
      <c r="E35" t="str">
        <f>LEFT('2013'!$B$97,4)&amp;LEFT('2013'!$C$97,3)&amp;LEFT('2013'!$H$97,13)</f>
        <v>87186formation B</v>
      </c>
      <c r="F35" s="16">
        <f>'2013'!$S$97</f>
        <v>207</v>
      </c>
      <c r="G35" s="16"/>
      <c r="H35" t="s">
        <v>325</v>
      </c>
      <c r="K35" s="131"/>
    </row>
    <row r="36" spans="1:11" x14ac:dyDescent="0.2">
      <c r="A36" s="84">
        <f>'2013'!$J$97</f>
        <v>41342</v>
      </c>
      <c r="B36" t="s">
        <v>324</v>
      </c>
      <c r="C36">
        <f>IF(OR('2013'!$H$97="formation B",'2013'!$H$97="avoir formation B"),706130,IF(OR('2013'!$H$97="formation AM",'2013'!$H$97="avoir formation AM"),706100,IF(OR('2013'!$H$97="formation AAC",'2013'!$H$97="avoir formation AAC"),706140,IF(OR('2013'!$H$97="formation moto",'2013'!$H$97="avoir formation moto"),706150,706170))))</f>
        <v>706130</v>
      </c>
      <c r="D36" s="144" t="str">
        <f>'2013'!$I$97</f>
        <v>0000000782</v>
      </c>
      <c r="E36" t="str">
        <f>LEFT('2013'!$B$97,4)&amp;LEFT('2013'!$C$97,3)&amp;LEFT('2013'!$H$97,13)</f>
        <v>87186formation B</v>
      </c>
      <c r="G36" s="16">
        <f>'2013'!$T$97</f>
        <v>173.07692307692309</v>
      </c>
      <c r="H36" t="s">
        <v>325</v>
      </c>
      <c r="K36" s="131"/>
    </row>
    <row r="37" spans="1:11" x14ac:dyDescent="0.2">
      <c r="A37" s="84">
        <f>'2013'!$J$97</f>
        <v>41342</v>
      </c>
      <c r="B37" t="s">
        <v>324</v>
      </c>
      <c r="C37">
        <v>44710</v>
      </c>
      <c r="D37" s="144" t="str">
        <f>'2013'!$I$97</f>
        <v>0000000782</v>
      </c>
      <c r="E37" t="str">
        <f>LEFT('2013'!$B$97,4)&amp;LEFT('2013'!$C$97,3)&amp;LEFT('2013'!$H$97,13)</f>
        <v>87186formation B</v>
      </c>
      <c r="F37" s="16"/>
      <c r="G37" s="16">
        <f>'2013'!$U$97</f>
        <v>33.923076923076927</v>
      </c>
      <c r="H37" t="s">
        <v>325</v>
      </c>
      <c r="K37" s="131"/>
    </row>
    <row r="38" spans="1:11" x14ac:dyDescent="0.2">
      <c r="A38" s="84">
        <f>'2013'!$J$98</f>
        <v>41345</v>
      </c>
      <c r="B38" t="s">
        <v>324</v>
      </c>
      <c r="C38" t="str">
        <f>411 &amp; LEFT('2013'!$B$98,4)&amp;LEFT('2013'!$C$98,2)</f>
        <v>4118818</v>
      </c>
      <c r="D38" s="144" t="str">
        <f>'2013'!$I$98</f>
        <v>0000000783</v>
      </c>
      <c r="E38" t="str">
        <f>LEFT('2013'!$B$98,4)&amp;LEFT('2013'!$C$98,3)&amp;LEFT('2013'!$H$98,13)</f>
        <v>88187formation B</v>
      </c>
      <c r="F38" s="16">
        <f>'2013'!$S$98</f>
        <v>380</v>
      </c>
      <c r="G38" s="16"/>
      <c r="H38" t="s">
        <v>325</v>
      </c>
      <c r="K38" s="131"/>
    </row>
    <row r="39" spans="1:11" x14ac:dyDescent="0.2">
      <c r="A39" s="84">
        <f>'2013'!$J$98</f>
        <v>41345</v>
      </c>
      <c r="B39" t="s">
        <v>324</v>
      </c>
      <c r="C39">
        <f>IF(OR('2013'!$H$98="formation B",'2013'!$H$98="avoir formation B"),706130,IF(OR('2013'!$H$98="formation AM",'2013'!$H$98="avoir formation AM"),706100,IF(OR('2013'!$H$98="formation AAC",'2013'!$H$98="avoir formation AAC"),706140,IF(OR('2013'!$H$98="formation moto",'2013'!$H$98="avoir formation moto"),706150,706170))))</f>
        <v>706130</v>
      </c>
      <c r="D39" s="144" t="str">
        <f>'2013'!$I$98</f>
        <v>0000000783</v>
      </c>
      <c r="E39" t="str">
        <f>LEFT('2013'!$B$98,4)&amp;LEFT('2013'!$C$98,3)&amp;LEFT('2013'!$H$98,13)</f>
        <v>88187formation B</v>
      </c>
      <c r="G39" s="16">
        <f>'2013'!$T$98</f>
        <v>317.72575250836121</v>
      </c>
      <c r="H39" t="s">
        <v>325</v>
      </c>
      <c r="K39" s="131"/>
    </row>
    <row r="40" spans="1:11" x14ac:dyDescent="0.2">
      <c r="A40" s="84">
        <f>'2013'!$J$98</f>
        <v>41345</v>
      </c>
      <c r="B40" t="s">
        <v>324</v>
      </c>
      <c r="C40">
        <v>44710</v>
      </c>
      <c r="D40" s="144" t="str">
        <f>'2013'!$I$98</f>
        <v>0000000783</v>
      </c>
      <c r="E40" t="str">
        <f>LEFT('2013'!$B$98,4)&amp;LEFT('2013'!$C$98,3)&amp;LEFT('2013'!$H$98,13)</f>
        <v>88187formation B</v>
      </c>
      <c r="F40" s="16"/>
      <c r="G40" s="16">
        <f>'2013'!$U$98</f>
        <v>62.274247491638796</v>
      </c>
      <c r="H40" t="s">
        <v>325</v>
      </c>
      <c r="K40" s="131"/>
    </row>
    <row r="41" spans="1:11" x14ac:dyDescent="0.2">
      <c r="A41" s="84">
        <f>'2013'!$J$99</f>
        <v>41346</v>
      </c>
      <c r="B41" t="s">
        <v>324</v>
      </c>
      <c r="C41" t="str">
        <f>411 &amp; LEFT('2013'!$B$99,4)&amp;LEFT('2013'!$C$99,2)</f>
        <v>4118918</v>
      </c>
      <c r="D41" s="144" t="str">
        <f>'2013'!$I$99</f>
        <v>0000000784</v>
      </c>
      <c r="E41" t="str">
        <f>LEFT('2013'!$B$99,4)&amp;LEFT('2013'!$C$99,3)&amp;LEFT('2013'!$H$99,13)</f>
        <v>89188formation AAC</v>
      </c>
      <c r="F41" s="16">
        <f>'2013'!$S$99</f>
        <v>76</v>
      </c>
      <c r="G41" s="16"/>
      <c r="H41" t="s">
        <v>325</v>
      </c>
      <c r="K41" s="131"/>
    </row>
    <row r="42" spans="1:11" x14ac:dyDescent="0.2">
      <c r="A42" s="84">
        <f>'2013'!$J$99</f>
        <v>41346</v>
      </c>
      <c r="B42" t="s">
        <v>324</v>
      </c>
      <c r="C42">
        <f>IF(OR('2013'!$H$99="formation B",'2013'!$H$99="avoir formation B"),706130,IF(OR('2013'!$H$99="formation AM",'2013'!$H$99="avoir formation AM"),706100,IF(OR('2013'!$H$99="formation AAC",'2013'!$H$99="avoir formation AAC"),706140,IF(OR('2013'!$H$99="formation moto",'2013'!$H$99="avoir formation moto"),706150,706170))))</f>
        <v>706140</v>
      </c>
      <c r="D42" s="144" t="str">
        <f>'2013'!$I$99</f>
        <v>0000000784</v>
      </c>
      <c r="E42" t="str">
        <f>LEFT('2013'!$B$99,4)&amp;LEFT('2013'!$C$99,3)&amp;LEFT('2013'!$H$99,13)</f>
        <v>89188formation AAC</v>
      </c>
      <c r="G42" s="16">
        <f>'2013'!$T$99</f>
        <v>63.545150501672246</v>
      </c>
      <c r="H42" t="s">
        <v>325</v>
      </c>
      <c r="K42" s="131"/>
    </row>
    <row r="43" spans="1:11" x14ac:dyDescent="0.2">
      <c r="A43" s="84">
        <f>'2013'!$J$99</f>
        <v>41346</v>
      </c>
      <c r="B43" t="s">
        <v>324</v>
      </c>
      <c r="C43">
        <v>44710</v>
      </c>
      <c r="D43" s="144" t="str">
        <f>'2013'!$I$99</f>
        <v>0000000784</v>
      </c>
      <c r="E43" t="str">
        <f>LEFT('2013'!$B$99,4)&amp;LEFT('2013'!$C$99,3)&amp;LEFT('2013'!$H$99,13)</f>
        <v>89188formation AAC</v>
      </c>
      <c r="F43" s="16"/>
      <c r="G43" s="16">
        <f>'2013'!$U$99</f>
        <v>12.454849498327761</v>
      </c>
      <c r="H43" t="s">
        <v>325</v>
      </c>
      <c r="K43" s="131"/>
    </row>
    <row r="44" spans="1:11" x14ac:dyDescent="0.2">
      <c r="A44" s="84">
        <f>'2013'!$J$100</f>
        <v>41346</v>
      </c>
      <c r="B44" t="s">
        <v>324</v>
      </c>
      <c r="C44" t="str">
        <f>411 &amp; LEFT('2013'!$B$100,4)&amp;LEFT('2013'!$C$100,2)</f>
        <v>4119018</v>
      </c>
      <c r="D44" s="144" t="str">
        <f>'2013'!$I$100</f>
        <v>0000000785</v>
      </c>
      <c r="E44" t="str">
        <f>LEFT('2013'!$B$100,4)&amp;LEFT('2013'!$C$100,3)&amp;LEFT('2013'!$H$100,13)</f>
        <v>90189formation AAC</v>
      </c>
      <c r="F44" s="16">
        <f>'2013'!$S$100</f>
        <v>76</v>
      </c>
      <c r="G44" s="16"/>
      <c r="H44" t="s">
        <v>325</v>
      </c>
      <c r="K44" s="131"/>
    </row>
    <row r="45" spans="1:11" x14ac:dyDescent="0.2">
      <c r="A45" s="84">
        <f>'2013'!$J$100</f>
        <v>41346</v>
      </c>
      <c r="B45" t="s">
        <v>324</v>
      </c>
      <c r="C45">
        <f>IF(OR('2013'!$H$100="formation B",'2013'!$H$100="avoir formation B"),706130,IF(OR('2013'!$H$100="formation AM",'2013'!$H$100="avoir formation AM"),706100,IF(OR('2013'!$H$100="formation AAC",'2013'!$H$100="avoir formation AAC"),706140,IF(OR('2013'!$H$100="formation moto",'2013'!$H$100="avoir formation moto"),706150,706170))))</f>
        <v>706140</v>
      </c>
      <c r="D45" s="144" t="str">
        <f>'2013'!$I$100</f>
        <v>0000000785</v>
      </c>
      <c r="E45" t="str">
        <f>LEFT('2013'!$B$100,4)&amp;LEFT('2013'!$C$100,3)&amp;LEFT('2013'!$H$100,13)</f>
        <v>90189formation AAC</v>
      </c>
      <c r="G45" s="16">
        <f>'2013'!$T$100</f>
        <v>63.545150501672246</v>
      </c>
      <c r="H45" t="s">
        <v>325</v>
      </c>
      <c r="K45" s="131"/>
    </row>
    <row r="46" spans="1:11" x14ac:dyDescent="0.2">
      <c r="A46" s="84">
        <f>'2013'!$J$100</f>
        <v>41346</v>
      </c>
      <c r="B46" t="s">
        <v>324</v>
      </c>
      <c r="C46">
        <v>44710</v>
      </c>
      <c r="D46" s="144" t="str">
        <f>'2013'!$I$100</f>
        <v>0000000785</v>
      </c>
      <c r="E46" t="str">
        <f>LEFT('2013'!$B$100,4)&amp;LEFT('2013'!$C$100,3)&amp;LEFT('2013'!$H$100,13)</f>
        <v>90189formation AAC</v>
      </c>
      <c r="F46" s="16"/>
      <c r="G46" s="16">
        <f>'2013'!$U$100</f>
        <v>12.454849498327761</v>
      </c>
      <c r="H46" t="s">
        <v>325</v>
      </c>
      <c r="K46" s="131"/>
    </row>
    <row r="47" spans="1:11" x14ac:dyDescent="0.2">
      <c r="A47" s="84">
        <f>'2013'!$J$101</f>
        <v>41346</v>
      </c>
      <c r="B47" t="s">
        <v>324</v>
      </c>
      <c r="C47" t="str">
        <f>411 &amp; LEFT('2013'!$B$101,4)&amp;LEFT('2013'!$C$101,2)</f>
        <v>4119119</v>
      </c>
      <c r="D47" s="144" t="str">
        <f>'2013'!$I$101</f>
        <v>0000000786</v>
      </c>
      <c r="E47" t="str">
        <f>LEFT('2013'!$B$101,4)&amp;LEFT('2013'!$C$101,3)&amp;LEFT('2013'!$H$101,13)</f>
        <v>91190formation B</v>
      </c>
      <c r="F47" s="16">
        <f>'2013'!$S$101</f>
        <v>257</v>
      </c>
      <c r="G47" s="16"/>
      <c r="H47" t="s">
        <v>325</v>
      </c>
      <c r="K47" s="131"/>
    </row>
    <row r="48" spans="1:11" x14ac:dyDescent="0.2">
      <c r="A48" s="84">
        <f>'2013'!$J$101</f>
        <v>41346</v>
      </c>
      <c r="B48" t="s">
        <v>324</v>
      </c>
      <c r="C48">
        <f>IF(OR('2013'!$H$101="formation B",'2013'!$H$101="avoir formation B"),706130,IF(OR('2013'!$H$101="formation AM",'2013'!$H$101="avoir formation AM"),706100,IF(OR('2013'!$H$101="formation AAC",'2013'!$H$101="avoir formation AAC"),706140,IF(OR('2013'!$H$101="formation moto",'2013'!$H$101="avoir formation moto"),706150,706170))))</f>
        <v>706130</v>
      </c>
      <c r="D48" s="144" t="str">
        <f>'2013'!$I$101</f>
        <v>0000000786</v>
      </c>
      <c r="E48" t="str">
        <f>LEFT('2013'!$B$101,4)&amp;LEFT('2013'!$C$101,3)&amp;LEFT('2013'!$H$101,13)</f>
        <v>91190formation B</v>
      </c>
      <c r="G48" s="16">
        <f>'2013'!$T$101</f>
        <v>214.88294314381272</v>
      </c>
      <c r="H48" t="s">
        <v>325</v>
      </c>
      <c r="K48" s="131"/>
    </row>
    <row r="49" spans="1:11" x14ac:dyDescent="0.2">
      <c r="A49" s="84">
        <f>'2013'!$J$101</f>
        <v>41346</v>
      </c>
      <c r="B49" t="s">
        <v>324</v>
      </c>
      <c r="C49">
        <v>44710</v>
      </c>
      <c r="D49" s="144" t="str">
        <f>'2013'!$I$101</f>
        <v>0000000786</v>
      </c>
      <c r="E49" t="str">
        <f>LEFT('2013'!$B$101,4)&amp;LEFT('2013'!$C$101,3)&amp;LEFT('2013'!$H$101,13)</f>
        <v>91190formation B</v>
      </c>
      <c r="F49" s="16"/>
      <c r="G49" s="16">
        <f>'2013'!$U$101</f>
        <v>42.117056856187297</v>
      </c>
      <c r="H49" t="s">
        <v>325</v>
      </c>
      <c r="K49" s="131"/>
    </row>
    <row r="50" spans="1:11" x14ac:dyDescent="0.2">
      <c r="A50" s="84">
        <f>'2013'!$J$102</f>
        <v>41348</v>
      </c>
      <c r="B50" t="s">
        <v>324</v>
      </c>
      <c r="C50" t="str">
        <f>411 &amp; LEFT('2013'!$B$102,4)&amp;LEFT('2013'!$C$102,2)</f>
        <v>4119219</v>
      </c>
      <c r="D50" s="144" t="str">
        <f>'2013'!$I$102</f>
        <v>0000000787</v>
      </c>
      <c r="E50" t="str">
        <f>LEFT('2013'!$B$102,4)&amp;LEFT('2013'!$C$102,3)&amp;LEFT('2013'!$H$102,13)</f>
        <v>92191formation AAC</v>
      </c>
      <c r="F50" s="16">
        <f>'2013'!$S$102</f>
        <v>266</v>
      </c>
      <c r="G50" s="16"/>
      <c r="H50" t="s">
        <v>325</v>
      </c>
      <c r="K50" s="131"/>
    </row>
    <row r="51" spans="1:11" x14ac:dyDescent="0.2">
      <c r="A51" s="84">
        <f>'2013'!$J$102</f>
        <v>41348</v>
      </c>
      <c r="B51" t="s">
        <v>324</v>
      </c>
      <c r="C51">
        <f>IF(OR('2013'!$H$102="formation B",'2013'!$H$102="avoir formation B"),706130,IF(OR('2013'!$H$102="formation AM",'2013'!$H$102="avoir formation AM"),706100,IF(OR('2013'!$H$102="formation AAC",'2013'!$H$102="avoir formation AAC"),706140,IF(OR('2013'!$H$102="formation moto",'2013'!$H$102="avoir formation moto"),706150,706170))))</f>
        <v>706140</v>
      </c>
      <c r="D51" s="144" t="str">
        <f>'2013'!$I$102</f>
        <v>0000000787</v>
      </c>
      <c r="E51" t="str">
        <f>LEFT('2013'!$B$102,4)&amp;LEFT('2013'!$C$102,3)&amp;LEFT('2013'!$H$102,13)</f>
        <v>92191formation AAC</v>
      </c>
      <c r="G51" s="16">
        <f>'2013'!$T$102</f>
        <v>222.40802675585286</v>
      </c>
      <c r="H51" t="s">
        <v>325</v>
      </c>
      <c r="K51" s="131"/>
    </row>
    <row r="52" spans="1:11" x14ac:dyDescent="0.2">
      <c r="A52" s="84">
        <f>'2013'!$J$102</f>
        <v>41348</v>
      </c>
      <c r="B52" t="s">
        <v>324</v>
      </c>
      <c r="C52">
        <v>44710</v>
      </c>
      <c r="D52" s="144" t="str">
        <f>'2013'!$I$102</f>
        <v>0000000787</v>
      </c>
      <c r="E52" t="str">
        <f>LEFT('2013'!$B$102,4)&amp;LEFT('2013'!$C$102,3)&amp;LEFT('2013'!$H$102,13)</f>
        <v>92191formation AAC</v>
      </c>
      <c r="F52" s="16"/>
      <c r="G52" s="16">
        <f>'2013'!$U$102</f>
        <v>43.591973244147162</v>
      </c>
      <c r="H52" t="s">
        <v>325</v>
      </c>
      <c r="K52" s="131"/>
    </row>
    <row r="53" spans="1:11" x14ac:dyDescent="0.2">
      <c r="A53" s="84">
        <f>'2013'!$J$103</f>
        <v>41348</v>
      </c>
      <c r="B53" t="s">
        <v>324</v>
      </c>
      <c r="C53" t="str">
        <f>411 &amp; LEFT('2013'!$B$103,4)&amp;LEFT('2013'!$C$103,2)</f>
        <v>4119319</v>
      </c>
      <c r="D53" s="144" t="str">
        <f>'2013'!$I$103</f>
        <v>0000000788</v>
      </c>
      <c r="E53" t="str">
        <f>LEFT('2013'!$B$103,4)&amp;LEFT('2013'!$C$103,3)&amp;LEFT('2013'!$H$103,13)</f>
        <v>93192formation AAC</v>
      </c>
      <c r="F53" s="16">
        <f>'2013'!$S$103</f>
        <v>190</v>
      </c>
      <c r="G53" s="16"/>
      <c r="H53" t="s">
        <v>325</v>
      </c>
      <c r="K53" s="131"/>
    </row>
    <row r="54" spans="1:11" x14ac:dyDescent="0.2">
      <c r="A54" s="84">
        <f>'2013'!$J$103</f>
        <v>41348</v>
      </c>
      <c r="B54" t="s">
        <v>324</v>
      </c>
      <c r="C54">
        <f>IF(OR('2013'!$H$103="formation B",'2013'!$H$103="avoir formation B"),706130,IF(OR('2013'!$H$103="formation AM",'2013'!$H$103="avoir formation AM"),706100,IF(OR('2013'!$H$103="formation AAC",'2013'!$H$103="avoir formation AAC"),706140,IF(OR('2013'!$H$103="formation moto",'2013'!$H$103="avoir formation moto"),706150,706170))))</f>
        <v>706140</v>
      </c>
      <c r="D54" s="144" t="str">
        <f>'2013'!$I$103</f>
        <v>0000000788</v>
      </c>
      <c r="E54" t="str">
        <f>LEFT('2013'!$B$103,4)&amp;LEFT('2013'!$C$103,3)&amp;LEFT('2013'!$H$103,13)</f>
        <v>93192formation AAC</v>
      </c>
      <c r="G54" s="16">
        <f>'2013'!$T$103</f>
        <v>158.86287625418061</v>
      </c>
      <c r="H54" t="s">
        <v>325</v>
      </c>
      <c r="K54" s="131"/>
    </row>
    <row r="55" spans="1:11" x14ac:dyDescent="0.2">
      <c r="A55" s="84">
        <f>'2013'!$J$103</f>
        <v>41348</v>
      </c>
      <c r="B55" t="s">
        <v>324</v>
      </c>
      <c r="C55">
        <v>44710</v>
      </c>
      <c r="D55" s="144" t="str">
        <f>'2013'!$I$103</f>
        <v>0000000788</v>
      </c>
      <c r="E55" t="str">
        <f>LEFT('2013'!$B$103,4)&amp;LEFT('2013'!$C$103,3)&amp;LEFT('2013'!$H$103,13)</f>
        <v>93192formation AAC</v>
      </c>
      <c r="F55" s="16"/>
      <c r="G55" s="16">
        <f>'2013'!$U$103</f>
        <v>31.137123745819398</v>
      </c>
      <c r="H55" t="s">
        <v>325</v>
      </c>
      <c r="K55" s="131"/>
    </row>
    <row r="56" spans="1:11" x14ac:dyDescent="0.2">
      <c r="A56" s="84">
        <f>'2013'!$J$104</f>
        <v>41352</v>
      </c>
      <c r="B56" t="s">
        <v>324</v>
      </c>
      <c r="C56" t="str">
        <f>411 &amp; LEFT('2013'!$B$104,4)&amp;LEFT('2013'!$C$104,2)</f>
        <v>4119419</v>
      </c>
      <c r="D56" s="144" t="str">
        <f>'2013'!$I$104</f>
        <v>0000000789</v>
      </c>
      <c r="E56" t="str">
        <f>LEFT('2013'!$B$104,4)&amp;LEFT('2013'!$C$104,3)&amp;LEFT('2013'!$H$104,13)</f>
        <v>94193formation B</v>
      </c>
      <c r="F56" s="16">
        <f>'2013'!$S$104</f>
        <v>10</v>
      </c>
      <c r="G56" s="16"/>
      <c r="H56" t="s">
        <v>325</v>
      </c>
      <c r="K56" s="131"/>
    </row>
    <row r="57" spans="1:11" x14ac:dyDescent="0.2">
      <c r="A57" s="84">
        <f>'2013'!$J$104</f>
        <v>41352</v>
      </c>
      <c r="B57" t="s">
        <v>324</v>
      </c>
      <c r="C57">
        <f>IF(OR('2013'!$H$104="formation B",'2013'!$H$104="avoir formation B"),706130,IF(OR('2013'!$H$104="formation AM",'2013'!$H$104="avoir formation AM"),706100,IF(OR('2013'!$H$104="formation AAC",'2013'!$H$104="avoir formation AAC"),706140,IF(OR('2013'!$H$104="formation moto",'2013'!$H$104="avoir formation moto"),706150,706170))))</f>
        <v>706130</v>
      </c>
      <c r="D57" s="144" t="str">
        <f>'2013'!$I$104</f>
        <v>0000000789</v>
      </c>
      <c r="E57" t="str">
        <f>LEFT('2013'!$B$104,4)&amp;LEFT('2013'!$C$104,3)&amp;LEFT('2013'!$H$104,13)</f>
        <v>94193formation B</v>
      </c>
      <c r="G57" s="16">
        <f>'2013'!$T$104</f>
        <v>8.3612040133779271</v>
      </c>
      <c r="H57" t="s">
        <v>325</v>
      </c>
      <c r="K57" s="131"/>
    </row>
    <row r="58" spans="1:11" x14ac:dyDescent="0.2">
      <c r="A58" s="84">
        <f>'2013'!$J$104</f>
        <v>41352</v>
      </c>
      <c r="B58" t="s">
        <v>324</v>
      </c>
      <c r="C58">
        <v>44710</v>
      </c>
      <c r="D58" s="144" t="str">
        <f>'2013'!$I$104</f>
        <v>0000000789</v>
      </c>
      <c r="E58" t="str">
        <f>LEFT('2013'!$B$104,4)&amp;LEFT('2013'!$C$104,3)&amp;LEFT('2013'!$H$104,13)</f>
        <v>94193formation B</v>
      </c>
      <c r="F58" s="16"/>
      <c r="G58" s="16">
        <f>'2013'!$U$104</f>
        <v>1.6387959866220738</v>
      </c>
      <c r="H58" t="s">
        <v>325</v>
      </c>
      <c r="K58" s="131"/>
    </row>
    <row r="59" spans="1:11" x14ac:dyDescent="0.2">
      <c r="A59" s="84">
        <f>'2013'!$J$105</f>
        <v>41352</v>
      </c>
      <c r="B59" t="s">
        <v>324</v>
      </c>
      <c r="C59" t="str">
        <f>411 &amp; LEFT('2013'!$B$105,4)&amp;LEFT('2013'!$C$105,2)</f>
        <v>4119519</v>
      </c>
      <c r="D59" s="144" t="str">
        <f>'2013'!$I$105</f>
        <v>0000000790</v>
      </c>
      <c r="E59" t="str">
        <f>LEFT('2013'!$B$105,4)&amp;LEFT('2013'!$C$105,3)&amp;LEFT('2013'!$H$105,13)</f>
        <v>95194formation B</v>
      </c>
      <c r="F59" s="16">
        <f>'2013'!$S$105</f>
        <v>76</v>
      </c>
      <c r="G59" s="16"/>
      <c r="H59" t="s">
        <v>325</v>
      </c>
      <c r="K59" s="131"/>
    </row>
    <row r="60" spans="1:11" x14ac:dyDescent="0.2">
      <c r="A60" s="84">
        <f>'2013'!$J$105</f>
        <v>41352</v>
      </c>
      <c r="B60" t="s">
        <v>324</v>
      </c>
      <c r="C60">
        <f>IF(OR('2013'!$H$105="formation B",'2013'!$H$105="avoir formation B"),706130,IF(OR('2013'!$H$105="formation AM",'2013'!$H$105="avoir formation AM"),706100,IF(OR('2013'!$H$105="formation AAC",'2013'!$H$105="avoir formation AAC"),706140,IF(OR('2013'!$H$105="formation moto",'2013'!$H$105="avoir formation moto"),706150,706170))))</f>
        <v>706130</v>
      </c>
      <c r="D60" s="144" t="str">
        <f>'2013'!$I$105</f>
        <v>0000000790</v>
      </c>
      <c r="E60" t="str">
        <f>LEFT('2013'!$B$105,4)&amp;LEFT('2013'!$C$105,3)&amp;LEFT('2013'!$H$105,13)</f>
        <v>95194formation B</v>
      </c>
      <c r="G60" s="16">
        <f>'2013'!$T$105</f>
        <v>63.545150501672246</v>
      </c>
      <c r="H60" t="s">
        <v>325</v>
      </c>
      <c r="K60" s="131"/>
    </row>
    <row r="61" spans="1:11" x14ac:dyDescent="0.2">
      <c r="A61" s="84">
        <f>'2013'!$J$105</f>
        <v>41352</v>
      </c>
      <c r="B61" t="s">
        <v>324</v>
      </c>
      <c r="C61">
        <v>44710</v>
      </c>
      <c r="D61" s="144" t="str">
        <f>'2013'!$I$105</f>
        <v>0000000790</v>
      </c>
      <c r="E61" t="str">
        <f>LEFT('2013'!$B$105,4)&amp;LEFT('2013'!$C$105,3)&amp;LEFT('2013'!$H$105,13)</f>
        <v>95194formation B</v>
      </c>
      <c r="F61" s="16"/>
      <c r="G61" s="16">
        <f>'2013'!$U$105</f>
        <v>12.454849498327761</v>
      </c>
      <c r="H61" t="s">
        <v>325</v>
      </c>
      <c r="K61" s="131"/>
    </row>
    <row r="62" spans="1:11" x14ac:dyDescent="0.2">
      <c r="A62" s="84">
        <f>'2013'!$J$106</f>
        <v>41353</v>
      </c>
      <c r="B62" t="s">
        <v>324</v>
      </c>
      <c r="C62" t="str">
        <f>411 &amp; LEFT('2013'!$B$106,4)&amp;LEFT('2013'!$C$106,2)</f>
        <v>4119619</v>
      </c>
      <c r="D62" s="144" t="str">
        <f>'2013'!$I$106</f>
        <v>0000000791</v>
      </c>
      <c r="E62" t="str">
        <f>LEFT('2013'!$B$106,4)&amp;LEFT('2013'!$C$106,3)&amp;LEFT('2013'!$H$106,13)</f>
        <v>96195formation B</v>
      </c>
      <c r="F62" s="16">
        <f>'2013'!$S$106</f>
        <v>242</v>
      </c>
      <c r="G62" s="16"/>
      <c r="H62" t="s">
        <v>325</v>
      </c>
      <c r="K62" s="131"/>
    </row>
    <row r="63" spans="1:11" x14ac:dyDescent="0.2">
      <c r="A63" s="84">
        <f>'2013'!$J$106</f>
        <v>41353</v>
      </c>
      <c r="B63" t="s">
        <v>324</v>
      </c>
      <c r="C63">
        <f>IF(OR('2013'!$H$106="formation B",'2013'!$H$106="avoir formation B"),706130,IF(OR('2013'!$H$106="formation AM",'2013'!$H$106="avoir formation AM"),706100,IF(OR('2013'!$H$106="formation AAC",'2013'!$H$106="avoir formation AAC"),706140,IF(OR('2013'!$H$106="formation moto",'2013'!$H$106="avoir formation moto"),706150,706170))))</f>
        <v>706130</v>
      </c>
      <c r="D63" s="144" t="str">
        <f>'2013'!$I$106</f>
        <v>0000000791</v>
      </c>
      <c r="E63" t="str">
        <f>LEFT('2013'!$B$106,4)&amp;LEFT('2013'!$C$106,3)&amp;LEFT('2013'!$H$106,13)</f>
        <v>96195formation B</v>
      </c>
      <c r="G63" s="16">
        <f>'2013'!$T$106</f>
        <v>202.34113712374582</v>
      </c>
      <c r="H63" t="s">
        <v>325</v>
      </c>
      <c r="K63" s="131"/>
    </row>
    <row r="64" spans="1:11" x14ac:dyDescent="0.2">
      <c r="A64" s="84">
        <f>'2013'!$J$106</f>
        <v>41353</v>
      </c>
      <c r="B64" t="s">
        <v>324</v>
      </c>
      <c r="C64">
        <v>44710</v>
      </c>
      <c r="D64" s="144" t="str">
        <f>'2013'!$I$106</f>
        <v>0000000791</v>
      </c>
      <c r="E64" t="str">
        <f>LEFT('2013'!$B$106,4)&amp;LEFT('2013'!$C$106,3)&amp;LEFT('2013'!$H$106,13)</f>
        <v>96195formation B</v>
      </c>
      <c r="F64" s="16"/>
      <c r="G64" s="16">
        <f>'2013'!$U$106</f>
        <v>39.658862876254183</v>
      </c>
      <c r="H64" t="s">
        <v>325</v>
      </c>
      <c r="K64" s="131"/>
    </row>
    <row r="65" spans="1:11" x14ac:dyDescent="0.2">
      <c r="A65" s="84">
        <f>'2013'!$J$107</f>
        <v>41353</v>
      </c>
      <c r="B65" t="s">
        <v>324</v>
      </c>
      <c r="C65" t="str">
        <f>411 &amp; LEFT('2013'!$B$107,4)&amp;LEFT('2013'!$C$107,2)</f>
        <v>4119719</v>
      </c>
      <c r="D65" s="144" t="str">
        <f>'2013'!$I$107</f>
        <v>0000000792</v>
      </c>
      <c r="E65" t="str">
        <f>LEFT('2013'!$B$107,4)&amp;LEFT('2013'!$C$107,3)&amp;LEFT('2013'!$H$107,13)</f>
        <v>97196formation AAC</v>
      </c>
      <c r="F65" s="16">
        <f>'2013'!$S$107</f>
        <v>70</v>
      </c>
      <c r="G65" s="16"/>
      <c r="H65" t="s">
        <v>325</v>
      </c>
      <c r="K65" s="131"/>
    </row>
    <row r="66" spans="1:11" x14ac:dyDescent="0.2">
      <c r="A66" s="84">
        <f>'2013'!$J$107</f>
        <v>41353</v>
      </c>
      <c r="B66" t="s">
        <v>324</v>
      </c>
      <c r="C66">
        <f>IF(OR('2013'!$H$107="formation B",'2013'!$H$107="avoir formation B"),706130,IF(OR('2013'!$H$107="formation AM",'2013'!$H$107="avoir formation AM"),706100,IF(OR('2013'!$H$107="formation AAC",'2013'!$H$107="avoir formation AAC"),706140,IF(OR('2013'!$H$107="formation moto",'2013'!$H$107="avoir formation moto"),706150,706170))))</f>
        <v>706140</v>
      </c>
      <c r="D66" s="144" t="str">
        <f>'2013'!$I$107</f>
        <v>0000000792</v>
      </c>
      <c r="E66" t="str">
        <f>LEFT('2013'!$B$107,4)&amp;LEFT('2013'!$C$107,3)&amp;LEFT('2013'!$H$107,13)</f>
        <v>97196formation AAC</v>
      </c>
      <c r="G66" s="16">
        <f>'2013'!$T$107</f>
        <v>58.528428093645488</v>
      </c>
      <c r="H66" t="s">
        <v>325</v>
      </c>
      <c r="K66" s="131"/>
    </row>
    <row r="67" spans="1:11" x14ac:dyDescent="0.2">
      <c r="A67" s="84">
        <f>'2013'!$J$107</f>
        <v>41353</v>
      </c>
      <c r="B67" t="s">
        <v>324</v>
      </c>
      <c r="C67">
        <v>44710</v>
      </c>
      <c r="D67" s="144" t="str">
        <f>'2013'!$I$107</f>
        <v>0000000792</v>
      </c>
      <c r="E67" t="str">
        <f>LEFT('2013'!$B$107,4)&amp;LEFT('2013'!$C$107,3)&amp;LEFT('2013'!$H$107,13)</f>
        <v>97196formation AAC</v>
      </c>
      <c r="F67" s="16"/>
      <c r="G67" s="16">
        <f>'2013'!$U$107</f>
        <v>11.471571906354516</v>
      </c>
      <c r="H67" t="s">
        <v>325</v>
      </c>
      <c r="K67" s="131"/>
    </row>
    <row r="68" spans="1:11" x14ac:dyDescent="0.2">
      <c r="A68" s="84">
        <f>'2013'!$J$108</f>
        <v>41354</v>
      </c>
      <c r="B68" t="s">
        <v>324</v>
      </c>
      <c r="C68" t="str">
        <f>411 &amp; LEFT('2013'!$B$108,4)&amp;LEFT('2013'!$C$108,2)</f>
        <v>4119819</v>
      </c>
      <c r="D68" s="144" t="str">
        <f>'2013'!$I$108</f>
        <v>0000000793</v>
      </c>
      <c r="E68" t="str">
        <f>LEFT('2013'!$B$108,4)&amp;LEFT('2013'!$C$108,3)&amp;LEFT('2013'!$H$108,13)</f>
        <v>98197formation B</v>
      </c>
      <c r="F68" s="16">
        <f>'2013'!$S$108</f>
        <v>76</v>
      </c>
      <c r="G68" s="16"/>
      <c r="H68" t="s">
        <v>325</v>
      </c>
      <c r="K68" s="131"/>
    </row>
    <row r="69" spans="1:11" x14ac:dyDescent="0.2">
      <c r="A69" s="84">
        <f>'2013'!$J$108</f>
        <v>41354</v>
      </c>
      <c r="B69" t="s">
        <v>324</v>
      </c>
      <c r="C69">
        <f>IF(OR('2013'!$H$108="formation B",'2013'!$H$108="avoir formation B"),706130,IF(OR('2013'!$H$108="formation AM",'2013'!$H$108="avoir formation AM"),706100,IF(OR('2013'!$H$108="formation AAC",'2013'!$H$108="avoir formation AAC"),706140,IF(OR('2013'!$H$108="formation moto",'2013'!$H$108="avoir formation moto"),706150,706170))))</f>
        <v>706130</v>
      </c>
      <c r="D69" s="144" t="str">
        <f>'2013'!$I$108</f>
        <v>0000000793</v>
      </c>
      <c r="E69" t="str">
        <f>LEFT('2013'!$B$108,4)&amp;LEFT('2013'!$C$108,3)&amp;LEFT('2013'!$H$108,13)</f>
        <v>98197formation B</v>
      </c>
      <c r="G69" s="16">
        <f>'2013'!$T$108</f>
        <v>63.545150501672246</v>
      </c>
      <c r="H69" t="s">
        <v>325</v>
      </c>
      <c r="K69" s="131"/>
    </row>
    <row r="70" spans="1:11" x14ac:dyDescent="0.2">
      <c r="A70" s="84">
        <f>'2013'!$J$108</f>
        <v>41354</v>
      </c>
      <c r="B70" t="s">
        <v>324</v>
      </c>
      <c r="C70">
        <v>44710</v>
      </c>
      <c r="D70" s="144" t="str">
        <f>'2013'!$I$108</f>
        <v>0000000793</v>
      </c>
      <c r="E70" t="str">
        <f>LEFT('2013'!$B$108,4)&amp;LEFT('2013'!$C$108,3)&amp;LEFT('2013'!$H$108,13)</f>
        <v>98197formation B</v>
      </c>
      <c r="F70" s="16"/>
      <c r="G70" s="16">
        <f>'2013'!$U$108</f>
        <v>12.454849498327761</v>
      </c>
      <c r="H70" t="s">
        <v>325</v>
      </c>
      <c r="K70" s="131"/>
    </row>
    <row r="71" spans="1:11" x14ac:dyDescent="0.2">
      <c r="A71" s="84">
        <f>'2013'!$J$109</f>
        <v>41355</v>
      </c>
      <c r="B71" t="s">
        <v>324</v>
      </c>
      <c r="C71" t="str">
        <f>411 &amp; LEFT('2013'!$B$109,4)&amp;LEFT('2013'!$C$109,2)</f>
        <v>4119919</v>
      </c>
      <c r="D71" s="144" t="str">
        <f>'2013'!$I$109</f>
        <v>0000000794</v>
      </c>
      <c r="E71" t="str">
        <f>LEFT('2013'!$B$109,4)&amp;LEFT('2013'!$C$109,3)&amp;LEFT('2013'!$H$109,13)</f>
        <v>99198formation AAC</v>
      </c>
      <c r="F71" s="16">
        <f>'2013'!$S$109</f>
        <v>204</v>
      </c>
      <c r="G71" s="16"/>
      <c r="H71" t="s">
        <v>325</v>
      </c>
      <c r="K71" s="131"/>
    </row>
    <row r="72" spans="1:11" x14ac:dyDescent="0.2">
      <c r="A72" s="84">
        <f>'2013'!$J$109</f>
        <v>41355</v>
      </c>
      <c r="B72" t="s">
        <v>324</v>
      </c>
      <c r="C72">
        <f>IF(OR('2013'!$H$109="formation B",'2013'!$H$109="avoir formation B"),706130,IF(OR('2013'!$H$109="formation AM",'2013'!$H$109="avoir formation AM"),706100,IF(OR('2013'!$H$109="formation AAC",'2013'!$H$109="avoir formation AAC"),706140,IF(OR('2013'!$H$109="formation moto",'2013'!$H$109="avoir formation moto"),706150,706170))))</f>
        <v>706140</v>
      </c>
      <c r="D72" s="144" t="str">
        <f>'2013'!$I$109</f>
        <v>0000000794</v>
      </c>
      <c r="E72" t="str">
        <f>LEFT('2013'!$B$109,4)&amp;LEFT('2013'!$C$109,3)&amp;LEFT('2013'!$H$109,13)</f>
        <v>99198formation AAC</v>
      </c>
      <c r="G72" s="16">
        <f>'2013'!$T$109</f>
        <v>170.5685618729097</v>
      </c>
      <c r="H72" t="s">
        <v>325</v>
      </c>
      <c r="K72" s="131"/>
    </row>
    <row r="73" spans="1:11" x14ac:dyDescent="0.2">
      <c r="A73" s="84">
        <f>'2013'!$J$109</f>
        <v>41355</v>
      </c>
      <c r="B73" t="s">
        <v>324</v>
      </c>
      <c r="C73">
        <v>44710</v>
      </c>
      <c r="D73" s="144" t="str">
        <f>'2013'!$I$109</f>
        <v>0000000794</v>
      </c>
      <c r="E73" t="str">
        <f>LEFT('2013'!$B$109,4)&amp;LEFT('2013'!$C$109,3)&amp;LEFT('2013'!$H$109,13)</f>
        <v>99198formation AAC</v>
      </c>
      <c r="F73" s="16"/>
      <c r="G73" s="16">
        <f>'2013'!$U$109</f>
        <v>33.431438127090303</v>
      </c>
      <c r="H73" t="s">
        <v>325</v>
      </c>
      <c r="K73" s="131"/>
    </row>
    <row r="74" spans="1:11" x14ac:dyDescent="0.2">
      <c r="A74" s="84">
        <f>'2013'!$J$110</f>
        <v>41355</v>
      </c>
      <c r="B74" t="s">
        <v>324</v>
      </c>
      <c r="C74" t="str">
        <f>411 &amp; LEFT('2013'!$B$110,4)&amp;LEFT('2013'!$C$110,2)</f>
        <v>41110019</v>
      </c>
      <c r="D74" s="144" t="str">
        <f>'2013'!$I$110</f>
        <v>0000000795</v>
      </c>
      <c r="E74" t="str">
        <f>LEFT('2013'!$B$110,4)&amp;LEFT('2013'!$C$110,3)&amp;LEFT('2013'!$H$110,13)</f>
        <v>100199formation AAC</v>
      </c>
      <c r="F74" s="16">
        <f>'2013'!$S$110</f>
        <v>242</v>
      </c>
      <c r="G74" s="16"/>
      <c r="H74" t="s">
        <v>325</v>
      </c>
      <c r="K74" s="131"/>
    </row>
    <row r="75" spans="1:11" x14ac:dyDescent="0.2">
      <c r="A75" s="84">
        <f>'2013'!$J$110</f>
        <v>41355</v>
      </c>
      <c r="B75" t="s">
        <v>324</v>
      </c>
      <c r="C75">
        <f>IF(OR('2013'!$H$110="formation B",'2013'!$H$110="avoir formation B"),706130,IF(OR('2013'!$H$110="formation AM",'2013'!$H$110="avoir formation AM"),706100,IF(OR('2013'!$H$110="formation AAC",'2013'!$H$110="avoir formation AAC"),706140,IF(OR('2013'!$H$110="formation moto",'2013'!$H$110="avoir formation moto"),706150,706170))))</f>
        <v>706140</v>
      </c>
      <c r="D75" s="144" t="str">
        <f>'2013'!$I$110</f>
        <v>0000000795</v>
      </c>
      <c r="E75" t="str">
        <f>LEFT('2013'!$B$110,4)&amp;LEFT('2013'!$C$110,3)&amp;LEFT('2013'!$H$110,13)</f>
        <v>100199formation AAC</v>
      </c>
      <c r="G75" s="16">
        <f>'2013'!$T$110</f>
        <v>202.34113712374582</v>
      </c>
      <c r="H75" t="s">
        <v>325</v>
      </c>
      <c r="K75" s="131"/>
    </row>
    <row r="76" spans="1:11" x14ac:dyDescent="0.2">
      <c r="A76" s="84">
        <f>'2013'!$J$110</f>
        <v>41355</v>
      </c>
      <c r="B76" t="s">
        <v>324</v>
      </c>
      <c r="C76">
        <v>44710</v>
      </c>
      <c r="D76" s="144" t="str">
        <f>'2013'!$I$110</f>
        <v>0000000795</v>
      </c>
      <c r="E76" t="str">
        <f>LEFT('2013'!$B$110,4)&amp;LEFT('2013'!$C$110,3)&amp;LEFT('2013'!$H$110,13)</f>
        <v>100199formation AAC</v>
      </c>
      <c r="F76" s="16"/>
      <c r="G76" s="16">
        <f>'2013'!$U$110</f>
        <v>39.658862876254183</v>
      </c>
      <c r="H76" t="s">
        <v>325</v>
      </c>
      <c r="K76" s="131"/>
    </row>
    <row r="77" spans="1:11" x14ac:dyDescent="0.2">
      <c r="A77" s="84">
        <f>'2013'!$J$111</f>
        <v>41355</v>
      </c>
      <c r="B77" t="s">
        <v>324</v>
      </c>
      <c r="C77" t="str">
        <f>411 &amp; LEFT('2013'!$B$111,4)&amp;LEFT('2013'!$C$111,2)</f>
        <v>41110120</v>
      </c>
      <c r="D77" s="144" t="str">
        <f>'2013'!$I$111</f>
        <v>0000000796</v>
      </c>
      <c r="E77" t="str">
        <f>LEFT('2013'!$B$111,4)&amp;LEFT('2013'!$C$111,3)&amp;LEFT('2013'!$H$111,13)</f>
        <v>101200formation B</v>
      </c>
      <c r="F77" s="16">
        <f>'2013'!$S$111</f>
        <v>190</v>
      </c>
      <c r="G77" s="16"/>
      <c r="H77" t="s">
        <v>325</v>
      </c>
      <c r="K77" s="131"/>
    </row>
    <row r="78" spans="1:11" x14ac:dyDescent="0.2">
      <c r="A78" s="84">
        <f>'2013'!$J$111</f>
        <v>41355</v>
      </c>
      <c r="B78" t="s">
        <v>324</v>
      </c>
      <c r="C78">
        <f>IF(OR('2013'!$H$111="formation B",'2013'!$H$111="avoir formation B"),706130,IF(OR('2013'!$H$111="formation AM",'2013'!$H$111="avoir formation AM"),706100,IF(OR('2013'!$H$111="formation AAC",'2013'!$H$111="avoir formation AAC"),706140,IF(OR('2013'!$H$111="formation moto",'2013'!$H$111="avoir formation moto"),706150,706170))))</f>
        <v>706130</v>
      </c>
      <c r="D78" s="144" t="str">
        <f>'2013'!$I$111</f>
        <v>0000000796</v>
      </c>
      <c r="E78" t="str">
        <f>LEFT('2013'!$B$111,4)&amp;LEFT('2013'!$C$111,3)&amp;LEFT('2013'!$H$111,13)</f>
        <v>101200formation B</v>
      </c>
      <c r="G78" s="16">
        <f>'2013'!$T$111</f>
        <v>158.86287625418061</v>
      </c>
      <c r="H78" t="s">
        <v>325</v>
      </c>
      <c r="K78" s="131"/>
    </row>
    <row r="79" spans="1:11" x14ac:dyDescent="0.2">
      <c r="A79" s="84">
        <f>'2013'!$J$111</f>
        <v>41355</v>
      </c>
      <c r="B79" t="s">
        <v>324</v>
      </c>
      <c r="C79">
        <v>44710</v>
      </c>
      <c r="D79" s="144" t="str">
        <f>'2013'!$I$111</f>
        <v>0000000796</v>
      </c>
      <c r="E79" t="str">
        <f>LEFT('2013'!$B$111,4)&amp;LEFT('2013'!$C$111,3)&amp;LEFT('2013'!$H$111,13)</f>
        <v>101200formation B</v>
      </c>
      <c r="F79" s="16"/>
      <c r="G79" s="16">
        <f>'2013'!$U$111</f>
        <v>31.137123745819398</v>
      </c>
      <c r="H79" t="s">
        <v>325</v>
      </c>
      <c r="K79" s="131"/>
    </row>
    <row r="80" spans="1:11" x14ac:dyDescent="0.2">
      <c r="A80" s="84">
        <f>'2013'!$J$112</f>
        <v>41355</v>
      </c>
      <c r="B80" t="s">
        <v>324</v>
      </c>
      <c r="C80" t="str">
        <f>411 &amp; LEFT('2013'!$B$112,4)&amp;LEFT('2013'!$C$112,2)</f>
        <v>41110220</v>
      </c>
      <c r="D80" s="144" t="str">
        <f>'2013'!$I$112</f>
        <v>0000000797</v>
      </c>
      <c r="E80" t="str">
        <f>LEFT('2013'!$B$112,4)&amp;LEFT('2013'!$C$112,3)&amp;LEFT('2013'!$H$112,13)</f>
        <v>102201formation AAC</v>
      </c>
      <c r="F80" s="16">
        <f>'2013'!$S$112</f>
        <v>133</v>
      </c>
      <c r="G80" s="16"/>
      <c r="H80" t="s">
        <v>325</v>
      </c>
      <c r="K80" s="131"/>
    </row>
    <row r="81" spans="1:11" x14ac:dyDescent="0.2">
      <c r="A81" s="84">
        <f>'2013'!$J$112</f>
        <v>41355</v>
      </c>
      <c r="B81" t="s">
        <v>324</v>
      </c>
      <c r="C81">
        <f>IF(OR('2013'!$H$112="formation B",'2013'!$H$112="avoir formation B"),706130,IF(OR('2013'!$H$112="formation AM",'2013'!$H$112="avoir formation AM"),706100,IF(OR('2013'!$H$112="formation AAC",'2013'!$H$112="avoir formation AAC"),706140,IF(OR('2013'!$H$112="formation moto",'2013'!$H$112="avoir formation moto"),706150,706170))))</f>
        <v>706140</v>
      </c>
      <c r="D81" s="144" t="str">
        <f>'2013'!$I$112</f>
        <v>0000000797</v>
      </c>
      <c r="E81" t="str">
        <f>LEFT('2013'!$B$112,4)&amp;LEFT('2013'!$C$112,3)&amp;LEFT('2013'!$H$112,13)</f>
        <v>102201formation AAC</v>
      </c>
      <c r="G81" s="16">
        <f>'2013'!$T$112</f>
        <v>111.20401337792643</v>
      </c>
      <c r="H81" t="s">
        <v>325</v>
      </c>
      <c r="K81" s="131"/>
    </row>
    <row r="82" spans="1:11" x14ac:dyDescent="0.2">
      <c r="A82" s="84">
        <f>'2013'!$J$112</f>
        <v>41355</v>
      </c>
      <c r="B82" t="s">
        <v>324</v>
      </c>
      <c r="C82">
        <v>44710</v>
      </c>
      <c r="D82" s="144" t="str">
        <f>'2013'!$I$112</f>
        <v>0000000797</v>
      </c>
      <c r="E82" t="str">
        <f>LEFT('2013'!$B$112,4)&amp;LEFT('2013'!$C$112,3)&amp;LEFT('2013'!$H$112,13)</f>
        <v>102201formation AAC</v>
      </c>
      <c r="F82" s="16"/>
      <c r="G82" s="16">
        <f>'2013'!$U$112</f>
        <v>21.795986622073581</v>
      </c>
      <c r="H82" t="s">
        <v>325</v>
      </c>
      <c r="K82" s="131"/>
    </row>
    <row r="83" spans="1:11" x14ac:dyDescent="0.2">
      <c r="A83" s="84">
        <f>'2013'!$J$113</f>
        <v>41355</v>
      </c>
      <c r="B83" t="s">
        <v>324</v>
      </c>
      <c r="C83" t="str">
        <f>411 &amp; LEFT('2013'!$B$113,4)&amp;LEFT('2013'!$C$113,2)</f>
        <v>41110320</v>
      </c>
      <c r="D83" s="144" t="str">
        <f>'2013'!$I$113</f>
        <v>0000000798</v>
      </c>
      <c r="E83" t="str">
        <f>LEFT('2013'!$B$113,4)&amp;LEFT('2013'!$C$113,3)&amp;LEFT('2013'!$H$113,13)</f>
        <v>103202formation AAC</v>
      </c>
      <c r="F83" s="16">
        <f>'2013'!$S$113</f>
        <v>133</v>
      </c>
      <c r="G83" s="16"/>
      <c r="H83" t="s">
        <v>325</v>
      </c>
      <c r="K83" s="131"/>
    </row>
    <row r="84" spans="1:11" x14ac:dyDescent="0.2">
      <c r="A84" s="84">
        <f>'2013'!$J$113</f>
        <v>41355</v>
      </c>
      <c r="B84" t="s">
        <v>324</v>
      </c>
      <c r="C84">
        <f>IF(OR('2013'!$H$113="formation B",'2013'!$H$113="avoir formation B"),706130,IF(OR('2013'!$H$113="formation AM",'2013'!$H$113="avoir formation AM"),706100,IF(OR('2013'!$H$113="formation AAC",'2013'!$H$113="avoir formation AAC"),706140,IF(OR('2013'!$H$113="formation moto",'2013'!$H$113="avoir formation moto"),706150,706170))))</f>
        <v>706140</v>
      </c>
      <c r="D84" s="144" t="str">
        <f>'2013'!$I$113</f>
        <v>0000000798</v>
      </c>
      <c r="E84" t="str">
        <f>LEFT('2013'!$B$113,4)&amp;LEFT('2013'!$C$113,3)&amp;LEFT('2013'!$H$113,13)</f>
        <v>103202formation AAC</v>
      </c>
      <c r="G84" s="16">
        <f>'2013'!$T$113</f>
        <v>111.20401337792643</v>
      </c>
      <c r="H84" t="s">
        <v>325</v>
      </c>
      <c r="K84" s="131"/>
    </row>
    <row r="85" spans="1:11" x14ac:dyDescent="0.2">
      <c r="A85" s="84">
        <f>'2013'!$J$113</f>
        <v>41355</v>
      </c>
      <c r="B85" t="s">
        <v>324</v>
      </c>
      <c r="C85">
        <v>44710</v>
      </c>
      <c r="D85" s="144" t="str">
        <f>'2013'!$I$113</f>
        <v>0000000798</v>
      </c>
      <c r="E85" t="str">
        <f>LEFT('2013'!$B$113,4)&amp;LEFT('2013'!$C$113,3)&amp;LEFT('2013'!$H$113,13)</f>
        <v>103202formation AAC</v>
      </c>
      <c r="F85" s="16"/>
      <c r="G85" s="16">
        <f>'2013'!$U$113</f>
        <v>21.795986622073581</v>
      </c>
      <c r="H85" t="s">
        <v>325</v>
      </c>
      <c r="K85" s="131"/>
    </row>
    <row r="86" spans="1:11" x14ac:dyDescent="0.2">
      <c r="A86" s="84">
        <f>'2013'!$J$114</f>
        <v>41359</v>
      </c>
      <c r="B86" t="s">
        <v>324</v>
      </c>
      <c r="C86" t="str">
        <f>411 &amp; LEFT('2013'!$B$114,4)&amp;LEFT('2013'!$C$114,2)</f>
        <v>41110420</v>
      </c>
      <c r="D86" s="144" t="str">
        <f>'2013'!$I$114</f>
        <v>0000000799</v>
      </c>
      <c r="E86" t="str">
        <f>LEFT('2013'!$B$114,4)&amp;LEFT('2013'!$C$114,3)&amp;LEFT('2013'!$H$114,13)</f>
        <v>104203formation B</v>
      </c>
      <c r="F86" s="16">
        <f>'2013'!$S$114</f>
        <v>581</v>
      </c>
      <c r="G86" s="16"/>
      <c r="H86" t="s">
        <v>325</v>
      </c>
      <c r="K86" s="131"/>
    </row>
    <row r="87" spans="1:11" x14ac:dyDescent="0.2">
      <c r="A87" s="84">
        <f>'2013'!$J$114</f>
        <v>41359</v>
      </c>
      <c r="B87" t="s">
        <v>324</v>
      </c>
      <c r="C87">
        <f>IF(OR('2013'!$H$114="formation B",'2013'!$H$114="avoir formation B"),706130,IF(OR('2013'!$H$114="formation AM",'2013'!$H$114="avoir formation AM"),706100,IF(OR('2013'!$H$114="formation AAC",'2013'!$H$114="avoir formation AAC"),706140,IF(OR('2013'!$H$114="formation moto",'2013'!$H$114="avoir formation moto"),706150,706170))))</f>
        <v>706130</v>
      </c>
      <c r="D87" s="144" t="str">
        <f>'2013'!$I$114</f>
        <v>0000000799</v>
      </c>
      <c r="E87" t="str">
        <f>LEFT('2013'!$B$114,4)&amp;LEFT('2013'!$C$114,3)&amp;LEFT('2013'!$H$114,13)</f>
        <v>104203formation B</v>
      </c>
      <c r="G87" s="16">
        <f>'2013'!$T$114</f>
        <v>485.78595317725757</v>
      </c>
      <c r="H87" t="s">
        <v>325</v>
      </c>
      <c r="K87" s="131"/>
    </row>
    <row r="88" spans="1:11" x14ac:dyDescent="0.2">
      <c r="A88" s="84">
        <f>'2013'!$J$114</f>
        <v>41359</v>
      </c>
      <c r="B88" t="s">
        <v>324</v>
      </c>
      <c r="C88">
        <v>44710</v>
      </c>
      <c r="D88" s="144" t="str">
        <f>'2013'!$I$114</f>
        <v>0000000799</v>
      </c>
      <c r="E88" t="str">
        <f>LEFT('2013'!$B$114,4)&amp;LEFT('2013'!$C$114,3)&amp;LEFT('2013'!$H$114,13)</f>
        <v>104203formation B</v>
      </c>
      <c r="F88" s="16"/>
      <c r="G88" s="16">
        <f>'2013'!$U$114</f>
        <v>95.214046822742489</v>
      </c>
      <c r="H88" t="s">
        <v>325</v>
      </c>
      <c r="K88" s="131"/>
    </row>
    <row r="89" spans="1:11" x14ac:dyDescent="0.2">
      <c r="A89" s="84">
        <f>'2013'!$J$115</f>
        <v>41359</v>
      </c>
      <c r="B89" t="s">
        <v>324</v>
      </c>
      <c r="C89" t="str">
        <f>411 &amp; LEFT('2013'!$B$115,4)&amp;LEFT('2013'!$C$115,2)</f>
        <v>41110520</v>
      </c>
      <c r="D89" s="144" t="str">
        <f>'2013'!$I$115</f>
        <v>0000000800</v>
      </c>
      <c r="E89" t="str">
        <f>LEFT('2013'!$B$115,4)&amp;LEFT('2013'!$C$115,3)&amp;LEFT('2013'!$H$115,13)</f>
        <v>105204formation B</v>
      </c>
      <c r="F89" s="16">
        <f>'2013'!$S$115</f>
        <v>38</v>
      </c>
      <c r="G89" s="16"/>
      <c r="H89" t="s">
        <v>325</v>
      </c>
      <c r="K89" s="131"/>
    </row>
    <row r="90" spans="1:11" x14ac:dyDescent="0.2">
      <c r="A90" s="84">
        <f>'2013'!$J$115</f>
        <v>41359</v>
      </c>
      <c r="B90" t="s">
        <v>324</v>
      </c>
      <c r="C90">
        <f>IF(OR('2013'!$H$115="formation B",'2013'!$H$115="avoir formation B"),706130,IF(OR('2013'!$H$115="formation AM",'2013'!$H$115="avoir formation AM"),706100,IF(OR('2013'!$H$115="formation AAC",'2013'!$H$115="avoir formation AAC"),706140,IF(OR('2013'!$H$115="formation moto",'2013'!$H$115="avoir formation moto"),706150,706170))))</f>
        <v>706130</v>
      </c>
      <c r="D90" s="144" t="str">
        <f>'2013'!$I$115</f>
        <v>0000000800</v>
      </c>
      <c r="E90" t="str">
        <f>LEFT('2013'!$B$115,4)&amp;LEFT('2013'!$C$115,3)&amp;LEFT('2013'!$H$115,13)</f>
        <v>105204formation B</v>
      </c>
      <c r="G90" s="16">
        <f>'2013'!$T$115</f>
        <v>31.772575250836123</v>
      </c>
      <c r="H90" t="s">
        <v>325</v>
      </c>
      <c r="K90" s="131"/>
    </row>
    <row r="91" spans="1:11" x14ac:dyDescent="0.2">
      <c r="A91" s="84">
        <f>'2013'!$J$115</f>
        <v>41359</v>
      </c>
      <c r="B91" t="s">
        <v>324</v>
      </c>
      <c r="C91">
        <v>44710</v>
      </c>
      <c r="D91" s="144" t="str">
        <f>'2013'!$I$115</f>
        <v>0000000800</v>
      </c>
      <c r="E91" t="str">
        <f>LEFT('2013'!$B$115,4)&amp;LEFT('2013'!$C$115,3)&amp;LEFT('2013'!$H$115,13)</f>
        <v>105204formation B</v>
      </c>
      <c r="F91" s="16"/>
      <c r="G91" s="16">
        <f>'2013'!$U$115</f>
        <v>6.2274247491638803</v>
      </c>
      <c r="H91" t="s">
        <v>325</v>
      </c>
      <c r="K91" s="131"/>
    </row>
    <row r="92" spans="1:11" x14ac:dyDescent="0.2">
      <c r="A92" s="84">
        <f>'2013'!$J$116</f>
        <v>41359</v>
      </c>
      <c r="B92" t="s">
        <v>324</v>
      </c>
      <c r="C92" t="str">
        <f>411 &amp; LEFT('2013'!$B$116,4)&amp;LEFT('2013'!$C$116,2)</f>
        <v>41110620</v>
      </c>
      <c r="D92" s="144" t="str">
        <f>'2013'!$I$116</f>
        <v>0000000801</v>
      </c>
      <c r="E92" t="str">
        <f>LEFT('2013'!$B$116,4)&amp;LEFT('2013'!$C$116,3)&amp;LEFT('2013'!$H$116,13)</f>
        <v>106205formation AAC</v>
      </c>
      <c r="F92" s="16">
        <f>'2013'!$S$116</f>
        <v>114</v>
      </c>
      <c r="G92" s="16"/>
      <c r="H92" t="s">
        <v>325</v>
      </c>
      <c r="K92" s="131"/>
    </row>
    <row r="93" spans="1:11" x14ac:dyDescent="0.2">
      <c r="A93" s="84">
        <f>'2013'!$J$116</f>
        <v>41359</v>
      </c>
      <c r="B93" t="s">
        <v>324</v>
      </c>
      <c r="C93">
        <f>IF(OR('2013'!$H$116="formation B",'2013'!$H$116="avoir formation B"),706130,IF(OR('2013'!$H$116="formation AM",'2013'!$H$116="avoir formation AM"),706100,IF(OR('2013'!$H$116="formation AAC",'2013'!$H$116="avoir formation AAC"),706140,IF(OR('2013'!$H$116="formation moto",'2013'!$H$116="avoir formation moto"),706150,706170))))</f>
        <v>706140</v>
      </c>
      <c r="D93" s="144" t="str">
        <f>'2013'!$I$116</f>
        <v>0000000801</v>
      </c>
      <c r="E93" t="str">
        <f>LEFT('2013'!$B$116,4)&amp;LEFT('2013'!$C$116,3)&amp;LEFT('2013'!$H$116,13)</f>
        <v>106205formation AAC</v>
      </c>
      <c r="G93" s="16">
        <f>'2013'!$T$116</f>
        <v>95.317725752508366</v>
      </c>
      <c r="H93" t="s">
        <v>325</v>
      </c>
      <c r="K93" s="131"/>
    </row>
    <row r="94" spans="1:11" x14ac:dyDescent="0.2">
      <c r="A94" s="84">
        <f>'2013'!$J$116</f>
        <v>41359</v>
      </c>
      <c r="B94" t="s">
        <v>324</v>
      </c>
      <c r="C94">
        <v>44710</v>
      </c>
      <c r="D94" s="144" t="str">
        <f>'2013'!$I$116</f>
        <v>0000000801</v>
      </c>
      <c r="E94" t="str">
        <f>LEFT('2013'!$B$116,4)&amp;LEFT('2013'!$C$116,3)&amp;LEFT('2013'!$H$116,13)</f>
        <v>106205formation AAC</v>
      </c>
      <c r="F94" s="16"/>
      <c r="G94" s="16">
        <f>'2013'!$U$116</f>
        <v>18.682274247491641</v>
      </c>
      <c r="H94" t="s">
        <v>325</v>
      </c>
      <c r="K94" s="131"/>
    </row>
    <row r="95" spans="1:11" x14ac:dyDescent="0.2">
      <c r="A95" s="84">
        <f>'2013'!$J$117</f>
        <v>41359</v>
      </c>
      <c r="B95" t="s">
        <v>324</v>
      </c>
      <c r="C95" t="str">
        <f>411 &amp; LEFT('2013'!$B$117,4)&amp;LEFT('2013'!$C$117,2)</f>
        <v>41110720</v>
      </c>
      <c r="D95" s="144" t="str">
        <f>'2013'!$I$117</f>
        <v>0000000802</v>
      </c>
      <c r="E95" t="str">
        <f>LEFT('2013'!$B$117,4)&amp;LEFT('2013'!$C$117,3)&amp;LEFT('2013'!$H$117,13)</f>
        <v>107206formation B</v>
      </c>
      <c r="F95" s="16">
        <f>'2013'!$S$117</f>
        <v>162</v>
      </c>
      <c r="G95" s="16"/>
      <c r="H95" t="s">
        <v>325</v>
      </c>
      <c r="K95" s="131"/>
    </row>
    <row r="96" spans="1:11" x14ac:dyDescent="0.2">
      <c r="A96" s="84">
        <f>'2013'!$J$117</f>
        <v>41359</v>
      </c>
      <c r="B96" t="s">
        <v>324</v>
      </c>
      <c r="C96">
        <f>IF(OR('2013'!$H$117="formation B",'2013'!$H$117="avoir formation B"),706130,IF(OR('2013'!$H$117="formation AM",'2013'!$H$117="avoir formation AM"),706100,IF(OR('2013'!$H$117="formation AAC",'2013'!$H$117="avoir formation AAC"),706140,IF(OR('2013'!$H$117="formation moto",'2013'!$H$117="avoir formation moto"),706150,706170))))</f>
        <v>706130</v>
      </c>
      <c r="D96" s="144" t="str">
        <f>'2013'!$I$117</f>
        <v>0000000802</v>
      </c>
      <c r="E96" t="str">
        <f>LEFT('2013'!$B$117,4)&amp;LEFT('2013'!$C$117,3)&amp;LEFT('2013'!$H$117,13)</f>
        <v>107206formation B</v>
      </c>
      <c r="G96" s="16">
        <f>'2013'!$T$117</f>
        <v>135.45150501672242</v>
      </c>
      <c r="H96" t="s">
        <v>325</v>
      </c>
      <c r="K96" s="131"/>
    </row>
    <row r="97" spans="1:11" x14ac:dyDescent="0.2">
      <c r="A97" s="84">
        <f>'2013'!$J$117</f>
        <v>41359</v>
      </c>
      <c r="B97" t="s">
        <v>324</v>
      </c>
      <c r="C97">
        <v>44710</v>
      </c>
      <c r="D97" s="144" t="str">
        <f>'2013'!$I$117</f>
        <v>0000000802</v>
      </c>
      <c r="E97" t="str">
        <f>LEFT('2013'!$B$117,4)&amp;LEFT('2013'!$C$117,3)&amp;LEFT('2013'!$H$117,13)</f>
        <v>107206formation B</v>
      </c>
      <c r="F97" s="16"/>
      <c r="G97" s="16">
        <f>'2013'!$U$117</f>
        <v>26.548494983277596</v>
      </c>
      <c r="H97" t="s">
        <v>325</v>
      </c>
      <c r="K97" s="131"/>
    </row>
    <row r="98" spans="1:11" x14ac:dyDescent="0.2">
      <c r="A98" s="84">
        <f>'2013'!$J$118</f>
        <v>41360</v>
      </c>
      <c r="B98" t="s">
        <v>324</v>
      </c>
      <c r="C98" t="str">
        <f>411 &amp; LEFT('2013'!$B$118,4)&amp;LEFT('2013'!$C$118,2)</f>
        <v>41110820</v>
      </c>
      <c r="D98" s="144" t="str">
        <f>'2013'!$I$118</f>
        <v>0000000803</v>
      </c>
      <c r="E98" t="str">
        <f>LEFT('2013'!$B$118,4)&amp;LEFT('2013'!$C$118,3)&amp;LEFT('2013'!$H$118,13)</f>
        <v>108207formation B</v>
      </c>
      <c r="F98" s="16">
        <f>'2013'!$S$118</f>
        <v>70</v>
      </c>
      <c r="G98" s="16"/>
      <c r="H98" t="s">
        <v>325</v>
      </c>
      <c r="K98" s="131"/>
    </row>
    <row r="99" spans="1:11" x14ac:dyDescent="0.2">
      <c r="A99" s="84">
        <f>'2013'!$J$118</f>
        <v>41360</v>
      </c>
      <c r="B99" t="s">
        <v>324</v>
      </c>
      <c r="C99">
        <f>IF(OR('2013'!$H$118="formation B",'2013'!$H$118="avoir formation B"),706130,IF(OR('2013'!$H$118="formation AM",'2013'!$H$118="avoir formation AM"),706100,IF(OR('2013'!$H$118="formation AAC",'2013'!$H$118="avoir formation AAC"),706140,IF(OR('2013'!$H$118="formation moto",'2013'!$H$118="avoir formation moto"),706150,706170))))</f>
        <v>706130</v>
      </c>
      <c r="D99" s="144" t="str">
        <f>'2013'!$I$118</f>
        <v>0000000803</v>
      </c>
      <c r="E99" t="str">
        <f>LEFT('2013'!$B$118,4)&amp;LEFT('2013'!$C$118,3)&amp;LEFT('2013'!$H$118,13)</f>
        <v>108207formation B</v>
      </c>
      <c r="G99" s="16">
        <f>'2013'!$T$118</f>
        <v>58.528428093645488</v>
      </c>
      <c r="H99" t="s">
        <v>325</v>
      </c>
      <c r="K99" s="131"/>
    </row>
    <row r="100" spans="1:11" x14ac:dyDescent="0.2">
      <c r="A100" s="84">
        <f>'2013'!$J$118</f>
        <v>41360</v>
      </c>
      <c r="B100" t="s">
        <v>324</v>
      </c>
      <c r="C100">
        <v>44710</v>
      </c>
      <c r="D100" s="144" t="str">
        <f>'2013'!$I$118</f>
        <v>0000000803</v>
      </c>
      <c r="E100" t="str">
        <f>LEFT('2013'!$B$118,4)&amp;LEFT('2013'!$C$118,3)&amp;LEFT('2013'!$H$118,13)</f>
        <v>108207formation B</v>
      </c>
      <c r="F100" s="16"/>
      <c r="G100" s="16">
        <f>'2013'!$U$118</f>
        <v>11.471571906354516</v>
      </c>
      <c r="H100" t="s">
        <v>325</v>
      </c>
      <c r="K100" s="131"/>
    </row>
    <row r="101" spans="1:11" x14ac:dyDescent="0.2">
      <c r="A101" s="84">
        <f>'2013'!$J$119</f>
        <v>41360</v>
      </c>
      <c r="B101" t="s">
        <v>324</v>
      </c>
      <c r="C101" t="str">
        <f>411 &amp; LEFT('2013'!$B$119,4)&amp;LEFT('2013'!$C$119,2)</f>
        <v>41110920</v>
      </c>
      <c r="D101" s="144" t="str">
        <f>'2013'!$I$119</f>
        <v>0000000804</v>
      </c>
      <c r="E101" t="str">
        <f>LEFT('2013'!$B$119,4)&amp;LEFT('2013'!$C$119,3)&amp;LEFT('2013'!$H$119,13)</f>
        <v>109208formation AAC</v>
      </c>
      <c r="F101" s="16">
        <f>'2013'!$S$119</f>
        <v>76</v>
      </c>
      <c r="G101" s="16"/>
      <c r="H101" t="s">
        <v>325</v>
      </c>
      <c r="K101" s="131"/>
    </row>
    <row r="102" spans="1:11" x14ac:dyDescent="0.2">
      <c r="A102" s="84">
        <f>'2013'!$J$119</f>
        <v>41360</v>
      </c>
      <c r="B102" t="s">
        <v>324</v>
      </c>
      <c r="C102">
        <f>IF(OR('2013'!$H$119="formation B",'2013'!$H$119="avoir formation B"),706130,IF(OR('2013'!$H$119="formation AM",'2013'!$H$119="avoir formation AM"),706100,IF(OR('2013'!$H$119="formation AAC",'2013'!$H$119="avoir formation AAC"),706140,IF(OR('2013'!$H$119="formation moto",'2013'!$H$119="avoir formation moto"),706150,706170))))</f>
        <v>706140</v>
      </c>
      <c r="D102" s="144" t="str">
        <f>'2013'!$I$119</f>
        <v>0000000804</v>
      </c>
      <c r="E102" t="str">
        <f>LEFT('2013'!$B$119,4)&amp;LEFT('2013'!$C$119,3)&amp;LEFT('2013'!$H$119,13)</f>
        <v>109208formation AAC</v>
      </c>
      <c r="G102" s="16">
        <f>'2013'!$T$119</f>
        <v>63.545150501672246</v>
      </c>
      <c r="H102" t="s">
        <v>325</v>
      </c>
      <c r="K102" s="131"/>
    </row>
    <row r="103" spans="1:11" x14ac:dyDescent="0.2">
      <c r="A103" s="84">
        <f>'2013'!$J$119</f>
        <v>41360</v>
      </c>
      <c r="B103" t="s">
        <v>324</v>
      </c>
      <c r="C103">
        <v>44710</v>
      </c>
      <c r="D103" s="144" t="str">
        <f>'2013'!$I$119</f>
        <v>0000000804</v>
      </c>
      <c r="E103" t="str">
        <f>LEFT('2013'!$B$119,4)&amp;LEFT('2013'!$C$119,3)&amp;LEFT('2013'!$H$119,13)</f>
        <v>109208formation AAC</v>
      </c>
      <c r="F103" s="16"/>
      <c r="G103" s="16">
        <f>'2013'!$U$119</f>
        <v>12.454849498327761</v>
      </c>
      <c r="H103" t="s">
        <v>325</v>
      </c>
      <c r="K103" s="131"/>
    </row>
    <row r="104" spans="1:11" x14ac:dyDescent="0.2">
      <c r="A104" s="84">
        <f>'2013'!$J$120</f>
        <v>41360</v>
      </c>
      <c r="B104" t="s">
        <v>324</v>
      </c>
      <c r="C104" t="str">
        <f>411 &amp; LEFT('2013'!$B$120,4)&amp;LEFT('2013'!$C$120,2)</f>
        <v>41111020</v>
      </c>
      <c r="D104" s="144" t="str">
        <f>'2013'!$I$120</f>
        <v>0000000805</v>
      </c>
      <c r="E104" t="str">
        <f>LEFT('2013'!$B$120,4)&amp;LEFT('2013'!$C$120,3)&amp;LEFT('2013'!$H$120,13)</f>
        <v>110209formation AAC</v>
      </c>
      <c r="F104" s="16">
        <f>'2013'!$S$120</f>
        <v>190</v>
      </c>
      <c r="G104" s="16"/>
      <c r="H104" t="s">
        <v>325</v>
      </c>
      <c r="K104" s="131"/>
    </row>
    <row r="105" spans="1:11" x14ac:dyDescent="0.2">
      <c r="A105" s="84">
        <f>'2013'!$J$120</f>
        <v>41360</v>
      </c>
      <c r="B105" t="s">
        <v>324</v>
      </c>
      <c r="C105">
        <f>IF(OR('2013'!$H$120="formation B",'2013'!$H$120="avoir formation B"),706130,IF(OR('2013'!$H$120="formation AM",'2013'!$H$120="avoir formation AM"),706100,IF(OR('2013'!$H$120="formation AAC",'2013'!$H$120="avoir formation AAC"),706140,IF(OR('2013'!$H$120="formation moto",'2013'!$H$120="avoir formation moto"),706150,706170))))</f>
        <v>706140</v>
      </c>
      <c r="D105" s="144" t="str">
        <f>'2013'!$I$120</f>
        <v>0000000805</v>
      </c>
      <c r="E105" t="str">
        <f>LEFT('2013'!$B$120,4)&amp;LEFT('2013'!$C$120,3)&amp;LEFT('2013'!$H$120,13)</f>
        <v>110209formation AAC</v>
      </c>
      <c r="G105" s="16">
        <f>'2013'!$T$120</f>
        <v>158.86287625418061</v>
      </c>
      <c r="H105" t="s">
        <v>325</v>
      </c>
      <c r="K105" s="131"/>
    </row>
    <row r="106" spans="1:11" x14ac:dyDescent="0.2">
      <c r="A106" s="84">
        <f>'2013'!$J$120</f>
        <v>41360</v>
      </c>
      <c r="B106" t="s">
        <v>324</v>
      </c>
      <c r="C106">
        <v>44710</v>
      </c>
      <c r="D106" s="144" t="str">
        <f>'2013'!$I$120</f>
        <v>0000000805</v>
      </c>
      <c r="E106" t="str">
        <f>LEFT('2013'!$B$120,4)&amp;LEFT('2013'!$C$120,3)&amp;LEFT('2013'!$H$120,13)</f>
        <v>110209formation AAC</v>
      </c>
      <c r="F106" s="16"/>
      <c r="G106" s="16">
        <f>'2013'!$U$120</f>
        <v>31.137123745819398</v>
      </c>
      <c r="H106" t="s">
        <v>325</v>
      </c>
      <c r="K106" s="131"/>
    </row>
    <row r="107" spans="1:11" x14ac:dyDescent="0.2">
      <c r="A107" s="84">
        <f>'2013'!$J$121</f>
        <v>41360</v>
      </c>
      <c r="B107" t="s">
        <v>324</v>
      </c>
      <c r="C107" t="str">
        <f>411 &amp; LEFT('2013'!$B$121,4)&amp;LEFT('2013'!$C$121,2)</f>
        <v>41111121</v>
      </c>
      <c r="D107" s="144" t="str">
        <f>'2013'!$I$121</f>
        <v>0000000806</v>
      </c>
      <c r="E107" t="str">
        <f>LEFT('2013'!$B$121,4)&amp;LEFT('2013'!$C$121,3)&amp;LEFT('2013'!$H$121,13)</f>
        <v>111210formation mot</v>
      </c>
      <c r="F107" s="16">
        <f>'2013'!$S$121</f>
        <v>210</v>
      </c>
      <c r="G107" s="16"/>
      <c r="H107" t="s">
        <v>325</v>
      </c>
      <c r="K107" s="131"/>
    </row>
    <row r="108" spans="1:11" x14ac:dyDescent="0.2">
      <c r="A108" s="84">
        <f>'2013'!$J$121</f>
        <v>41360</v>
      </c>
      <c r="B108" t="s">
        <v>324</v>
      </c>
      <c r="C108">
        <f>IF(OR('2013'!$H$121="formation B",'2013'!$H$121="avoir formation B"),706130,IF(OR('2013'!$H$121="formation AM",'2013'!$H$121="avoir formation AM"),706100,IF(OR('2013'!$H$121="formation AAC",'2013'!$H$121="avoir formation AAC"),706140,IF(OR('2013'!$H$121="formation moto",'2013'!$H$121="avoir formation moto"),706150,706170))))</f>
        <v>706150</v>
      </c>
      <c r="D108" s="144" t="str">
        <f>'2013'!$I$121</f>
        <v>0000000806</v>
      </c>
      <c r="E108" t="str">
        <f>LEFT('2013'!$B$121,4)&amp;LEFT('2013'!$C$121,3)&amp;LEFT('2013'!$H$121,13)</f>
        <v>111210formation mot</v>
      </c>
      <c r="G108" s="16">
        <f>'2013'!$T$121</f>
        <v>175.58528428093646</v>
      </c>
      <c r="H108" t="s">
        <v>325</v>
      </c>
      <c r="K108" s="131"/>
    </row>
    <row r="109" spans="1:11" x14ac:dyDescent="0.2">
      <c r="A109" s="84">
        <f>'2013'!$J$121</f>
        <v>41360</v>
      </c>
      <c r="B109" t="s">
        <v>324</v>
      </c>
      <c r="C109">
        <v>44710</v>
      </c>
      <c r="D109" s="144" t="str">
        <f>'2013'!$I$121</f>
        <v>0000000806</v>
      </c>
      <c r="E109" t="str">
        <f>LEFT('2013'!$B$121,4)&amp;LEFT('2013'!$C$121,3)&amp;LEFT('2013'!$H$121,13)</f>
        <v>111210formation mot</v>
      </c>
      <c r="F109" s="16"/>
      <c r="G109" s="16">
        <f>'2013'!$U$121</f>
        <v>34.414715719063551</v>
      </c>
      <c r="H109" t="s">
        <v>325</v>
      </c>
      <c r="K109" s="131"/>
    </row>
    <row r="110" spans="1:11" x14ac:dyDescent="0.2">
      <c r="A110" s="84">
        <f>'2013'!$J$122</f>
        <v>41361</v>
      </c>
      <c r="B110" t="s">
        <v>324</v>
      </c>
      <c r="C110" t="str">
        <f>411 &amp; LEFT('2013'!$B$122,4)&amp;LEFT('2013'!$C$122,2)</f>
        <v>41111221</v>
      </c>
      <c r="D110" s="144" t="str">
        <f>'2013'!$I$122</f>
        <v>0000000807</v>
      </c>
      <c r="E110" t="str">
        <f>LEFT('2013'!$B$122,4)&amp;LEFT('2013'!$C$122,3)&amp;LEFT('2013'!$H$122,13)</f>
        <v>112211formation B</v>
      </c>
      <c r="F110" s="16">
        <f>'2013'!$S$122</f>
        <v>190</v>
      </c>
      <c r="G110" s="16"/>
      <c r="H110" t="s">
        <v>325</v>
      </c>
      <c r="K110" s="131"/>
    </row>
    <row r="111" spans="1:11" x14ac:dyDescent="0.2">
      <c r="A111" s="84">
        <f>'2013'!$J$122</f>
        <v>41361</v>
      </c>
      <c r="B111" t="s">
        <v>324</v>
      </c>
      <c r="C111">
        <f>IF(OR('2013'!$H$122="formation B",'2013'!$H$122="avoir formation B"),706130,IF(OR('2013'!$H$122="formation AM",'2013'!$H$122="avoir formation AM"),706100,IF(OR('2013'!$H$122="formation AAC",'2013'!$H$122="avoir formation AAC"),706140,IF(OR('2013'!$H$122="formation moto",'2013'!$H$122="avoir formation moto"),706150,706170))))</f>
        <v>706130</v>
      </c>
      <c r="D111" s="144" t="str">
        <f>'2013'!$I$122</f>
        <v>0000000807</v>
      </c>
      <c r="E111" t="str">
        <f>LEFT('2013'!$B$122,4)&amp;LEFT('2013'!$C$122,3)&amp;LEFT('2013'!$H$122,13)</f>
        <v>112211formation B</v>
      </c>
      <c r="G111" s="16">
        <f>'2013'!$T$122</f>
        <v>158.86287625418061</v>
      </c>
      <c r="H111" t="s">
        <v>325</v>
      </c>
      <c r="K111" s="131"/>
    </row>
    <row r="112" spans="1:11" x14ac:dyDescent="0.2">
      <c r="A112" s="84">
        <f>'2013'!$J$122</f>
        <v>41361</v>
      </c>
      <c r="B112" t="s">
        <v>324</v>
      </c>
      <c r="C112">
        <v>44710</v>
      </c>
      <c r="D112" s="144" t="str">
        <f>'2013'!$I$122</f>
        <v>0000000807</v>
      </c>
      <c r="E112" t="str">
        <f>LEFT('2013'!$B$122,4)&amp;LEFT('2013'!$C$122,3)&amp;LEFT('2013'!$H$122,13)</f>
        <v>112211formation B</v>
      </c>
      <c r="F112" s="16"/>
      <c r="G112" s="16">
        <f>'2013'!$U$122</f>
        <v>31.137123745819398</v>
      </c>
      <c r="H112" t="s">
        <v>325</v>
      </c>
      <c r="K112" s="131"/>
    </row>
    <row r="113" spans="1:11" x14ac:dyDescent="0.2">
      <c r="A113" s="84">
        <f>'2013'!$J$123</f>
        <v>41361</v>
      </c>
      <c r="B113" t="s">
        <v>324</v>
      </c>
      <c r="C113" t="str">
        <f>411 &amp; LEFT('2013'!$B$123,4)&amp;LEFT('2013'!$C$123,2)</f>
        <v>41111321</v>
      </c>
      <c r="D113" s="144" t="str">
        <f>'2013'!$I$123</f>
        <v>0000000808</v>
      </c>
      <c r="E113" t="str">
        <f>LEFT('2013'!$B$123,4)&amp;LEFT('2013'!$C$123,3)&amp;LEFT('2013'!$H$123,13)</f>
        <v>113212formation B</v>
      </c>
      <c r="F113" s="16">
        <f>'2013'!$S$123</f>
        <v>111</v>
      </c>
      <c r="G113" s="16"/>
      <c r="H113" t="s">
        <v>325</v>
      </c>
      <c r="K113" s="131"/>
    </row>
    <row r="114" spans="1:11" x14ac:dyDescent="0.2">
      <c r="A114" s="84">
        <f>'2013'!$J$123</f>
        <v>41361</v>
      </c>
      <c r="B114" t="s">
        <v>324</v>
      </c>
      <c r="C114">
        <f>IF(OR('2013'!$H$123="formation B",'2013'!$H$123="avoir formation B"),706130,IF(OR('2013'!$H$123="formation AM",'2013'!$H$123="avoir formation AM"),706100,IF(OR('2013'!$H$123="formation AAC",'2013'!$H$123="avoir formation AAC"),706140,IF(OR('2013'!$H$123="formation moto",'2013'!$H$123="avoir formation moto"),706150,706170))))</f>
        <v>706130</v>
      </c>
      <c r="D114" s="144" t="str">
        <f>'2013'!$I$123</f>
        <v>0000000808</v>
      </c>
      <c r="E114" t="str">
        <f>LEFT('2013'!$B$123,4)&amp;LEFT('2013'!$C$123,3)&amp;LEFT('2013'!$H$123,13)</f>
        <v>113212formation B</v>
      </c>
      <c r="G114" s="16">
        <f>'2013'!$T$123</f>
        <v>92.809364548494983</v>
      </c>
      <c r="H114" t="s">
        <v>325</v>
      </c>
      <c r="K114" s="131"/>
    </row>
    <row r="115" spans="1:11" x14ac:dyDescent="0.2">
      <c r="A115" s="84">
        <f>'2013'!$J$123</f>
        <v>41361</v>
      </c>
      <c r="B115" t="s">
        <v>324</v>
      </c>
      <c r="C115">
        <v>44710</v>
      </c>
      <c r="D115" s="144" t="str">
        <f>'2013'!$I$123</f>
        <v>0000000808</v>
      </c>
      <c r="E115" t="str">
        <f>LEFT('2013'!$B$123,4)&amp;LEFT('2013'!$C$123,3)&amp;LEFT('2013'!$H$123,13)</f>
        <v>113212formation B</v>
      </c>
      <c r="F115" s="16"/>
      <c r="G115" s="16">
        <f>'2013'!$U$123</f>
        <v>18.190635451505017</v>
      </c>
      <c r="H115" t="s">
        <v>325</v>
      </c>
      <c r="K115" s="131"/>
    </row>
    <row r="116" spans="1:11" x14ac:dyDescent="0.2">
      <c r="A116" s="84">
        <f>'2013'!$J$124</f>
        <v>41361</v>
      </c>
      <c r="B116" t="s">
        <v>324</v>
      </c>
      <c r="C116" t="str">
        <f>411 &amp; LEFT('2013'!$B$124,4)&amp;LEFT('2013'!$C$124,2)</f>
        <v>41111421</v>
      </c>
      <c r="D116" s="144" t="str">
        <f>'2013'!$I$124</f>
        <v>0000000809</v>
      </c>
      <c r="E116" t="str">
        <f>LEFT('2013'!$B$124,4)&amp;LEFT('2013'!$C$124,3)&amp;LEFT('2013'!$H$124,13)</f>
        <v>114213formation B</v>
      </c>
      <c r="F116" s="16">
        <f>'2013'!$S$124</f>
        <v>190</v>
      </c>
      <c r="G116" s="16"/>
      <c r="H116" t="s">
        <v>325</v>
      </c>
      <c r="K116" s="131"/>
    </row>
    <row r="117" spans="1:11" x14ac:dyDescent="0.2">
      <c r="A117" s="84">
        <f>'2013'!$J$124</f>
        <v>41361</v>
      </c>
      <c r="B117" t="s">
        <v>324</v>
      </c>
      <c r="C117">
        <f>IF(OR('2013'!$H$124="formation B",'2013'!$H$124="avoir formation B"),706130,IF(OR('2013'!$H$124="formation AM",'2013'!$H$124="avoir formation AM"),706100,IF(OR('2013'!$H$124="formation AAC",'2013'!$H$124="avoir formation AAC"),706140,IF(OR('2013'!$H$124="formation moto",'2013'!$H$124="avoir formation moto"),706150,706170))))</f>
        <v>706130</v>
      </c>
      <c r="D117" s="144" t="str">
        <f>'2013'!$I$124</f>
        <v>0000000809</v>
      </c>
      <c r="E117" t="str">
        <f>LEFT('2013'!$B$124,4)&amp;LEFT('2013'!$C$124,3)&amp;LEFT('2013'!$H$124,13)</f>
        <v>114213formation B</v>
      </c>
      <c r="G117" s="16">
        <f>'2013'!$T$124</f>
        <v>158.86287625418061</v>
      </c>
      <c r="H117" t="s">
        <v>325</v>
      </c>
      <c r="K117" s="131"/>
    </row>
    <row r="118" spans="1:11" x14ac:dyDescent="0.2">
      <c r="A118" s="84">
        <f>'2013'!$J$124</f>
        <v>41361</v>
      </c>
      <c r="B118" t="s">
        <v>324</v>
      </c>
      <c r="C118">
        <v>44710</v>
      </c>
      <c r="D118" s="144" t="str">
        <f>'2013'!$I$124</f>
        <v>0000000809</v>
      </c>
      <c r="E118" t="str">
        <f>LEFT('2013'!$B$124,4)&amp;LEFT('2013'!$C$124,3)&amp;LEFT('2013'!$H$124,13)</f>
        <v>114213formation B</v>
      </c>
      <c r="F118" s="16"/>
      <c r="G118" s="16">
        <f>'2013'!$U$124</f>
        <v>31.137123745819398</v>
      </c>
      <c r="H118" t="s">
        <v>325</v>
      </c>
      <c r="K118" s="131"/>
    </row>
    <row r="119" spans="1:11" x14ac:dyDescent="0.2">
      <c r="A119" s="84">
        <f>'2013'!$J$125</f>
        <v>41366</v>
      </c>
      <c r="B119" t="s">
        <v>324</v>
      </c>
      <c r="C119" t="str">
        <f>411 &amp; LEFT('2013'!$B$125,4)&amp;LEFT('2013'!$C$125,2)</f>
        <v>41111521</v>
      </c>
      <c r="D119" s="144" t="str">
        <f>'2013'!$I$125</f>
        <v>0000000810</v>
      </c>
      <c r="E119" t="str">
        <f>LEFT('2013'!$B$125,4)&amp;LEFT('2013'!$C$125,3)&amp;LEFT('2013'!$H$125,13)</f>
        <v>115214formation B</v>
      </c>
      <c r="F119" s="16">
        <f>'2013'!$S$125</f>
        <v>318</v>
      </c>
      <c r="G119" s="16"/>
      <c r="H119" t="s">
        <v>325</v>
      </c>
      <c r="K119" s="131"/>
    </row>
    <row r="120" spans="1:11" x14ac:dyDescent="0.2">
      <c r="A120" s="84">
        <f>'2013'!$J$125</f>
        <v>41366</v>
      </c>
      <c r="B120" t="s">
        <v>324</v>
      </c>
      <c r="C120">
        <f>IF(OR('2013'!$H$125="formation B",'2013'!$H$125="avoir formation B"),706130,IF(OR('2013'!$H$125="formation AM",'2013'!$H$125="avoir formation AM"),706100,IF(OR('2013'!$H$125="formation AAC",'2013'!$H$125="avoir formation AAC"),706140,IF(OR('2013'!$H$125="formation moto",'2013'!$H$125="avoir formation moto"),706150,706170))))</f>
        <v>706130</v>
      </c>
      <c r="D120" s="144" t="str">
        <f>'2013'!$I$125</f>
        <v>0000000810</v>
      </c>
      <c r="E120" t="str">
        <f>LEFT('2013'!$B$125,4)&amp;LEFT('2013'!$C$125,3)&amp;LEFT('2013'!$H$125,13)</f>
        <v>115214formation B</v>
      </c>
      <c r="G120" s="16">
        <f>'2013'!$T$125</f>
        <v>265.88628762541805</v>
      </c>
      <c r="H120" t="s">
        <v>325</v>
      </c>
      <c r="K120" s="131"/>
    </row>
    <row r="121" spans="1:11" x14ac:dyDescent="0.2">
      <c r="A121" s="84">
        <f>'2013'!$J$125</f>
        <v>41366</v>
      </c>
      <c r="B121" t="s">
        <v>324</v>
      </c>
      <c r="C121">
        <v>44710</v>
      </c>
      <c r="D121" s="144" t="str">
        <f>'2013'!$I$125</f>
        <v>0000000810</v>
      </c>
      <c r="E121" t="str">
        <f>LEFT('2013'!$B$125,4)&amp;LEFT('2013'!$C$125,3)&amp;LEFT('2013'!$H$125,13)</f>
        <v>115214formation B</v>
      </c>
      <c r="F121" s="16"/>
      <c r="G121" s="16">
        <f>'2013'!$U$125</f>
        <v>52.113712374581937</v>
      </c>
      <c r="H121" t="s">
        <v>325</v>
      </c>
      <c r="K121" s="131"/>
    </row>
    <row r="122" spans="1:11" x14ac:dyDescent="0.2">
      <c r="A122" s="84">
        <f>'2013'!$J$126</f>
        <v>41367</v>
      </c>
      <c r="B122" t="s">
        <v>324</v>
      </c>
      <c r="C122" t="str">
        <f>411 &amp; LEFT('2013'!$B$126,4)&amp;LEFT('2013'!$C$126,2)</f>
        <v>41111621</v>
      </c>
      <c r="D122" s="144" t="str">
        <f>'2013'!$I$126</f>
        <v>0000000811</v>
      </c>
      <c r="E122" t="str">
        <f>LEFT('2013'!$B$126,4)&amp;LEFT('2013'!$C$126,3)&amp;LEFT('2013'!$H$126,13)</f>
        <v>116215formation B</v>
      </c>
      <c r="F122" s="16">
        <f>'2013'!$S$126</f>
        <v>228</v>
      </c>
      <c r="G122" s="16"/>
      <c r="H122" t="s">
        <v>325</v>
      </c>
      <c r="K122" s="131"/>
    </row>
    <row r="123" spans="1:11" x14ac:dyDescent="0.2">
      <c r="A123" s="84">
        <f>'2013'!$J$126</f>
        <v>41367</v>
      </c>
      <c r="B123" t="s">
        <v>324</v>
      </c>
      <c r="C123">
        <f>IF(OR('2013'!$H$126="formation B",'2013'!$H$126="avoir formation B"),706130,IF(OR('2013'!$H$126="formation AM",'2013'!$H$126="avoir formation AM"),706100,IF(OR('2013'!$H$126="formation AAC",'2013'!$H$126="avoir formation AAC"),706140,IF(OR('2013'!$H$126="formation moto",'2013'!$H$126="avoir formation moto"),706150,706170))))</f>
        <v>706130</v>
      </c>
      <c r="D123" s="144" t="str">
        <f>'2013'!$I$126</f>
        <v>0000000811</v>
      </c>
      <c r="E123" t="str">
        <f>LEFT('2013'!$B$126,4)&amp;LEFT('2013'!$C$126,3)&amp;LEFT('2013'!$H$126,13)</f>
        <v>116215formation B</v>
      </c>
      <c r="G123" s="16">
        <f>'2013'!$T$126</f>
        <v>190.63545150501673</v>
      </c>
      <c r="H123" t="s">
        <v>325</v>
      </c>
      <c r="K123" s="131"/>
    </row>
    <row r="124" spans="1:11" x14ac:dyDescent="0.2">
      <c r="A124" s="84">
        <f>'2013'!$J$126</f>
        <v>41367</v>
      </c>
      <c r="B124" t="s">
        <v>324</v>
      </c>
      <c r="C124">
        <v>44710</v>
      </c>
      <c r="D124" s="144" t="str">
        <f>'2013'!$I$126</f>
        <v>0000000811</v>
      </c>
      <c r="E124" t="str">
        <f>LEFT('2013'!$B$126,4)&amp;LEFT('2013'!$C$126,3)&amp;LEFT('2013'!$H$126,13)</f>
        <v>116215formation B</v>
      </c>
      <c r="F124" s="16"/>
      <c r="G124" s="16">
        <f>'2013'!$U$126</f>
        <v>37.364548494983282</v>
      </c>
      <c r="H124" t="s">
        <v>325</v>
      </c>
      <c r="K124" s="131"/>
    </row>
    <row r="125" spans="1:11" x14ac:dyDescent="0.2">
      <c r="A125" s="84">
        <f>'2013'!$J$127</f>
        <v>41368</v>
      </c>
      <c r="B125" t="s">
        <v>324</v>
      </c>
      <c r="C125" t="str">
        <f>411 &amp; LEFT('2013'!$B$127,4)&amp;LEFT('2013'!$C$127,2)</f>
        <v>41111721</v>
      </c>
      <c r="D125" s="144" t="str">
        <f>'2013'!$I$127</f>
        <v>0000000812</v>
      </c>
      <c r="E125" t="str">
        <f>LEFT('2013'!$B$127,4)&amp;LEFT('2013'!$C$127,3)&amp;LEFT('2013'!$H$127,13)</f>
        <v>117216formation B</v>
      </c>
      <c r="F125" s="16">
        <f>'2013'!$S$127</f>
        <v>190</v>
      </c>
      <c r="G125" s="16"/>
      <c r="H125" t="s">
        <v>325</v>
      </c>
      <c r="K125" s="131"/>
    </row>
    <row r="126" spans="1:11" x14ac:dyDescent="0.2">
      <c r="A126" s="84">
        <f>'2013'!$J$127</f>
        <v>41368</v>
      </c>
      <c r="B126" t="s">
        <v>324</v>
      </c>
      <c r="C126">
        <f>IF(OR('2013'!$H$127="formation B",'2013'!$H$127="avoir formation B"),706130,IF(OR('2013'!$H$127="formation AM",'2013'!$H$127="avoir formation AM"),706100,IF(OR('2013'!$H$127="formation AAC",'2013'!$H$127="avoir formation AAC"),706140,IF(OR('2013'!$H$127="formation moto",'2013'!$H$127="avoir formation moto"),706150,706170))))</f>
        <v>706130</v>
      </c>
      <c r="D126" s="144" t="str">
        <f>'2013'!$I$127</f>
        <v>0000000812</v>
      </c>
      <c r="E126" t="str">
        <f>LEFT('2013'!$B$127,4)&amp;LEFT('2013'!$C$127,3)&amp;LEFT('2013'!$H$127,13)</f>
        <v>117216formation B</v>
      </c>
      <c r="G126" s="16">
        <f>'2013'!$T$127</f>
        <v>158.86287625418061</v>
      </c>
      <c r="H126" t="s">
        <v>325</v>
      </c>
      <c r="K126" s="131"/>
    </row>
    <row r="127" spans="1:11" x14ac:dyDescent="0.2">
      <c r="A127" s="84">
        <f>'2013'!$J$127</f>
        <v>41368</v>
      </c>
      <c r="B127" t="s">
        <v>324</v>
      </c>
      <c r="C127">
        <v>44710</v>
      </c>
      <c r="D127" s="144" t="str">
        <f>'2013'!$I$127</f>
        <v>0000000812</v>
      </c>
      <c r="E127" t="str">
        <f>LEFT('2013'!$B$127,4)&amp;LEFT('2013'!$C$127,3)&amp;LEFT('2013'!$H$127,13)</f>
        <v>117216formation B</v>
      </c>
      <c r="F127" s="16"/>
      <c r="G127" s="16">
        <f>'2013'!$U$127</f>
        <v>31.137123745819398</v>
      </c>
      <c r="H127" t="s">
        <v>325</v>
      </c>
      <c r="K127" s="131"/>
    </row>
    <row r="128" spans="1:11" x14ac:dyDescent="0.2">
      <c r="A128" s="84">
        <f>'2013'!$J$128</f>
        <v>41369</v>
      </c>
      <c r="B128" t="s">
        <v>324</v>
      </c>
      <c r="C128" t="str">
        <f>411 &amp; LEFT('2013'!$B$128,4)&amp;LEFT('2013'!$C$128,2)</f>
        <v>41111821</v>
      </c>
      <c r="D128" s="144" t="str">
        <f>'2013'!$I$128</f>
        <v>0000000813</v>
      </c>
      <c r="E128" t="str">
        <f>LEFT('2013'!$B$128,4)&amp;LEFT('2013'!$C$128,3)&amp;LEFT('2013'!$H$128,13)</f>
        <v>118217formation B</v>
      </c>
      <c r="F128" s="16">
        <f>'2013'!$S$128</f>
        <v>111</v>
      </c>
      <c r="G128" s="16"/>
      <c r="H128" t="s">
        <v>325</v>
      </c>
      <c r="K128" s="131"/>
    </row>
    <row r="129" spans="1:11" x14ac:dyDescent="0.2">
      <c r="A129" s="84">
        <f>'2013'!$J$128</f>
        <v>41369</v>
      </c>
      <c r="B129" t="s">
        <v>324</v>
      </c>
      <c r="C129">
        <f>IF(OR('2013'!$H$128="formation B",'2013'!$H$128="avoir formation B"),706130,IF(OR('2013'!$H$128="formation AM",'2013'!$H$128="avoir formation AM"),706100,IF(OR('2013'!$H$128="formation AAC",'2013'!$H$128="avoir formation AAC"),706140,IF(OR('2013'!$H$128="formation moto",'2013'!$H$128="avoir formation moto"),706150,706170))))</f>
        <v>706130</v>
      </c>
      <c r="D129" s="144" t="str">
        <f>'2013'!$I$128</f>
        <v>0000000813</v>
      </c>
      <c r="E129" t="str">
        <f>LEFT('2013'!$B$128,4)&amp;LEFT('2013'!$C$128,3)&amp;LEFT('2013'!$H$128,13)</f>
        <v>118217formation B</v>
      </c>
      <c r="G129" s="16">
        <f>'2013'!$T$128</f>
        <v>92.809364548494983</v>
      </c>
      <c r="H129" t="s">
        <v>325</v>
      </c>
      <c r="K129" s="131"/>
    </row>
    <row r="130" spans="1:11" x14ac:dyDescent="0.2">
      <c r="A130" s="84">
        <f>'2013'!$J$128</f>
        <v>41369</v>
      </c>
      <c r="B130" t="s">
        <v>324</v>
      </c>
      <c r="C130">
        <v>44710</v>
      </c>
      <c r="D130" s="144" t="str">
        <f>'2013'!$I$128</f>
        <v>0000000813</v>
      </c>
      <c r="E130" t="str">
        <f>LEFT('2013'!$B$128,4)&amp;LEFT('2013'!$C$128,3)&amp;LEFT('2013'!$H$128,13)</f>
        <v>118217formation B</v>
      </c>
      <c r="F130" s="16"/>
      <c r="G130" s="16">
        <f>'2013'!$U$128</f>
        <v>18.190635451505017</v>
      </c>
      <c r="H130" t="s">
        <v>325</v>
      </c>
      <c r="K130" s="131"/>
    </row>
    <row r="131" spans="1:11" x14ac:dyDescent="0.2">
      <c r="A131" s="84">
        <f>'2013'!$J$129</f>
        <v>41369</v>
      </c>
      <c r="B131" t="s">
        <v>324</v>
      </c>
      <c r="C131" t="str">
        <f>411 &amp; LEFT('2013'!$B$129,4)&amp;LEFT('2013'!$C$129,2)</f>
        <v>41111921</v>
      </c>
      <c r="D131" s="144" t="str">
        <f>'2013'!$I$129</f>
        <v>0000000814</v>
      </c>
      <c r="E131" t="str">
        <f>LEFT('2013'!$B$129,4)&amp;LEFT('2013'!$C$129,3)&amp;LEFT('2013'!$H$129,13)</f>
        <v>119218formation B</v>
      </c>
      <c r="F131" s="16">
        <f>'2013'!$S$129</f>
        <v>111</v>
      </c>
      <c r="G131" s="16"/>
      <c r="H131" t="s">
        <v>325</v>
      </c>
      <c r="K131" s="131"/>
    </row>
    <row r="132" spans="1:11" x14ac:dyDescent="0.2">
      <c r="A132" s="84">
        <f>'2013'!$J$129</f>
        <v>41369</v>
      </c>
      <c r="B132" t="s">
        <v>324</v>
      </c>
      <c r="C132">
        <f>IF(OR('2013'!$H$129="formation B",'2013'!$H$129="avoir formation B"),706130,IF(OR('2013'!$H$129="formation AM",'2013'!$H$129="avoir formation AM"),706100,IF(OR('2013'!$H$129="formation AAC",'2013'!$H$129="avoir formation AAC"),706140,IF(OR('2013'!$H$129="formation moto",'2013'!$H$129="avoir formation moto"),706150,706170))))</f>
        <v>706130</v>
      </c>
      <c r="D132" s="144" t="str">
        <f>'2013'!$I$129</f>
        <v>0000000814</v>
      </c>
      <c r="E132" t="str">
        <f>LEFT('2013'!$B$129,4)&amp;LEFT('2013'!$C$129,3)&amp;LEFT('2013'!$H$129,13)</f>
        <v>119218formation B</v>
      </c>
      <c r="G132" s="16">
        <f>'2013'!$T$129</f>
        <v>92.809364548494983</v>
      </c>
      <c r="H132" t="s">
        <v>325</v>
      </c>
      <c r="K132" s="131"/>
    </row>
    <row r="133" spans="1:11" x14ac:dyDescent="0.2">
      <c r="A133" s="84">
        <f>'2013'!$J$129</f>
        <v>41369</v>
      </c>
      <c r="B133" t="s">
        <v>324</v>
      </c>
      <c r="C133">
        <v>44710</v>
      </c>
      <c r="D133" s="144" t="str">
        <f>'2013'!$I$129</f>
        <v>0000000814</v>
      </c>
      <c r="E133" t="str">
        <f>LEFT('2013'!$B$129,4)&amp;LEFT('2013'!$C$129,3)&amp;LEFT('2013'!$H$129,13)</f>
        <v>119218formation B</v>
      </c>
      <c r="F133" s="16"/>
      <c r="G133" s="16">
        <f>'2013'!$U$129</f>
        <v>18.190635451505017</v>
      </c>
      <c r="H133" t="s">
        <v>325</v>
      </c>
      <c r="K133" s="131"/>
    </row>
    <row r="134" spans="1:11" x14ac:dyDescent="0.2">
      <c r="A134" s="84">
        <f>'2013'!$J$130</f>
        <v>41369</v>
      </c>
      <c r="B134" t="s">
        <v>324</v>
      </c>
      <c r="C134" t="str">
        <f>411 &amp; LEFT('2013'!$B$130,4)&amp;LEFT('2013'!$C$130,2)</f>
        <v>41112021</v>
      </c>
      <c r="D134" s="144" t="str">
        <f>'2013'!$I$130</f>
        <v>0000000815</v>
      </c>
      <c r="E134" t="str">
        <f>LEFT('2013'!$B$130,4)&amp;LEFT('2013'!$C$130,3)&amp;LEFT('2013'!$H$130,13)</f>
        <v>120219formation B</v>
      </c>
      <c r="F134" s="16">
        <f>'2013'!$S$130</f>
        <v>111</v>
      </c>
      <c r="G134" s="16"/>
      <c r="H134" t="s">
        <v>325</v>
      </c>
      <c r="K134" s="131"/>
    </row>
    <row r="135" spans="1:11" x14ac:dyDescent="0.2">
      <c r="A135" s="84">
        <f>'2013'!$J$130</f>
        <v>41369</v>
      </c>
      <c r="B135" t="s">
        <v>324</v>
      </c>
      <c r="C135">
        <f>IF(OR('2013'!$H$130="formation B",'2013'!$H$130="avoir formation B"),706130,IF(OR('2013'!$H$130="formation AM",'2013'!$H$130="avoir formation AM"),706100,IF(OR('2013'!$H$130="formation AAC",'2013'!$H$130="avoir formation AAC"),706140,IF(OR('2013'!$H$130="formation moto",'2013'!$H$130="avoir formation moto"),706150,706170))))</f>
        <v>706130</v>
      </c>
      <c r="D135" s="144" t="str">
        <f>'2013'!$I$130</f>
        <v>0000000815</v>
      </c>
      <c r="E135" t="str">
        <f>LEFT('2013'!$B$130,4)&amp;LEFT('2013'!$C$130,3)&amp;LEFT('2013'!$H$130,13)</f>
        <v>120219formation B</v>
      </c>
      <c r="G135" s="16">
        <f>'2013'!$T$130</f>
        <v>92.809364548494983</v>
      </c>
      <c r="H135" t="s">
        <v>325</v>
      </c>
      <c r="K135" s="131"/>
    </row>
    <row r="136" spans="1:11" x14ac:dyDescent="0.2">
      <c r="A136" s="84">
        <f>'2013'!$J$130</f>
        <v>41369</v>
      </c>
      <c r="B136" t="s">
        <v>324</v>
      </c>
      <c r="C136">
        <v>44710</v>
      </c>
      <c r="D136" s="144" t="str">
        <f>'2013'!$I$130</f>
        <v>0000000815</v>
      </c>
      <c r="E136" t="str">
        <f>LEFT('2013'!$B$130,4)&amp;LEFT('2013'!$C$130,3)&amp;LEFT('2013'!$H$130,13)</f>
        <v>120219formation B</v>
      </c>
      <c r="F136" s="16"/>
      <c r="G136" s="16">
        <f>'2013'!$U$130</f>
        <v>18.190635451505017</v>
      </c>
      <c r="H136" t="s">
        <v>325</v>
      </c>
      <c r="K136" s="131"/>
    </row>
    <row r="137" spans="1:11" x14ac:dyDescent="0.2">
      <c r="A137" s="84">
        <f>'2013'!$J$131</f>
        <v>41369</v>
      </c>
      <c r="B137" t="s">
        <v>324</v>
      </c>
      <c r="C137" t="str">
        <f>411 &amp; LEFT('2013'!$B$131,4)&amp;LEFT('2013'!$C$131,2)</f>
        <v>41112122</v>
      </c>
      <c r="D137" s="144" t="str">
        <f>'2013'!$I$131</f>
        <v>0000000816</v>
      </c>
      <c r="E137" t="str">
        <f>LEFT('2013'!$B$131,4)&amp;LEFT('2013'!$C$131,3)&amp;LEFT('2013'!$H$131,13)</f>
        <v>121220formation B</v>
      </c>
      <c r="F137" s="16">
        <f>'2013'!$S$131</f>
        <v>111</v>
      </c>
      <c r="G137" s="16"/>
      <c r="H137" t="s">
        <v>325</v>
      </c>
      <c r="K137" s="131"/>
    </row>
    <row r="138" spans="1:11" x14ac:dyDescent="0.2">
      <c r="A138" s="84">
        <f>'2013'!$J$131</f>
        <v>41369</v>
      </c>
      <c r="B138" t="s">
        <v>324</v>
      </c>
      <c r="C138">
        <f>IF(OR('2013'!$H$131="formation B",'2013'!$H$131="avoir formation B"),706130,IF(OR('2013'!$H$131="formation AM",'2013'!$H$131="avoir formation AM"),706100,IF(OR('2013'!$H$131="formation AAC",'2013'!$H$131="avoir formation AAC"),706140,IF(OR('2013'!$H$131="formation moto",'2013'!$H$131="avoir formation moto"),706150,706170))))</f>
        <v>706130</v>
      </c>
      <c r="D138" s="144" t="str">
        <f>'2013'!$I$131</f>
        <v>0000000816</v>
      </c>
      <c r="E138" t="str">
        <f>LEFT('2013'!$B$131,4)&amp;LEFT('2013'!$C$131,3)&amp;LEFT('2013'!$H$131,13)</f>
        <v>121220formation B</v>
      </c>
      <c r="G138" s="16">
        <f>'2013'!$T$131</f>
        <v>92.809364548494983</v>
      </c>
      <c r="H138" t="s">
        <v>325</v>
      </c>
      <c r="K138" s="131"/>
    </row>
    <row r="139" spans="1:11" x14ac:dyDescent="0.2">
      <c r="A139" s="84">
        <f>'2013'!$J$131</f>
        <v>41369</v>
      </c>
      <c r="B139" t="s">
        <v>324</v>
      </c>
      <c r="C139">
        <v>44710</v>
      </c>
      <c r="D139" s="144" t="str">
        <f>'2013'!$I$131</f>
        <v>0000000816</v>
      </c>
      <c r="E139" t="str">
        <f>LEFT('2013'!$B$131,4)&amp;LEFT('2013'!$C$131,3)&amp;LEFT('2013'!$H$131,13)</f>
        <v>121220formation B</v>
      </c>
      <c r="F139" s="16"/>
      <c r="G139" s="16">
        <f>'2013'!$U$131</f>
        <v>18.190635451505017</v>
      </c>
      <c r="H139" t="s">
        <v>325</v>
      </c>
      <c r="K139" s="131"/>
    </row>
    <row r="140" spans="1:11" x14ac:dyDescent="0.2">
      <c r="A140" s="84">
        <f>'2013'!$J$132</f>
        <v>41369</v>
      </c>
      <c r="B140" t="s">
        <v>324</v>
      </c>
      <c r="C140" t="str">
        <f>411 &amp; LEFT('2013'!$B$132,4)&amp;LEFT('2013'!$C$132,2)</f>
        <v>41112222</v>
      </c>
      <c r="D140" s="144" t="str">
        <f>'2013'!$I$132</f>
        <v>0000000817</v>
      </c>
      <c r="E140" t="str">
        <f>LEFT('2013'!$B$132,4)&amp;LEFT('2013'!$C$132,3)&amp;LEFT('2013'!$H$132,13)</f>
        <v>122221formation B</v>
      </c>
      <c r="F140" s="16">
        <f>'2013'!$S$132</f>
        <v>111</v>
      </c>
      <c r="G140" s="16"/>
      <c r="H140" t="s">
        <v>325</v>
      </c>
      <c r="K140" s="131"/>
    </row>
    <row r="141" spans="1:11" x14ac:dyDescent="0.2">
      <c r="A141" s="84">
        <f>'2013'!$J$132</f>
        <v>41369</v>
      </c>
      <c r="B141" t="s">
        <v>324</v>
      </c>
      <c r="C141">
        <f>IF(OR('2013'!$H$132="formation B",'2013'!$H$132="avoir formation B"),706130,IF(OR('2013'!$H$132="formation AM",'2013'!$H$132="avoir formation AM"),706100,IF(OR('2013'!$H$132="formation AAC",'2013'!$H$132="avoir formation AAC"),706140,IF(OR('2013'!$H$132="formation moto",'2013'!$H$132="avoir formation moto"),706150,706170))))</f>
        <v>706130</v>
      </c>
      <c r="D141" s="144" t="str">
        <f>'2013'!$I$132</f>
        <v>0000000817</v>
      </c>
      <c r="E141" t="str">
        <f>LEFT('2013'!$B$132,4)&amp;LEFT('2013'!$C$132,3)&amp;LEFT('2013'!$H$132,13)</f>
        <v>122221formation B</v>
      </c>
      <c r="G141" s="16">
        <f>'2013'!$T$132</f>
        <v>92.809364548494983</v>
      </c>
      <c r="H141" t="s">
        <v>325</v>
      </c>
      <c r="K141" s="131"/>
    </row>
    <row r="142" spans="1:11" x14ac:dyDescent="0.2">
      <c r="A142" s="84">
        <f>'2013'!$J$132</f>
        <v>41369</v>
      </c>
      <c r="B142" t="s">
        <v>324</v>
      </c>
      <c r="C142">
        <v>44710</v>
      </c>
      <c r="D142" s="144" t="str">
        <f>'2013'!$I$132</f>
        <v>0000000817</v>
      </c>
      <c r="E142" t="str">
        <f>LEFT('2013'!$B$132,4)&amp;LEFT('2013'!$C$132,3)&amp;LEFT('2013'!$H$132,13)</f>
        <v>122221formation B</v>
      </c>
      <c r="F142" s="16"/>
      <c r="G142" s="16">
        <f>'2013'!$U$132</f>
        <v>18.190635451505017</v>
      </c>
      <c r="H142" t="s">
        <v>325</v>
      </c>
      <c r="K142" s="131"/>
    </row>
    <row r="143" spans="1:11" x14ac:dyDescent="0.2">
      <c r="A143" s="84">
        <f>'2013'!$J$133</f>
        <v>41369</v>
      </c>
      <c r="B143" t="s">
        <v>324</v>
      </c>
      <c r="C143" t="str">
        <f>411 &amp; LEFT('2013'!$B$133,4)&amp;LEFT('2013'!$C$133,2)</f>
        <v>41112322</v>
      </c>
      <c r="D143" s="144" t="str">
        <f>'2013'!$I$133</f>
        <v>0000000818</v>
      </c>
      <c r="E143" t="str">
        <f>LEFT('2013'!$B$133,4)&amp;LEFT('2013'!$C$133,3)&amp;LEFT('2013'!$H$133,13)</f>
        <v>123222formation AAC</v>
      </c>
      <c r="F143" s="16">
        <f>'2013'!$S$133</f>
        <v>76</v>
      </c>
      <c r="G143" s="16"/>
      <c r="H143" t="s">
        <v>325</v>
      </c>
      <c r="K143" s="131"/>
    </row>
    <row r="144" spans="1:11" x14ac:dyDescent="0.2">
      <c r="A144" s="84">
        <f>'2013'!$J$133</f>
        <v>41369</v>
      </c>
      <c r="B144" t="s">
        <v>324</v>
      </c>
      <c r="C144">
        <f>IF(OR('2013'!$H$133="formation B",'2013'!$H$133="avoir formation B"),706130,IF(OR('2013'!$H$133="formation AM",'2013'!$H$133="avoir formation AM"),706100,IF(OR('2013'!$H$133="formation AAC",'2013'!$H$133="avoir formation AAC"),706140,IF(OR('2013'!$H$133="formation moto",'2013'!$H$133="avoir formation moto"),706150,706170))))</f>
        <v>706140</v>
      </c>
      <c r="D144" s="144" t="str">
        <f>'2013'!$I$133</f>
        <v>0000000818</v>
      </c>
      <c r="E144" t="str">
        <f>LEFT('2013'!$B$133,4)&amp;LEFT('2013'!$C$133,3)&amp;LEFT('2013'!$H$133,13)</f>
        <v>123222formation AAC</v>
      </c>
      <c r="G144" s="16">
        <f>'2013'!$T$133</f>
        <v>63.545150501672246</v>
      </c>
      <c r="H144" t="s">
        <v>325</v>
      </c>
      <c r="K144" s="131"/>
    </row>
    <row r="145" spans="1:11" x14ac:dyDescent="0.2">
      <c r="A145" s="84">
        <f>'2013'!$J$133</f>
        <v>41369</v>
      </c>
      <c r="B145" t="s">
        <v>324</v>
      </c>
      <c r="C145">
        <v>44710</v>
      </c>
      <c r="D145" s="144" t="str">
        <f>'2013'!$I$133</f>
        <v>0000000818</v>
      </c>
      <c r="E145" t="str">
        <f>LEFT('2013'!$B$133,4)&amp;LEFT('2013'!$C$133,3)&amp;LEFT('2013'!$H$133,13)</f>
        <v>123222formation AAC</v>
      </c>
      <c r="F145" s="16"/>
      <c r="G145" s="16">
        <f>'2013'!$U$133</f>
        <v>12.454849498327761</v>
      </c>
      <c r="H145" t="s">
        <v>325</v>
      </c>
      <c r="K145" s="131"/>
    </row>
    <row r="146" spans="1:11" x14ac:dyDescent="0.2">
      <c r="A146" s="84">
        <f>'2013'!$J$134</f>
        <v>41370</v>
      </c>
      <c r="B146" t="s">
        <v>324</v>
      </c>
      <c r="C146" t="str">
        <f>411 &amp; LEFT('2013'!$B$134,4)&amp;LEFT('2013'!$C$134,2)</f>
        <v>41112422</v>
      </c>
      <c r="D146" s="144" t="str">
        <f>'2013'!$I$134</f>
        <v>0000000819</v>
      </c>
      <c r="E146" t="str">
        <f>LEFT('2013'!$B$134,4)&amp;LEFT('2013'!$C$134,3)&amp;LEFT('2013'!$H$134,13)</f>
        <v>124223formation B</v>
      </c>
      <c r="F146" s="16">
        <f>'2013'!$S$134</f>
        <v>190</v>
      </c>
      <c r="G146" s="16"/>
      <c r="H146" t="s">
        <v>325</v>
      </c>
      <c r="K146" s="131"/>
    </row>
    <row r="147" spans="1:11" x14ac:dyDescent="0.2">
      <c r="A147" s="84">
        <f>'2013'!$J$134</f>
        <v>41370</v>
      </c>
      <c r="B147" t="s">
        <v>324</v>
      </c>
      <c r="C147">
        <f>IF(OR('2013'!$H$134="formation B",'2013'!$H$134="avoir formation B"),706130,IF(OR('2013'!$H$134="formation AM",'2013'!$H$134="avoir formation AM"),706100,IF(OR('2013'!$H$134="formation AAC",'2013'!$H$134="avoir formation AAC"),706140,IF(OR('2013'!$H$134="formation moto",'2013'!$H$134="avoir formation moto"),706150,706170))))</f>
        <v>706130</v>
      </c>
      <c r="D147" s="144" t="str">
        <f>'2013'!$I$134</f>
        <v>0000000819</v>
      </c>
      <c r="E147" t="str">
        <f>LEFT('2013'!$B$134,4)&amp;LEFT('2013'!$C$134,3)&amp;LEFT('2013'!$H$134,13)</f>
        <v>124223formation B</v>
      </c>
      <c r="G147" s="16">
        <f>'2013'!$T$134</f>
        <v>158.86287625418061</v>
      </c>
      <c r="H147" t="s">
        <v>325</v>
      </c>
      <c r="K147" s="131"/>
    </row>
    <row r="148" spans="1:11" x14ac:dyDescent="0.2">
      <c r="A148" s="84">
        <f>'2013'!$J$134</f>
        <v>41370</v>
      </c>
      <c r="B148" t="s">
        <v>324</v>
      </c>
      <c r="C148">
        <v>44710</v>
      </c>
      <c r="D148" s="144" t="str">
        <f>'2013'!$I$134</f>
        <v>0000000819</v>
      </c>
      <c r="E148" t="str">
        <f>LEFT('2013'!$B$134,4)&amp;LEFT('2013'!$C$134,3)&amp;LEFT('2013'!$H$134,13)</f>
        <v>124223formation B</v>
      </c>
      <c r="F148" s="16"/>
      <c r="G148" s="16">
        <f>'2013'!$U$134</f>
        <v>31.137123745819398</v>
      </c>
      <c r="H148" t="s">
        <v>325</v>
      </c>
      <c r="K148" s="131"/>
    </row>
    <row r="149" spans="1:11" x14ac:dyDescent="0.2">
      <c r="A149" s="84">
        <f>'2013'!$J$135</f>
        <v>41373</v>
      </c>
      <c r="B149" t="s">
        <v>324</v>
      </c>
      <c r="C149" t="str">
        <f>411 &amp; LEFT('2013'!$B$135,4)&amp;LEFT('2013'!$C$135,2)</f>
        <v>41112522</v>
      </c>
      <c r="D149" s="144" t="str">
        <f>'2013'!$I$135</f>
        <v>0000000820</v>
      </c>
      <c r="E149" t="str">
        <f>LEFT('2013'!$B$135,4)&amp;LEFT('2013'!$C$135,3)&amp;LEFT('2013'!$H$135,13)</f>
        <v>125224formation B</v>
      </c>
      <c r="F149" s="16">
        <f>'2013'!$S$135</f>
        <v>152</v>
      </c>
      <c r="G149" s="16"/>
      <c r="H149" t="s">
        <v>325</v>
      </c>
      <c r="K149" s="131"/>
    </row>
    <row r="150" spans="1:11" x14ac:dyDescent="0.2">
      <c r="A150" s="84">
        <f>'2013'!$J$135</f>
        <v>41373</v>
      </c>
      <c r="B150" t="s">
        <v>324</v>
      </c>
      <c r="C150">
        <f>IF(OR('2013'!$H$135="formation B",'2013'!$H$135="avoir formation B"),706130,IF(OR('2013'!$H$135="formation AM",'2013'!$H$135="avoir formation AM"),706100,IF(OR('2013'!$H$135="formation AAC",'2013'!$H$135="avoir formation AAC"),706140,IF(OR('2013'!$H$135="formation moto",'2013'!$H$135="avoir formation moto"),706150,706170))))</f>
        <v>706130</v>
      </c>
      <c r="D150" s="144" t="str">
        <f>'2013'!$I$135</f>
        <v>0000000820</v>
      </c>
      <c r="E150" t="str">
        <f>LEFT('2013'!$B$135,4)&amp;LEFT('2013'!$C$135,3)&amp;LEFT('2013'!$H$135,13)</f>
        <v>125224formation B</v>
      </c>
      <c r="G150" s="16">
        <f>'2013'!$T$135</f>
        <v>127.09030100334449</v>
      </c>
      <c r="H150" t="s">
        <v>325</v>
      </c>
      <c r="K150" s="131"/>
    </row>
    <row r="151" spans="1:11" x14ac:dyDescent="0.2">
      <c r="A151" s="84">
        <f>'2013'!$J$135</f>
        <v>41373</v>
      </c>
      <c r="B151" t="s">
        <v>324</v>
      </c>
      <c r="C151">
        <v>44710</v>
      </c>
      <c r="D151" s="144" t="str">
        <f>'2013'!$I$135</f>
        <v>0000000820</v>
      </c>
      <c r="E151" t="str">
        <f>LEFT('2013'!$B$135,4)&amp;LEFT('2013'!$C$135,3)&amp;LEFT('2013'!$H$135,13)</f>
        <v>125224formation B</v>
      </c>
      <c r="F151" s="16"/>
      <c r="G151" s="16">
        <f>'2013'!$U$135</f>
        <v>24.909698996655521</v>
      </c>
      <c r="H151" t="s">
        <v>325</v>
      </c>
      <c r="K151" s="131"/>
    </row>
    <row r="152" spans="1:11" x14ac:dyDescent="0.2">
      <c r="A152" s="84">
        <f>'2013'!$J$136</f>
        <v>41374</v>
      </c>
      <c r="B152" t="s">
        <v>324</v>
      </c>
      <c r="C152" t="str">
        <f>411 &amp; LEFT('2013'!$B$136,4)&amp;LEFT('2013'!$C$136,2)</f>
        <v>41112622</v>
      </c>
      <c r="D152" s="144" t="str">
        <f>'2013'!$I$136</f>
        <v>0000000821</v>
      </c>
      <c r="E152" t="str">
        <f>LEFT('2013'!$B$136,4)&amp;LEFT('2013'!$C$136,3)&amp;LEFT('2013'!$H$136,13)</f>
        <v>126225formation B</v>
      </c>
      <c r="F152" s="16">
        <f>'2013'!$S$136</f>
        <v>38</v>
      </c>
      <c r="G152" s="16"/>
      <c r="H152" t="s">
        <v>325</v>
      </c>
      <c r="K152" s="131"/>
    </row>
    <row r="153" spans="1:11" x14ac:dyDescent="0.2">
      <c r="A153" s="84">
        <f>'2013'!$J$136</f>
        <v>41374</v>
      </c>
      <c r="B153" t="s">
        <v>324</v>
      </c>
      <c r="C153">
        <f>IF(OR('2013'!$H$136="formation B",'2013'!$H$136="avoir formation B"),706130,IF(OR('2013'!$H$136="formation AM",'2013'!$H$136="avoir formation AM"),706100,IF(OR('2013'!$H$136="formation AAC",'2013'!$H$136="avoir formation AAC"),706140,IF(OR('2013'!$H$136="formation moto",'2013'!$H$136="avoir formation moto"),706150,706170))))</f>
        <v>706130</v>
      </c>
      <c r="D153" s="144" t="str">
        <f>'2013'!$I$136</f>
        <v>0000000821</v>
      </c>
      <c r="E153" t="str">
        <f>LEFT('2013'!$B$136,4)&amp;LEFT('2013'!$C$136,3)&amp;LEFT('2013'!$H$136,13)</f>
        <v>126225formation B</v>
      </c>
      <c r="G153" s="16">
        <f>'2013'!$T$136</f>
        <v>31.772575250836123</v>
      </c>
      <c r="H153" t="s">
        <v>325</v>
      </c>
      <c r="K153" s="131"/>
    </row>
    <row r="154" spans="1:11" x14ac:dyDescent="0.2">
      <c r="A154" s="84">
        <f>'2013'!$J$136</f>
        <v>41374</v>
      </c>
      <c r="B154" t="s">
        <v>324</v>
      </c>
      <c r="C154">
        <v>44710</v>
      </c>
      <c r="D154" s="144" t="str">
        <f>'2013'!$I$136</f>
        <v>0000000821</v>
      </c>
      <c r="E154" t="str">
        <f>LEFT('2013'!$B$136,4)&amp;LEFT('2013'!$C$136,3)&amp;LEFT('2013'!$H$136,13)</f>
        <v>126225formation B</v>
      </c>
      <c r="F154" s="16"/>
      <c r="G154" s="16">
        <f>'2013'!$U$136</f>
        <v>6.2274247491638803</v>
      </c>
      <c r="H154" t="s">
        <v>325</v>
      </c>
      <c r="K154" s="131"/>
    </row>
    <row r="155" spans="1:11" x14ac:dyDescent="0.2">
      <c r="A155" s="84">
        <f>'2013'!$J$137</f>
        <v>41375</v>
      </c>
      <c r="B155" t="s">
        <v>324</v>
      </c>
      <c r="C155" t="str">
        <f>411 &amp; LEFT('2013'!$B$137,4)&amp;LEFT('2013'!$C$137,2)</f>
        <v>41112722</v>
      </c>
      <c r="D155" s="144" t="str">
        <f>'2013'!$I$137</f>
        <v>0000000822</v>
      </c>
      <c r="E155" t="str">
        <f>LEFT('2013'!$B$137,4)&amp;LEFT('2013'!$C$137,3)&amp;LEFT('2013'!$H$137,13)</f>
        <v>127226formation B</v>
      </c>
      <c r="F155" s="16">
        <f>'2013'!$S$137</f>
        <v>190</v>
      </c>
      <c r="G155" s="16"/>
      <c r="H155" t="s">
        <v>325</v>
      </c>
      <c r="K155" s="131"/>
    </row>
    <row r="156" spans="1:11" x14ac:dyDescent="0.2">
      <c r="A156" s="84">
        <f>'2013'!$J$137</f>
        <v>41375</v>
      </c>
      <c r="B156" t="s">
        <v>324</v>
      </c>
      <c r="C156">
        <f>IF(OR('2013'!$H$137="formation B",'2013'!$H$137="avoir formation B"),706130,IF(OR('2013'!$H$137="formation AM",'2013'!$H$137="avoir formation AM"),706100,IF(OR('2013'!$H$137="formation AAC",'2013'!$H$137="avoir formation AAC"),706140,IF(OR('2013'!$H$137="formation moto",'2013'!$H$137="avoir formation moto"),706150,706170))))</f>
        <v>706130</v>
      </c>
      <c r="D156" s="144" t="str">
        <f>'2013'!$I$137</f>
        <v>0000000822</v>
      </c>
      <c r="E156" t="str">
        <f>LEFT('2013'!$B$137,4)&amp;LEFT('2013'!$C$137,3)&amp;LEFT('2013'!$H$137,13)</f>
        <v>127226formation B</v>
      </c>
      <c r="G156" s="16">
        <f>'2013'!$T$137</f>
        <v>158.86287625418061</v>
      </c>
      <c r="H156" t="s">
        <v>325</v>
      </c>
      <c r="K156" s="131"/>
    </row>
    <row r="157" spans="1:11" x14ac:dyDescent="0.2">
      <c r="A157" s="84">
        <f>'2013'!$J$137</f>
        <v>41375</v>
      </c>
      <c r="B157" t="s">
        <v>324</v>
      </c>
      <c r="C157">
        <v>44710</v>
      </c>
      <c r="D157" s="144" t="str">
        <f>'2013'!$I$137</f>
        <v>0000000822</v>
      </c>
      <c r="E157" t="str">
        <f>LEFT('2013'!$B$137,4)&amp;LEFT('2013'!$C$137,3)&amp;LEFT('2013'!$H$137,13)</f>
        <v>127226formation B</v>
      </c>
      <c r="F157" s="16"/>
      <c r="G157" s="16">
        <f>'2013'!$U$137</f>
        <v>31.137123745819398</v>
      </c>
      <c r="H157" t="s">
        <v>325</v>
      </c>
      <c r="K157" s="131"/>
    </row>
    <row r="158" spans="1:11" x14ac:dyDescent="0.2">
      <c r="A158" s="84">
        <f>'2013'!$J$138</f>
        <v>41375</v>
      </c>
      <c r="B158" t="s">
        <v>324</v>
      </c>
      <c r="C158" t="str">
        <f>411 &amp; LEFT('2013'!$B$138,4)&amp;LEFT('2013'!$C$138,2)</f>
        <v>41112822</v>
      </c>
      <c r="D158" s="144" t="str">
        <f>'2013'!$I$138</f>
        <v>0000000823</v>
      </c>
      <c r="E158" t="str">
        <f>LEFT('2013'!$B$138,4)&amp;LEFT('2013'!$C$138,3)&amp;LEFT('2013'!$H$138,13)</f>
        <v>128227formation AAC</v>
      </c>
      <c r="F158" s="16">
        <f>'2013'!$S$138</f>
        <v>38</v>
      </c>
      <c r="G158" s="16"/>
      <c r="H158" t="s">
        <v>325</v>
      </c>
      <c r="K158" s="131"/>
    </row>
    <row r="159" spans="1:11" x14ac:dyDescent="0.2">
      <c r="A159" s="84">
        <f>'2013'!$J$138</f>
        <v>41375</v>
      </c>
      <c r="B159" t="s">
        <v>324</v>
      </c>
      <c r="C159">
        <f>IF(OR('2013'!$H$138="formation B",'2013'!$H$138="avoir formation B"),706130,IF(OR('2013'!$H$138="formation AM",'2013'!$H$138="avoir formation AM"),706100,IF(OR('2013'!$H$138="formation AAC",'2013'!$H$138="avoir formation AAC"),706140,IF(OR('2013'!$H$138="formation moto",'2013'!$H$138="avoir formation moto"),706150,706170))))</f>
        <v>706140</v>
      </c>
      <c r="D159" s="144" t="str">
        <f>'2013'!$I$138</f>
        <v>0000000823</v>
      </c>
      <c r="E159" t="str">
        <f>LEFT('2013'!$B$138,4)&amp;LEFT('2013'!$C$138,3)&amp;LEFT('2013'!$H$138,13)</f>
        <v>128227formation AAC</v>
      </c>
      <c r="G159" s="16">
        <f>'2013'!$T$138</f>
        <v>31.772575250836123</v>
      </c>
      <c r="H159" t="s">
        <v>325</v>
      </c>
      <c r="K159" s="131"/>
    </row>
    <row r="160" spans="1:11" x14ac:dyDescent="0.2">
      <c r="A160" s="84">
        <f>'2013'!$J$138</f>
        <v>41375</v>
      </c>
      <c r="B160" t="s">
        <v>324</v>
      </c>
      <c r="C160">
        <v>44710</v>
      </c>
      <c r="D160" s="144" t="str">
        <f>'2013'!$I$138</f>
        <v>0000000823</v>
      </c>
      <c r="E160" t="str">
        <f>LEFT('2013'!$B$138,4)&amp;LEFT('2013'!$C$138,3)&amp;LEFT('2013'!$H$138,13)</f>
        <v>128227formation AAC</v>
      </c>
      <c r="F160" s="16"/>
      <c r="G160" s="16">
        <f>'2013'!$U$138</f>
        <v>6.2274247491638803</v>
      </c>
      <c r="H160" t="s">
        <v>325</v>
      </c>
      <c r="K160" s="131"/>
    </row>
    <row r="161" spans="1:11" x14ac:dyDescent="0.2">
      <c r="A161" s="84">
        <f>'2013'!$J$139</f>
        <v>41375</v>
      </c>
      <c r="B161" t="s">
        <v>324</v>
      </c>
      <c r="C161" t="str">
        <f>411 &amp; LEFT('2013'!$B$139,4)&amp;LEFT('2013'!$C$139,2)</f>
        <v>41112922</v>
      </c>
      <c r="D161" s="144" t="str">
        <f>'2013'!$I$139</f>
        <v>0000000824</v>
      </c>
      <c r="E161" t="str">
        <f>LEFT('2013'!$B$139,4)&amp;LEFT('2013'!$C$139,3)&amp;LEFT('2013'!$H$139,13)</f>
        <v>129228formation B</v>
      </c>
      <c r="F161" s="16">
        <f>'2013'!$S$139</f>
        <v>152</v>
      </c>
      <c r="G161" s="16"/>
      <c r="H161" t="s">
        <v>325</v>
      </c>
      <c r="K161" s="131"/>
    </row>
    <row r="162" spans="1:11" x14ac:dyDescent="0.2">
      <c r="A162" s="84">
        <f>'2013'!$J$139</f>
        <v>41375</v>
      </c>
      <c r="B162" t="s">
        <v>324</v>
      </c>
      <c r="C162">
        <f>IF(OR('2013'!$H$139="formation B",'2013'!$H$139="avoir formation B"),706130,IF(OR('2013'!$H$139="formation AM",'2013'!$H$139="avoir formation AM"),706100,IF(OR('2013'!$H$139="formation AAC",'2013'!$H$139="avoir formation AAC"),706140,IF(OR('2013'!$H$139="formation moto",'2013'!$H$139="avoir formation moto"),706150,706170))))</f>
        <v>706130</v>
      </c>
      <c r="D162" s="144" t="str">
        <f>'2013'!$I$139</f>
        <v>0000000824</v>
      </c>
      <c r="E162" t="str">
        <f>LEFT('2013'!$B$139,4)&amp;LEFT('2013'!$C$139,3)&amp;LEFT('2013'!$H$139,13)</f>
        <v>129228formation B</v>
      </c>
      <c r="G162" s="16">
        <f>'2013'!$T$139</f>
        <v>127.09030100334449</v>
      </c>
      <c r="H162" t="s">
        <v>325</v>
      </c>
      <c r="K162" s="131"/>
    </row>
    <row r="163" spans="1:11" x14ac:dyDescent="0.2">
      <c r="A163" s="84">
        <f>'2013'!$J$139</f>
        <v>41375</v>
      </c>
      <c r="B163" t="s">
        <v>324</v>
      </c>
      <c r="C163">
        <v>44710</v>
      </c>
      <c r="D163" s="144" t="str">
        <f>'2013'!$I$139</f>
        <v>0000000824</v>
      </c>
      <c r="E163" t="str">
        <f>LEFT('2013'!$B$139,4)&amp;LEFT('2013'!$C$139,3)&amp;LEFT('2013'!$H$139,13)</f>
        <v>129228formation B</v>
      </c>
      <c r="F163" s="16"/>
      <c r="G163" s="16">
        <f>'2013'!$U$139</f>
        <v>24.909698996655521</v>
      </c>
      <c r="H163" t="s">
        <v>325</v>
      </c>
      <c r="K163" s="131"/>
    </row>
    <row r="164" spans="1:11" x14ac:dyDescent="0.2">
      <c r="A164" s="84">
        <f>'2013'!$J$140</f>
        <v>41375</v>
      </c>
      <c r="B164" t="s">
        <v>324</v>
      </c>
      <c r="C164" t="str">
        <f>411 &amp; LEFT('2013'!$B$140,4)&amp;LEFT('2013'!$C$140,2)</f>
        <v>41113022</v>
      </c>
      <c r="D164" s="144" t="str">
        <f>'2013'!$I$140</f>
        <v>0000000825</v>
      </c>
      <c r="E164" t="str">
        <f>LEFT('2013'!$B$140,4)&amp;LEFT('2013'!$C$140,3)&amp;LEFT('2013'!$H$140,13)</f>
        <v>130229formation B</v>
      </c>
      <c r="F164" s="16">
        <f>'2013'!$S$140</f>
        <v>228</v>
      </c>
      <c r="G164" s="16"/>
      <c r="H164" t="s">
        <v>325</v>
      </c>
      <c r="K164" s="131"/>
    </row>
    <row r="165" spans="1:11" x14ac:dyDescent="0.2">
      <c r="A165" s="84">
        <f>'2013'!$J$140</f>
        <v>41375</v>
      </c>
      <c r="B165" t="s">
        <v>324</v>
      </c>
      <c r="C165">
        <f>IF(OR('2013'!$H$140="formation B",'2013'!$H$140="avoir formation B"),706130,IF(OR('2013'!$H$140="formation AM",'2013'!$H$140="avoir formation AM"),706100,IF(OR('2013'!$H$140="formation AAC",'2013'!$H$140="avoir formation AAC"),706140,IF(OR('2013'!$H$140="formation moto",'2013'!$H$140="avoir formation moto"),706150,706170))))</f>
        <v>706130</v>
      </c>
      <c r="D165" s="144" t="str">
        <f>'2013'!$I$140</f>
        <v>0000000825</v>
      </c>
      <c r="E165" t="str">
        <f>LEFT('2013'!$B$140,4)&amp;LEFT('2013'!$C$140,3)&amp;LEFT('2013'!$H$140,13)</f>
        <v>130229formation B</v>
      </c>
      <c r="G165" s="16">
        <f>'2013'!$T$140</f>
        <v>190.63545150501673</v>
      </c>
      <c r="H165" t="s">
        <v>325</v>
      </c>
      <c r="K165" s="131"/>
    </row>
    <row r="166" spans="1:11" x14ac:dyDescent="0.2">
      <c r="A166" s="84">
        <f>'2013'!$J$140</f>
        <v>41375</v>
      </c>
      <c r="B166" t="s">
        <v>324</v>
      </c>
      <c r="C166">
        <v>44710</v>
      </c>
      <c r="D166" s="144" t="str">
        <f>'2013'!$I$140</f>
        <v>0000000825</v>
      </c>
      <c r="E166" t="str">
        <f>LEFT('2013'!$B$140,4)&amp;LEFT('2013'!$C$140,3)&amp;LEFT('2013'!$H$140,13)</f>
        <v>130229formation B</v>
      </c>
      <c r="F166" s="16"/>
      <c r="G166" s="16">
        <f>'2013'!$U$140</f>
        <v>37.364548494983282</v>
      </c>
      <c r="H166" t="s">
        <v>325</v>
      </c>
      <c r="K166" s="131"/>
    </row>
    <row r="167" spans="1:11" x14ac:dyDescent="0.2">
      <c r="A167" s="84">
        <f>'2013'!$J$141</f>
        <v>41376</v>
      </c>
      <c r="B167" t="s">
        <v>324</v>
      </c>
      <c r="C167" t="str">
        <f>411 &amp; LEFT('2013'!$B$141,4)&amp;LEFT('2013'!$C$141,2)</f>
        <v>41113123</v>
      </c>
      <c r="D167" s="144" t="str">
        <f>'2013'!$I$141</f>
        <v>0000000826</v>
      </c>
      <c r="E167" t="str">
        <f>LEFT('2013'!$B$141,4)&amp;LEFT('2013'!$C$141,3)&amp;LEFT('2013'!$H$141,13)</f>
        <v>131230formation B</v>
      </c>
      <c r="F167" s="16">
        <f>'2013'!$S$141</f>
        <v>771</v>
      </c>
      <c r="G167" s="16"/>
      <c r="H167" t="s">
        <v>325</v>
      </c>
      <c r="K167" s="131"/>
    </row>
    <row r="168" spans="1:11" x14ac:dyDescent="0.2">
      <c r="A168" s="84">
        <f>'2013'!$J$141</f>
        <v>41376</v>
      </c>
      <c r="B168" t="s">
        <v>324</v>
      </c>
      <c r="C168">
        <f>IF(OR('2013'!$H$141="formation B",'2013'!$H$141="avoir formation B"),706130,IF(OR('2013'!$H$141="formation AM",'2013'!$H$141="avoir formation AM"),706100,IF(OR('2013'!$H$141="formation AAC",'2013'!$H$141="avoir formation AAC"),706140,IF(OR('2013'!$H$141="formation moto",'2013'!$H$141="avoir formation moto"),706150,706170))))</f>
        <v>706130</v>
      </c>
      <c r="D168" s="144" t="str">
        <f>'2013'!$I$141</f>
        <v>0000000826</v>
      </c>
      <c r="E168" t="str">
        <f>LEFT('2013'!$B$141,4)&amp;LEFT('2013'!$C$141,3)&amp;LEFT('2013'!$H$141,13)</f>
        <v>131230formation B</v>
      </c>
      <c r="G168" s="16">
        <f>'2013'!$T$141</f>
        <v>644.64882943143812</v>
      </c>
      <c r="H168" t="s">
        <v>325</v>
      </c>
      <c r="K168" s="131"/>
    </row>
    <row r="169" spans="1:11" x14ac:dyDescent="0.2">
      <c r="A169" s="84">
        <f>'2013'!$J$141</f>
        <v>41376</v>
      </c>
      <c r="B169" t="s">
        <v>324</v>
      </c>
      <c r="C169">
        <v>44710</v>
      </c>
      <c r="D169" s="144" t="str">
        <f>'2013'!$I$141</f>
        <v>0000000826</v>
      </c>
      <c r="E169" t="str">
        <f>LEFT('2013'!$B$141,4)&amp;LEFT('2013'!$C$141,3)&amp;LEFT('2013'!$H$141,13)</f>
        <v>131230formation B</v>
      </c>
      <c r="F169" s="16"/>
      <c r="G169" s="16">
        <f>'2013'!$U$141</f>
        <v>126.35117056856187</v>
      </c>
      <c r="H169" t="s">
        <v>325</v>
      </c>
      <c r="K169" s="131"/>
    </row>
    <row r="170" spans="1:11" x14ac:dyDescent="0.2">
      <c r="A170" s="84">
        <f>'2013'!$J$142</f>
        <v>41376</v>
      </c>
      <c r="B170" t="s">
        <v>324</v>
      </c>
      <c r="C170" t="str">
        <f>411 &amp; LEFT('2013'!$B$142,4)&amp;LEFT('2013'!$C$142,2)</f>
        <v>41113223</v>
      </c>
      <c r="D170" s="144" t="str">
        <f>'2013'!$I$142</f>
        <v>0000000827</v>
      </c>
      <c r="E170" t="str">
        <f>LEFT('2013'!$B$142,4)&amp;LEFT('2013'!$C$142,3)&amp;LEFT('2013'!$H$142,13)</f>
        <v>132231formation AAC</v>
      </c>
      <c r="F170" s="16">
        <f>'2013'!$S$142</f>
        <v>76</v>
      </c>
      <c r="G170" s="16"/>
      <c r="H170" t="s">
        <v>325</v>
      </c>
      <c r="K170" s="131"/>
    </row>
    <row r="171" spans="1:11" x14ac:dyDescent="0.2">
      <c r="A171" s="84">
        <f>'2013'!$J$142</f>
        <v>41376</v>
      </c>
      <c r="B171" t="s">
        <v>324</v>
      </c>
      <c r="C171">
        <f>IF(OR('2013'!$H$142="formation B",'2013'!$H$142="avoir formation B"),706130,IF(OR('2013'!$H$142="formation AM",'2013'!$H$142="avoir formation AM"),706100,IF(OR('2013'!$H$142="formation AAC",'2013'!$H$142="avoir formation AAC"),706140,IF(OR('2013'!$H$142="formation moto",'2013'!$H$142="avoir formation moto"),706150,706170))))</f>
        <v>706140</v>
      </c>
      <c r="D171" s="144" t="str">
        <f>'2013'!$I$142</f>
        <v>0000000827</v>
      </c>
      <c r="E171" t="str">
        <f>LEFT('2013'!$B$142,4)&amp;LEFT('2013'!$C$142,3)&amp;LEFT('2013'!$H$142,13)</f>
        <v>132231formation AAC</v>
      </c>
      <c r="G171" s="16">
        <f>'2013'!$T$142</f>
        <v>63.545150501672246</v>
      </c>
      <c r="H171" t="s">
        <v>325</v>
      </c>
      <c r="K171" s="131"/>
    </row>
    <row r="172" spans="1:11" x14ac:dyDescent="0.2">
      <c r="A172" s="84">
        <f>'2013'!$J$142</f>
        <v>41376</v>
      </c>
      <c r="B172" t="s">
        <v>324</v>
      </c>
      <c r="C172">
        <v>44710</v>
      </c>
      <c r="D172" s="144" t="str">
        <f>'2013'!$I$142</f>
        <v>0000000827</v>
      </c>
      <c r="E172" t="str">
        <f>LEFT('2013'!$B$142,4)&amp;LEFT('2013'!$C$142,3)&amp;LEFT('2013'!$H$142,13)</f>
        <v>132231formation AAC</v>
      </c>
      <c r="F172" s="16"/>
      <c r="G172" s="16">
        <f>'2013'!$U$142</f>
        <v>12.454849498327761</v>
      </c>
      <c r="H172" t="s">
        <v>325</v>
      </c>
      <c r="K172" s="131"/>
    </row>
    <row r="173" spans="1:11" x14ac:dyDescent="0.2">
      <c r="A173" s="84">
        <f>'2013'!$J$143</f>
        <v>41376</v>
      </c>
      <c r="B173" t="s">
        <v>324</v>
      </c>
      <c r="C173" t="str">
        <f>411 &amp; LEFT('2013'!$B$143,4)&amp;LEFT('2013'!$C$143,2)</f>
        <v>41113323</v>
      </c>
      <c r="D173" s="144" t="str">
        <f>'2013'!$I$143</f>
        <v>0000000828</v>
      </c>
      <c r="E173" t="str">
        <f>LEFT('2013'!$B$143,4)&amp;LEFT('2013'!$C$143,3)&amp;LEFT('2013'!$H$143,13)</f>
        <v>133232formation AAC</v>
      </c>
      <c r="F173" s="16">
        <f>'2013'!$S$143</f>
        <v>114</v>
      </c>
      <c r="G173" s="16"/>
      <c r="H173" t="s">
        <v>325</v>
      </c>
      <c r="K173" s="131"/>
    </row>
    <row r="174" spans="1:11" x14ac:dyDescent="0.2">
      <c r="A174" s="84">
        <f>'2013'!$J$143</f>
        <v>41376</v>
      </c>
      <c r="B174" t="s">
        <v>324</v>
      </c>
      <c r="C174">
        <f>IF(OR('2013'!$H$143="formation B",'2013'!$H$143="avoir formation B"),706130,IF(OR('2013'!$H$143="formation AM",'2013'!$H$143="avoir formation AM"),706100,IF(OR('2013'!$H$143="formation AAC",'2013'!$H$143="avoir formation AAC"),706140,IF(OR('2013'!$H$143="formation moto",'2013'!$H$143="avoir formation moto"),706150,706170))))</f>
        <v>706140</v>
      </c>
      <c r="D174" s="144" t="str">
        <f>'2013'!$I$143</f>
        <v>0000000828</v>
      </c>
      <c r="E174" t="str">
        <f>LEFT('2013'!$B$143,4)&amp;LEFT('2013'!$C$143,3)&amp;LEFT('2013'!$H$143,13)</f>
        <v>133232formation AAC</v>
      </c>
      <c r="G174" s="16">
        <f>'2013'!$T$143</f>
        <v>95.317725752508366</v>
      </c>
      <c r="H174" t="s">
        <v>325</v>
      </c>
      <c r="K174" s="131"/>
    </row>
    <row r="175" spans="1:11" x14ac:dyDescent="0.2">
      <c r="A175" s="84">
        <f>'2013'!$J$143</f>
        <v>41376</v>
      </c>
      <c r="B175" t="s">
        <v>324</v>
      </c>
      <c r="C175">
        <v>44710</v>
      </c>
      <c r="D175" s="144" t="str">
        <f>'2013'!$I$143</f>
        <v>0000000828</v>
      </c>
      <c r="E175" t="str">
        <f>LEFT('2013'!$B$143,4)&amp;LEFT('2013'!$C$143,3)&amp;LEFT('2013'!$H$143,13)</f>
        <v>133232formation AAC</v>
      </c>
      <c r="F175" s="16"/>
      <c r="G175" s="16">
        <f>'2013'!$U$143</f>
        <v>18.682274247491641</v>
      </c>
      <c r="H175" t="s">
        <v>325</v>
      </c>
      <c r="K175" s="131"/>
    </row>
    <row r="176" spans="1:11" x14ac:dyDescent="0.2">
      <c r="A176" s="84">
        <f>'2013'!$J$144</f>
        <v>41376</v>
      </c>
      <c r="B176" t="s">
        <v>324</v>
      </c>
      <c r="C176" t="str">
        <f>411 &amp; LEFT('2013'!$B$144,4)&amp;LEFT('2013'!$C$144,2)</f>
        <v>41113423</v>
      </c>
      <c r="D176" s="144" t="str">
        <f>'2013'!$I$144</f>
        <v>0000000829</v>
      </c>
      <c r="E176" t="str">
        <f>LEFT('2013'!$B$144,4)&amp;LEFT('2013'!$C$144,3)&amp;LEFT('2013'!$H$144,13)</f>
        <v>134233formation AAC</v>
      </c>
      <c r="F176" s="16">
        <f>'2013'!$S$144</f>
        <v>190</v>
      </c>
      <c r="G176" s="16"/>
      <c r="H176" t="s">
        <v>325</v>
      </c>
      <c r="K176" s="131"/>
    </row>
    <row r="177" spans="1:11" x14ac:dyDescent="0.2">
      <c r="A177" s="84">
        <f>'2013'!$J$144</f>
        <v>41376</v>
      </c>
      <c r="B177" t="s">
        <v>324</v>
      </c>
      <c r="C177">
        <f>IF(OR('2013'!$H$144="formation B",'2013'!$H$144="avoir formation B"),706130,IF(OR('2013'!$H$144="formation AM",'2013'!$H$144="avoir formation AM"),706100,IF(OR('2013'!$H$144="formation AAC",'2013'!$H$144="avoir formation AAC"),706140,IF(OR('2013'!$H$144="formation moto",'2013'!$H$144="avoir formation moto"),706150,706170))))</f>
        <v>706140</v>
      </c>
      <c r="D177" s="144" t="str">
        <f>'2013'!$I$144</f>
        <v>0000000829</v>
      </c>
      <c r="E177" t="str">
        <f>LEFT('2013'!$B$144,4)&amp;LEFT('2013'!$C$144,3)&amp;LEFT('2013'!$H$144,13)</f>
        <v>134233formation AAC</v>
      </c>
      <c r="G177" s="16">
        <f>'2013'!$T$144</f>
        <v>158.86287625418061</v>
      </c>
      <c r="H177" t="s">
        <v>325</v>
      </c>
      <c r="K177" s="131"/>
    </row>
    <row r="178" spans="1:11" x14ac:dyDescent="0.2">
      <c r="A178" s="84">
        <f>'2013'!$J$144</f>
        <v>41376</v>
      </c>
      <c r="B178" t="s">
        <v>324</v>
      </c>
      <c r="C178">
        <v>44710</v>
      </c>
      <c r="D178" s="144" t="str">
        <f>'2013'!$I$144</f>
        <v>0000000829</v>
      </c>
      <c r="E178" t="str">
        <f>LEFT('2013'!$B$144,4)&amp;LEFT('2013'!$C$144,3)&amp;LEFT('2013'!$H$144,13)</f>
        <v>134233formation AAC</v>
      </c>
      <c r="F178" s="16"/>
      <c r="G178" s="16">
        <f>'2013'!$U$144</f>
        <v>31.137123745819398</v>
      </c>
      <c r="H178" t="s">
        <v>325</v>
      </c>
      <c r="K178" s="131"/>
    </row>
    <row r="179" spans="1:11" x14ac:dyDescent="0.2">
      <c r="A179" s="84">
        <f>'2013'!$J$145</f>
        <v>41380</v>
      </c>
      <c r="B179" t="s">
        <v>324</v>
      </c>
      <c r="C179" t="str">
        <f>411 &amp; LEFT('2013'!$B$145,4)&amp;LEFT('2013'!$C$145,2)</f>
        <v>41113523</v>
      </c>
      <c r="D179" s="144" t="str">
        <f>'2013'!$I$145</f>
        <v>0000000830</v>
      </c>
      <c r="E179" t="str">
        <f>LEFT('2013'!$B$145,4)&amp;LEFT('2013'!$C$145,3)&amp;LEFT('2013'!$H$145,13)</f>
        <v>135234formation AM</v>
      </c>
      <c r="F179" s="16">
        <f>'2013'!$S$145</f>
        <v>170</v>
      </c>
      <c r="G179" s="16"/>
      <c r="H179" t="s">
        <v>325</v>
      </c>
      <c r="K179" s="131"/>
    </row>
    <row r="180" spans="1:11" x14ac:dyDescent="0.2">
      <c r="A180" s="84">
        <f>'2013'!$J$145</f>
        <v>41380</v>
      </c>
      <c r="B180" t="s">
        <v>324</v>
      </c>
      <c r="C180">
        <f>IF(OR('2013'!$H$145="formation B",'2013'!$H$145="avoir formation B"),706130,IF(OR('2013'!$H$145="formation AM",'2013'!$H$145="avoir formation AM"),706100,IF(OR('2013'!$H$145="formation AAC",'2013'!$H$145="avoir formation AAC"),706140,IF(OR('2013'!$H$145="formation moto",'2013'!$H$145="avoir formation moto"),706150,706170))))</f>
        <v>706100</v>
      </c>
      <c r="D180" s="144" t="str">
        <f>'2013'!$I$145</f>
        <v>0000000830</v>
      </c>
      <c r="E180" t="str">
        <f>LEFT('2013'!$B$145,4)&amp;LEFT('2013'!$C$145,3)&amp;LEFT('2013'!$H$145,13)</f>
        <v>135234formation AM</v>
      </c>
      <c r="G180" s="16">
        <f>'2013'!$T$145</f>
        <v>142.14046822742475</v>
      </c>
      <c r="H180" t="s">
        <v>325</v>
      </c>
      <c r="K180" s="131"/>
    </row>
    <row r="181" spans="1:11" x14ac:dyDescent="0.2">
      <c r="A181" s="84">
        <f>'2013'!$J$145</f>
        <v>41380</v>
      </c>
      <c r="B181" t="s">
        <v>324</v>
      </c>
      <c r="C181">
        <v>44710</v>
      </c>
      <c r="D181" s="144" t="str">
        <f>'2013'!$I$145</f>
        <v>0000000830</v>
      </c>
      <c r="E181" t="str">
        <f>LEFT('2013'!$B$145,4)&amp;LEFT('2013'!$C$145,3)&amp;LEFT('2013'!$H$145,13)</f>
        <v>135234formation AM</v>
      </c>
      <c r="F181" s="16"/>
      <c r="G181" s="16">
        <f>'2013'!$U$145</f>
        <v>27.859531772575252</v>
      </c>
      <c r="H181" t="s">
        <v>325</v>
      </c>
      <c r="K181" s="131"/>
    </row>
    <row r="182" spans="1:11" x14ac:dyDescent="0.2">
      <c r="A182" s="84">
        <f>'2013'!$J$146</f>
        <v>41381</v>
      </c>
      <c r="B182" t="s">
        <v>324</v>
      </c>
      <c r="C182" t="str">
        <f>411 &amp; LEFT('2013'!$B$146,4)&amp;LEFT('2013'!$C$146,2)</f>
        <v>41113623</v>
      </c>
      <c r="D182" s="144" t="str">
        <f>'2013'!$I$146</f>
        <v>0000000831</v>
      </c>
      <c r="E182" t="str">
        <f>LEFT('2013'!$B$146,4)&amp;LEFT('2013'!$C$146,3)&amp;LEFT('2013'!$H$146,13)</f>
        <v>136235formation AAC</v>
      </c>
      <c r="F182" s="16">
        <f>'2013'!$S$146</f>
        <v>190</v>
      </c>
      <c r="G182" s="16"/>
      <c r="H182" t="s">
        <v>325</v>
      </c>
      <c r="K182" s="131"/>
    </row>
    <row r="183" spans="1:11" x14ac:dyDescent="0.2">
      <c r="A183" s="84">
        <f>'2013'!$J$146</f>
        <v>41381</v>
      </c>
      <c r="B183" t="s">
        <v>324</v>
      </c>
      <c r="C183">
        <f>IF(OR('2013'!$H$146="formation B",'2013'!$H$146="avoir formation B"),706130,IF(OR('2013'!$H$146="formation AM",'2013'!$H$146="avoir formation AM"),706100,IF(OR('2013'!$H$146="formation AAC",'2013'!$H$146="avoir formation AAC"),706140,IF(OR('2013'!$H$146="formation moto",'2013'!$H$146="avoir formation moto"),706150,706170))))</f>
        <v>706140</v>
      </c>
      <c r="D183" s="144" t="str">
        <f>'2013'!$I$146</f>
        <v>0000000831</v>
      </c>
      <c r="E183" t="str">
        <f>LEFT('2013'!$B$146,4)&amp;LEFT('2013'!$C$146,3)&amp;LEFT('2013'!$H$146,13)</f>
        <v>136235formation AAC</v>
      </c>
      <c r="G183" s="16">
        <f>'2013'!$T$146</f>
        <v>158.86287625418061</v>
      </c>
      <c r="H183" t="s">
        <v>325</v>
      </c>
      <c r="K183" s="131"/>
    </row>
    <row r="184" spans="1:11" x14ac:dyDescent="0.2">
      <c r="A184" s="84">
        <f>'2013'!$J$146</f>
        <v>41381</v>
      </c>
      <c r="B184" t="s">
        <v>324</v>
      </c>
      <c r="C184">
        <v>44710</v>
      </c>
      <c r="D184" s="144" t="str">
        <f>'2013'!$I$146</f>
        <v>0000000831</v>
      </c>
      <c r="E184" t="str">
        <f>LEFT('2013'!$B$146,4)&amp;LEFT('2013'!$C$146,3)&amp;LEFT('2013'!$H$146,13)</f>
        <v>136235formation AAC</v>
      </c>
      <c r="F184" s="16"/>
      <c r="G184" s="16">
        <f>'2013'!$U$146</f>
        <v>31.137123745819398</v>
      </c>
      <c r="H184" t="s">
        <v>325</v>
      </c>
      <c r="K184" s="131"/>
    </row>
    <row r="185" spans="1:11" x14ac:dyDescent="0.2">
      <c r="A185" s="84">
        <f>'2013'!$J$147</f>
        <v>41381</v>
      </c>
      <c r="B185" t="s">
        <v>324</v>
      </c>
      <c r="C185" t="str">
        <f>411 &amp; LEFT('2013'!$B$147,4)&amp;LEFT('2013'!$C$147,2)</f>
        <v>41113723</v>
      </c>
      <c r="D185" s="144" t="str">
        <f>'2013'!$I$147</f>
        <v>0000000832</v>
      </c>
      <c r="E185" t="str">
        <f>LEFT('2013'!$B$147,4)&amp;LEFT('2013'!$C$147,3)&amp;LEFT('2013'!$H$147,13)</f>
        <v>137236formation B</v>
      </c>
      <c r="F185" s="16">
        <f>'2013'!$S$147</f>
        <v>418</v>
      </c>
      <c r="G185" s="16"/>
      <c r="H185" t="s">
        <v>325</v>
      </c>
      <c r="K185" s="131"/>
    </row>
    <row r="186" spans="1:11" x14ac:dyDescent="0.2">
      <c r="A186" s="84">
        <f>'2013'!$J$147</f>
        <v>41381</v>
      </c>
      <c r="B186" t="s">
        <v>324</v>
      </c>
      <c r="C186">
        <f>IF(OR('2013'!$H$147="formation B",'2013'!$H$147="avoir formation B"),706130,IF(OR('2013'!$H$147="formation AM",'2013'!$H$147="avoir formation AM"),706100,IF(OR('2013'!$H$147="formation AAC",'2013'!$H$147="avoir formation AAC"),706140,IF(OR('2013'!$H$147="formation moto",'2013'!$H$147="avoir formation moto"),706150,706170))))</f>
        <v>706130</v>
      </c>
      <c r="D186" s="144" t="str">
        <f>'2013'!$I$147</f>
        <v>0000000832</v>
      </c>
      <c r="E186" t="str">
        <f>LEFT('2013'!$B$147,4)&amp;LEFT('2013'!$C$147,3)&amp;LEFT('2013'!$H$147,13)</f>
        <v>137236formation B</v>
      </c>
      <c r="G186" s="16">
        <f>'2013'!$T$147</f>
        <v>349.49832775919737</v>
      </c>
      <c r="H186" t="s">
        <v>325</v>
      </c>
      <c r="K186" s="131"/>
    </row>
    <row r="187" spans="1:11" x14ac:dyDescent="0.2">
      <c r="A187" s="84">
        <f>'2013'!$J$147</f>
        <v>41381</v>
      </c>
      <c r="B187" t="s">
        <v>324</v>
      </c>
      <c r="C187">
        <v>44710</v>
      </c>
      <c r="D187" s="144" t="str">
        <f>'2013'!$I$147</f>
        <v>0000000832</v>
      </c>
      <c r="E187" t="str">
        <f>LEFT('2013'!$B$147,4)&amp;LEFT('2013'!$C$147,3)&amp;LEFT('2013'!$H$147,13)</f>
        <v>137236formation B</v>
      </c>
      <c r="F187" s="16"/>
      <c r="G187" s="16">
        <f>'2013'!$U$147</f>
        <v>68.501672240802691</v>
      </c>
      <c r="H187" t="s">
        <v>325</v>
      </c>
      <c r="K187" s="131"/>
    </row>
    <row r="188" spans="1:11" x14ac:dyDescent="0.2">
      <c r="A188" s="84">
        <f>'2013'!$J$148</f>
        <v>41382</v>
      </c>
      <c r="B188" t="s">
        <v>324</v>
      </c>
      <c r="C188" t="str">
        <f>411 &amp; LEFT('2013'!$B$148,4)&amp;LEFT('2013'!$C$148,2)</f>
        <v>41113823</v>
      </c>
      <c r="D188" s="144" t="str">
        <f>'2013'!$I$148</f>
        <v>0000000833</v>
      </c>
      <c r="E188" t="str">
        <f>LEFT('2013'!$B$148,4)&amp;LEFT('2013'!$C$148,3)&amp;LEFT('2013'!$H$148,13)</f>
        <v>138237formation B</v>
      </c>
      <c r="F188" s="16">
        <f>'2013'!$S$148</f>
        <v>302</v>
      </c>
      <c r="G188" s="16"/>
      <c r="H188" t="s">
        <v>325</v>
      </c>
      <c r="K188" s="131"/>
    </row>
    <row r="189" spans="1:11" x14ac:dyDescent="0.2">
      <c r="A189" s="84">
        <f>'2013'!$J$148</f>
        <v>41382</v>
      </c>
      <c r="B189" t="s">
        <v>324</v>
      </c>
      <c r="C189">
        <f>IF(OR('2013'!$H$148="formation B",'2013'!$H$148="avoir formation B"),706130,IF(OR('2013'!$H$148="formation AM",'2013'!$H$148="avoir formation AM"),706100,IF(OR('2013'!$H$148="formation AAC",'2013'!$H$148="avoir formation AAC"),706140,IF(OR('2013'!$H$148="formation moto",'2013'!$H$148="avoir formation moto"),706150,706170))))</f>
        <v>706130</v>
      </c>
      <c r="D189" s="144" t="str">
        <f>'2013'!$I$148</f>
        <v>0000000833</v>
      </c>
      <c r="E189" t="str">
        <f>LEFT('2013'!$B$148,4)&amp;LEFT('2013'!$C$148,3)&amp;LEFT('2013'!$H$148,13)</f>
        <v>138237formation B</v>
      </c>
      <c r="G189" s="16">
        <f>'2013'!$T$148</f>
        <v>252.5083612040134</v>
      </c>
      <c r="H189" t="s">
        <v>325</v>
      </c>
      <c r="K189" s="131"/>
    </row>
    <row r="190" spans="1:11" x14ac:dyDescent="0.2">
      <c r="A190" s="84">
        <f>'2013'!$J$148</f>
        <v>41382</v>
      </c>
      <c r="B190" t="s">
        <v>324</v>
      </c>
      <c r="C190">
        <v>44710</v>
      </c>
      <c r="D190" s="144" t="str">
        <f>'2013'!$I$148</f>
        <v>0000000833</v>
      </c>
      <c r="E190" t="str">
        <f>LEFT('2013'!$B$148,4)&amp;LEFT('2013'!$C$148,3)&amp;LEFT('2013'!$H$148,13)</f>
        <v>138237formation B</v>
      </c>
      <c r="F190" s="16"/>
      <c r="G190" s="16">
        <f>'2013'!$U$148</f>
        <v>49.491638795986631</v>
      </c>
      <c r="H190" t="s">
        <v>325</v>
      </c>
      <c r="K190" s="131"/>
    </row>
    <row r="191" spans="1:11" x14ac:dyDescent="0.2">
      <c r="A191" s="84">
        <f>'2013'!$J$149</f>
        <v>41382</v>
      </c>
      <c r="B191" t="s">
        <v>324</v>
      </c>
      <c r="C191" t="str">
        <f>411 &amp; LEFT('2013'!$B$149,4)&amp;LEFT('2013'!$C$149,2)</f>
        <v>41113923</v>
      </c>
      <c r="D191" s="144" t="str">
        <f>'2013'!$I$149</f>
        <v>0000000834</v>
      </c>
      <c r="E191" t="str">
        <f>LEFT('2013'!$B$149,4)&amp;LEFT('2013'!$C$149,3)&amp;LEFT('2013'!$H$149,13)</f>
        <v>139238formation mot</v>
      </c>
      <c r="F191" s="16">
        <f>'2013'!$S$149</f>
        <v>175</v>
      </c>
      <c r="G191" s="16"/>
      <c r="H191" t="s">
        <v>325</v>
      </c>
      <c r="K191" s="131"/>
    </row>
    <row r="192" spans="1:11" x14ac:dyDescent="0.2">
      <c r="A192" s="84">
        <f>'2013'!$J$149</f>
        <v>41382</v>
      </c>
      <c r="B192" t="s">
        <v>324</v>
      </c>
      <c r="C192">
        <f>IF(OR('2013'!$H$149="formation B",'2013'!$H$149="avoir formation B"),706130,IF(OR('2013'!$H$149="formation AM",'2013'!$H$149="avoir formation AM"),706100,IF(OR('2013'!$H$149="formation AAC",'2013'!$H$149="avoir formation AAC"),706140,IF(OR('2013'!$H$149="formation moto",'2013'!$H$149="avoir formation moto"),706150,706170))))</f>
        <v>706150</v>
      </c>
      <c r="D192" s="144" t="str">
        <f>'2013'!$I$149</f>
        <v>0000000834</v>
      </c>
      <c r="E192" t="str">
        <f>LEFT('2013'!$B$149,4)&amp;LEFT('2013'!$C$149,3)&amp;LEFT('2013'!$H$149,13)</f>
        <v>139238formation mot</v>
      </c>
      <c r="G192" s="16">
        <f>'2013'!$T$149</f>
        <v>146.32107023411371</v>
      </c>
      <c r="H192" t="s">
        <v>325</v>
      </c>
      <c r="K192" s="131"/>
    </row>
    <row r="193" spans="1:11" x14ac:dyDescent="0.2">
      <c r="A193" s="84">
        <f>'2013'!$J$149</f>
        <v>41382</v>
      </c>
      <c r="B193" t="s">
        <v>324</v>
      </c>
      <c r="C193">
        <v>44710</v>
      </c>
      <c r="D193" s="144" t="str">
        <f>'2013'!$I$149</f>
        <v>0000000834</v>
      </c>
      <c r="E193" t="str">
        <f>LEFT('2013'!$B$149,4)&amp;LEFT('2013'!$C$149,3)&amp;LEFT('2013'!$H$149,13)</f>
        <v>139238formation mot</v>
      </c>
      <c r="F193" s="16"/>
      <c r="G193" s="16">
        <f>'2013'!$U$149</f>
        <v>28.678929765886288</v>
      </c>
      <c r="H193" t="s">
        <v>325</v>
      </c>
      <c r="K193" s="131"/>
    </row>
    <row r="194" spans="1:11" x14ac:dyDescent="0.2">
      <c r="A194" s="84">
        <f>'2013'!$J$150</f>
        <v>41383</v>
      </c>
      <c r="B194" t="s">
        <v>324</v>
      </c>
      <c r="C194" t="str">
        <f>411 &amp; LEFT('2013'!$B$150,4)&amp;LEFT('2013'!$C$150,2)</f>
        <v>41114023</v>
      </c>
      <c r="D194" s="144" t="str">
        <f>'2013'!$I$150</f>
        <v>0000000835</v>
      </c>
      <c r="E194" t="str">
        <f>LEFT('2013'!$B$150,4)&amp;LEFT('2013'!$C$150,3)&amp;LEFT('2013'!$H$150,13)</f>
        <v>140239formation B</v>
      </c>
      <c r="F194" s="16">
        <f>'2013'!$S$150</f>
        <v>1176</v>
      </c>
      <c r="G194" s="16"/>
      <c r="H194" t="s">
        <v>325</v>
      </c>
      <c r="K194" s="131"/>
    </row>
    <row r="195" spans="1:11" x14ac:dyDescent="0.2">
      <c r="A195" s="84">
        <f>'2013'!$J$150</f>
        <v>41383</v>
      </c>
      <c r="B195" t="s">
        <v>324</v>
      </c>
      <c r="C195">
        <f>IF(OR('2013'!$H$150="formation B",'2013'!$H$150="avoir formation B"),706130,IF(OR('2013'!$H$150="formation AM",'2013'!$H$150="avoir formation AM"),706100,IF(OR('2013'!$H$150="formation AAC",'2013'!$H$150="avoir formation AAC"),706140,IF(OR('2013'!$H$150="formation moto",'2013'!$H$150="avoir formation moto"),706150,706170))))</f>
        <v>706130</v>
      </c>
      <c r="D195" s="144" t="str">
        <f>'2013'!$I$150</f>
        <v>0000000835</v>
      </c>
      <c r="E195" t="str">
        <f>LEFT('2013'!$B$150,4)&amp;LEFT('2013'!$C$150,3)&amp;LEFT('2013'!$H$150,13)</f>
        <v>140239formation B</v>
      </c>
      <c r="G195" s="16">
        <f>'2013'!$T$150</f>
        <v>983.27759197324417</v>
      </c>
      <c r="H195" t="s">
        <v>325</v>
      </c>
      <c r="K195" s="131"/>
    </row>
    <row r="196" spans="1:11" x14ac:dyDescent="0.2">
      <c r="A196" s="84">
        <f>'2013'!$J$150</f>
        <v>41383</v>
      </c>
      <c r="B196" t="s">
        <v>324</v>
      </c>
      <c r="C196">
        <v>44710</v>
      </c>
      <c r="D196" s="144" t="str">
        <f>'2013'!$I$150</f>
        <v>0000000835</v>
      </c>
      <c r="E196" t="str">
        <f>LEFT('2013'!$B$150,4)&amp;LEFT('2013'!$C$150,3)&amp;LEFT('2013'!$H$150,13)</f>
        <v>140239formation B</v>
      </c>
      <c r="F196" s="16"/>
      <c r="G196" s="16">
        <f>'2013'!$U$150</f>
        <v>192.72240802675586</v>
      </c>
      <c r="H196" t="s">
        <v>325</v>
      </c>
      <c r="K196" s="131"/>
    </row>
    <row r="197" spans="1:11" x14ac:dyDescent="0.2">
      <c r="A197" s="84">
        <f>'2013'!$J$151</f>
        <v>41383</v>
      </c>
      <c r="B197" t="s">
        <v>324</v>
      </c>
      <c r="C197" t="str">
        <f>411 &amp; LEFT('2013'!$B$151,4)&amp;LEFT('2013'!$C$151,2)</f>
        <v>41114124</v>
      </c>
      <c r="D197" s="144" t="str">
        <f>'2013'!$I$151</f>
        <v>0000000836</v>
      </c>
      <c r="E197" t="str">
        <f>LEFT('2013'!$B$151,4)&amp;LEFT('2013'!$C$151,3)&amp;LEFT('2013'!$H$151,13)</f>
        <v>141240formation AAC</v>
      </c>
      <c r="F197" s="16">
        <f>'2013'!$S$151</f>
        <v>76</v>
      </c>
      <c r="G197" s="16"/>
      <c r="H197" t="s">
        <v>325</v>
      </c>
      <c r="K197" s="131"/>
    </row>
    <row r="198" spans="1:11" x14ac:dyDescent="0.2">
      <c r="A198" s="84">
        <f>'2013'!$J$151</f>
        <v>41383</v>
      </c>
      <c r="B198" t="s">
        <v>324</v>
      </c>
      <c r="C198">
        <f>IF(OR('2013'!$H$151="formation B",'2013'!$H$151="avoir formation B"),706130,IF(OR('2013'!$H$151="formation AM",'2013'!$H$151="avoir formation AM"),706100,IF(OR('2013'!$H$151="formation AAC",'2013'!$H$151="avoir formation AAC"),706140,IF(OR('2013'!$H$151="formation moto",'2013'!$H$151="avoir formation moto"),706150,706170))))</f>
        <v>706140</v>
      </c>
      <c r="D198" s="144" t="str">
        <f>'2013'!$I$151</f>
        <v>0000000836</v>
      </c>
      <c r="E198" t="str">
        <f>LEFT('2013'!$B$151,4)&amp;LEFT('2013'!$C$151,3)&amp;LEFT('2013'!$H$151,13)</f>
        <v>141240formation AAC</v>
      </c>
      <c r="G198" s="16">
        <f>'2013'!$T$151</f>
        <v>63.545150501672246</v>
      </c>
      <c r="H198" t="s">
        <v>325</v>
      </c>
      <c r="K198" s="131"/>
    </row>
    <row r="199" spans="1:11" x14ac:dyDescent="0.2">
      <c r="A199" s="84">
        <f>'2013'!$J$151</f>
        <v>41383</v>
      </c>
      <c r="B199" t="s">
        <v>324</v>
      </c>
      <c r="C199">
        <v>44710</v>
      </c>
      <c r="D199" s="144" t="str">
        <f>'2013'!$I$151</f>
        <v>0000000836</v>
      </c>
      <c r="E199" t="str">
        <f>LEFT('2013'!$B$151,4)&amp;LEFT('2013'!$C$151,3)&amp;LEFT('2013'!$H$151,13)</f>
        <v>141240formation AAC</v>
      </c>
      <c r="F199" s="16"/>
      <c r="G199" s="16">
        <f>'2013'!$U$151</f>
        <v>12.454849498327761</v>
      </c>
      <c r="H199" t="s">
        <v>325</v>
      </c>
      <c r="K199" s="131"/>
    </row>
    <row r="200" spans="1:11" x14ac:dyDescent="0.2">
      <c r="A200" s="84">
        <f>'2013'!$J$152</f>
        <v>41383</v>
      </c>
      <c r="B200" t="s">
        <v>324</v>
      </c>
      <c r="C200" t="str">
        <f>411 &amp; LEFT('2013'!$B$152,4)&amp;LEFT('2013'!$C$152,2)</f>
        <v>41114224</v>
      </c>
      <c r="D200" s="144" t="str">
        <f>'2013'!$I$152</f>
        <v>0000000837</v>
      </c>
      <c r="E200" t="str">
        <f>LEFT('2013'!$B$152,4)&amp;LEFT('2013'!$C$152,3)&amp;LEFT('2013'!$H$152,13)</f>
        <v>142241formation mot</v>
      </c>
      <c r="F200" s="16">
        <f>'2013'!$S$152</f>
        <v>76</v>
      </c>
      <c r="G200" s="16"/>
      <c r="H200" t="s">
        <v>325</v>
      </c>
      <c r="K200" s="131"/>
    </row>
    <row r="201" spans="1:11" x14ac:dyDescent="0.2">
      <c r="A201" s="84">
        <f>'2013'!$J$152</f>
        <v>41383</v>
      </c>
      <c r="B201" t="s">
        <v>324</v>
      </c>
      <c r="C201">
        <f>IF(OR('2013'!$H$152="formation B",'2013'!$H$152="avoir formation B"),706130,IF(OR('2013'!$H$152="formation AM",'2013'!$H$152="avoir formation AM"),706100,IF(OR('2013'!$H$152="formation AAC",'2013'!$H$152="avoir formation AAC"),706140,IF(OR('2013'!$H$152="formation moto",'2013'!$H$152="avoir formation moto"),706150,706170))))</f>
        <v>706150</v>
      </c>
      <c r="D201" s="144" t="str">
        <f>'2013'!$I$152</f>
        <v>0000000837</v>
      </c>
      <c r="E201" t="str">
        <f>LEFT('2013'!$B$152,4)&amp;LEFT('2013'!$C$152,3)&amp;LEFT('2013'!$H$152,13)</f>
        <v>142241formation mot</v>
      </c>
      <c r="G201" s="16">
        <f>'2013'!$T$152</f>
        <v>63.545150501672246</v>
      </c>
      <c r="H201" t="s">
        <v>325</v>
      </c>
      <c r="K201" s="131"/>
    </row>
    <row r="202" spans="1:11" x14ac:dyDescent="0.2">
      <c r="A202" s="84">
        <f>'2013'!$J$152</f>
        <v>41383</v>
      </c>
      <c r="B202" t="s">
        <v>324</v>
      </c>
      <c r="C202">
        <v>44710</v>
      </c>
      <c r="D202" s="144" t="str">
        <f>'2013'!$I$152</f>
        <v>0000000837</v>
      </c>
      <c r="E202" t="str">
        <f>LEFT('2013'!$B$152,4)&amp;LEFT('2013'!$C$152,3)&amp;LEFT('2013'!$H$152,13)</f>
        <v>142241formation mot</v>
      </c>
      <c r="F202" s="16"/>
      <c r="G202" s="16">
        <f>'2013'!$U$152</f>
        <v>12.454849498327761</v>
      </c>
      <c r="H202" t="s">
        <v>325</v>
      </c>
      <c r="K202" s="131"/>
    </row>
    <row r="203" spans="1:11" x14ac:dyDescent="0.2">
      <c r="A203" s="84">
        <f>'2013'!$J$153</f>
        <v>41384</v>
      </c>
      <c r="B203" t="s">
        <v>324</v>
      </c>
      <c r="C203" t="str">
        <f>411 &amp; LEFT('2013'!$B$153,4)&amp;LEFT('2013'!$C$153,2)</f>
        <v>41114324</v>
      </c>
      <c r="D203" s="144" t="str">
        <f>'2013'!$I$153</f>
        <v>0000000838</v>
      </c>
      <c r="E203" t="str">
        <f>LEFT('2013'!$B$153,4)&amp;LEFT('2013'!$C$153,3)&amp;LEFT('2013'!$H$153,13)</f>
        <v>143242formation B</v>
      </c>
      <c r="F203" s="16">
        <f>'2013'!$S$153</f>
        <v>228</v>
      </c>
      <c r="G203" s="16"/>
      <c r="H203" t="s">
        <v>325</v>
      </c>
      <c r="K203" s="131"/>
    </row>
    <row r="204" spans="1:11" x14ac:dyDescent="0.2">
      <c r="A204" s="84">
        <f>'2013'!$J$153</f>
        <v>41384</v>
      </c>
      <c r="B204" t="s">
        <v>324</v>
      </c>
      <c r="C204">
        <f>IF(OR('2013'!$H$153="formation B",'2013'!$H$153="avoir formation B"),706130,IF(OR('2013'!$H$153="formation AM",'2013'!$H$153="avoir formation AM"),706100,IF(OR('2013'!$H$153="formation AAC",'2013'!$H$153="avoir formation AAC"),706140,IF(OR('2013'!$H$153="formation moto",'2013'!$H$153="avoir formation moto"),706150,706170))))</f>
        <v>706130</v>
      </c>
      <c r="D204" s="144" t="str">
        <f>'2013'!$I$153</f>
        <v>0000000838</v>
      </c>
      <c r="E204" t="str">
        <f>LEFT('2013'!$B$153,4)&amp;LEFT('2013'!$C$153,3)&amp;LEFT('2013'!$H$153,13)</f>
        <v>143242formation B</v>
      </c>
      <c r="G204" s="16">
        <f>'2013'!$T$153</f>
        <v>190.63545150501673</v>
      </c>
      <c r="H204" t="s">
        <v>325</v>
      </c>
      <c r="K204" s="131"/>
    </row>
    <row r="205" spans="1:11" x14ac:dyDescent="0.2">
      <c r="A205" s="84">
        <f>'2013'!$J$153</f>
        <v>41384</v>
      </c>
      <c r="B205" t="s">
        <v>324</v>
      </c>
      <c r="C205">
        <v>44710</v>
      </c>
      <c r="D205" s="144" t="str">
        <f>'2013'!$I$153</f>
        <v>0000000838</v>
      </c>
      <c r="E205" t="str">
        <f>LEFT('2013'!$B$153,4)&amp;LEFT('2013'!$C$153,3)&amp;LEFT('2013'!$H$153,13)</f>
        <v>143242formation B</v>
      </c>
      <c r="F205" s="16"/>
      <c r="G205" s="16">
        <f>'2013'!$U$153</f>
        <v>37.364548494983282</v>
      </c>
      <c r="H205" t="s">
        <v>325</v>
      </c>
      <c r="K205" s="131"/>
    </row>
    <row r="206" spans="1:11" x14ac:dyDescent="0.2">
      <c r="A206" s="84">
        <f>'2013'!$J$154</f>
        <v>41384</v>
      </c>
      <c r="B206" t="s">
        <v>324</v>
      </c>
      <c r="C206" t="str">
        <f>411 &amp; LEFT('2013'!$B$154,4)&amp;LEFT('2013'!$C$154,2)</f>
        <v>41114424</v>
      </c>
      <c r="D206" s="144" t="str">
        <f>'2013'!$I$154</f>
        <v>0000000839</v>
      </c>
      <c r="E206" t="str">
        <f>LEFT('2013'!$B$154,4)&amp;LEFT('2013'!$C$154,3)&amp;LEFT('2013'!$H$154,13)</f>
        <v>144243formation mot</v>
      </c>
      <c r="F206" s="16">
        <f>'2013'!$S$154</f>
        <v>175</v>
      </c>
      <c r="G206" s="16"/>
      <c r="H206" t="s">
        <v>325</v>
      </c>
      <c r="K206" s="131"/>
    </row>
    <row r="207" spans="1:11" x14ac:dyDescent="0.2">
      <c r="A207" s="84">
        <f>'2013'!$J$154</f>
        <v>41384</v>
      </c>
      <c r="B207" t="s">
        <v>324</v>
      </c>
      <c r="C207">
        <f>IF(OR('2013'!$H$154="formation B",'2013'!$H$154="avoir formation B"),706130,IF(OR('2013'!$H$154="formation AM",'2013'!$H$154="avoir formation AM"),706100,IF(OR('2013'!$H$154="formation AAC",'2013'!$H$154="avoir formation AAC"),706140,IF(OR('2013'!$H$154="formation moto",'2013'!$H$154="avoir formation moto"),706150,706170))))</f>
        <v>706150</v>
      </c>
      <c r="D207" s="144" t="str">
        <f>'2013'!$I$154</f>
        <v>0000000839</v>
      </c>
      <c r="E207" t="str">
        <f>LEFT('2013'!$B$154,4)&amp;LEFT('2013'!$C$154,3)&amp;LEFT('2013'!$H$154,13)</f>
        <v>144243formation mot</v>
      </c>
      <c r="G207" s="16">
        <f>'2013'!$T$154</f>
        <v>146.32107023411371</v>
      </c>
      <c r="H207" t="s">
        <v>325</v>
      </c>
      <c r="K207" s="131"/>
    </row>
    <row r="208" spans="1:11" x14ac:dyDescent="0.2">
      <c r="A208" s="84">
        <f>'2013'!$J$154</f>
        <v>41384</v>
      </c>
      <c r="B208" t="s">
        <v>324</v>
      </c>
      <c r="C208">
        <v>44710</v>
      </c>
      <c r="D208" s="144" t="str">
        <f>'2013'!$I$154</f>
        <v>0000000839</v>
      </c>
      <c r="E208" t="str">
        <f>LEFT('2013'!$B$154,4)&amp;LEFT('2013'!$C$154,3)&amp;LEFT('2013'!$H$154,13)</f>
        <v>144243formation mot</v>
      </c>
      <c r="F208" s="16"/>
      <c r="G208" s="16">
        <f>'2013'!$U$154</f>
        <v>28.678929765886288</v>
      </c>
      <c r="H208" t="s">
        <v>325</v>
      </c>
      <c r="K208" s="131"/>
    </row>
    <row r="209" spans="1:11" x14ac:dyDescent="0.2">
      <c r="A209" s="84">
        <f>'2013'!$J$155</f>
        <v>41384</v>
      </c>
      <c r="B209" t="s">
        <v>324</v>
      </c>
      <c r="C209" t="str">
        <f>411 &amp; LEFT('2013'!$B$155,4)&amp;LEFT('2013'!$C$155,2)</f>
        <v>41114524</v>
      </c>
      <c r="D209" s="144" t="str">
        <f>'2013'!$I$155</f>
        <v>0000000840</v>
      </c>
      <c r="E209" t="str">
        <f>LEFT('2013'!$B$155,4)&amp;LEFT('2013'!$C$155,3)&amp;LEFT('2013'!$H$155,13)</f>
        <v>145244formation AAC</v>
      </c>
      <c r="F209" s="16">
        <f>'2013'!$S$155</f>
        <v>304</v>
      </c>
      <c r="G209" s="16"/>
      <c r="H209" t="s">
        <v>325</v>
      </c>
      <c r="K209" s="131"/>
    </row>
    <row r="210" spans="1:11" x14ac:dyDescent="0.2">
      <c r="A210" s="84">
        <f>'2013'!$J$155</f>
        <v>41384</v>
      </c>
      <c r="B210" t="s">
        <v>324</v>
      </c>
      <c r="C210">
        <f>IF(OR('2013'!$H$155="formation B",'2013'!$H$155="avoir formation B"),706130,IF(OR('2013'!$H$155="formation AM",'2013'!$H$155="avoir formation AM"),706100,IF(OR('2013'!$H$155="formation AAC",'2013'!$H$155="avoir formation AAC"),706140,IF(OR('2013'!$H$155="formation moto",'2013'!$H$155="avoir formation moto"),706150,706170))))</f>
        <v>706140</v>
      </c>
      <c r="D210" s="144" t="str">
        <f>'2013'!$I$155</f>
        <v>0000000840</v>
      </c>
      <c r="E210" t="str">
        <f>LEFT('2013'!$B$155,4)&amp;LEFT('2013'!$C$155,3)&amp;LEFT('2013'!$H$155,13)</f>
        <v>145244formation AAC</v>
      </c>
      <c r="G210" s="16">
        <f>'2013'!$T$155</f>
        <v>254.18060200668899</v>
      </c>
      <c r="H210" t="s">
        <v>325</v>
      </c>
      <c r="K210" s="131"/>
    </row>
    <row r="211" spans="1:11" x14ac:dyDescent="0.2">
      <c r="A211" s="84">
        <f>'2013'!$J$155</f>
        <v>41384</v>
      </c>
      <c r="B211" t="s">
        <v>324</v>
      </c>
      <c r="C211">
        <v>44710</v>
      </c>
      <c r="D211" s="144" t="str">
        <f>'2013'!$I$155</f>
        <v>0000000840</v>
      </c>
      <c r="E211" t="str">
        <f>LEFT('2013'!$B$155,4)&amp;LEFT('2013'!$C$155,3)&amp;LEFT('2013'!$H$155,13)</f>
        <v>145244formation AAC</v>
      </c>
      <c r="F211" s="16"/>
      <c r="G211" s="16">
        <f>'2013'!$U$155</f>
        <v>49.819397993311043</v>
      </c>
      <c r="H211" t="s">
        <v>325</v>
      </c>
      <c r="K211" s="131"/>
    </row>
    <row r="212" spans="1:11" x14ac:dyDescent="0.2">
      <c r="A212" s="84">
        <f>'2013'!$J$156</f>
        <v>41384</v>
      </c>
      <c r="B212" t="s">
        <v>324</v>
      </c>
      <c r="C212" t="str">
        <f>411 &amp; LEFT('2013'!$B$156,4)&amp;LEFT('2013'!$C$156,2)</f>
        <v>41114624</v>
      </c>
      <c r="D212" s="144" t="str">
        <f>'2013'!$I$156</f>
        <v>0000000841</v>
      </c>
      <c r="E212" t="str">
        <f>LEFT('2013'!$B$156,4)&amp;LEFT('2013'!$C$156,3)&amp;LEFT('2013'!$H$156,13)</f>
        <v>146245formation B</v>
      </c>
      <c r="F212" s="16">
        <f>'2013'!$S$156</f>
        <v>190</v>
      </c>
      <c r="G212" s="16"/>
      <c r="H212" t="s">
        <v>325</v>
      </c>
      <c r="K212" s="131"/>
    </row>
    <row r="213" spans="1:11" x14ac:dyDescent="0.2">
      <c r="A213" s="84">
        <f>'2013'!$J$156</f>
        <v>41384</v>
      </c>
      <c r="B213" t="s">
        <v>324</v>
      </c>
      <c r="C213">
        <f>IF(OR('2013'!$H$156="formation B",'2013'!$H$156="avoir formation B"),706130,IF(OR('2013'!$H$156="formation AM",'2013'!$H$156="avoir formation AM"),706100,IF(OR('2013'!$H$156="formation AAC",'2013'!$H$156="avoir formation AAC"),706140,IF(OR('2013'!$H$156="formation moto",'2013'!$H$156="avoir formation moto"),706150,706170))))</f>
        <v>706130</v>
      </c>
      <c r="D213" s="144" t="str">
        <f>'2013'!$I$156</f>
        <v>0000000841</v>
      </c>
      <c r="E213" t="str">
        <f>LEFT('2013'!$B$156,4)&amp;LEFT('2013'!$C$156,3)&amp;LEFT('2013'!$H$156,13)</f>
        <v>146245formation B</v>
      </c>
      <c r="G213" s="16">
        <f>'2013'!$T$156</f>
        <v>158.86287625418061</v>
      </c>
      <c r="H213" t="s">
        <v>325</v>
      </c>
      <c r="K213" s="131"/>
    </row>
    <row r="214" spans="1:11" x14ac:dyDescent="0.2">
      <c r="A214" s="84">
        <f>'2013'!$J$156</f>
        <v>41384</v>
      </c>
      <c r="B214" t="s">
        <v>324</v>
      </c>
      <c r="C214">
        <v>44710</v>
      </c>
      <c r="D214" s="144" t="str">
        <f>'2013'!$I$156</f>
        <v>0000000841</v>
      </c>
      <c r="E214" t="str">
        <f>LEFT('2013'!$B$156,4)&amp;LEFT('2013'!$C$156,3)&amp;LEFT('2013'!$H$156,13)</f>
        <v>146245formation B</v>
      </c>
      <c r="F214" s="16"/>
      <c r="G214" s="16">
        <f>'2013'!$U$156</f>
        <v>31.137123745819398</v>
      </c>
      <c r="H214" t="s">
        <v>325</v>
      </c>
      <c r="K214" s="131"/>
    </row>
    <row r="215" spans="1:11" x14ac:dyDescent="0.2">
      <c r="A215" s="84">
        <f>'2013'!$J$157</f>
        <v>41384</v>
      </c>
      <c r="B215" t="s">
        <v>324</v>
      </c>
      <c r="C215" t="str">
        <f>411 &amp; LEFT('2013'!$B$157,4)&amp;LEFT('2013'!$C$157,2)</f>
        <v>41114724</v>
      </c>
      <c r="D215" s="144" t="str">
        <f>'2013'!$I$157</f>
        <v>0000000842</v>
      </c>
      <c r="E215" t="str">
        <f>LEFT('2013'!$B$157,4)&amp;LEFT('2013'!$C$157,3)&amp;LEFT('2013'!$H$157,13)</f>
        <v>147246formation B</v>
      </c>
      <c r="F215" s="16">
        <f>'2013'!$S$157</f>
        <v>190</v>
      </c>
      <c r="G215" s="16"/>
      <c r="H215" t="s">
        <v>325</v>
      </c>
      <c r="K215" s="131"/>
    </row>
    <row r="216" spans="1:11" x14ac:dyDescent="0.2">
      <c r="A216" s="84">
        <f>'2013'!$J$157</f>
        <v>41384</v>
      </c>
      <c r="B216" t="s">
        <v>324</v>
      </c>
      <c r="C216">
        <f>IF(OR('2013'!$H$157="formation B",'2013'!$H$157="avoir formation B"),706130,IF(OR('2013'!$H$157="formation AM",'2013'!$H$157="avoir formation AM"),706100,IF(OR('2013'!$H$157="formation AAC",'2013'!$H$157="avoir formation AAC"),706140,IF(OR('2013'!$H$157="formation moto",'2013'!$H$157="avoir formation moto"),706150,706170))))</f>
        <v>706130</v>
      </c>
      <c r="D216" s="144" t="str">
        <f>'2013'!$I$157</f>
        <v>0000000842</v>
      </c>
      <c r="E216" t="str">
        <f>LEFT('2013'!$B$157,4)&amp;LEFT('2013'!$C$157,3)&amp;LEFT('2013'!$H$157,13)</f>
        <v>147246formation B</v>
      </c>
      <c r="G216" s="16">
        <f>'2013'!$T$157</f>
        <v>158.86287625418061</v>
      </c>
      <c r="H216" t="s">
        <v>325</v>
      </c>
      <c r="K216" s="131"/>
    </row>
    <row r="217" spans="1:11" x14ac:dyDescent="0.2">
      <c r="A217" s="84">
        <f>'2013'!$J$157</f>
        <v>41384</v>
      </c>
      <c r="B217" t="s">
        <v>324</v>
      </c>
      <c r="C217">
        <v>44710</v>
      </c>
      <c r="D217" s="144" t="str">
        <f>'2013'!$I$157</f>
        <v>0000000842</v>
      </c>
      <c r="E217" t="str">
        <f>LEFT('2013'!$B$157,4)&amp;LEFT('2013'!$C$157,3)&amp;LEFT('2013'!$H$157,13)</f>
        <v>147246formation B</v>
      </c>
      <c r="F217" s="16"/>
      <c r="G217" s="16">
        <f>'2013'!$U$157</f>
        <v>31.137123745819398</v>
      </c>
      <c r="H217" t="s">
        <v>325</v>
      </c>
      <c r="K217" s="131"/>
    </row>
    <row r="218" spans="1:11" x14ac:dyDescent="0.2">
      <c r="A218" s="84">
        <f>'2013'!$J$158</f>
        <v>41387</v>
      </c>
      <c r="B218" t="s">
        <v>324</v>
      </c>
      <c r="C218" t="str">
        <f>411 &amp; LEFT('2013'!$B$158,4)&amp;LEFT('2013'!$C$158,2)</f>
        <v>41114824</v>
      </c>
      <c r="D218" s="144" t="str">
        <f>'2013'!$I$158</f>
        <v>0000000843</v>
      </c>
      <c r="E218" t="str">
        <f>LEFT('2013'!$B$158,4)&amp;LEFT('2013'!$C$158,3)&amp;LEFT('2013'!$H$158,13)</f>
        <v>148247formation AAC</v>
      </c>
      <c r="F218" s="16">
        <f>'2013'!$S$158</f>
        <v>275</v>
      </c>
      <c r="G218" s="16"/>
      <c r="H218" t="s">
        <v>325</v>
      </c>
      <c r="K218" s="131"/>
    </row>
    <row r="219" spans="1:11" x14ac:dyDescent="0.2">
      <c r="A219" s="84">
        <f>'2013'!$J$158</f>
        <v>41387</v>
      </c>
      <c r="B219" t="s">
        <v>324</v>
      </c>
      <c r="C219">
        <f>IF(OR('2013'!$H$158="formation B",'2013'!$H$158="avoir formation B"),706130,IF(OR('2013'!$H$158="formation AM",'2013'!$H$158="avoir formation AM"),706100,IF(OR('2013'!$H$158="formation AAC",'2013'!$H$158="avoir formation AAC"),706140,IF(OR('2013'!$H$158="formation moto",'2013'!$H$158="avoir formation moto"),706150,706170))))</f>
        <v>706140</v>
      </c>
      <c r="D219" s="144" t="str">
        <f>'2013'!$I$158</f>
        <v>0000000843</v>
      </c>
      <c r="E219" t="str">
        <f>LEFT('2013'!$B$158,4)&amp;LEFT('2013'!$C$158,3)&amp;LEFT('2013'!$H$158,13)</f>
        <v>148247formation AAC</v>
      </c>
      <c r="G219" s="16">
        <f>'2013'!$T$158</f>
        <v>229.93311036789299</v>
      </c>
      <c r="H219" t="s">
        <v>325</v>
      </c>
      <c r="K219" s="131"/>
    </row>
    <row r="220" spans="1:11" x14ac:dyDescent="0.2">
      <c r="A220" s="84">
        <f>'2013'!$J$158</f>
        <v>41387</v>
      </c>
      <c r="B220" t="s">
        <v>324</v>
      </c>
      <c r="C220">
        <v>44710</v>
      </c>
      <c r="D220" s="144" t="str">
        <f>'2013'!$I$158</f>
        <v>0000000843</v>
      </c>
      <c r="E220" t="str">
        <f>LEFT('2013'!$B$158,4)&amp;LEFT('2013'!$C$158,3)&amp;LEFT('2013'!$H$158,13)</f>
        <v>148247formation AAC</v>
      </c>
      <c r="F220" s="16"/>
      <c r="G220" s="16">
        <f>'2013'!$U$158</f>
        <v>45.066889632107028</v>
      </c>
      <c r="H220" t="s">
        <v>325</v>
      </c>
      <c r="K220" s="131"/>
    </row>
    <row r="221" spans="1:11" x14ac:dyDescent="0.2">
      <c r="A221" s="84">
        <f>'2013'!$J$159</f>
        <v>41387</v>
      </c>
      <c r="B221" t="s">
        <v>324</v>
      </c>
      <c r="C221" t="str">
        <f>411 &amp; LEFT('2013'!$B$159,4)&amp;LEFT('2013'!$C$159,2)</f>
        <v>41114924</v>
      </c>
      <c r="D221" s="144" t="str">
        <f>'2013'!$I$159</f>
        <v>0000000844</v>
      </c>
      <c r="E221" t="str">
        <f>LEFT('2013'!$B$159,4)&amp;LEFT('2013'!$C$159,3)&amp;LEFT('2013'!$H$159,13)</f>
        <v>149248formation B</v>
      </c>
      <c r="F221" s="16">
        <f>'2013'!$S$159</f>
        <v>204</v>
      </c>
      <c r="G221" s="16"/>
      <c r="H221" t="s">
        <v>325</v>
      </c>
      <c r="K221" s="131"/>
    </row>
    <row r="222" spans="1:11" x14ac:dyDescent="0.2">
      <c r="A222" s="84">
        <f>'2013'!$J$159</f>
        <v>41387</v>
      </c>
      <c r="B222" t="s">
        <v>324</v>
      </c>
      <c r="C222">
        <f>IF(OR('2013'!$H$159="formation B",'2013'!$H$159="avoir formation B"),706130,IF(OR('2013'!$H$159="formation AM",'2013'!$H$159="avoir formation AM"),706100,IF(OR('2013'!$H$159="formation AAC",'2013'!$H$159="avoir formation AAC"),706140,IF(OR('2013'!$H$159="formation moto",'2013'!$H$159="avoir formation moto"),706150,706170))))</f>
        <v>706130</v>
      </c>
      <c r="D222" s="144" t="str">
        <f>'2013'!$I$159</f>
        <v>0000000844</v>
      </c>
      <c r="E222" t="str">
        <f>LEFT('2013'!$B$159,4)&amp;LEFT('2013'!$C$159,3)&amp;LEFT('2013'!$H$159,13)</f>
        <v>149248formation B</v>
      </c>
      <c r="G222" s="16">
        <f>'2013'!$T$159</f>
        <v>170.5685618729097</v>
      </c>
      <c r="H222" t="s">
        <v>325</v>
      </c>
      <c r="K222" s="131"/>
    </row>
    <row r="223" spans="1:11" x14ac:dyDescent="0.2">
      <c r="A223" s="84">
        <f>'2013'!$J$159</f>
        <v>41387</v>
      </c>
      <c r="B223" t="s">
        <v>324</v>
      </c>
      <c r="C223">
        <v>44710</v>
      </c>
      <c r="D223" s="144" t="str">
        <f>'2013'!$I$159</f>
        <v>0000000844</v>
      </c>
      <c r="E223" t="str">
        <f>LEFT('2013'!$B$159,4)&amp;LEFT('2013'!$C$159,3)&amp;LEFT('2013'!$H$159,13)</f>
        <v>149248formation B</v>
      </c>
      <c r="F223" s="16"/>
      <c r="G223" s="16">
        <f>'2013'!$U$159</f>
        <v>33.431438127090303</v>
      </c>
      <c r="H223" t="s">
        <v>325</v>
      </c>
      <c r="K223" s="131"/>
    </row>
    <row r="224" spans="1:11" x14ac:dyDescent="0.2">
      <c r="A224" s="84">
        <f>'2013'!$J$160</f>
        <v>41387</v>
      </c>
      <c r="B224" t="s">
        <v>324</v>
      </c>
      <c r="C224" t="str">
        <f>411 &amp; LEFT('2013'!$B$160,4)&amp;LEFT('2013'!$C$160,2)</f>
        <v>41115024</v>
      </c>
      <c r="D224" s="144" t="str">
        <f>'2013'!$I$160</f>
        <v>0000000845</v>
      </c>
      <c r="E224" t="str">
        <f>LEFT('2013'!$B$160,4)&amp;LEFT('2013'!$C$160,3)&amp;LEFT('2013'!$H$160,13)</f>
        <v>150249formation AAC</v>
      </c>
      <c r="F224" s="16">
        <f>'2013'!$S$160</f>
        <v>38</v>
      </c>
      <c r="G224" s="16"/>
      <c r="H224" t="s">
        <v>325</v>
      </c>
      <c r="K224" s="131"/>
    </row>
    <row r="225" spans="1:11" x14ac:dyDescent="0.2">
      <c r="A225" s="84">
        <f>'2013'!$J$160</f>
        <v>41387</v>
      </c>
      <c r="B225" t="s">
        <v>324</v>
      </c>
      <c r="C225">
        <f>IF(OR('2013'!$H$160="formation B",'2013'!$H$160="avoir formation B"),706130,IF(OR('2013'!$H$160="formation AM",'2013'!$H$160="avoir formation AM"),706100,IF(OR('2013'!$H$160="formation AAC",'2013'!$H$160="avoir formation AAC"),706140,IF(OR('2013'!$H$160="formation moto",'2013'!$H$160="avoir formation moto"),706150,706170))))</f>
        <v>706140</v>
      </c>
      <c r="D225" s="144" t="str">
        <f>'2013'!$I$160</f>
        <v>0000000845</v>
      </c>
      <c r="E225" t="str">
        <f>LEFT('2013'!$B$160,4)&amp;LEFT('2013'!$C$160,3)&amp;LEFT('2013'!$H$160,13)</f>
        <v>150249formation AAC</v>
      </c>
      <c r="G225" s="16">
        <f>'2013'!$T$160</f>
        <v>31.772575250836123</v>
      </c>
      <c r="H225" t="s">
        <v>325</v>
      </c>
      <c r="K225" s="131"/>
    </row>
    <row r="226" spans="1:11" x14ac:dyDescent="0.2">
      <c r="A226" s="84">
        <f>'2013'!$J$160</f>
        <v>41387</v>
      </c>
      <c r="B226" t="s">
        <v>324</v>
      </c>
      <c r="C226">
        <v>44710</v>
      </c>
      <c r="D226" s="144" t="str">
        <f>'2013'!$I$160</f>
        <v>0000000845</v>
      </c>
      <c r="E226" t="str">
        <f>LEFT('2013'!$B$160,4)&amp;LEFT('2013'!$C$160,3)&amp;LEFT('2013'!$H$160,13)</f>
        <v>150249formation AAC</v>
      </c>
      <c r="F226" s="16"/>
      <c r="G226" s="16">
        <f>'2013'!$U$160</f>
        <v>6.2274247491638803</v>
      </c>
      <c r="H226" t="s">
        <v>325</v>
      </c>
      <c r="K226" s="131"/>
    </row>
    <row r="227" spans="1:11" x14ac:dyDescent="0.2">
      <c r="A227" s="84">
        <f>'2013'!$J$161</f>
        <v>41388</v>
      </c>
      <c r="B227" t="s">
        <v>324</v>
      </c>
      <c r="C227" t="str">
        <f>411 &amp; LEFT('2013'!$B$161,4)&amp;LEFT('2013'!$C$161,2)</f>
        <v>41115125</v>
      </c>
      <c r="D227" s="144" t="str">
        <f>'2013'!$I$161</f>
        <v>0000000846</v>
      </c>
      <c r="E227" t="str">
        <f>LEFT('2013'!$B$161,4)&amp;LEFT('2013'!$C$161,3)&amp;LEFT('2013'!$H$161,13)</f>
        <v>151250formation AAC</v>
      </c>
      <c r="F227" s="16">
        <f>'2013'!$S$161</f>
        <v>275</v>
      </c>
      <c r="G227" s="16"/>
      <c r="H227" t="s">
        <v>325</v>
      </c>
      <c r="K227" s="131"/>
    </row>
    <row r="228" spans="1:11" x14ac:dyDescent="0.2">
      <c r="A228" s="84">
        <f>'2013'!$J$161</f>
        <v>41388</v>
      </c>
      <c r="B228" t="s">
        <v>324</v>
      </c>
      <c r="C228">
        <f>IF(OR('2013'!$H$161="formation B",'2013'!$H$161="avoir formation B"),706130,IF(OR('2013'!$H$161="formation AM",'2013'!$H$161="avoir formation AM"),706100,IF(OR('2013'!$H$161="formation AAC",'2013'!$H$161="avoir formation AAC"),706140,IF(OR('2013'!$H$161="formation moto",'2013'!$H$161="avoir formation moto"),706150,706170))))</f>
        <v>706140</v>
      </c>
      <c r="D228" s="144" t="str">
        <f>'2013'!$I$161</f>
        <v>0000000846</v>
      </c>
      <c r="E228" t="str">
        <f>LEFT('2013'!$B$161,4)&amp;LEFT('2013'!$C$161,3)&amp;LEFT('2013'!$H$161,13)</f>
        <v>151250formation AAC</v>
      </c>
      <c r="G228" s="16">
        <f>'2013'!$T$161</f>
        <v>229.93311036789299</v>
      </c>
      <c r="H228" t="s">
        <v>325</v>
      </c>
      <c r="K228" s="131"/>
    </row>
    <row r="229" spans="1:11" x14ac:dyDescent="0.2">
      <c r="A229" s="84">
        <f>'2013'!$J$161</f>
        <v>41388</v>
      </c>
      <c r="B229" t="s">
        <v>324</v>
      </c>
      <c r="C229">
        <v>44710</v>
      </c>
      <c r="D229" s="144" t="str">
        <f>'2013'!$I$161</f>
        <v>0000000846</v>
      </c>
      <c r="E229" t="str">
        <f>LEFT('2013'!$B$161,4)&amp;LEFT('2013'!$C$161,3)&amp;LEFT('2013'!$H$161,13)</f>
        <v>151250formation AAC</v>
      </c>
      <c r="F229" s="16"/>
      <c r="G229" s="16">
        <f>'2013'!$U$161</f>
        <v>45.066889632107028</v>
      </c>
      <c r="H229" t="s">
        <v>325</v>
      </c>
      <c r="K229" s="131"/>
    </row>
    <row r="230" spans="1:11" x14ac:dyDescent="0.2">
      <c r="A230" s="84">
        <f>'2013'!$J$162</f>
        <v>41391</v>
      </c>
      <c r="B230" t="s">
        <v>324</v>
      </c>
      <c r="C230" t="str">
        <f>411 &amp; LEFT('2013'!$B$162,4)&amp;LEFT('2013'!$C$162,2)</f>
        <v>41115225</v>
      </c>
      <c r="D230" s="144" t="str">
        <f>'2013'!$I$162</f>
        <v>0000000847</v>
      </c>
      <c r="E230" t="str">
        <f>LEFT('2013'!$B$162,4)&amp;LEFT('2013'!$C$162,3)&amp;LEFT('2013'!$H$162,13)</f>
        <v>152251formation AAC</v>
      </c>
      <c r="F230" s="16">
        <f>'2013'!$S$162</f>
        <v>70</v>
      </c>
      <c r="G230" s="16"/>
      <c r="H230" t="s">
        <v>325</v>
      </c>
      <c r="K230" s="131"/>
    </row>
    <row r="231" spans="1:11" x14ac:dyDescent="0.2">
      <c r="A231" s="84">
        <f>'2013'!$J$162</f>
        <v>41391</v>
      </c>
      <c r="B231" t="s">
        <v>324</v>
      </c>
      <c r="C231">
        <f>IF(OR('2013'!$H$162="formation B",'2013'!$H$162="avoir formation B"),706130,IF(OR('2013'!$H$162="formation AM",'2013'!$H$162="avoir formation AM"),706100,IF(OR('2013'!$H$162="formation AAC",'2013'!$H$162="avoir formation AAC"),706140,IF(OR('2013'!$H$162="formation moto",'2013'!$H$162="avoir formation moto"),706150,706170))))</f>
        <v>706140</v>
      </c>
      <c r="D231" s="144" t="str">
        <f>'2013'!$I$162</f>
        <v>0000000847</v>
      </c>
      <c r="E231" t="str">
        <f>LEFT('2013'!$B$162,4)&amp;LEFT('2013'!$C$162,3)&amp;LEFT('2013'!$H$162,13)</f>
        <v>152251formation AAC</v>
      </c>
      <c r="G231" s="16">
        <f>'2013'!$T$162</f>
        <v>58.528428093645488</v>
      </c>
      <c r="H231" t="s">
        <v>325</v>
      </c>
      <c r="K231" s="131"/>
    </row>
    <row r="232" spans="1:11" x14ac:dyDescent="0.2">
      <c r="A232" s="84">
        <f>'2013'!$J$162</f>
        <v>41391</v>
      </c>
      <c r="B232" t="s">
        <v>324</v>
      </c>
      <c r="C232">
        <v>44710</v>
      </c>
      <c r="D232" s="144" t="str">
        <f>'2013'!$I$162</f>
        <v>0000000847</v>
      </c>
      <c r="E232" t="str">
        <f>LEFT('2013'!$B$162,4)&amp;LEFT('2013'!$C$162,3)&amp;LEFT('2013'!$H$162,13)</f>
        <v>152251formation AAC</v>
      </c>
      <c r="F232" s="16"/>
      <c r="G232" s="16">
        <f>'2013'!$U$162</f>
        <v>11.471571906354516</v>
      </c>
      <c r="H232" t="s">
        <v>325</v>
      </c>
      <c r="K232" s="131"/>
    </row>
    <row r="233" spans="1:11" x14ac:dyDescent="0.2">
      <c r="A233" s="84">
        <f>'2013'!$J$163</f>
        <v>41391</v>
      </c>
      <c r="B233" t="s">
        <v>324</v>
      </c>
      <c r="C233" t="str">
        <f>411 &amp; LEFT('2013'!$B$163,4)&amp;LEFT('2013'!$C$163,2)</f>
        <v>41115325</v>
      </c>
      <c r="D233" s="144" t="str">
        <f>'2013'!$I$163</f>
        <v>0000000848</v>
      </c>
      <c r="E233" t="str">
        <f>LEFT('2013'!$B$163,4)&amp;LEFT('2013'!$C$163,3)&amp;LEFT('2013'!$H$163,13)</f>
        <v>153252formation B</v>
      </c>
      <c r="F233" s="16">
        <f>'2013'!$S$163</f>
        <v>70</v>
      </c>
      <c r="G233" s="16"/>
      <c r="H233" t="s">
        <v>325</v>
      </c>
      <c r="K233" s="131"/>
    </row>
    <row r="234" spans="1:11" x14ac:dyDescent="0.2">
      <c r="A234" s="84">
        <f>'2013'!$J$163</f>
        <v>41391</v>
      </c>
      <c r="B234" t="s">
        <v>324</v>
      </c>
      <c r="C234">
        <f>IF(OR('2013'!$H$163="formation B",'2013'!$H$163="avoir formation B"),706130,IF(OR('2013'!$H$163="formation AM",'2013'!$H$163="avoir formation AM"),706100,IF(OR('2013'!$H$163="formation AAC",'2013'!$H$163="avoir formation AAC"),706140,IF(OR('2013'!$H$163="formation moto",'2013'!$H$163="avoir formation moto"),706150,706170))))</f>
        <v>706130</v>
      </c>
      <c r="D234" s="144" t="str">
        <f>'2013'!$I$163</f>
        <v>0000000848</v>
      </c>
      <c r="E234" t="str">
        <f>LEFT('2013'!$B$163,4)&amp;LEFT('2013'!$C$163,3)&amp;LEFT('2013'!$H$163,13)</f>
        <v>153252formation B</v>
      </c>
      <c r="G234" s="16">
        <f>'2013'!$T$163</f>
        <v>58.528428093645488</v>
      </c>
      <c r="H234" t="s">
        <v>325</v>
      </c>
      <c r="K234" s="131"/>
    </row>
    <row r="235" spans="1:11" x14ac:dyDescent="0.2">
      <c r="A235" s="84">
        <f>'2013'!$J$163</f>
        <v>41391</v>
      </c>
      <c r="B235" t="s">
        <v>324</v>
      </c>
      <c r="C235">
        <v>44710</v>
      </c>
      <c r="D235" s="144" t="str">
        <f>'2013'!$I$163</f>
        <v>0000000848</v>
      </c>
      <c r="E235" t="str">
        <f>LEFT('2013'!$B$163,4)&amp;LEFT('2013'!$C$163,3)&amp;LEFT('2013'!$H$163,13)</f>
        <v>153252formation B</v>
      </c>
      <c r="F235" s="16"/>
      <c r="G235" s="16">
        <f>'2013'!$U$163</f>
        <v>11.471571906354516</v>
      </c>
      <c r="H235" t="s">
        <v>325</v>
      </c>
      <c r="K235" s="131"/>
    </row>
    <row r="236" spans="1:11" x14ac:dyDescent="0.2">
      <c r="A236" s="84">
        <f>'2013'!$J$164</f>
        <v>41391</v>
      </c>
      <c r="B236" t="s">
        <v>324</v>
      </c>
      <c r="C236" t="str">
        <f>411 &amp; LEFT('2013'!$B$164,4)&amp;LEFT('2013'!$C$164,2)</f>
        <v>41115425</v>
      </c>
      <c r="D236" s="144" t="str">
        <f>'2013'!$I$164</f>
        <v>0000000849</v>
      </c>
      <c r="E236" t="str">
        <f>LEFT('2013'!$B$164,4)&amp;LEFT('2013'!$C$164,3)&amp;LEFT('2013'!$H$164,13)</f>
        <v>154253formation AAC</v>
      </c>
      <c r="F236" s="16">
        <f>'2013'!$S$164</f>
        <v>70</v>
      </c>
      <c r="G236" s="16"/>
      <c r="H236" t="s">
        <v>325</v>
      </c>
      <c r="K236" s="131"/>
    </row>
    <row r="237" spans="1:11" x14ac:dyDescent="0.2">
      <c r="A237" s="84">
        <f>'2013'!$J$164</f>
        <v>41391</v>
      </c>
      <c r="B237" t="s">
        <v>324</v>
      </c>
      <c r="C237">
        <f>IF(OR('2013'!$H$164="formation B",'2013'!$H$164="avoir formation B"),706130,IF(OR('2013'!$H$164="formation AM",'2013'!$H$164="avoir formation AM"),706100,IF(OR('2013'!$H$164="formation AAC",'2013'!$H$164="avoir formation AAC"),706140,IF(OR('2013'!$H$164="formation moto",'2013'!$H$164="avoir formation moto"),706150,706170))))</f>
        <v>706140</v>
      </c>
      <c r="D237" s="144" t="str">
        <f>'2013'!$I$164</f>
        <v>0000000849</v>
      </c>
      <c r="E237" t="str">
        <f>LEFT('2013'!$B$164,4)&amp;LEFT('2013'!$C$164,3)&amp;LEFT('2013'!$H$164,13)</f>
        <v>154253formation AAC</v>
      </c>
      <c r="G237" s="16">
        <f>'2013'!$T$164</f>
        <v>58.528428093645488</v>
      </c>
      <c r="H237" t="s">
        <v>325</v>
      </c>
      <c r="K237" s="131"/>
    </row>
    <row r="238" spans="1:11" x14ac:dyDescent="0.2">
      <c r="A238" s="84">
        <f>'2013'!$J$164</f>
        <v>41391</v>
      </c>
      <c r="B238" t="s">
        <v>324</v>
      </c>
      <c r="C238">
        <v>44710</v>
      </c>
      <c r="D238" s="144" t="str">
        <f>'2013'!$I$164</f>
        <v>0000000849</v>
      </c>
      <c r="E238" t="str">
        <f>LEFT('2013'!$B$164,4)&amp;LEFT('2013'!$C$164,3)&amp;LEFT('2013'!$H$164,13)</f>
        <v>154253formation AAC</v>
      </c>
      <c r="F238" s="16"/>
      <c r="G238" s="16">
        <f>'2013'!$U$164</f>
        <v>11.471571906354516</v>
      </c>
      <c r="H238" t="s">
        <v>325</v>
      </c>
      <c r="K238" s="131"/>
    </row>
    <row r="239" spans="1:11" x14ac:dyDescent="0.2">
      <c r="A239" s="84">
        <f>'2013'!$J$165</f>
        <v>41391</v>
      </c>
      <c r="B239" t="s">
        <v>324</v>
      </c>
      <c r="C239" t="str">
        <f>411 &amp; LEFT('2013'!$B$165,4)&amp;LEFT('2013'!$C$165,2)</f>
        <v>41115525</v>
      </c>
      <c r="D239" s="144" t="str">
        <f>'2013'!$I$165</f>
        <v>0000000850</v>
      </c>
      <c r="E239" t="str">
        <f>LEFT('2013'!$B$165,4)&amp;LEFT('2013'!$C$165,3)&amp;LEFT('2013'!$H$165,13)</f>
        <v>155254formation B</v>
      </c>
      <c r="F239" s="16">
        <f>'2013'!$S$165</f>
        <v>162</v>
      </c>
      <c r="G239" s="16"/>
      <c r="H239" t="s">
        <v>325</v>
      </c>
      <c r="K239" s="131"/>
    </row>
    <row r="240" spans="1:11" x14ac:dyDescent="0.2">
      <c r="A240" s="84">
        <f>'2013'!$J$165</f>
        <v>41391</v>
      </c>
      <c r="B240" t="s">
        <v>324</v>
      </c>
      <c r="C240">
        <f>IF(OR('2013'!$H$165="formation B",'2013'!$H$165="avoir formation B"),706130,IF(OR('2013'!$H$165="formation AM",'2013'!$H$165="avoir formation AM"),706100,IF(OR('2013'!$H$165="formation AAC",'2013'!$H$165="avoir formation AAC"),706140,IF(OR('2013'!$H$165="formation moto",'2013'!$H$165="avoir formation moto"),706150,706170))))</f>
        <v>706130</v>
      </c>
      <c r="D240" s="144" t="str">
        <f>'2013'!$I$165</f>
        <v>0000000850</v>
      </c>
      <c r="E240" t="str">
        <f>LEFT('2013'!$B$165,4)&amp;LEFT('2013'!$C$165,3)&amp;LEFT('2013'!$H$165,13)</f>
        <v>155254formation B</v>
      </c>
      <c r="G240" s="16">
        <f>'2013'!$T$165</f>
        <v>135.45150501672242</v>
      </c>
      <c r="H240" t="s">
        <v>325</v>
      </c>
      <c r="K240" s="131"/>
    </row>
    <row r="241" spans="1:11" x14ac:dyDescent="0.2">
      <c r="A241" s="84">
        <f>'2013'!$J$165</f>
        <v>41391</v>
      </c>
      <c r="B241" t="s">
        <v>324</v>
      </c>
      <c r="C241">
        <v>44710</v>
      </c>
      <c r="D241" s="144" t="str">
        <f>'2013'!$I$165</f>
        <v>0000000850</v>
      </c>
      <c r="E241" t="str">
        <f>LEFT('2013'!$B$165,4)&amp;LEFT('2013'!$C$165,3)&amp;LEFT('2013'!$H$165,13)</f>
        <v>155254formation B</v>
      </c>
      <c r="F241" s="16"/>
      <c r="G241" s="16">
        <f>'2013'!$U$165</f>
        <v>26.548494983277596</v>
      </c>
      <c r="H241" t="s">
        <v>325</v>
      </c>
      <c r="K241" s="131"/>
    </row>
    <row r="242" spans="1:11" x14ac:dyDescent="0.2">
      <c r="A242" s="84">
        <f>'2013'!$J$166</f>
        <v>41394</v>
      </c>
      <c r="B242" t="s">
        <v>324</v>
      </c>
      <c r="C242" t="str">
        <f>411 &amp; LEFT('2013'!$B$166,4)&amp;LEFT('2013'!$C$166,2)</f>
        <v>41115625</v>
      </c>
      <c r="D242" s="144" t="str">
        <f>'2013'!$I$166</f>
        <v>0000000851</v>
      </c>
      <c r="E242" t="str">
        <f>LEFT('2013'!$B$166,4)&amp;LEFT('2013'!$C$166,3)&amp;LEFT('2013'!$H$166,13)</f>
        <v>156255formation B</v>
      </c>
      <c r="F242" s="16">
        <f>'2013'!$S$166</f>
        <v>190</v>
      </c>
      <c r="G242" s="16"/>
      <c r="H242" t="s">
        <v>325</v>
      </c>
      <c r="K242" s="131"/>
    </row>
    <row r="243" spans="1:11" x14ac:dyDescent="0.2">
      <c r="A243" s="84">
        <f>'2013'!$J$166</f>
        <v>41394</v>
      </c>
      <c r="B243" t="s">
        <v>324</v>
      </c>
      <c r="C243">
        <f>IF(OR('2013'!$H$166="formation B",'2013'!$H$166="avoir formation B"),706130,IF(OR('2013'!$H$166="formation AM",'2013'!$H$166="avoir formation AM"),706100,IF(OR('2013'!$H$166="formation AAC",'2013'!$H$166="avoir formation AAC"),706140,IF(OR('2013'!$H$166="formation moto",'2013'!$H$166="avoir formation moto"),706150,706170))))</f>
        <v>706130</v>
      </c>
      <c r="D243" s="144" t="str">
        <f>'2013'!$I$166</f>
        <v>0000000851</v>
      </c>
      <c r="E243" t="str">
        <f>LEFT('2013'!$B$166,4)&amp;LEFT('2013'!$C$166,3)&amp;LEFT('2013'!$H$166,13)</f>
        <v>156255formation B</v>
      </c>
      <c r="G243" s="16">
        <f>'2013'!$T$166</f>
        <v>158.86287625418061</v>
      </c>
      <c r="H243" t="s">
        <v>325</v>
      </c>
      <c r="K243" s="131"/>
    </row>
    <row r="244" spans="1:11" x14ac:dyDescent="0.2">
      <c r="A244" s="84">
        <f>'2013'!$J$166</f>
        <v>41394</v>
      </c>
      <c r="B244" t="s">
        <v>324</v>
      </c>
      <c r="C244">
        <v>44710</v>
      </c>
      <c r="D244" s="144" t="str">
        <f>'2013'!$I$166</f>
        <v>0000000851</v>
      </c>
      <c r="E244" t="str">
        <f>LEFT('2013'!$B$166,4)&amp;LEFT('2013'!$C$166,3)&amp;LEFT('2013'!$H$166,13)</f>
        <v>156255formation B</v>
      </c>
      <c r="F244" s="16"/>
      <c r="G244" s="16">
        <f>'2013'!$U$166</f>
        <v>31.137123745819398</v>
      </c>
      <c r="H244" t="s">
        <v>325</v>
      </c>
      <c r="K244" s="131"/>
    </row>
    <row r="245" spans="1:11" x14ac:dyDescent="0.2">
      <c r="A245" s="84">
        <f>'2013'!$J$167</f>
        <v>41394</v>
      </c>
      <c r="B245" t="s">
        <v>324</v>
      </c>
      <c r="C245" t="str">
        <f>411 &amp; LEFT('2013'!$B$167,4)&amp;LEFT('2013'!$C$167,2)</f>
        <v>41115725</v>
      </c>
      <c r="D245" s="144" t="str">
        <f>'2013'!$I$167</f>
        <v>0000000852</v>
      </c>
      <c r="E245" t="str">
        <f>LEFT('2013'!$B$167,4)&amp;LEFT('2013'!$C$167,3)&amp;LEFT('2013'!$H$167,13)</f>
        <v>157256formation AAC</v>
      </c>
      <c r="F245" s="16">
        <f>'2013'!$S$167</f>
        <v>190</v>
      </c>
      <c r="G245" s="16"/>
      <c r="H245" t="s">
        <v>325</v>
      </c>
      <c r="K245" s="131"/>
    </row>
    <row r="246" spans="1:11" x14ac:dyDescent="0.2">
      <c r="A246" s="84">
        <f>'2013'!$J$167</f>
        <v>41394</v>
      </c>
      <c r="B246" t="s">
        <v>324</v>
      </c>
      <c r="C246">
        <f>IF(OR('2013'!$H$167="formation B",'2013'!$H$167="avoir formation B"),706130,IF(OR('2013'!$H$167="formation AM",'2013'!$H$167="avoir formation AM"),706100,IF(OR('2013'!$H$167="formation AAC",'2013'!$H$167="avoir formation AAC"),706140,IF(OR('2013'!$H$167="formation moto",'2013'!$H$167="avoir formation moto"),706150,706170))))</f>
        <v>706140</v>
      </c>
      <c r="D246" s="144" t="str">
        <f>'2013'!$I$167</f>
        <v>0000000852</v>
      </c>
      <c r="E246" t="str">
        <f>LEFT('2013'!$B$167,4)&amp;LEFT('2013'!$C$167,3)&amp;LEFT('2013'!$H$167,13)</f>
        <v>157256formation AAC</v>
      </c>
      <c r="G246" s="16">
        <f>'2013'!$T$167</f>
        <v>158.86287625418061</v>
      </c>
      <c r="H246" t="s">
        <v>325</v>
      </c>
      <c r="K246" s="131"/>
    </row>
    <row r="247" spans="1:11" x14ac:dyDescent="0.2">
      <c r="A247" s="84">
        <f>'2013'!$J$167</f>
        <v>41394</v>
      </c>
      <c r="B247" t="s">
        <v>324</v>
      </c>
      <c r="C247">
        <v>44710</v>
      </c>
      <c r="D247" s="144" t="str">
        <f>'2013'!$I$167</f>
        <v>0000000852</v>
      </c>
      <c r="E247" t="str">
        <f>LEFT('2013'!$B$167,4)&amp;LEFT('2013'!$C$167,3)&amp;LEFT('2013'!$H$167,13)</f>
        <v>157256formation AAC</v>
      </c>
      <c r="F247" s="16"/>
      <c r="G247" s="16">
        <f>'2013'!$U$167</f>
        <v>31.137123745819398</v>
      </c>
      <c r="H247" t="s">
        <v>325</v>
      </c>
      <c r="K247" s="131"/>
    </row>
    <row r="248" spans="1:11" x14ac:dyDescent="0.2">
      <c r="A248" s="84">
        <f>'2013'!$J$168</f>
        <v>41394</v>
      </c>
      <c r="B248" t="s">
        <v>324</v>
      </c>
      <c r="C248" t="str">
        <f>411 &amp; LEFT('2013'!$B$168,4)&amp;LEFT('2013'!$C$168,2)</f>
        <v>41115825</v>
      </c>
      <c r="D248" s="144" t="str">
        <f>'2013'!$I$168</f>
        <v>0000000853</v>
      </c>
      <c r="E248" t="str">
        <f>LEFT('2013'!$B$168,4)&amp;LEFT('2013'!$C$168,3)&amp;LEFT('2013'!$H$168,13)</f>
        <v>158257formation mot</v>
      </c>
      <c r="F248" s="16">
        <f>'2013'!$S$168</f>
        <v>247</v>
      </c>
      <c r="G248" s="16"/>
      <c r="H248" t="s">
        <v>325</v>
      </c>
      <c r="K248" s="131"/>
    </row>
    <row r="249" spans="1:11" x14ac:dyDescent="0.2">
      <c r="A249" s="84">
        <f>'2013'!$J$168</f>
        <v>41394</v>
      </c>
      <c r="B249" t="s">
        <v>324</v>
      </c>
      <c r="C249">
        <f>IF(OR('2013'!$H$168="formation B",'2013'!$H$168="avoir formation B"),706130,IF(OR('2013'!$H$168="formation AM",'2013'!$H$168="avoir formation AM"),706100,IF(OR('2013'!$H$168="formation AAC",'2013'!$H$168="avoir formation AAC"),706140,IF(OR('2013'!$H$168="formation moto",'2013'!$H$168="avoir formation moto"),706150,706170))))</f>
        <v>706150</v>
      </c>
      <c r="D249" s="144" t="str">
        <f>'2013'!$I$168</f>
        <v>0000000853</v>
      </c>
      <c r="E249" t="str">
        <f>LEFT('2013'!$B$168,4)&amp;LEFT('2013'!$C$168,3)&amp;LEFT('2013'!$H$168,13)</f>
        <v>158257formation mot</v>
      </c>
      <c r="G249" s="16">
        <f>'2013'!$T$168</f>
        <v>206.52173913043478</v>
      </c>
      <c r="H249" t="s">
        <v>325</v>
      </c>
      <c r="K249" s="131"/>
    </row>
    <row r="250" spans="1:11" x14ac:dyDescent="0.2">
      <c r="A250" s="84">
        <f>'2013'!$J$168</f>
        <v>41394</v>
      </c>
      <c r="B250" t="s">
        <v>324</v>
      </c>
      <c r="C250">
        <v>44710</v>
      </c>
      <c r="D250" s="144" t="str">
        <f>'2013'!$I$168</f>
        <v>0000000853</v>
      </c>
      <c r="E250" t="str">
        <f>LEFT('2013'!$B$168,4)&amp;LEFT('2013'!$C$168,3)&amp;LEFT('2013'!$H$168,13)</f>
        <v>158257formation mot</v>
      </c>
      <c r="F250" s="16"/>
      <c r="G250" s="16">
        <f>'2013'!$U$168</f>
        <v>40.478260869565219</v>
      </c>
      <c r="H250" t="s">
        <v>325</v>
      </c>
      <c r="K250" s="131"/>
    </row>
    <row r="251" spans="1:11" x14ac:dyDescent="0.2">
      <c r="A251" s="84">
        <f>'2013'!$J$169</f>
        <v>41397</v>
      </c>
      <c r="B251" t="s">
        <v>324</v>
      </c>
      <c r="C251" t="str">
        <f>411 &amp; LEFT('2013'!$B$169,4)&amp;LEFT('2013'!$C$169,2)</f>
        <v>41115925</v>
      </c>
      <c r="D251" s="144" t="str">
        <f>'2013'!$I$169</f>
        <v>0000000854</v>
      </c>
      <c r="E251" t="str">
        <f>LEFT('2013'!$B$169,4)&amp;LEFT('2013'!$C$169,3)&amp;LEFT('2013'!$H$169,13)</f>
        <v>159258avoir formati</v>
      </c>
      <c r="F251" s="16"/>
      <c r="G251" s="16">
        <v>276</v>
      </c>
      <c r="H251" t="s">
        <v>325</v>
      </c>
      <c r="K251" s="131"/>
    </row>
    <row r="252" spans="1:11" x14ac:dyDescent="0.2">
      <c r="A252" s="84">
        <f>'2013'!$J$169</f>
        <v>41397</v>
      </c>
      <c r="B252" t="s">
        <v>324</v>
      </c>
      <c r="C252">
        <f>IF(OR('2013'!$H$169="formation B",'2013'!$H$169="avoir formation B"),706130,IF(OR('2013'!$H$169="formation AM",'2013'!$H$169="avoir formation AM"),706100,IF(OR('2013'!$H$169="formation AAC",'2013'!$H$169="avoir formation AAC"),706140,IF(OR('2013'!$H$169="formation moto",'2013'!$H$169="avoir formation moto"),706150,706170))))</f>
        <v>706140</v>
      </c>
      <c r="D252" s="144" t="str">
        <f>'2013'!$I$169</f>
        <v>0000000854</v>
      </c>
      <c r="E252" t="str">
        <f>LEFT('2013'!$B$169,4)&amp;LEFT('2013'!$C$169,3)&amp;LEFT('2013'!$H$169,13)</f>
        <v>159258avoir formati</v>
      </c>
      <c r="G252" s="16"/>
      <c r="H252" t="s">
        <v>325</v>
      </c>
      <c r="K252" s="131"/>
    </row>
    <row r="253" spans="1:11" x14ac:dyDescent="0.2">
      <c r="A253" s="84">
        <f>'2013'!$J$169</f>
        <v>41397</v>
      </c>
      <c r="B253" t="s">
        <v>324</v>
      </c>
      <c r="C253">
        <v>44710</v>
      </c>
      <c r="D253" s="144" t="str">
        <f>'2013'!$I$169</f>
        <v>0000000854</v>
      </c>
      <c r="E253" t="str">
        <f>LEFT('2013'!$B$169,4)&amp;LEFT('2013'!$C$169,3)&amp;LEFT('2013'!$H$169,13)</f>
        <v>159258avoir formati</v>
      </c>
      <c r="F253" s="16"/>
      <c r="G253" s="16">
        <v>230.76923076923077</v>
      </c>
      <c r="H253" t="s">
        <v>325</v>
      </c>
      <c r="K253" s="131"/>
    </row>
    <row r="254" spans="1:11" x14ac:dyDescent="0.2">
      <c r="A254" s="84">
        <f>'2013'!$J$170</f>
        <v>41397</v>
      </c>
      <c r="B254" t="s">
        <v>324</v>
      </c>
      <c r="C254" t="str">
        <f>411 &amp; LEFT('2013'!$B$170,4)&amp;LEFT('2013'!$C$170,2)</f>
        <v>41116025</v>
      </c>
      <c r="D254" s="144" t="str">
        <f>'2013'!$I$170</f>
        <v>0000000855</v>
      </c>
      <c r="E254" t="str">
        <f>LEFT('2013'!$B$170,4)&amp;LEFT('2013'!$C$170,3)&amp;LEFT('2013'!$H$170,13)</f>
        <v>160259formation AAC</v>
      </c>
      <c r="F254" s="16">
        <f>'2013'!$S$170</f>
        <v>239</v>
      </c>
      <c r="G254" s="16"/>
      <c r="H254" t="s">
        <v>325</v>
      </c>
      <c r="K254" s="131"/>
    </row>
    <row r="255" spans="1:11" x14ac:dyDescent="0.2">
      <c r="A255" s="84">
        <f>'2013'!$J$170</f>
        <v>41397</v>
      </c>
      <c r="B255" t="s">
        <v>324</v>
      </c>
      <c r="C255">
        <f>IF(OR('2013'!$H$170="formation B",'2013'!$H$170="avoir formation B"),706130,IF(OR('2013'!$H$170="formation AM",'2013'!$H$170="avoir formation AM"),706100,IF(OR('2013'!$H$170="formation AAC",'2013'!$H$170="avoir formation AAC"),706140,IF(OR('2013'!$H$170="formation moto",'2013'!$H$170="avoir formation moto"),706150,706170))))</f>
        <v>706140</v>
      </c>
      <c r="D255" s="144" t="str">
        <f>'2013'!$I$170</f>
        <v>0000000855</v>
      </c>
      <c r="E255" t="str">
        <f>LEFT('2013'!$B$170,4)&amp;LEFT('2013'!$C$170,3)&amp;LEFT('2013'!$H$170,13)</f>
        <v>160259formation AAC</v>
      </c>
      <c r="G255" s="16">
        <f>'2013'!$T$170</f>
        <v>199.83277591973246</v>
      </c>
      <c r="H255" t="s">
        <v>325</v>
      </c>
      <c r="K255" s="131"/>
    </row>
    <row r="256" spans="1:11" x14ac:dyDescent="0.2">
      <c r="A256" s="84">
        <f>'2013'!$J$170</f>
        <v>41397</v>
      </c>
      <c r="B256" t="s">
        <v>324</v>
      </c>
      <c r="C256">
        <v>44710</v>
      </c>
      <c r="D256" s="144" t="str">
        <f>'2013'!$I$170</f>
        <v>0000000855</v>
      </c>
      <c r="E256" t="str">
        <f>LEFT('2013'!$B$170,4)&amp;LEFT('2013'!$C$170,3)&amp;LEFT('2013'!$H$170,13)</f>
        <v>160259formation AAC</v>
      </c>
      <c r="F256" s="16"/>
      <c r="G256" s="16">
        <f>'2013'!$U$170</f>
        <v>39.167224080267566</v>
      </c>
      <c r="H256" t="s">
        <v>325</v>
      </c>
      <c r="K256" s="131"/>
    </row>
    <row r="257" spans="1:11" x14ac:dyDescent="0.2">
      <c r="A257" s="84">
        <f>'2013'!$J$171</f>
        <v>41397</v>
      </c>
      <c r="B257" t="s">
        <v>324</v>
      </c>
      <c r="C257" t="str">
        <f>411 &amp; LEFT('2013'!$B$171,4)&amp;LEFT('2013'!$C$171,2)</f>
        <v>41116126</v>
      </c>
      <c r="D257" s="144" t="str">
        <f>'2013'!$I$171</f>
        <v>0000000856</v>
      </c>
      <c r="E257" t="str">
        <f>LEFT('2013'!$B$171,4)&amp;LEFT('2013'!$C$171,3)&amp;LEFT('2013'!$H$171,13)</f>
        <v>161260formation B</v>
      </c>
      <c r="F257" s="16">
        <f>'2013'!$S$171</f>
        <v>152</v>
      </c>
      <c r="G257" s="16"/>
      <c r="H257" t="s">
        <v>325</v>
      </c>
      <c r="K257" s="131"/>
    </row>
    <row r="258" spans="1:11" x14ac:dyDescent="0.2">
      <c r="A258" s="84">
        <f>'2013'!$J$171</f>
        <v>41397</v>
      </c>
      <c r="B258" t="s">
        <v>324</v>
      </c>
      <c r="C258">
        <f>IF(OR('2013'!$H$171="formation B",'2013'!$H$171="avoir formation B"),706130,IF(OR('2013'!$H$171="formation AM",'2013'!$H$171="avoir formation AM"),706100,IF(OR('2013'!$H$171="formation AAC",'2013'!$H$171="avoir formation AAC"),706140,IF(OR('2013'!$H$171="formation moto",'2013'!$H$171="avoir formation moto"),706150,706170))))</f>
        <v>706130</v>
      </c>
      <c r="D258" s="144" t="str">
        <f>'2013'!$I$171</f>
        <v>0000000856</v>
      </c>
      <c r="E258" t="str">
        <f>LEFT('2013'!$B$171,4)&amp;LEFT('2013'!$C$171,3)&amp;LEFT('2013'!$H$171,13)</f>
        <v>161260formation B</v>
      </c>
      <c r="G258" s="16">
        <f>'2013'!$T$171</f>
        <v>127.09030100334449</v>
      </c>
      <c r="H258" t="s">
        <v>325</v>
      </c>
      <c r="K258" s="131"/>
    </row>
    <row r="259" spans="1:11" x14ac:dyDescent="0.2">
      <c r="A259" s="84">
        <f>'2013'!$J$171</f>
        <v>41397</v>
      </c>
      <c r="B259" t="s">
        <v>324</v>
      </c>
      <c r="C259">
        <v>44710</v>
      </c>
      <c r="D259" s="144" t="str">
        <f>'2013'!$I$171</f>
        <v>0000000856</v>
      </c>
      <c r="E259" t="str">
        <f>LEFT('2013'!$B$171,4)&amp;LEFT('2013'!$C$171,3)&amp;LEFT('2013'!$H$171,13)</f>
        <v>161260formation B</v>
      </c>
      <c r="F259" s="16"/>
      <c r="G259" s="16">
        <f>'2013'!$U$171</f>
        <v>24.909698996655521</v>
      </c>
      <c r="H259" t="s">
        <v>325</v>
      </c>
      <c r="K259" s="131"/>
    </row>
    <row r="260" spans="1:11" x14ac:dyDescent="0.2">
      <c r="A260" s="84">
        <f>'2013'!$J$172</f>
        <v>41397</v>
      </c>
      <c r="B260" t="s">
        <v>324</v>
      </c>
      <c r="C260" t="str">
        <f>411 &amp; LEFT('2013'!$B$172,4)&amp;LEFT('2013'!$C$172,2)</f>
        <v>41116226</v>
      </c>
      <c r="D260" s="144" t="str">
        <f>'2013'!$I$172</f>
        <v>0000000857</v>
      </c>
      <c r="E260" t="str">
        <f>LEFT('2013'!$B$172,4)&amp;LEFT('2013'!$C$172,3)&amp;LEFT('2013'!$H$172,13)</f>
        <v>162261formation B</v>
      </c>
      <c r="F260" s="16">
        <f>'2013'!$S$172</f>
        <v>152</v>
      </c>
      <c r="G260" s="16"/>
      <c r="H260" t="s">
        <v>325</v>
      </c>
      <c r="K260" s="131"/>
    </row>
    <row r="261" spans="1:11" x14ac:dyDescent="0.2">
      <c r="A261" s="84">
        <f>'2013'!$J$172</f>
        <v>41397</v>
      </c>
      <c r="B261" t="s">
        <v>324</v>
      </c>
      <c r="C261">
        <f>IF(OR('2013'!$H$172="formation B",'2013'!$H$172="avoir formation B"),706130,IF(OR('2013'!$H$172="formation AM",'2013'!$H$172="avoir formation AM"),706100,IF(OR('2013'!$H$172="formation AAC",'2013'!$H$172="avoir formation AAC"),706140,IF(OR('2013'!$H$172="formation moto",'2013'!$H$172="avoir formation moto"),706150,706170))))</f>
        <v>706130</v>
      </c>
      <c r="D261" s="144" t="str">
        <f>'2013'!$I$172</f>
        <v>0000000857</v>
      </c>
      <c r="E261" t="str">
        <f>LEFT('2013'!$B$172,4)&amp;LEFT('2013'!$C$172,3)&amp;LEFT('2013'!$H$172,13)</f>
        <v>162261formation B</v>
      </c>
      <c r="G261" s="16">
        <f>'2013'!$T$172</f>
        <v>127.09030100334449</v>
      </c>
      <c r="H261" t="s">
        <v>325</v>
      </c>
      <c r="K261" s="131"/>
    </row>
    <row r="262" spans="1:11" x14ac:dyDescent="0.2">
      <c r="A262" s="84">
        <f>'2013'!$J$172</f>
        <v>41397</v>
      </c>
      <c r="B262" t="s">
        <v>324</v>
      </c>
      <c r="C262">
        <v>44710</v>
      </c>
      <c r="D262" s="144" t="str">
        <f>'2013'!$I$172</f>
        <v>0000000857</v>
      </c>
      <c r="E262" t="str">
        <f>LEFT('2013'!$B$172,4)&amp;LEFT('2013'!$C$172,3)&amp;LEFT('2013'!$H$172,13)</f>
        <v>162261formation B</v>
      </c>
      <c r="F262" s="16"/>
      <c r="G262" s="16">
        <f>'2013'!$U$172</f>
        <v>24.909698996655521</v>
      </c>
      <c r="H262" t="s">
        <v>325</v>
      </c>
      <c r="K262" s="131"/>
    </row>
    <row r="263" spans="1:11" x14ac:dyDescent="0.2">
      <c r="A263" s="84">
        <f>'2013'!$J$173</f>
        <v>41397</v>
      </c>
      <c r="B263" t="s">
        <v>324</v>
      </c>
      <c r="C263" t="str">
        <f>411 &amp; LEFT('2013'!$B$173,4)&amp;LEFT('2013'!$C$173,2)</f>
        <v>41116326</v>
      </c>
      <c r="D263" s="144" t="str">
        <f>'2013'!$I$173</f>
        <v>0000000858</v>
      </c>
      <c r="E263" t="str">
        <f>LEFT('2013'!$B$173,4)&amp;LEFT('2013'!$C$173,3)&amp;LEFT('2013'!$H$173,13)</f>
        <v>163262formation AAC</v>
      </c>
      <c r="F263" s="16">
        <f>'2013'!$S$173</f>
        <v>190</v>
      </c>
      <c r="G263" s="16"/>
      <c r="H263" t="s">
        <v>325</v>
      </c>
      <c r="K263" s="131"/>
    </row>
    <row r="264" spans="1:11" x14ac:dyDescent="0.2">
      <c r="A264" s="84">
        <f>'2013'!$J$173</f>
        <v>41397</v>
      </c>
      <c r="B264" t="s">
        <v>324</v>
      </c>
      <c r="C264">
        <f>IF(OR('2013'!$H$173="formation B",'2013'!$H$173="avoir formation B"),706130,IF(OR('2013'!$H$173="formation AM",'2013'!$H$173="avoir formation AM"),706100,IF(OR('2013'!$H$173="formation AAC",'2013'!$H$173="avoir formation AAC"),706140,IF(OR('2013'!$H$173="formation moto",'2013'!$H$173="avoir formation moto"),706150,706170))))</f>
        <v>706140</v>
      </c>
      <c r="D264" s="144" t="str">
        <f>'2013'!$I$173</f>
        <v>0000000858</v>
      </c>
      <c r="E264" t="str">
        <f>LEFT('2013'!$B$173,4)&amp;LEFT('2013'!$C$173,3)&amp;LEFT('2013'!$H$173,13)</f>
        <v>163262formation AAC</v>
      </c>
      <c r="G264" s="16">
        <f>'2013'!$T$173</f>
        <v>158.86287625418061</v>
      </c>
      <c r="H264" t="s">
        <v>325</v>
      </c>
      <c r="K264" s="131"/>
    </row>
    <row r="265" spans="1:11" x14ac:dyDescent="0.2">
      <c r="A265" s="84">
        <f>'2013'!$J$173</f>
        <v>41397</v>
      </c>
      <c r="B265" t="s">
        <v>324</v>
      </c>
      <c r="C265">
        <v>44710</v>
      </c>
      <c r="D265" s="144" t="str">
        <f>'2013'!$I$173</f>
        <v>0000000858</v>
      </c>
      <c r="E265" t="str">
        <f>LEFT('2013'!$B$173,4)&amp;LEFT('2013'!$C$173,3)&amp;LEFT('2013'!$H$173,13)</f>
        <v>163262formation AAC</v>
      </c>
      <c r="F265" s="16"/>
      <c r="G265" s="16">
        <f>'2013'!$U$173</f>
        <v>31.137123745819398</v>
      </c>
      <c r="H265" t="s">
        <v>325</v>
      </c>
      <c r="K265" s="131"/>
    </row>
    <row r="266" spans="1:11" x14ac:dyDescent="0.2">
      <c r="A266" s="84">
        <f>'2013'!$J$174</f>
        <v>41397</v>
      </c>
      <c r="B266" t="s">
        <v>324</v>
      </c>
      <c r="C266" t="str">
        <f>411 &amp; LEFT('2013'!$B$174,4)&amp;LEFT('2013'!$C$174,2)</f>
        <v>41116426</v>
      </c>
      <c r="D266" s="144" t="str">
        <f>'2013'!$I$174</f>
        <v>0000000859</v>
      </c>
      <c r="E266" t="str">
        <f>LEFT('2013'!$B$174,4)&amp;LEFT('2013'!$C$174,3)&amp;LEFT('2013'!$H$174,13)</f>
        <v>164263formation AAC</v>
      </c>
      <c r="F266" s="16">
        <f>'2013'!$S$174</f>
        <v>100</v>
      </c>
      <c r="G266" s="16"/>
      <c r="H266" t="s">
        <v>325</v>
      </c>
      <c r="K266" s="131"/>
    </row>
    <row r="267" spans="1:11" x14ac:dyDescent="0.2">
      <c r="A267" s="84">
        <f>'2013'!$J$174</f>
        <v>41397</v>
      </c>
      <c r="B267" t="s">
        <v>324</v>
      </c>
      <c r="C267">
        <f>IF(OR('2013'!$H$174="formation B",'2013'!$H$174="avoir formation B"),706130,IF(OR('2013'!$H$174="formation AM",'2013'!$H$174="avoir formation AM"),706100,IF(OR('2013'!$H$174="formation AAC",'2013'!$H$174="avoir formation AAC"),706140,IF(OR('2013'!$H$174="formation moto",'2013'!$H$174="avoir formation moto"),706150,706170))))</f>
        <v>706140</v>
      </c>
      <c r="D267" s="144" t="str">
        <f>'2013'!$I$174</f>
        <v>0000000859</v>
      </c>
      <c r="E267" t="str">
        <f>LEFT('2013'!$B$174,4)&amp;LEFT('2013'!$C$174,3)&amp;LEFT('2013'!$H$174,13)</f>
        <v>164263formation AAC</v>
      </c>
      <c r="G267" s="16">
        <f>'2013'!$T$174</f>
        <v>83.612040133779274</v>
      </c>
      <c r="H267" t="s">
        <v>325</v>
      </c>
      <c r="K267" s="131"/>
    </row>
    <row r="268" spans="1:11" x14ac:dyDescent="0.2">
      <c r="A268" s="84">
        <f>'2013'!$J$174</f>
        <v>41397</v>
      </c>
      <c r="B268" t="s">
        <v>324</v>
      </c>
      <c r="C268">
        <v>44710</v>
      </c>
      <c r="D268" s="144" t="str">
        <f>'2013'!$I$174</f>
        <v>0000000859</v>
      </c>
      <c r="E268" t="str">
        <f>LEFT('2013'!$B$174,4)&amp;LEFT('2013'!$C$174,3)&amp;LEFT('2013'!$H$174,13)</f>
        <v>164263formation AAC</v>
      </c>
      <c r="F268" s="16"/>
      <c r="G268" s="16">
        <f>'2013'!$U$174</f>
        <v>16.38795986622074</v>
      </c>
      <c r="H268" t="s">
        <v>325</v>
      </c>
      <c r="K268" s="131"/>
    </row>
    <row r="269" spans="1:11" x14ac:dyDescent="0.2">
      <c r="A269" s="84">
        <f>'2013'!$J$175</f>
        <v>41401</v>
      </c>
      <c r="B269" t="s">
        <v>324</v>
      </c>
      <c r="C269" t="str">
        <f>411 &amp; LEFT('2013'!$B$175,4)&amp;LEFT('2013'!$C$175,2)</f>
        <v>41116526</v>
      </c>
      <c r="D269" s="144" t="str">
        <f>'2013'!$I$175</f>
        <v>0000000860</v>
      </c>
      <c r="E269" t="str">
        <f>LEFT('2013'!$B$175,4)&amp;LEFT('2013'!$C$175,3)&amp;LEFT('2013'!$H$175,13)</f>
        <v>165264formation B</v>
      </c>
      <c r="F269" s="16">
        <f>'2013'!$S$175</f>
        <v>453</v>
      </c>
      <c r="G269" s="16"/>
      <c r="H269" t="s">
        <v>325</v>
      </c>
      <c r="K269" s="131"/>
    </row>
    <row r="270" spans="1:11" x14ac:dyDescent="0.2">
      <c r="A270" s="84">
        <f>'2013'!$J$175</f>
        <v>41401</v>
      </c>
      <c r="B270" t="s">
        <v>324</v>
      </c>
      <c r="C270">
        <f>IF(OR('2013'!$H$175="formation B",'2013'!$H$175="avoir formation B"),706130,IF(OR('2013'!$H$175="formation AM",'2013'!$H$175="avoir formation AM"),706100,IF(OR('2013'!$H$175="formation AAC",'2013'!$H$175="avoir formation AAC"),706140,IF(OR('2013'!$H$175="formation moto",'2013'!$H$175="avoir formation moto"),706150,706170))))</f>
        <v>706130</v>
      </c>
      <c r="D270" s="144" t="str">
        <f>'2013'!$I$175</f>
        <v>0000000860</v>
      </c>
      <c r="E270" t="str">
        <f>LEFT('2013'!$B$175,4)&amp;LEFT('2013'!$C$175,3)&amp;LEFT('2013'!$H$175,13)</f>
        <v>165264formation B</v>
      </c>
      <c r="G270" s="16">
        <f>'2013'!$T$175</f>
        <v>378.76254180602007</v>
      </c>
      <c r="H270" t="s">
        <v>325</v>
      </c>
      <c r="K270" s="131"/>
    </row>
    <row r="271" spans="1:11" x14ac:dyDescent="0.2">
      <c r="A271" s="84">
        <f>'2013'!$J$175</f>
        <v>41401</v>
      </c>
      <c r="B271" t="s">
        <v>324</v>
      </c>
      <c r="C271">
        <v>44710</v>
      </c>
      <c r="D271" s="144" t="str">
        <f>'2013'!$I$175</f>
        <v>0000000860</v>
      </c>
      <c r="E271" t="str">
        <f>LEFT('2013'!$B$175,4)&amp;LEFT('2013'!$C$175,3)&amp;LEFT('2013'!$H$175,13)</f>
        <v>165264formation B</v>
      </c>
      <c r="F271" s="16"/>
      <c r="G271" s="16">
        <f>'2013'!$U$175</f>
        <v>74.237458193979933</v>
      </c>
      <c r="H271" t="s">
        <v>325</v>
      </c>
      <c r="K271" s="131"/>
    </row>
    <row r="272" spans="1:11" x14ac:dyDescent="0.2">
      <c r="A272" s="84">
        <f>'2013'!$J$176</f>
        <v>41404</v>
      </c>
      <c r="B272" t="s">
        <v>324</v>
      </c>
      <c r="C272" t="str">
        <f>411 &amp; LEFT('2013'!$B$176,4)&amp;LEFT('2013'!$C$176,2)</f>
        <v>41116626</v>
      </c>
      <c r="D272" s="144" t="str">
        <f>'2013'!$I$176</f>
        <v>0000000861</v>
      </c>
      <c r="E272" t="str">
        <f>LEFT('2013'!$B$176,4)&amp;LEFT('2013'!$C$176,3)&amp;LEFT('2013'!$H$176,13)</f>
        <v>166265formation B</v>
      </c>
      <c r="F272" s="16">
        <f>'2013'!$S$176</f>
        <v>1227</v>
      </c>
      <c r="G272" s="16"/>
      <c r="H272" t="s">
        <v>325</v>
      </c>
      <c r="K272" s="131"/>
    </row>
    <row r="273" spans="1:11" x14ac:dyDescent="0.2">
      <c r="A273" s="84">
        <f>'2013'!$J$176</f>
        <v>41404</v>
      </c>
      <c r="B273" t="s">
        <v>324</v>
      </c>
      <c r="C273">
        <f>IF(OR('2013'!$H$176="formation B",'2013'!$H$176="avoir formation B"),706130,IF(OR('2013'!$H$176="formation AM",'2013'!$H$176="avoir formation AM"),706100,IF(OR('2013'!$H$176="formation AAC",'2013'!$H$176="avoir formation AAC"),706140,IF(OR('2013'!$H$176="formation moto",'2013'!$H$176="avoir formation moto"),706150,706170))))</f>
        <v>706130</v>
      </c>
      <c r="D273" s="144" t="str">
        <f>'2013'!$I$176</f>
        <v>0000000861</v>
      </c>
      <c r="E273" t="str">
        <f>LEFT('2013'!$B$176,4)&amp;LEFT('2013'!$C$176,3)&amp;LEFT('2013'!$H$176,13)</f>
        <v>166265formation B</v>
      </c>
      <c r="G273" s="16">
        <f>'2013'!$T$176</f>
        <v>1025.9197324414715</v>
      </c>
      <c r="H273" t="s">
        <v>325</v>
      </c>
      <c r="K273" s="131"/>
    </row>
    <row r="274" spans="1:11" x14ac:dyDescent="0.2">
      <c r="A274" s="84">
        <f>'2013'!$J$176</f>
        <v>41404</v>
      </c>
      <c r="B274" t="s">
        <v>324</v>
      </c>
      <c r="C274">
        <v>44710</v>
      </c>
      <c r="D274" s="144" t="str">
        <f>'2013'!$I$176</f>
        <v>0000000861</v>
      </c>
      <c r="E274" t="str">
        <f>LEFT('2013'!$B$176,4)&amp;LEFT('2013'!$C$176,3)&amp;LEFT('2013'!$H$176,13)</f>
        <v>166265formation B</v>
      </c>
      <c r="F274" s="16"/>
      <c r="G274" s="16">
        <f>'2013'!$U$176</f>
        <v>201.08026755852842</v>
      </c>
      <c r="H274" t="s">
        <v>325</v>
      </c>
      <c r="K274" s="131"/>
    </row>
    <row r="275" spans="1:11" x14ac:dyDescent="0.2">
      <c r="A275" s="84">
        <f>'2013'!$J$177</f>
        <v>41404</v>
      </c>
      <c r="B275" t="s">
        <v>324</v>
      </c>
      <c r="C275" t="str">
        <f>411 &amp; LEFT('2013'!$B$177,4)&amp;LEFT('2013'!$C$177,2)</f>
        <v>41116726</v>
      </c>
      <c r="D275" s="144" t="str">
        <f>'2013'!$I$177</f>
        <v>0000000862</v>
      </c>
      <c r="E275" t="str">
        <f>LEFT('2013'!$B$177,4)&amp;LEFT('2013'!$C$177,3)&amp;LEFT('2013'!$H$177,13)</f>
        <v>167266formation B</v>
      </c>
      <c r="F275" s="16">
        <f>'2013'!$S$177</f>
        <v>1211</v>
      </c>
      <c r="G275" s="16"/>
      <c r="H275" t="s">
        <v>325</v>
      </c>
      <c r="K275" s="131"/>
    </row>
    <row r="276" spans="1:11" x14ac:dyDescent="0.2">
      <c r="A276" s="84">
        <f>'2013'!$J$177</f>
        <v>41404</v>
      </c>
      <c r="B276" t="s">
        <v>324</v>
      </c>
      <c r="C276">
        <f>IF(OR('2013'!$H$177="formation B",'2013'!$H$177="avoir formation B"),706130,IF(OR('2013'!$H$177="formation AM",'2013'!$H$177="avoir formation AM"),706100,IF(OR('2013'!$H$177="formation AAC",'2013'!$H$177="avoir formation AAC"),706140,IF(OR('2013'!$H$177="formation moto",'2013'!$H$177="avoir formation moto"),706150,706170))))</f>
        <v>706130</v>
      </c>
      <c r="D276" s="144" t="str">
        <f>'2013'!$I$177</f>
        <v>0000000862</v>
      </c>
      <c r="E276" t="str">
        <f>LEFT('2013'!$B$177,4)&amp;LEFT('2013'!$C$177,3)&amp;LEFT('2013'!$H$177,13)</f>
        <v>167266formation B</v>
      </c>
      <c r="G276" s="16">
        <f>'2013'!$T$177</f>
        <v>1012.5418060200669</v>
      </c>
      <c r="H276" t="s">
        <v>325</v>
      </c>
      <c r="K276" s="131"/>
    </row>
    <row r="277" spans="1:11" x14ac:dyDescent="0.2">
      <c r="A277" s="84">
        <f>'2013'!$J$177</f>
        <v>41404</v>
      </c>
      <c r="B277" t="s">
        <v>324</v>
      </c>
      <c r="C277">
        <v>44710</v>
      </c>
      <c r="D277" s="144" t="str">
        <f>'2013'!$I$177</f>
        <v>0000000862</v>
      </c>
      <c r="E277" t="str">
        <f>LEFT('2013'!$B$177,4)&amp;LEFT('2013'!$C$177,3)&amp;LEFT('2013'!$H$177,13)</f>
        <v>167266formation B</v>
      </c>
      <c r="F277" s="16"/>
      <c r="G277" s="16">
        <f>'2013'!$U$177</f>
        <v>198.45819397993313</v>
      </c>
      <c r="H277" t="s">
        <v>325</v>
      </c>
      <c r="K277" s="131"/>
    </row>
    <row r="278" spans="1:11" x14ac:dyDescent="0.2">
      <c r="A278" s="84">
        <f>'2013'!$J$178</f>
        <v>41405</v>
      </c>
      <c r="B278" t="s">
        <v>324</v>
      </c>
      <c r="C278" t="str">
        <f>411 &amp; LEFT('2013'!$B$178,4)&amp;LEFT('2013'!$C$178,2)</f>
        <v>41116826</v>
      </c>
      <c r="D278" s="144" t="str">
        <f>'2013'!$I$178</f>
        <v>0000000863</v>
      </c>
      <c r="E278" t="str">
        <f>LEFT('2013'!$B$178,4)&amp;LEFT('2013'!$C$178,3)&amp;LEFT('2013'!$H$178,13)</f>
        <v>168267formation B</v>
      </c>
      <c r="F278" s="16">
        <f>'2013'!$S$178</f>
        <v>190</v>
      </c>
      <c r="G278" s="16"/>
      <c r="H278" t="s">
        <v>325</v>
      </c>
      <c r="K278" s="131"/>
    </row>
    <row r="279" spans="1:11" x14ac:dyDescent="0.2">
      <c r="A279" s="84">
        <f>'2013'!$J$178</f>
        <v>41405</v>
      </c>
      <c r="B279" t="s">
        <v>324</v>
      </c>
      <c r="C279">
        <f>IF(OR('2013'!$H$178="formation B",'2013'!$H$178="avoir formation B"),706130,IF(OR('2013'!$H$178="formation AM",'2013'!$H$178="avoir formation AM"),706100,IF(OR('2013'!$H$178="formation AAC",'2013'!$H$178="avoir formation AAC"),706140,IF(OR('2013'!$H$178="formation moto",'2013'!$H$178="avoir formation moto"),706150,706170))))</f>
        <v>706130</v>
      </c>
      <c r="D279" s="144" t="str">
        <f>'2013'!$I$178</f>
        <v>0000000863</v>
      </c>
      <c r="E279" t="str">
        <f>LEFT('2013'!$B$178,4)&amp;LEFT('2013'!$C$178,3)&amp;LEFT('2013'!$H$178,13)</f>
        <v>168267formation B</v>
      </c>
      <c r="G279" s="16">
        <f>'2013'!$T$178</f>
        <v>158.86287625418061</v>
      </c>
      <c r="H279" t="s">
        <v>325</v>
      </c>
      <c r="K279" s="131"/>
    </row>
    <row r="280" spans="1:11" x14ac:dyDescent="0.2">
      <c r="A280" s="84">
        <f>'2013'!$J$178</f>
        <v>41405</v>
      </c>
      <c r="B280" t="s">
        <v>324</v>
      </c>
      <c r="C280">
        <v>44710</v>
      </c>
      <c r="D280" s="144" t="str">
        <f>'2013'!$I$178</f>
        <v>0000000863</v>
      </c>
      <c r="E280" t="str">
        <f>LEFT('2013'!$B$178,4)&amp;LEFT('2013'!$C$178,3)&amp;LEFT('2013'!$H$178,13)</f>
        <v>168267formation B</v>
      </c>
      <c r="F280" s="16"/>
      <c r="G280" s="16">
        <f>'2013'!$U$178</f>
        <v>31.137123745819398</v>
      </c>
      <c r="H280" t="s">
        <v>325</v>
      </c>
      <c r="K280" s="131"/>
    </row>
    <row r="281" spans="1:11" x14ac:dyDescent="0.2">
      <c r="A281" s="84">
        <f>'2013'!$J$179</f>
        <v>41405</v>
      </c>
      <c r="B281" t="s">
        <v>324</v>
      </c>
      <c r="C281" t="str">
        <f>411 &amp; LEFT('2013'!$B$179,4)&amp;LEFT('2013'!$C$179,2)</f>
        <v>41116926</v>
      </c>
      <c r="D281" s="144" t="str">
        <f>'2013'!$I$179</f>
        <v>0000000864</v>
      </c>
      <c r="E281" t="str">
        <f>LEFT('2013'!$B$179,4)&amp;LEFT('2013'!$C$179,3)&amp;LEFT('2013'!$H$179,13)</f>
        <v>169268formation mot</v>
      </c>
      <c r="F281" s="16">
        <f>'2013'!$S$179</f>
        <v>200</v>
      </c>
      <c r="G281" s="16"/>
      <c r="H281" t="s">
        <v>325</v>
      </c>
      <c r="K281" s="131"/>
    </row>
    <row r="282" spans="1:11" x14ac:dyDescent="0.2">
      <c r="A282" s="84">
        <f>'2013'!$J$179</f>
        <v>41405</v>
      </c>
      <c r="B282" t="s">
        <v>324</v>
      </c>
      <c r="C282">
        <f>IF(OR('2013'!$H$179="formation B",'2013'!$H$179="avoir formation B"),706130,IF(OR('2013'!$H$179="formation AM",'2013'!$H$179="avoir formation AM"),706100,IF(OR('2013'!$H$179="formation AAC",'2013'!$H$179="avoir formation AAC"),706140,IF(OR('2013'!$H$179="formation moto",'2013'!$H$179="avoir formation moto"),706150,706170))))</f>
        <v>706150</v>
      </c>
      <c r="D282" s="144" t="str">
        <f>'2013'!$I$179</f>
        <v>0000000864</v>
      </c>
      <c r="E282" t="str">
        <f>LEFT('2013'!$B$179,4)&amp;LEFT('2013'!$C$179,3)&amp;LEFT('2013'!$H$179,13)</f>
        <v>169268formation mot</v>
      </c>
      <c r="G282" s="16">
        <f>'2013'!$T$179</f>
        <v>167.22408026755855</v>
      </c>
      <c r="H282" t="s">
        <v>325</v>
      </c>
      <c r="K282" s="131"/>
    </row>
    <row r="283" spans="1:11" x14ac:dyDescent="0.2">
      <c r="A283" s="84">
        <f>'2013'!$J$179</f>
        <v>41405</v>
      </c>
      <c r="B283" t="s">
        <v>324</v>
      </c>
      <c r="C283">
        <v>44710</v>
      </c>
      <c r="D283" s="144" t="str">
        <f>'2013'!$I$179</f>
        <v>0000000864</v>
      </c>
      <c r="E283" t="str">
        <f>LEFT('2013'!$B$179,4)&amp;LEFT('2013'!$C$179,3)&amp;LEFT('2013'!$H$179,13)</f>
        <v>169268formation mot</v>
      </c>
      <c r="F283" s="16"/>
      <c r="G283" s="16">
        <f>'2013'!$U$179</f>
        <v>32.77591973244148</v>
      </c>
      <c r="H283" t="s">
        <v>325</v>
      </c>
      <c r="K283" s="131"/>
    </row>
    <row r="284" spans="1:11" x14ac:dyDescent="0.2">
      <c r="A284" s="84">
        <f>'2013'!$J$180</f>
        <v>41405</v>
      </c>
      <c r="B284" t="s">
        <v>324</v>
      </c>
      <c r="C284" t="str">
        <f>411 &amp; LEFT('2013'!$B$180,4)&amp;LEFT('2013'!$C$180,2)</f>
        <v>41117026</v>
      </c>
      <c r="D284" s="144" t="str">
        <f>'2013'!$I$180</f>
        <v>0000000865</v>
      </c>
      <c r="E284" t="str">
        <f>LEFT('2013'!$B$180,4)&amp;LEFT('2013'!$C$180,3)&amp;LEFT('2013'!$H$180,13)</f>
        <v>170269formation mot</v>
      </c>
      <c r="F284" s="16">
        <f>'2013'!$S$180</f>
        <v>25</v>
      </c>
      <c r="G284" s="16"/>
      <c r="H284" t="s">
        <v>325</v>
      </c>
      <c r="K284" s="131"/>
    </row>
    <row r="285" spans="1:11" x14ac:dyDescent="0.2">
      <c r="A285" s="84">
        <f>'2013'!$J$180</f>
        <v>41405</v>
      </c>
      <c r="B285" t="s">
        <v>324</v>
      </c>
      <c r="C285">
        <f>IF(OR('2013'!$H$180="formation B",'2013'!$H$180="avoir formation B"),706130,IF(OR('2013'!$H$180="formation AM",'2013'!$H$180="avoir formation AM"),706100,IF(OR('2013'!$H$180="formation AAC",'2013'!$H$180="avoir formation AAC"),706140,IF(OR('2013'!$H$180="formation moto",'2013'!$H$180="avoir formation moto"),706150,706170))))</f>
        <v>706150</v>
      </c>
      <c r="D285" s="144" t="str">
        <f>'2013'!$I$180</f>
        <v>0000000865</v>
      </c>
      <c r="E285" t="str">
        <f>LEFT('2013'!$B$180,4)&amp;LEFT('2013'!$C$180,3)&amp;LEFT('2013'!$H$180,13)</f>
        <v>170269formation mot</v>
      </c>
      <c r="G285" s="16">
        <f>'2013'!$T$180</f>
        <v>20.903010033444819</v>
      </c>
      <c r="H285" t="s">
        <v>325</v>
      </c>
      <c r="K285" s="131"/>
    </row>
    <row r="286" spans="1:11" x14ac:dyDescent="0.2">
      <c r="A286" s="84">
        <f>'2013'!$J$180</f>
        <v>41405</v>
      </c>
      <c r="B286" t="s">
        <v>324</v>
      </c>
      <c r="C286">
        <v>44710</v>
      </c>
      <c r="D286" s="144" t="str">
        <f>'2013'!$I$180</f>
        <v>0000000865</v>
      </c>
      <c r="E286" t="str">
        <f>LEFT('2013'!$B$180,4)&amp;LEFT('2013'!$C$180,3)&amp;LEFT('2013'!$H$180,13)</f>
        <v>170269formation mot</v>
      </c>
      <c r="F286" s="16"/>
      <c r="G286" s="16">
        <f>'2013'!$U$180</f>
        <v>4.096989966555185</v>
      </c>
      <c r="H286" t="s">
        <v>325</v>
      </c>
      <c r="K286" s="131"/>
    </row>
    <row r="287" spans="1:11" x14ac:dyDescent="0.2">
      <c r="A287" s="84">
        <f>'2013'!$J$181</f>
        <v>41405</v>
      </c>
      <c r="B287" t="s">
        <v>324</v>
      </c>
      <c r="C287" t="str">
        <f>411 &amp; LEFT('2013'!$B$181,4)&amp;LEFT('2013'!$C$181,2)</f>
        <v>41117127</v>
      </c>
      <c r="D287" s="144" t="str">
        <f>'2013'!$I$181</f>
        <v>0000000866</v>
      </c>
      <c r="E287" t="str">
        <f>LEFT('2013'!$B$181,4)&amp;LEFT('2013'!$C$181,3)&amp;LEFT('2013'!$H$181,13)</f>
        <v>171270formation B</v>
      </c>
      <c r="F287" s="16">
        <f>'2013'!$S$181</f>
        <v>622</v>
      </c>
      <c r="G287" s="16"/>
      <c r="H287" t="s">
        <v>325</v>
      </c>
      <c r="K287" s="131"/>
    </row>
    <row r="288" spans="1:11" x14ac:dyDescent="0.2">
      <c r="A288" s="84">
        <f>'2013'!$J$181</f>
        <v>41405</v>
      </c>
      <c r="B288" t="s">
        <v>324</v>
      </c>
      <c r="C288">
        <f>IF(OR('2013'!$H$181="formation B",'2013'!$H$181="avoir formation B"),706130,IF(OR('2013'!$H$181="formation AM",'2013'!$H$181="avoir formation AM"),706100,IF(OR('2013'!$H$181="formation AAC",'2013'!$H$181="avoir formation AAC"),706140,IF(OR('2013'!$H$181="formation moto",'2013'!$H$181="avoir formation moto"),706150,706170))))</f>
        <v>706130</v>
      </c>
      <c r="D288" s="144" t="str">
        <f>'2013'!$I$181</f>
        <v>0000000866</v>
      </c>
      <c r="E288" t="str">
        <f>LEFT('2013'!$B$181,4)&amp;LEFT('2013'!$C$181,3)&amp;LEFT('2013'!$H$181,13)</f>
        <v>171270formation B</v>
      </c>
      <c r="G288" s="16">
        <f>'2013'!$T$181</f>
        <v>520.06688963210706</v>
      </c>
      <c r="H288" t="s">
        <v>325</v>
      </c>
      <c r="K288" s="131"/>
    </row>
    <row r="289" spans="1:11" x14ac:dyDescent="0.2">
      <c r="A289" s="84">
        <f>'2013'!$J$181</f>
        <v>41405</v>
      </c>
      <c r="B289" t="s">
        <v>324</v>
      </c>
      <c r="C289">
        <v>44710</v>
      </c>
      <c r="D289" s="144" t="str">
        <f>'2013'!$I$181</f>
        <v>0000000866</v>
      </c>
      <c r="E289" t="str">
        <f>LEFT('2013'!$B$181,4)&amp;LEFT('2013'!$C$181,3)&amp;LEFT('2013'!$H$181,13)</f>
        <v>171270formation B</v>
      </c>
      <c r="F289" s="16"/>
      <c r="G289" s="16">
        <f>'2013'!$U$181</f>
        <v>101.93311036789299</v>
      </c>
      <c r="H289" t="s">
        <v>325</v>
      </c>
      <c r="K289" s="131"/>
    </row>
    <row r="290" spans="1:11" x14ac:dyDescent="0.2">
      <c r="A290" s="84">
        <f>'2013'!$J$182</f>
        <v>41405</v>
      </c>
      <c r="B290" t="s">
        <v>324</v>
      </c>
      <c r="C290" t="str">
        <f>411 &amp; LEFT('2013'!$B$182,4)&amp;LEFT('2013'!$C$182,2)</f>
        <v>41117227</v>
      </c>
      <c r="D290" s="144" t="str">
        <f>'2013'!$I$182</f>
        <v>0000000867</v>
      </c>
      <c r="E290" t="str">
        <f>LEFT('2013'!$B$182,4)&amp;LEFT('2013'!$C$182,3)&amp;LEFT('2013'!$H$182,13)</f>
        <v>172271formation B</v>
      </c>
      <c r="F290" s="16">
        <f>'2013'!$S$182</f>
        <v>152</v>
      </c>
      <c r="G290" s="16"/>
      <c r="H290" t="s">
        <v>325</v>
      </c>
      <c r="K290" s="131"/>
    </row>
    <row r="291" spans="1:11" x14ac:dyDescent="0.2">
      <c r="A291" s="84">
        <f>'2013'!$J$182</f>
        <v>41405</v>
      </c>
      <c r="B291" t="s">
        <v>324</v>
      </c>
      <c r="C291">
        <f>IF(OR('2013'!$H$182="formation B",'2013'!$H$182="avoir formation B"),706130,IF(OR('2013'!$H$182="formation AM",'2013'!$H$182="avoir formation AM"),706100,IF(OR('2013'!$H$182="formation AAC",'2013'!$H$182="avoir formation AAC"),706140,IF(OR('2013'!$H$182="formation moto",'2013'!$H$182="avoir formation moto"),706150,706170))))</f>
        <v>706130</v>
      </c>
      <c r="D291" s="144" t="str">
        <f>'2013'!$I$182</f>
        <v>0000000867</v>
      </c>
      <c r="E291" t="str">
        <f>LEFT('2013'!$B$182,4)&amp;LEFT('2013'!$C$182,3)&amp;LEFT('2013'!$H$182,13)</f>
        <v>172271formation B</v>
      </c>
      <c r="G291" s="16">
        <f>'2013'!$T$182</f>
        <v>127.09030100334449</v>
      </c>
      <c r="H291" t="s">
        <v>325</v>
      </c>
      <c r="K291" s="131"/>
    </row>
    <row r="292" spans="1:11" x14ac:dyDescent="0.2">
      <c r="A292" s="84">
        <f>'2013'!$J$182</f>
        <v>41405</v>
      </c>
      <c r="B292" t="s">
        <v>324</v>
      </c>
      <c r="C292">
        <v>44710</v>
      </c>
      <c r="D292" s="144" t="str">
        <f>'2013'!$I$182</f>
        <v>0000000867</v>
      </c>
      <c r="E292" t="str">
        <f>LEFT('2013'!$B$182,4)&amp;LEFT('2013'!$C$182,3)&amp;LEFT('2013'!$H$182,13)</f>
        <v>172271formation B</v>
      </c>
      <c r="F292" s="16"/>
      <c r="G292" s="16">
        <f>'2013'!$U$182</f>
        <v>24.909698996655521</v>
      </c>
      <c r="H292" t="s">
        <v>325</v>
      </c>
      <c r="K292" s="131"/>
    </row>
    <row r="293" spans="1:11" x14ac:dyDescent="0.2">
      <c r="A293" s="84">
        <f>'2013'!$J$183</f>
        <v>41405</v>
      </c>
      <c r="B293" t="s">
        <v>324</v>
      </c>
      <c r="C293" t="str">
        <f>411 &amp; LEFT('2013'!$B$183,4)&amp;LEFT('2013'!$C$183,2)</f>
        <v>41117327</v>
      </c>
      <c r="D293" s="144" t="str">
        <f>'2013'!$I$183</f>
        <v>0000000868</v>
      </c>
      <c r="E293" t="str">
        <f>LEFT('2013'!$B$183,4)&amp;LEFT('2013'!$C$183,3)&amp;LEFT('2013'!$H$183,13)</f>
        <v>173272formation B</v>
      </c>
      <c r="F293" s="16">
        <f>'2013'!$S$183</f>
        <v>152</v>
      </c>
      <c r="G293" s="16"/>
      <c r="H293" t="s">
        <v>325</v>
      </c>
      <c r="K293" s="131"/>
    </row>
    <row r="294" spans="1:11" x14ac:dyDescent="0.2">
      <c r="A294" s="84">
        <f>'2013'!$J$183</f>
        <v>41405</v>
      </c>
      <c r="B294" t="s">
        <v>324</v>
      </c>
      <c r="C294">
        <f>IF(OR('2013'!$H$183="formation B",'2013'!$H$183="avoir formation B"),706130,IF(OR('2013'!$H$183="formation AM",'2013'!$H$183="avoir formation AM"),706100,IF(OR('2013'!$H$183="formation AAC",'2013'!$H$183="avoir formation AAC"),706140,IF(OR('2013'!$H$183="formation moto",'2013'!$H$183="avoir formation moto"),706150,706170))))</f>
        <v>706130</v>
      </c>
      <c r="D294" s="144" t="str">
        <f>'2013'!$I$183</f>
        <v>0000000868</v>
      </c>
      <c r="E294" t="str">
        <f>LEFT('2013'!$B$183,4)&amp;LEFT('2013'!$C$183,3)&amp;LEFT('2013'!$H$183,13)</f>
        <v>173272formation B</v>
      </c>
      <c r="G294" s="16">
        <f>'2013'!$T$183</f>
        <v>127.09030100334449</v>
      </c>
      <c r="H294" t="s">
        <v>325</v>
      </c>
      <c r="K294" s="131"/>
    </row>
    <row r="295" spans="1:11" x14ac:dyDescent="0.2">
      <c r="A295" s="84">
        <f>'2013'!$J$183</f>
        <v>41405</v>
      </c>
      <c r="B295" t="s">
        <v>324</v>
      </c>
      <c r="C295">
        <v>44710</v>
      </c>
      <c r="D295" s="144" t="str">
        <f>'2013'!$I$183</f>
        <v>0000000868</v>
      </c>
      <c r="E295" t="str">
        <f>LEFT('2013'!$B$183,4)&amp;LEFT('2013'!$C$183,3)&amp;LEFT('2013'!$H$183,13)</f>
        <v>173272formation B</v>
      </c>
      <c r="F295" s="16"/>
      <c r="G295" s="16">
        <f>'2013'!$U$183</f>
        <v>24.909698996655521</v>
      </c>
      <c r="H295" t="s">
        <v>325</v>
      </c>
      <c r="K295" s="131"/>
    </row>
    <row r="296" spans="1:11" x14ac:dyDescent="0.2">
      <c r="A296" s="84">
        <f>'2013'!$J$184</f>
        <v>41405</v>
      </c>
      <c r="B296" t="s">
        <v>324</v>
      </c>
      <c r="C296" t="str">
        <f>411 &amp; LEFT('2013'!$B$184,4)&amp;LEFT('2013'!$C$184,2)</f>
        <v>41117427</v>
      </c>
      <c r="D296" s="144" t="str">
        <f>'2013'!$I$184</f>
        <v>0000000869</v>
      </c>
      <c r="E296" t="str">
        <f>LEFT('2013'!$B$184,4)&amp;LEFT('2013'!$C$184,3)&amp;LEFT('2013'!$H$184,13)</f>
        <v>174273formation B</v>
      </c>
      <c r="F296" s="16">
        <f>'2013'!$S$184</f>
        <v>190</v>
      </c>
      <c r="G296" s="16"/>
      <c r="H296" t="s">
        <v>325</v>
      </c>
      <c r="K296" s="131"/>
    </row>
    <row r="297" spans="1:11" x14ac:dyDescent="0.2">
      <c r="A297" s="84">
        <f>'2013'!$J$184</f>
        <v>41405</v>
      </c>
      <c r="B297" t="s">
        <v>324</v>
      </c>
      <c r="C297">
        <f>IF(OR('2013'!$H$184="formation B",'2013'!$H$184="avoir formation B"),706130,IF(OR('2013'!$H$184="formation AM",'2013'!$H$184="avoir formation AM"),706100,IF(OR('2013'!$H$184="formation AAC",'2013'!$H$184="avoir formation AAC"),706140,IF(OR('2013'!$H$184="formation moto",'2013'!$H$184="avoir formation moto"),706150,706170))))</f>
        <v>706130</v>
      </c>
      <c r="D297" s="144" t="str">
        <f>'2013'!$I$184</f>
        <v>0000000869</v>
      </c>
      <c r="E297" t="str">
        <f>LEFT('2013'!$B$184,4)&amp;LEFT('2013'!$C$184,3)&amp;LEFT('2013'!$H$184,13)</f>
        <v>174273formation B</v>
      </c>
      <c r="G297" s="16">
        <f>'2013'!$T$184</f>
        <v>158.86287625418061</v>
      </c>
      <c r="H297" t="s">
        <v>325</v>
      </c>
      <c r="K297" s="131"/>
    </row>
    <row r="298" spans="1:11" x14ac:dyDescent="0.2">
      <c r="A298" s="84">
        <f>'2013'!$J$184</f>
        <v>41405</v>
      </c>
      <c r="B298" t="s">
        <v>324</v>
      </c>
      <c r="C298">
        <v>44710</v>
      </c>
      <c r="D298" s="144" t="str">
        <f>'2013'!$I$184</f>
        <v>0000000869</v>
      </c>
      <c r="E298" t="str">
        <f>LEFT('2013'!$B$184,4)&amp;LEFT('2013'!$C$184,3)&amp;LEFT('2013'!$H$184,13)</f>
        <v>174273formation B</v>
      </c>
      <c r="F298" s="16"/>
      <c r="G298" s="16">
        <f>'2013'!$U$184</f>
        <v>31.137123745819398</v>
      </c>
      <c r="H298" t="s">
        <v>325</v>
      </c>
      <c r="K298" s="131"/>
    </row>
    <row r="299" spans="1:11" x14ac:dyDescent="0.2">
      <c r="A299" s="84">
        <f>'2013'!$J$185</f>
        <v>41409</v>
      </c>
      <c r="B299" t="s">
        <v>324</v>
      </c>
      <c r="C299" t="str">
        <f>411 &amp; LEFT('2013'!$B$185,4)&amp;LEFT('2013'!$C$185,2)</f>
        <v>41117527</v>
      </c>
      <c r="D299" s="144" t="str">
        <f>'2013'!$I$185</f>
        <v>0000000870</v>
      </c>
      <c r="E299" t="str">
        <f>LEFT('2013'!$B$185,4)&amp;LEFT('2013'!$C$185,3)&amp;LEFT('2013'!$H$185,13)</f>
        <v>175274formation AAC</v>
      </c>
      <c r="F299" s="16">
        <f>'2013'!$S$185</f>
        <v>152</v>
      </c>
      <c r="G299" s="16"/>
      <c r="H299" t="s">
        <v>325</v>
      </c>
      <c r="K299" s="131"/>
    </row>
    <row r="300" spans="1:11" x14ac:dyDescent="0.2">
      <c r="A300" s="84">
        <f>'2013'!$J$185</f>
        <v>41409</v>
      </c>
      <c r="B300" t="s">
        <v>324</v>
      </c>
      <c r="C300">
        <f>IF(OR('2013'!$H$185="formation B",'2013'!$H$185="avoir formation B"),706130,IF(OR('2013'!$H$185="formation AM",'2013'!$H$185="avoir formation AM"),706100,IF(OR('2013'!$H$185="formation AAC",'2013'!$H$185="avoir formation AAC"),706140,IF(OR('2013'!$H$185="formation moto",'2013'!$H$185="avoir formation moto"),706150,706170))))</f>
        <v>706140</v>
      </c>
      <c r="D300" s="144" t="str">
        <f>'2013'!$I$185</f>
        <v>0000000870</v>
      </c>
      <c r="E300" t="str">
        <f>LEFT('2013'!$B$185,4)&amp;LEFT('2013'!$C$185,3)&amp;LEFT('2013'!$H$185,13)</f>
        <v>175274formation AAC</v>
      </c>
      <c r="G300" s="16">
        <f>'2013'!$T$185</f>
        <v>127.09030100334449</v>
      </c>
      <c r="H300" t="s">
        <v>325</v>
      </c>
      <c r="K300" s="131"/>
    </row>
    <row r="301" spans="1:11" x14ac:dyDescent="0.2">
      <c r="A301" s="84">
        <f>'2013'!$J$185</f>
        <v>41409</v>
      </c>
      <c r="B301" t="s">
        <v>324</v>
      </c>
      <c r="C301">
        <v>44710</v>
      </c>
      <c r="D301" s="144" t="str">
        <f>'2013'!$I$185</f>
        <v>0000000870</v>
      </c>
      <c r="E301" t="str">
        <f>LEFT('2013'!$B$185,4)&amp;LEFT('2013'!$C$185,3)&amp;LEFT('2013'!$H$185,13)</f>
        <v>175274formation AAC</v>
      </c>
      <c r="F301" s="16"/>
      <c r="G301" s="16">
        <f>'2013'!$U$185</f>
        <v>24.909698996655521</v>
      </c>
      <c r="H301" t="s">
        <v>325</v>
      </c>
      <c r="K301" s="131"/>
    </row>
    <row r="302" spans="1:11" x14ac:dyDescent="0.2">
      <c r="A302" s="84">
        <f>'2013'!$J$186</f>
        <v>41409</v>
      </c>
      <c r="B302" t="s">
        <v>324</v>
      </c>
      <c r="C302" t="str">
        <f>411 &amp; LEFT('2013'!$B$186,4)&amp;LEFT('2013'!$C$186,2)</f>
        <v>41117627</v>
      </c>
      <c r="D302" s="144" t="str">
        <f>'2013'!$I$186</f>
        <v>0000000871</v>
      </c>
      <c r="E302" t="str">
        <f>LEFT('2013'!$B$186,4)&amp;LEFT('2013'!$C$186,3)&amp;LEFT('2013'!$H$186,13)</f>
        <v>176275formation mot</v>
      </c>
      <c r="F302" s="16">
        <f>'2013'!$S$186</f>
        <v>175</v>
      </c>
      <c r="G302" s="16"/>
      <c r="H302" t="s">
        <v>325</v>
      </c>
      <c r="K302" s="131"/>
    </row>
    <row r="303" spans="1:11" x14ac:dyDescent="0.2">
      <c r="A303" s="84">
        <f>'2013'!$J$186</f>
        <v>41409</v>
      </c>
      <c r="B303" t="s">
        <v>324</v>
      </c>
      <c r="C303">
        <f>IF(OR('2013'!$H$186="formation B",'2013'!$H$186="avoir formation B"),706130,IF(OR('2013'!$H$186="formation AM",'2013'!$H$186="avoir formation AM"),706100,IF(OR('2013'!$H$186="formation AAC",'2013'!$H$186="avoir formation AAC"),706140,IF(OR('2013'!$H$186="formation moto",'2013'!$H$186="avoir formation moto"),706150,706170))))</f>
        <v>706150</v>
      </c>
      <c r="D303" s="144" t="str">
        <f>'2013'!$I$186</f>
        <v>0000000871</v>
      </c>
      <c r="E303" t="str">
        <f>LEFT('2013'!$B$186,4)&amp;LEFT('2013'!$C$186,3)&amp;LEFT('2013'!$H$186,13)</f>
        <v>176275formation mot</v>
      </c>
      <c r="G303" s="16">
        <f>'2013'!$T$186</f>
        <v>146.32107023411371</v>
      </c>
      <c r="H303" t="s">
        <v>325</v>
      </c>
      <c r="K303" s="131"/>
    </row>
    <row r="304" spans="1:11" x14ac:dyDescent="0.2">
      <c r="A304" s="84">
        <f>'2013'!$J$186</f>
        <v>41409</v>
      </c>
      <c r="B304" t="s">
        <v>324</v>
      </c>
      <c r="C304">
        <v>44710</v>
      </c>
      <c r="D304" s="144" t="str">
        <f>'2013'!$I$186</f>
        <v>0000000871</v>
      </c>
      <c r="E304" t="str">
        <f>LEFT('2013'!$B$186,4)&amp;LEFT('2013'!$C$186,3)&amp;LEFT('2013'!$H$186,13)</f>
        <v>176275formation mot</v>
      </c>
      <c r="F304" s="16"/>
      <c r="G304" s="16">
        <f>'2013'!$U$186</f>
        <v>28.678929765886288</v>
      </c>
      <c r="H304" t="s">
        <v>325</v>
      </c>
      <c r="K304" s="131"/>
    </row>
    <row r="305" spans="1:11" x14ac:dyDescent="0.2">
      <c r="A305" s="84">
        <f>'2013'!$J$187</f>
        <v>41411</v>
      </c>
      <c r="B305" t="s">
        <v>324</v>
      </c>
      <c r="C305" t="str">
        <f>411 &amp; LEFT('2013'!$B$187,4)&amp;LEFT('2013'!$C$187,2)</f>
        <v>41117727</v>
      </c>
      <c r="D305" s="144" t="str">
        <f>'2013'!$I$187</f>
        <v>0000000872</v>
      </c>
      <c r="E305" t="str">
        <f>LEFT('2013'!$B$187,4)&amp;LEFT('2013'!$C$187,3)&amp;LEFT('2013'!$H$187,13)</f>
        <v>177276formation B</v>
      </c>
      <c r="F305" s="16">
        <f>'2013'!$S$187</f>
        <v>207</v>
      </c>
      <c r="G305" s="16"/>
      <c r="H305" t="s">
        <v>325</v>
      </c>
      <c r="K305" s="131"/>
    </row>
    <row r="306" spans="1:11" x14ac:dyDescent="0.2">
      <c r="A306" s="84">
        <f>'2013'!$J$187</f>
        <v>41411</v>
      </c>
      <c r="B306" t="s">
        <v>324</v>
      </c>
      <c r="C306">
        <f>IF(OR('2013'!$H$187="formation B",'2013'!$H$187="avoir formation B"),706130,IF(OR('2013'!$H$187="formation AM",'2013'!$H$187="avoir formation AM"),706100,IF(OR('2013'!$H$187="formation AAC",'2013'!$H$187="avoir formation AAC"),706140,IF(OR('2013'!$H$187="formation moto",'2013'!$H$187="avoir formation moto"),706150,706170))))</f>
        <v>706130</v>
      </c>
      <c r="D306" s="144" t="str">
        <f>'2013'!$I$187</f>
        <v>0000000872</v>
      </c>
      <c r="E306" t="str">
        <f>LEFT('2013'!$B$187,4)&amp;LEFT('2013'!$C$187,3)&amp;LEFT('2013'!$H$187,13)</f>
        <v>177276formation B</v>
      </c>
      <c r="G306" s="16">
        <f>'2013'!$T$187</f>
        <v>173.07692307692309</v>
      </c>
      <c r="H306" t="s">
        <v>325</v>
      </c>
      <c r="K306" s="131"/>
    </row>
    <row r="307" spans="1:11" x14ac:dyDescent="0.2">
      <c r="A307" s="84">
        <f>'2013'!$J$187</f>
        <v>41411</v>
      </c>
      <c r="B307" t="s">
        <v>324</v>
      </c>
      <c r="C307">
        <v>44710</v>
      </c>
      <c r="D307" s="144" t="str">
        <f>'2013'!$I$187</f>
        <v>0000000872</v>
      </c>
      <c r="E307" t="str">
        <f>LEFT('2013'!$B$187,4)&amp;LEFT('2013'!$C$187,3)&amp;LEFT('2013'!$H$187,13)</f>
        <v>177276formation B</v>
      </c>
      <c r="F307" s="16"/>
      <c r="G307" s="16">
        <f>'2013'!$U$187</f>
        <v>33.923076923076927</v>
      </c>
      <c r="H307" t="s">
        <v>325</v>
      </c>
      <c r="K307" s="131"/>
    </row>
    <row r="308" spans="1:11" x14ac:dyDescent="0.2">
      <c r="A308" s="84">
        <f>'2013'!$J$188</f>
        <v>41411</v>
      </c>
      <c r="B308" t="s">
        <v>324</v>
      </c>
      <c r="C308" t="str">
        <f>411 &amp; LEFT('2013'!$B$188,4)&amp;LEFT('2013'!$C$188,2)</f>
        <v>41117827</v>
      </c>
      <c r="D308" s="144" t="str">
        <f>'2013'!$I$188</f>
        <v>0000000873</v>
      </c>
      <c r="E308" t="str">
        <f>LEFT('2013'!$B$188,4)&amp;LEFT('2013'!$C$188,3)&amp;LEFT('2013'!$H$188,13)</f>
        <v>178277formation mot</v>
      </c>
      <c r="F308" s="16">
        <f>'2013'!$S$188</f>
        <v>180</v>
      </c>
      <c r="G308" s="16"/>
      <c r="H308" t="s">
        <v>325</v>
      </c>
      <c r="K308" s="131"/>
    </row>
    <row r="309" spans="1:11" x14ac:dyDescent="0.2">
      <c r="A309" s="84">
        <f>'2013'!$J$188</f>
        <v>41411</v>
      </c>
      <c r="B309" t="s">
        <v>324</v>
      </c>
      <c r="C309">
        <f>IF(OR('2013'!$H$188="formation B",'2013'!$H$188="avoir formation B"),706130,IF(OR('2013'!$H$188="formation AM",'2013'!$H$188="avoir formation AM"),706100,IF(OR('2013'!$H$188="formation AAC",'2013'!$H$188="avoir formation AAC"),706140,IF(OR('2013'!$H$188="formation moto",'2013'!$H$188="avoir formation moto"),706150,706170))))</f>
        <v>706150</v>
      </c>
      <c r="D309" s="144" t="str">
        <f>'2013'!$I$188</f>
        <v>0000000873</v>
      </c>
      <c r="E309" t="str">
        <f>LEFT('2013'!$B$188,4)&amp;LEFT('2013'!$C$188,3)&amp;LEFT('2013'!$H$188,13)</f>
        <v>178277formation mot</v>
      </c>
      <c r="G309" s="16">
        <f>'2013'!$T$188</f>
        <v>150.50167224080269</v>
      </c>
      <c r="H309" t="s">
        <v>325</v>
      </c>
      <c r="K309" s="131"/>
    </row>
    <row r="310" spans="1:11" x14ac:dyDescent="0.2">
      <c r="A310" s="84">
        <f>'2013'!$J$188</f>
        <v>41411</v>
      </c>
      <c r="B310" t="s">
        <v>324</v>
      </c>
      <c r="C310">
        <v>44710</v>
      </c>
      <c r="D310" s="144" t="str">
        <f>'2013'!$I$188</f>
        <v>0000000873</v>
      </c>
      <c r="E310" t="str">
        <f>LEFT('2013'!$B$188,4)&amp;LEFT('2013'!$C$188,3)&amp;LEFT('2013'!$H$188,13)</f>
        <v>178277formation mot</v>
      </c>
      <c r="F310" s="16"/>
      <c r="G310" s="16">
        <f>'2013'!$U$188</f>
        <v>29.498327759197327</v>
      </c>
      <c r="H310" t="s">
        <v>325</v>
      </c>
      <c r="K310" s="131"/>
    </row>
    <row r="311" spans="1:11" x14ac:dyDescent="0.2">
      <c r="A311" s="84">
        <f>'2013'!$J$189</f>
        <v>41415</v>
      </c>
      <c r="B311" t="s">
        <v>324</v>
      </c>
      <c r="C311" t="str">
        <f>411 &amp; LEFT('2013'!$B$189,4)&amp;LEFT('2013'!$C$189,2)</f>
        <v>41117927</v>
      </c>
      <c r="D311" s="144" t="str">
        <f>'2013'!$I$189</f>
        <v>0000000874</v>
      </c>
      <c r="E311" t="str">
        <f>LEFT('2013'!$B$189,4)&amp;LEFT('2013'!$C$189,3)&amp;LEFT('2013'!$H$189,13)</f>
        <v>179278formation B</v>
      </c>
      <c r="F311" s="16">
        <f>'2013'!$S$189</f>
        <v>190</v>
      </c>
      <c r="G311" s="16"/>
      <c r="H311" t="s">
        <v>325</v>
      </c>
      <c r="K311" s="131"/>
    </row>
    <row r="312" spans="1:11" x14ac:dyDescent="0.2">
      <c r="A312" s="84">
        <f>'2013'!$J$189</f>
        <v>41415</v>
      </c>
      <c r="B312" t="s">
        <v>324</v>
      </c>
      <c r="C312">
        <f>IF(OR('2013'!$H$189="formation B",'2013'!$H$189="avoir formation B"),706130,IF(OR('2013'!$H$189="formation AM",'2013'!$H$189="avoir formation AM"),706100,IF(OR('2013'!$H$189="formation AAC",'2013'!$H$189="avoir formation AAC"),706140,IF(OR('2013'!$H$189="formation moto",'2013'!$H$189="avoir formation moto"),706150,706170))))</f>
        <v>706130</v>
      </c>
      <c r="D312" s="144" t="str">
        <f>'2013'!$I$189</f>
        <v>0000000874</v>
      </c>
      <c r="E312" t="str">
        <f>LEFT('2013'!$B$189,4)&amp;LEFT('2013'!$C$189,3)&amp;LEFT('2013'!$H$189,13)</f>
        <v>179278formation B</v>
      </c>
      <c r="G312" s="16">
        <f>'2013'!$T$189</f>
        <v>158.86287625418061</v>
      </c>
      <c r="H312" t="s">
        <v>325</v>
      </c>
      <c r="K312" s="131"/>
    </row>
    <row r="313" spans="1:11" x14ac:dyDescent="0.2">
      <c r="A313" s="84">
        <f>'2013'!$J$189</f>
        <v>41415</v>
      </c>
      <c r="B313" t="s">
        <v>324</v>
      </c>
      <c r="C313">
        <v>44710</v>
      </c>
      <c r="D313" s="144" t="str">
        <f>'2013'!$I$189</f>
        <v>0000000874</v>
      </c>
      <c r="E313" t="str">
        <f>LEFT('2013'!$B$189,4)&amp;LEFT('2013'!$C$189,3)&amp;LEFT('2013'!$H$189,13)</f>
        <v>179278formation B</v>
      </c>
      <c r="F313" s="16"/>
      <c r="G313" s="16">
        <f>'2013'!$U$189</f>
        <v>31.137123745819398</v>
      </c>
      <c r="H313" t="s">
        <v>325</v>
      </c>
      <c r="K313" s="131"/>
    </row>
    <row r="314" spans="1:11" x14ac:dyDescent="0.2">
      <c r="A314" s="84">
        <f>'2013'!$J$190</f>
        <v>41415</v>
      </c>
      <c r="B314" t="s">
        <v>324</v>
      </c>
      <c r="C314" t="str">
        <f>411 &amp; LEFT('2013'!$B$190,4)&amp;LEFT('2013'!$C$190,2)</f>
        <v>41118027</v>
      </c>
      <c r="D314" s="144" t="str">
        <f>'2013'!$I$190</f>
        <v>0000000875</v>
      </c>
      <c r="E314" t="str">
        <f>LEFT('2013'!$B$190,4)&amp;LEFT('2013'!$C$190,3)&amp;LEFT('2013'!$H$190,13)</f>
        <v>180279formation AAC</v>
      </c>
      <c r="F314" s="16">
        <f>'2013'!$S$190</f>
        <v>30</v>
      </c>
      <c r="G314" s="16"/>
      <c r="H314" t="s">
        <v>325</v>
      </c>
      <c r="K314" s="131"/>
    </row>
    <row r="315" spans="1:11" x14ac:dyDescent="0.2">
      <c r="A315" s="84">
        <f>'2013'!$J$190</f>
        <v>41415</v>
      </c>
      <c r="B315" t="s">
        <v>324</v>
      </c>
      <c r="C315">
        <f>IF(OR('2013'!$H$190="formation B",'2013'!$H$190="avoir formation B"),706130,IF(OR('2013'!$H$190="formation AM",'2013'!$H$190="avoir formation AM"),706100,IF(OR('2013'!$H$190="formation AAC",'2013'!$H$190="avoir formation AAC"),706140,IF(OR('2013'!$H$190="formation moto",'2013'!$H$190="avoir formation moto"),706150,706170))))</f>
        <v>706140</v>
      </c>
      <c r="D315" s="144" t="str">
        <f>'2013'!$I$190</f>
        <v>0000000875</v>
      </c>
      <c r="E315" t="str">
        <f>LEFT('2013'!$B$190,4)&amp;LEFT('2013'!$C$190,3)&amp;LEFT('2013'!$H$190,13)</f>
        <v>180279formation AAC</v>
      </c>
      <c r="G315" s="16">
        <f>'2013'!$T$190</f>
        <v>25.083612040133779</v>
      </c>
      <c r="H315" t="s">
        <v>325</v>
      </c>
      <c r="K315" s="131"/>
    </row>
    <row r="316" spans="1:11" x14ac:dyDescent="0.2">
      <c r="A316" s="84">
        <f>'2013'!$J$190</f>
        <v>41415</v>
      </c>
      <c r="B316" t="s">
        <v>324</v>
      </c>
      <c r="C316">
        <v>44710</v>
      </c>
      <c r="D316" s="144" t="str">
        <f>'2013'!$I$190</f>
        <v>0000000875</v>
      </c>
      <c r="E316" t="str">
        <f>LEFT('2013'!$B$190,4)&amp;LEFT('2013'!$C$190,3)&amp;LEFT('2013'!$H$190,13)</f>
        <v>180279formation AAC</v>
      </c>
      <c r="F316" s="16"/>
      <c r="G316" s="16">
        <f>'2013'!$U$190</f>
        <v>4.9163879598662206</v>
      </c>
      <c r="H316" t="s">
        <v>325</v>
      </c>
      <c r="K316" s="131"/>
    </row>
    <row r="317" spans="1:11" x14ac:dyDescent="0.2">
      <c r="A317" s="84">
        <f>'2013'!$J$191</f>
        <v>41415</v>
      </c>
      <c r="B317" t="s">
        <v>324</v>
      </c>
      <c r="C317" t="str">
        <f>411 &amp; LEFT('2013'!$B$191,4)&amp;LEFT('2013'!$C$191,2)</f>
        <v>41118128</v>
      </c>
      <c r="D317" s="144" t="str">
        <f>'2013'!$I$191</f>
        <v>0000000876</v>
      </c>
      <c r="E317" t="str">
        <f>LEFT('2013'!$B$191,4)&amp;LEFT('2013'!$C$191,3)&amp;LEFT('2013'!$H$191,13)</f>
        <v>181280formation B</v>
      </c>
      <c r="F317" s="16">
        <f>'2013'!$S$191</f>
        <v>190</v>
      </c>
      <c r="G317" s="16"/>
      <c r="H317" t="s">
        <v>325</v>
      </c>
      <c r="K317" s="131"/>
    </row>
    <row r="318" spans="1:11" x14ac:dyDescent="0.2">
      <c r="A318" s="84">
        <f>'2013'!$J$191</f>
        <v>41415</v>
      </c>
      <c r="B318" t="s">
        <v>324</v>
      </c>
      <c r="C318">
        <f>IF(OR('2013'!$H$191="formation B",'2013'!$H$191="avoir formation B"),706130,IF(OR('2013'!$H$191="formation AM",'2013'!$H$191="avoir formation AM"),706100,IF(OR('2013'!$H$191="formation AAC",'2013'!$H$191="avoir formation AAC"),706140,IF(OR('2013'!$H$191="formation moto",'2013'!$H$191="avoir formation moto"),706150,706170))))</f>
        <v>706130</v>
      </c>
      <c r="D318" s="144" t="str">
        <f>'2013'!$I$191</f>
        <v>0000000876</v>
      </c>
      <c r="E318" t="str">
        <f>LEFT('2013'!$B$191,4)&amp;LEFT('2013'!$C$191,3)&amp;LEFT('2013'!$H$191,13)</f>
        <v>181280formation B</v>
      </c>
      <c r="G318" s="16">
        <f>'2013'!$T$191</f>
        <v>158.86287625418061</v>
      </c>
      <c r="H318" t="s">
        <v>325</v>
      </c>
      <c r="K318" s="131"/>
    </row>
    <row r="319" spans="1:11" x14ac:dyDescent="0.2">
      <c r="A319" s="84">
        <f>'2013'!$J$191</f>
        <v>41415</v>
      </c>
      <c r="B319" t="s">
        <v>324</v>
      </c>
      <c r="C319">
        <v>44710</v>
      </c>
      <c r="D319" s="144" t="str">
        <f>'2013'!$I$191</f>
        <v>0000000876</v>
      </c>
      <c r="E319" t="str">
        <f>LEFT('2013'!$B$191,4)&amp;LEFT('2013'!$C$191,3)&amp;LEFT('2013'!$H$191,13)</f>
        <v>181280formation B</v>
      </c>
      <c r="F319" s="16"/>
      <c r="G319" s="16">
        <f>'2013'!$U$191</f>
        <v>31.137123745819398</v>
      </c>
      <c r="H319" t="s">
        <v>325</v>
      </c>
      <c r="K319" s="131"/>
    </row>
    <row r="320" spans="1:11" x14ac:dyDescent="0.2">
      <c r="A320" s="84">
        <f>'2013'!$J$192</f>
        <v>41415</v>
      </c>
      <c r="B320" t="s">
        <v>324</v>
      </c>
      <c r="C320" t="str">
        <f>411 &amp; LEFT('2013'!$B$192,4)&amp;LEFT('2013'!$C$192,2)</f>
        <v>41118228</v>
      </c>
      <c r="D320" s="144" t="str">
        <f>'2013'!$I$192</f>
        <v>0000000877</v>
      </c>
      <c r="E320" t="str">
        <f>LEFT('2013'!$B$192,4)&amp;LEFT('2013'!$C$192,3)&amp;LEFT('2013'!$H$192,13)</f>
        <v>182281formation AAC</v>
      </c>
      <c r="F320" s="16">
        <f>'2013'!$S$192</f>
        <v>190</v>
      </c>
      <c r="G320" s="16"/>
      <c r="H320" t="s">
        <v>325</v>
      </c>
      <c r="K320" s="131"/>
    </row>
    <row r="321" spans="1:11" x14ac:dyDescent="0.2">
      <c r="A321" s="84">
        <f>'2013'!$J$192</f>
        <v>41415</v>
      </c>
      <c r="B321" t="s">
        <v>324</v>
      </c>
      <c r="C321">
        <f>IF(OR('2013'!$H$192="formation B",'2013'!$H$192="avoir formation B"),706130,IF(OR('2013'!$H$192="formation AM",'2013'!$H$192="avoir formation AM"),706100,IF(OR('2013'!$H$192="formation AAC",'2013'!$H$192="avoir formation AAC"),706140,IF(OR('2013'!$H$192="formation moto",'2013'!$H$192="avoir formation moto"),706150,706170))))</f>
        <v>706140</v>
      </c>
      <c r="D321" s="144" t="str">
        <f>'2013'!$I$192</f>
        <v>0000000877</v>
      </c>
      <c r="E321" t="str">
        <f>LEFT('2013'!$B$192,4)&amp;LEFT('2013'!$C$192,3)&amp;LEFT('2013'!$H$192,13)</f>
        <v>182281formation AAC</v>
      </c>
      <c r="G321" s="16">
        <f>'2013'!$T$192</f>
        <v>158.86287625418061</v>
      </c>
      <c r="H321" t="s">
        <v>325</v>
      </c>
      <c r="K321" s="131"/>
    </row>
    <row r="322" spans="1:11" x14ac:dyDescent="0.2">
      <c r="A322" s="84">
        <f>'2013'!$J$192</f>
        <v>41415</v>
      </c>
      <c r="B322" t="s">
        <v>324</v>
      </c>
      <c r="C322">
        <v>44710</v>
      </c>
      <c r="D322" s="144" t="str">
        <f>'2013'!$I$192</f>
        <v>0000000877</v>
      </c>
      <c r="E322" t="str">
        <f>LEFT('2013'!$B$192,4)&amp;LEFT('2013'!$C$192,3)&amp;LEFT('2013'!$H$192,13)</f>
        <v>182281formation AAC</v>
      </c>
      <c r="F322" s="16"/>
      <c r="G322" s="16">
        <f>'2013'!$U$192</f>
        <v>31.137123745819398</v>
      </c>
      <c r="H322" t="s">
        <v>325</v>
      </c>
      <c r="K322" s="131"/>
    </row>
    <row r="323" spans="1:11" x14ac:dyDescent="0.2">
      <c r="A323" s="84">
        <f>'2013'!$J$193</f>
        <v>41416</v>
      </c>
      <c r="B323" t="s">
        <v>324</v>
      </c>
      <c r="C323" t="str">
        <f>411 &amp; LEFT('2013'!$B$193,4)&amp;LEFT('2013'!$C$193,2)</f>
        <v>41118328</v>
      </c>
      <c r="D323" s="144" t="str">
        <f>'2013'!$I$193</f>
        <v>0000000878</v>
      </c>
      <c r="E323" t="str">
        <f>LEFT('2013'!$B$193,4)&amp;LEFT('2013'!$C$193,3)&amp;LEFT('2013'!$H$193,13)</f>
        <v>183282formation AM</v>
      </c>
      <c r="F323" s="16">
        <f>'2013'!$S$193</f>
        <v>170</v>
      </c>
      <c r="G323" s="16"/>
      <c r="H323" t="s">
        <v>325</v>
      </c>
      <c r="K323" s="131"/>
    </row>
    <row r="324" spans="1:11" x14ac:dyDescent="0.2">
      <c r="A324" s="84">
        <f>'2013'!$J$193</f>
        <v>41416</v>
      </c>
      <c r="B324" t="s">
        <v>324</v>
      </c>
      <c r="C324">
        <f>IF(OR('2013'!$H$193="formation B",'2013'!$H$193="avoir formation B"),706130,IF(OR('2013'!$H$193="formation AM",'2013'!$H$193="avoir formation AM"),706100,IF(OR('2013'!$H$193="formation AAC",'2013'!$H$193="avoir formation AAC"),706140,IF(OR('2013'!$H$193="formation moto",'2013'!$H$193="avoir formation moto"),706150,706170))))</f>
        <v>706100</v>
      </c>
      <c r="D324" s="144" t="str">
        <f>'2013'!$I$193</f>
        <v>0000000878</v>
      </c>
      <c r="E324" t="str">
        <f>LEFT('2013'!$B$193,4)&amp;LEFT('2013'!$C$193,3)&amp;LEFT('2013'!$H$193,13)</f>
        <v>183282formation AM</v>
      </c>
      <c r="G324" s="16">
        <f>'2013'!$T$193</f>
        <v>142.14046822742475</v>
      </c>
      <c r="H324" t="s">
        <v>325</v>
      </c>
      <c r="K324" s="131"/>
    </row>
    <row r="325" spans="1:11" x14ac:dyDescent="0.2">
      <c r="A325" s="84">
        <f>'2013'!$J$193</f>
        <v>41416</v>
      </c>
      <c r="B325" t="s">
        <v>324</v>
      </c>
      <c r="C325">
        <v>44710</v>
      </c>
      <c r="D325" s="144" t="str">
        <f>'2013'!$I$193</f>
        <v>0000000878</v>
      </c>
      <c r="E325" t="str">
        <f>LEFT('2013'!$B$193,4)&amp;LEFT('2013'!$C$193,3)&amp;LEFT('2013'!$H$193,13)</f>
        <v>183282formation AM</v>
      </c>
      <c r="F325" s="16"/>
      <c r="G325" s="16">
        <f>'2013'!$U$193</f>
        <v>27.859531772575252</v>
      </c>
      <c r="H325" t="s">
        <v>325</v>
      </c>
      <c r="K325" s="131"/>
    </row>
    <row r="326" spans="1:11" x14ac:dyDescent="0.2">
      <c r="A326" s="84">
        <f>'2013'!$J$194</f>
        <v>41416</v>
      </c>
      <c r="B326" t="s">
        <v>324</v>
      </c>
      <c r="C326" t="str">
        <f>411 &amp; LEFT('2013'!$B$194,4)&amp;LEFT('2013'!$C$194,2)</f>
        <v>41118428</v>
      </c>
      <c r="D326" s="144" t="str">
        <f>'2013'!$I$194</f>
        <v>0000000879</v>
      </c>
      <c r="E326" t="str">
        <f>LEFT('2013'!$B$194,4)&amp;LEFT('2013'!$C$194,3)&amp;LEFT('2013'!$H$194,13)</f>
        <v>184283formation B</v>
      </c>
      <c r="F326" s="16">
        <f>'2013'!$S$194</f>
        <v>242</v>
      </c>
      <c r="G326" s="16"/>
      <c r="H326" t="s">
        <v>325</v>
      </c>
      <c r="K326" s="131"/>
    </row>
    <row r="327" spans="1:11" x14ac:dyDescent="0.2">
      <c r="A327" s="84">
        <f>'2013'!$J$194</f>
        <v>41416</v>
      </c>
      <c r="B327" t="s">
        <v>324</v>
      </c>
      <c r="C327">
        <f>IF(OR('2013'!$H$194="formation B",'2013'!$H$194="avoir formation B"),706130,IF(OR('2013'!$H$194="formation AM",'2013'!$H$194="avoir formation AM"),706100,IF(OR('2013'!$H$194="formation AAC",'2013'!$H$194="avoir formation AAC"),706140,IF(OR('2013'!$H$194="formation moto",'2013'!$H$194="avoir formation moto"),706150,706170))))</f>
        <v>706130</v>
      </c>
      <c r="D327" s="144" t="str">
        <f>'2013'!$I$194</f>
        <v>0000000879</v>
      </c>
      <c r="E327" t="str">
        <f>LEFT('2013'!$B$194,4)&amp;LEFT('2013'!$C$194,3)&amp;LEFT('2013'!$H$194,13)</f>
        <v>184283formation B</v>
      </c>
      <c r="G327" s="16">
        <f>'2013'!$T$194</f>
        <v>202.34113712374582</v>
      </c>
      <c r="H327" t="s">
        <v>325</v>
      </c>
      <c r="K327" s="131"/>
    </row>
    <row r="328" spans="1:11" x14ac:dyDescent="0.2">
      <c r="A328" s="84">
        <f>'2013'!$J$194</f>
        <v>41416</v>
      </c>
      <c r="B328" t="s">
        <v>324</v>
      </c>
      <c r="C328">
        <v>44710</v>
      </c>
      <c r="D328" s="144" t="str">
        <f>'2013'!$I$194</f>
        <v>0000000879</v>
      </c>
      <c r="E328" t="str">
        <f>LEFT('2013'!$B$194,4)&amp;LEFT('2013'!$C$194,3)&amp;LEFT('2013'!$H$194,13)</f>
        <v>184283formation B</v>
      </c>
      <c r="F328" s="16"/>
      <c r="G328" s="16">
        <f>'2013'!$U$194</f>
        <v>39.658862876254183</v>
      </c>
      <c r="H328" t="s">
        <v>325</v>
      </c>
      <c r="K328" s="131"/>
    </row>
    <row r="329" spans="1:11" x14ac:dyDescent="0.2">
      <c r="A329" s="84">
        <f>'2013'!$J$195</f>
        <v>41416</v>
      </c>
      <c r="B329" t="s">
        <v>324</v>
      </c>
      <c r="C329" t="str">
        <f>411 &amp; LEFT('2013'!$B$195,4)&amp;LEFT('2013'!$C$195,2)</f>
        <v>41118528</v>
      </c>
      <c r="D329" s="144" t="str">
        <f>'2013'!$I$195</f>
        <v>0000000880</v>
      </c>
      <c r="E329" t="str">
        <f>LEFT('2013'!$B$195,4)&amp;LEFT('2013'!$C$195,3)&amp;LEFT('2013'!$H$195,13)</f>
        <v>185284formation B</v>
      </c>
      <c r="F329" s="16">
        <f>'2013'!$S$195</f>
        <v>152</v>
      </c>
      <c r="G329" s="16"/>
      <c r="H329" t="s">
        <v>325</v>
      </c>
      <c r="K329" s="131"/>
    </row>
    <row r="330" spans="1:11" x14ac:dyDescent="0.2">
      <c r="A330" s="84">
        <f>'2013'!$J$195</f>
        <v>41416</v>
      </c>
      <c r="B330" t="s">
        <v>324</v>
      </c>
      <c r="C330">
        <f>IF(OR('2013'!$H$195="formation B",'2013'!$H$195="avoir formation B"),706130,IF(OR('2013'!$H$195="formation AM",'2013'!$H$195="avoir formation AM"),706100,IF(OR('2013'!$H$195="formation AAC",'2013'!$H$195="avoir formation AAC"),706140,IF(OR('2013'!$H$195="formation moto",'2013'!$H$195="avoir formation moto"),706150,706170))))</f>
        <v>706130</v>
      </c>
      <c r="D330" s="144" t="str">
        <f>'2013'!$I$195</f>
        <v>0000000880</v>
      </c>
      <c r="E330" t="str">
        <f>LEFT('2013'!$B$195,4)&amp;LEFT('2013'!$C$195,3)&amp;LEFT('2013'!$H$195,13)</f>
        <v>185284formation B</v>
      </c>
      <c r="G330" s="16">
        <f>'2013'!$T$195</f>
        <v>127.09030100334449</v>
      </c>
      <c r="H330" t="s">
        <v>325</v>
      </c>
      <c r="K330" s="131"/>
    </row>
    <row r="331" spans="1:11" x14ac:dyDescent="0.2">
      <c r="A331" s="84">
        <f>'2013'!$J$195</f>
        <v>41416</v>
      </c>
      <c r="B331" t="s">
        <v>324</v>
      </c>
      <c r="C331">
        <v>44710</v>
      </c>
      <c r="D331" s="144" t="str">
        <f>'2013'!$I$195</f>
        <v>0000000880</v>
      </c>
      <c r="E331" t="str">
        <f>LEFT('2013'!$B$195,4)&amp;LEFT('2013'!$C$195,3)&amp;LEFT('2013'!$H$195,13)</f>
        <v>185284formation B</v>
      </c>
      <c r="F331" s="16"/>
      <c r="G331" s="16">
        <f>'2013'!$U$195</f>
        <v>24.909698996655521</v>
      </c>
      <c r="H331" t="s">
        <v>325</v>
      </c>
      <c r="K331" s="131"/>
    </row>
    <row r="332" spans="1:11" x14ac:dyDescent="0.2">
      <c r="A332" s="84">
        <f>'2013'!$J$196</f>
        <v>41416</v>
      </c>
      <c r="B332" t="s">
        <v>324</v>
      </c>
      <c r="C332" t="str">
        <f>411 &amp; LEFT('2013'!$B$196,4)&amp;LEFT('2013'!$C$196,2)</f>
        <v>41118628</v>
      </c>
      <c r="D332" s="144" t="str">
        <f>'2013'!$I$196</f>
        <v>0000000881</v>
      </c>
      <c r="E332" t="str">
        <f>LEFT('2013'!$B$196,4)&amp;LEFT('2013'!$C$196,3)&amp;LEFT('2013'!$H$196,13)</f>
        <v>186285formation B</v>
      </c>
      <c r="F332" s="16">
        <f>'2013'!$S$196</f>
        <v>190</v>
      </c>
      <c r="G332" s="16"/>
      <c r="H332" t="s">
        <v>325</v>
      </c>
      <c r="K332" s="131"/>
    </row>
    <row r="333" spans="1:11" x14ac:dyDescent="0.2">
      <c r="A333" s="84">
        <f>'2013'!$J$196</f>
        <v>41416</v>
      </c>
      <c r="B333" t="s">
        <v>324</v>
      </c>
      <c r="C333">
        <f>IF(OR('2013'!$H$196="formation B",'2013'!$H$196="avoir formation B"),706130,IF(OR('2013'!$H$196="formation AM",'2013'!$H$196="avoir formation AM"),706100,IF(OR('2013'!$H$196="formation AAC",'2013'!$H$196="avoir formation AAC"),706140,IF(OR('2013'!$H$196="formation moto",'2013'!$H$196="avoir formation moto"),706150,706170))))</f>
        <v>706130</v>
      </c>
      <c r="D333" s="144" t="str">
        <f>'2013'!$I$196</f>
        <v>0000000881</v>
      </c>
      <c r="E333" t="str">
        <f>LEFT('2013'!$B$196,4)&amp;LEFT('2013'!$C$196,3)&amp;LEFT('2013'!$H$196,13)</f>
        <v>186285formation B</v>
      </c>
      <c r="G333" s="16">
        <f>'2013'!$T$196</f>
        <v>158.86287625418061</v>
      </c>
      <c r="H333" t="s">
        <v>325</v>
      </c>
      <c r="K333" s="131"/>
    </row>
    <row r="334" spans="1:11" x14ac:dyDescent="0.2">
      <c r="A334" s="84">
        <f>'2013'!$J$196</f>
        <v>41416</v>
      </c>
      <c r="B334" t="s">
        <v>324</v>
      </c>
      <c r="C334">
        <v>44710</v>
      </c>
      <c r="D334" s="144" t="str">
        <f>'2013'!$I$196</f>
        <v>0000000881</v>
      </c>
      <c r="E334" t="str">
        <f>LEFT('2013'!$B$196,4)&amp;LEFT('2013'!$C$196,3)&amp;LEFT('2013'!$H$196,13)</f>
        <v>186285formation B</v>
      </c>
      <c r="F334" s="16"/>
      <c r="G334" s="16">
        <f>'2013'!$U$196</f>
        <v>31.137123745819398</v>
      </c>
      <c r="H334" t="s">
        <v>325</v>
      </c>
      <c r="K334" s="131"/>
    </row>
    <row r="335" spans="1:11" x14ac:dyDescent="0.2">
      <c r="A335" s="84">
        <f>'2013'!$J$197</f>
        <v>41417</v>
      </c>
      <c r="B335" t="s">
        <v>324</v>
      </c>
      <c r="C335" t="str">
        <f>411 &amp; LEFT('2013'!$B$197,4)&amp;LEFT('2013'!$C$197,2)</f>
        <v>41118728</v>
      </c>
      <c r="D335" s="144" t="str">
        <f>'2013'!$I$197</f>
        <v>0000000882</v>
      </c>
      <c r="E335" t="str">
        <f>LEFT('2013'!$B$197,4)&amp;LEFT('2013'!$C$197,3)&amp;LEFT('2013'!$H$197,13)</f>
        <v>187286formation B</v>
      </c>
      <c r="F335" s="16">
        <f>'2013'!$S$197</f>
        <v>190</v>
      </c>
      <c r="G335" s="16"/>
      <c r="H335" t="s">
        <v>325</v>
      </c>
      <c r="K335" s="131"/>
    </row>
    <row r="336" spans="1:11" x14ac:dyDescent="0.2">
      <c r="A336" s="84">
        <f>'2013'!$J$197</f>
        <v>41417</v>
      </c>
      <c r="B336" t="s">
        <v>324</v>
      </c>
      <c r="C336">
        <f>IF(OR('2013'!$H$197="formation B",'2013'!$H$197="avoir formation B"),706130,IF(OR('2013'!$H$197="formation AM",'2013'!$H$197="avoir formation AM"),706100,IF(OR('2013'!$H$197="formation AAC",'2013'!$H$197="avoir formation AAC"),706140,IF(OR('2013'!$H$197="formation moto",'2013'!$H$197="avoir formation moto"),706150,706170))))</f>
        <v>706130</v>
      </c>
      <c r="D336" s="144" t="str">
        <f>'2013'!$I$197</f>
        <v>0000000882</v>
      </c>
      <c r="E336" t="str">
        <f>LEFT('2013'!$B$197,4)&amp;LEFT('2013'!$C$197,3)&amp;LEFT('2013'!$H$197,13)</f>
        <v>187286formation B</v>
      </c>
      <c r="G336" s="16">
        <f>'2013'!$T$197</f>
        <v>158.86287625418061</v>
      </c>
      <c r="H336" t="s">
        <v>325</v>
      </c>
      <c r="K336" s="131"/>
    </row>
    <row r="337" spans="1:11" x14ac:dyDescent="0.2">
      <c r="A337" s="84">
        <f>'2013'!$J$197</f>
        <v>41417</v>
      </c>
      <c r="B337" t="s">
        <v>324</v>
      </c>
      <c r="C337">
        <v>44710</v>
      </c>
      <c r="D337" s="144" t="str">
        <f>'2013'!$I$197</f>
        <v>0000000882</v>
      </c>
      <c r="E337" t="str">
        <f>LEFT('2013'!$B$197,4)&amp;LEFT('2013'!$C$197,3)&amp;LEFT('2013'!$H$197,13)</f>
        <v>187286formation B</v>
      </c>
      <c r="F337" s="16"/>
      <c r="G337" s="16">
        <f>'2013'!$U$197</f>
        <v>31.137123745819398</v>
      </c>
      <c r="H337" t="s">
        <v>325</v>
      </c>
      <c r="K337" s="131"/>
    </row>
    <row r="338" spans="1:11" x14ac:dyDescent="0.2">
      <c r="A338" s="84">
        <f>'2013'!$J$198</f>
        <v>41417</v>
      </c>
      <c r="B338" t="s">
        <v>324</v>
      </c>
      <c r="C338" t="str">
        <f>411 &amp; LEFT('2013'!$B$198,4)&amp;LEFT('2013'!$C$198,2)</f>
        <v>41118828</v>
      </c>
      <c r="D338" s="144" t="str">
        <f>'2013'!$I$198</f>
        <v>0000000883</v>
      </c>
      <c r="E338" t="str">
        <f>LEFT('2013'!$B$198,4)&amp;LEFT('2013'!$C$198,3)&amp;LEFT('2013'!$H$198,13)</f>
        <v>188287formation B</v>
      </c>
      <c r="F338" s="16">
        <f>'2013'!$S$198</f>
        <v>190</v>
      </c>
      <c r="G338" s="16"/>
      <c r="H338" t="s">
        <v>325</v>
      </c>
      <c r="K338" s="131"/>
    </row>
    <row r="339" spans="1:11" x14ac:dyDescent="0.2">
      <c r="A339" s="84">
        <f>'2013'!$J$198</f>
        <v>41417</v>
      </c>
      <c r="B339" t="s">
        <v>324</v>
      </c>
      <c r="C339">
        <f>IF(OR('2013'!$H$198="formation B",'2013'!$H$198="avoir formation B"),706130,IF(OR('2013'!$H$198="formation AM",'2013'!$H$198="avoir formation AM"),706100,IF(OR('2013'!$H$198="formation AAC",'2013'!$H$198="avoir formation AAC"),706140,IF(OR('2013'!$H$198="formation moto",'2013'!$H$198="avoir formation moto"),706150,706170))))</f>
        <v>706130</v>
      </c>
      <c r="D339" s="144" t="str">
        <f>'2013'!$I$198</f>
        <v>0000000883</v>
      </c>
      <c r="E339" t="str">
        <f>LEFT('2013'!$B$198,4)&amp;LEFT('2013'!$C$198,3)&amp;LEFT('2013'!$H$198,13)</f>
        <v>188287formation B</v>
      </c>
      <c r="G339" s="16">
        <f>'2013'!$T$198</f>
        <v>158.86287625418061</v>
      </c>
      <c r="H339" t="s">
        <v>325</v>
      </c>
      <c r="K339" s="131"/>
    </row>
    <row r="340" spans="1:11" x14ac:dyDescent="0.2">
      <c r="A340" s="84">
        <f>'2013'!$J$198</f>
        <v>41417</v>
      </c>
      <c r="B340" t="s">
        <v>324</v>
      </c>
      <c r="C340">
        <v>44710</v>
      </c>
      <c r="D340" s="144" t="str">
        <f>'2013'!$I$198</f>
        <v>0000000883</v>
      </c>
      <c r="E340" t="str">
        <f>LEFT('2013'!$B$198,4)&amp;LEFT('2013'!$C$198,3)&amp;LEFT('2013'!$H$198,13)</f>
        <v>188287formation B</v>
      </c>
      <c r="F340" s="16"/>
      <c r="G340" s="16">
        <f>'2013'!$U$198</f>
        <v>31.137123745819398</v>
      </c>
      <c r="H340" t="s">
        <v>325</v>
      </c>
      <c r="K340" s="131"/>
    </row>
    <row r="341" spans="1:11" x14ac:dyDescent="0.2">
      <c r="A341" s="84">
        <f>'2013'!$J$199</f>
        <v>41417</v>
      </c>
      <c r="B341" t="s">
        <v>324</v>
      </c>
      <c r="C341" t="str">
        <f>411 &amp; LEFT('2013'!$B$199,4)&amp;LEFT('2013'!$C$199,2)</f>
        <v>41118928</v>
      </c>
      <c r="D341" s="144" t="str">
        <f>'2013'!$I$199</f>
        <v>0000000884</v>
      </c>
      <c r="E341" t="str">
        <f>LEFT('2013'!$B$199,4)&amp;LEFT('2013'!$C$199,3)&amp;LEFT('2013'!$H$199,13)</f>
        <v>189288formation B</v>
      </c>
      <c r="F341" s="16">
        <f>'2013'!$S$199</f>
        <v>394</v>
      </c>
      <c r="G341" s="16"/>
      <c r="H341" t="s">
        <v>325</v>
      </c>
      <c r="K341" s="131"/>
    </row>
    <row r="342" spans="1:11" x14ac:dyDescent="0.2">
      <c r="A342" s="84">
        <f>'2013'!$J$199</f>
        <v>41417</v>
      </c>
      <c r="B342" t="s">
        <v>324</v>
      </c>
      <c r="C342">
        <f>IF(OR('2013'!$H$199="formation B",'2013'!$H$199="avoir formation B"),706130,IF(OR('2013'!$H$199="formation AM",'2013'!$H$199="avoir formation AM"),706100,IF(OR('2013'!$H$199="formation AAC",'2013'!$H$199="avoir formation AAC"),706140,IF(OR('2013'!$H$199="formation moto",'2013'!$H$199="avoir formation moto"),706150,706170))))</f>
        <v>706130</v>
      </c>
      <c r="D342" s="144" t="str">
        <f>'2013'!$I$199</f>
        <v>0000000884</v>
      </c>
      <c r="E342" t="str">
        <f>LEFT('2013'!$B$199,4)&amp;LEFT('2013'!$C$199,3)&amp;LEFT('2013'!$H$199,13)</f>
        <v>189288formation B</v>
      </c>
      <c r="G342" s="16">
        <f>'2013'!$T$199</f>
        <v>329.4314381270903</v>
      </c>
      <c r="H342" t="s">
        <v>325</v>
      </c>
      <c r="K342" s="131"/>
    </row>
    <row r="343" spans="1:11" x14ac:dyDescent="0.2">
      <c r="A343" s="84">
        <f>'2013'!$J$199</f>
        <v>41417</v>
      </c>
      <c r="B343" t="s">
        <v>324</v>
      </c>
      <c r="C343">
        <v>44710</v>
      </c>
      <c r="D343" s="144" t="str">
        <f>'2013'!$I$199</f>
        <v>0000000884</v>
      </c>
      <c r="E343" t="str">
        <f>LEFT('2013'!$B$199,4)&amp;LEFT('2013'!$C$199,3)&amp;LEFT('2013'!$H$199,13)</f>
        <v>189288formation B</v>
      </c>
      <c r="F343" s="16"/>
      <c r="G343" s="16">
        <f>'2013'!$U$199</f>
        <v>64.568561872909697</v>
      </c>
      <c r="H343" t="s">
        <v>325</v>
      </c>
      <c r="K343" s="131"/>
    </row>
    <row r="344" spans="1:11" x14ac:dyDescent="0.2">
      <c r="A344" s="84">
        <f>'2013'!$J$200</f>
        <v>41418</v>
      </c>
      <c r="B344" t="s">
        <v>324</v>
      </c>
      <c r="C344" t="str">
        <f>411 &amp; LEFT('2013'!$B$200,4)&amp;LEFT('2013'!$C$200,2)</f>
        <v>41119028</v>
      </c>
      <c r="D344" s="144" t="str">
        <f>'2013'!$I$200</f>
        <v>0000000885</v>
      </c>
      <c r="E344" t="str">
        <f>LEFT('2013'!$B$200,4)&amp;LEFT('2013'!$C$200,3)&amp;LEFT('2013'!$H$200,13)</f>
        <v>190289formation AAC</v>
      </c>
      <c r="F344" s="16">
        <f>'2013'!$S$200</f>
        <v>228</v>
      </c>
      <c r="G344" s="16"/>
      <c r="H344" t="s">
        <v>325</v>
      </c>
      <c r="K344" s="131"/>
    </row>
    <row r="345" spans="1:11" x14ac:dyDescent="0.2">
      <c r="A345" s="84">
        <f>'2013'!$J$200</f>
        <v>41418</v>
      </c>
      <c r="B345" t="s">
        <v>324</v>
      </c>
      <c r="C345">
        <f>IF(OR('2013'!$H$200="formation B",'2013'!$H$200="avoir formation B"),706130,IF(OR('2013'!$H$200="formation AM",'2013'!$H$200="avoir formation AM"),706100,IF(OR('2013'!$H$200="formation AAC",'2013'!$H$200="avoir formation AAC"),706140,IF(OR('2013'!$H$200="formation moto",'2013'!$H$200="avoir formation moto"),706150,706170))))</f>
        <v>706140</v>
      </c>
      <c r="D345" s="144" t="str">
        <f>'2013'!$I$200</f>
        <v>0000000885</v>
      </c>
      <c r="E345" t="str">
        <f>LEFT('2013'!$B$200,4)&amp;LEFT('2013'!$C$200,3)&amp;LEFT('2013'!$H$200,13)</f>
        <v>190289formation AAC</v>
      </c>
      <c r="G345" s="16">
        <f>'2013'!$T$200</f>
        <v>190.63545150501673</v>
      </c>
      <c r="H345" t="s">
        <v>325</v>
      </c>
      <c r="K345" s="131"/>
    </row>
    <row r="346" spans="1:11" x14ac:dyDescent="0.2">
      <c r="A346" s="84">
        <f>'2013'!$J$200</f>
        <v>41418</v>
      </c>
      <c r="B346" t="s">
        <v>324</v>
      </c>
      <c r="C346">
        <v>44710</v>
      </c>
      <c r="D346" s="144" t="str">
        <f>'2013'!$I$200</f>
        <v>0000000885</v>
      </c>
      <c r="E346" t="str">
        <f>LEFT('2013'!$B$200,4)&amp;LEFT('2013'!$C$200,3)&amp;LEFT('2013'!$H$200,13)</f>
        <v>190289formation AAC</v>
      </c>
      <c r="F346" s="16"/>
      <c r="G346" s="16">
        <f>'2013'!$U$200</f>
        <v>37.364548494983282</v>
      </c>
      <c r="H346" t="s">
        <v>325</v>
      </c>
      <c r="K346" s="131"/>
    </row>
    <row r="347" spans="1:11" x14ac:dyDescent="0.2">
      <c r="A347" s="84">
        <f>'2013'!$J$201</f>
        <v>41418</v>
      </c>
      <c r="B347" t="s">
        <v>324</v>
      </c>
      <c r="C347" t="str">
        <f>411 &amp; LEFT('2013'!$B$201,4)&amp;LEFT('2013'!$C$201,2)</f>
        <v>41119129</v>
      </c>
      <c r="D347" s="144" t="str">
        <f>'2013'!$I$201</f>
        <v>0000000886</v>
      </c>
      <c r="E347" t="str">
        <f>LEFT('2013'!$B$201,4)&amp;LEFT('2013'!$C$201,3)&amp;LEFT('2013'!$H$201,13)</f>
        <v>191290formation AAC</v>
      </c>
      <c r="F347" s="16">
        <f>'2013'!$S$201</f>
        <v>114</v>
      </c>
      <c r="G347" s="16"/>
      <c r="H347" t="s">
        <v>325</v>
      </c>
      <c r="K347" s="131"/>
    </row>
    <row r="348" spans="1:11" x14ac:dyDescent="0.2">
      <c r="A348" s="84">
        <f>'2013'!$J$201</f>
        <v>41418</v>
      </c>
      <c r="B348" t="s">
        <v>324</v>
      </c>
      <c r="C348">
        <f>IF(OR('2013'!$H$201="formation B",'2013'!$H$201="avoir formation B"),706130,IF(OR('2013'!$H$201="formation AM",'2013'!$H$201="avoir formation AM"),706100,IF(OR('2013'!$H$201="formation AAC",'2013'!$H$201="avoir formation AAC"),706140,IF(OR('2013'!$H$201="formation moto",'2013'!$H$201="avoir formation moto"),706150,706170))))</f>
        <v>706140</v>
      </c>
      <c r="D348" s="144" t="str">
        <f>'2013'!$I$201</f>
        <v>0000000886</v>
      </c>
      <c r="E348" t="str">
        <f>LEFT('2013'!$B$201,4)&amp;LEFT('2013'!$C$201,3)&amp;LEFT('2013'!$H$201,13)</f>
        <v>191290formation AAC</v>
      </c>
      <c r="G348" s="16">
        <f>'2013'!$T$201</f>
        <v>95.317725752508366</v>
      </c>
      <c r="H348" t="s">
        <v>325</v>
      </c>
      <c r="K348" s="131"/>
    </row>
    <row r="349" spans="1:11" x14ac:dyDescent="0.2">
      <c r="A349" s="84">
        <f>'2013'!$J$201</f>
        <v>41418</v>
      </c>
      <c r="B349" t="s">
        <v>324</v>
      </c>
      <c r="C349">
        <v>44710</v>
      </c>
      <c r="D349" s="144" t="str">
        <f>'2013'!$I$201</f>
        <v>0000000886</v>
      </c>
      <c r="E349" t="str">
        <f>LEFT('2013'!$B$201,4)&amp;LEFT('2013'!$C$201,3)&amp;LEFT('2013'!$H$201,13)</f>
        <v>191290formation AAC</v>
      </c>
      <c r="F349" s="16"/>
      <c r="G349" s="16">
        <f>'2013'!$U$201</f>
        <v>18.682274247491641</v>
      </c>
      <c r="H349" t="s">
        <v>325</v>
      </c>
      <c r="K349" s="131"/>
    </row>
    <row r="350" spans="1:11" x14ac:dyDescent="0.2">
      <c r="A350" s="84">
        <f>'2013'!$J$202</f>
        <v>41422</v>
      </c>
      <c r="B350" t="s">
        <v>324</v>
      </c>
      <c r="C350" t="str">
        <f>411 &amp; LEFT('2013'!$B$202,4)&amp;LEFT('2013'!$C$202,2)</f>
        <v>41119229</v>
      </c>
      <c r="D350" s="144" t="str">
        <f>'2013'!$I$202</f>
        <v>0000000887</v>
      </c>
      <c r="E350" t="str">
        <f>LEFT('2013'!$B$202,4)&amp;LEFT('2013'!$C$202,3)&amp;LEFT('2013'!$H$202,13)</f>
        <v>192291formation B</v>
      </c>
      <c r="F350" s="16">
        <f>'2013'!$S$202</f>
        <v>10</v>
      </c>
      <c r="G350" s="16"/>
      <c r="H350" t="s">
        <v>325</v>
      </c>
      <c r="K350" s="131"/>
    </row>
    <row r="351" spans="1:11" x14ac:dyDescent="0.2">
      <c r="A351" s="84">
        <f>'2013'!$J$202</f>
        <v>41422</v>
      </c>
      <c r="B351" t="s">
        <v>324</v>
      </c>
      <c r="C351">
        <f>IF(OR('2013'!$H$202="formation B",'2013'!$H$202="avoir formation B"),706130,IF(OR('2013'!$H$202="formation AM",'2013'!$H$202="avoir formation AM"),706100,IF(OR('2013'!$H$202="formation AAC",'2013'!$H$202="avoir formation AAC"),706140,IF(OR('2013'!$H$202="formation moto",'2013'!$H$202="avoir formation moto"),706150,706170))))</f>
        <v>706130</v>
      </c>
      <c r="D351" s="144" t="str">
        <f>'2013'!$I$202</f>
        <v>0000000887</v>
      </c>
      <c r="E351" t="str">
        <f>LEFT('2013'!$B$202,4)&amp;LEFT('2013'!$C$202,3)&amp;LEFT('2013'!$H$202,13)</f>
        <v>192291formation B</v>
      </c>
      <c r="G351" s="16">
        <f>'2013'!$T$202</f>
        <v>8.3612040133779271</v>
      </c>
      <c r="H351" t="s">
        <v>325</v>
      </c>
      <c r="K351" s="131"/>
    </row>
    <row r="352" spans="1:11" x14ac:dyDescent="0.2">
      <c r="A352" s="84">
        <f>'2013'!$J$202</f>
        <v>41422</v>
      </c>
      <c r="B352" t="s">
        <v>324</v>
      </c>
      <c r="C352">
        <v>44710</v>
      </c>
      <c r="D352" s="144" t="str">
        <f>'2013'!$I$202</f>
        <v>0000000887</v>
      </c>
      <c r="E352" t="str">
        <f>LEFT('2013'!$B$202,4)&amp;LEFT('2013'!$C$202,3)&amp;LEFT('2013'!$H$202,13)</f>
        <v>192291formation B</v>
      </c>
      <c r="F352" s="16"/>
      <c r="G352" s="16">
        <f>'2013'!$U$202</f>
        <v>1.6387959866220738</v>
      </c>
      <c r="H352" t="s">
        <v>325</v>
      </c>
      <c r="K352" s="131"/>
    </row>
    <row r="353" spans="1:11" x14ac:dyDescent="0.2">
      <c r="A353" s="84">
        <f>'2013'!$J$203</f>
        <v>41422</v>
      </c>
      <c r="B353" t="s">
        <v>324</v>
      </c>
      <c r="C353" t="str">
        <f>411 &amp; LEFT('2013'!$B$203,4)&amp;LEFT('2013'!$C$203,2)</f>
        <v>41119329</v>
      </c>
      <c r="D353" s="144" t="str">
        <f>'2013'!$I$203</f>
        <v>0000000888</v>
      </c>
      <c r="E353" t="str">
        <f>LEFT('2013'!$B$203,4)&amp;LEFT('2013'!$C$203,3)&amp;LEFT('2013'!$H$203,13)</f>
        <v>193292formation B</v>
      </c>
      <c r="F353" s="16">
        <f>'2013'!$S$203</f>
        <v>70</v>
      </c>
      <c r="G353" s="16"/>
      <c r="H353" t="s">
        <v>325</v>
      </c>
      <c r="K353" s="131"/>
    </row>
    <row r="354" spans="1:11" x14ac:dyDescent="0.2">
      <c r="A354" s="84">
        <f>'2013'!$J$203</f>
        <v>41422</v>
      </c>
      <c r="B354" t="s">
        <v>324</v>
      </c>
      <c r="C354">
        <f>IF(OR('2013'!$H$203="formation B",'2013'!$H$203="avoir formation B"),706130,IF(OR('2013'!$H$203="formation AM",'2013'!$H$203="avoir formation AM"),706100,IF(OR('2013'!$H$203="formation AAC",'2013'!$H$203="avoir formation AAC"),706140,IF(OR('2013'!$H$203="formation moto",'2013'!$H$203="avoir formation moto"),706150,706170))))</f>
        <v>706130</v>
      </c>
      <c r="D354" s="144" t="str">
        <f>'2013'!$I$203</f>
        <v>0000000888</v>
      </c>
      <c r="E354" t="str">
        <f>LEFT('2013'!$B$203,4)&amp;LEFT('2013'!$C$203,3)&amp;LEFT('2013'!$H$203,13)</f>
        <v>193292formation B</v>
      </c>
      <c r="G354" s="16">
        <f>'2013'!$T$203</f>
        <v>58.528428093645488</v>
      </c>
      <c r="H354" t="s">
        <v>325</v>
      </c>
      <c r="K354" s="131"/>
    </row>
    <row r="355" spans="1:11" x14ac:dyDescent="0.2">
      <c r="A355" s="84">
        <f>'2013'!$J$203</f>
        <v>41422</v>
      </c>
      <c r="B355" t="s">
        <v>324</v>
      </c>
      <c r="C355">
        <v>44710</v>
      </c>
      <c r="D355" s="144" t="str">
        <f>'2013'!$I$203</f>
        <v>0000000888</v>
      </c>
      <c r="E355" t="str">
        <f>LEFT('2013'!$B$203,4)&amp;LEFT('2013'!$C$203,3)&amp;LEFT('2013'!$H$203,13)</f>
        <v>193292formation B</v>
      </c>
      <c r="F355" s="16"/>
      <c r="G355" s="16">
        <f>'2013'!$U$203</f>
        <v>11.471571906354516</v>
      </c>
      <c r="H355" t="s">
        <v>325</v>
      </c>
      <c r="K355" s="131"/>
    </row>
    <row r="356" spans="1:11" x14ac:dyDescent="0.2">
      <c r="A356" s="84">
        <f>'2013'!$J$204</f>
        <v>41425</v>
      </c>
      <c r="B356" t="s">
        <v>324</v>
      </c>
      <c r="C356" t="str">
        <f>411 &amp; LEFT('2013'!$B$204,4)&amp;LEFT('2013'!$C$204,2)</f>
        <v>41119429</v>
      </c>
      <c r="D356" s="144" t="str">
        <f>'2013'!$I$204</f>
        <v>0000000889</v>
      </c>
      <c r="E356" t="str">
        <f>LEFT('2013'!$B$204,4)&amp;LEFT('2013'!$C$204,3)&amp;LEFT('2013'!$H$204,13)</f>
        <v>194293formation B</v>
      </c>
      <c r="F356" s="16">
        <f>'2013'!$S$204</f>
        <v>152</v>
      </c>
      <c r="G356" s="16"/>
      <c r="H356" t="s">
        <v>325</v>
      </c>
      <c r="K356" s="131"/>
    </row>
    <row r="357" spans="1:11" x14ac:dyDescent="0.2">
      <c r="A357" s="84">
        <f>'2013'!$J$204</f>
        <v>41425</v>
      </c>
      <c r="B357" t="s">
        <v>324</v>
      </c>
      <c r="C357">
        <f>IF(OR('2013'!$H$204="formation B",'2013'!$H$204="avoir formation B"),706130,IF(OR('2013'!$H$204="formation AM",'2013'!$H$204="avoir formation AM"),706100,IF(OR('2013'!$H$204="formation AAC",'2013'!$H$204="avoir formation AAC"),706140,IF(OR('2013'!$H$204="formation moto",'2013'!$H$204="avoir formation moto"),706150,706170))))</f>
        <v>706130</v>
      </c>
      <c r="D357" s="144" t="str">
        <f>'2013'!$I$204</f>
        <v>0000000889</v>
      </c>
      <c r="E357" t="str">
        <f>LEFT('2013'!$B$204,4)&amp;LEFT('2013'!$C$204,3)&amp;LEFT('2013'!$H$204,13)</f>
        <v>194293formation B</v>
      </c>
      <c r="G357" s="16">
        <f>'2013'!$T$204</f>
        <v>127.09030100334449</v>
      </c>
      <c r="H357" t="s">
        <v>325</v>
      </c>
      <c r="K357" s="131"/>
    </row>
    <row r="358" spans="1:11" x14ac:dyDescent="0.2">
      <c r="A358" s="84">
        <f>'2013'!$J$204</f>
        <v>41425</v>
      </c>
      <c r="B358" t="s">
        <v>324</v>
      </c>
      <c r="C358">
        <v>44710</v>
      </c>
      <c r="D358" s="144" t="str">
        <f>'2013'!$I$204</f>
        <v>0000000889</v>
      </c>
      <c r="E358" t="str">
        <f>LEFT('2013'!$B$204,4)&amp;LEFT('2013'!$C$204,3)&amp;LEFT('2013'!$H$204,13)</f>
        <v>194293formation B</v>
      </c>
      <c r="F358" s="16"/>
      <c r="G358" s="16">
        <f>'2013'!$U$204</f>
        <v>24.909698996655521</v>
      </c>
      <c r="H358" t="s">
        <v>325</v>
      </c>
      <c r="K358" s="131"/>
    </row>
    <row r="359" spans="1:11" x14ac:dyDescent="0.2">
      <c r="A359" s="84">
        <f>'2013'!$J$205</f>
        <v>41425</v>
      </c>
      <c r="B359" t="s">
        <v>324</v>
      </c>
      <c r="C359" t="str">
        <f>411 &amp; LEFT('2013'!$B$205,4)&amp;LEFT('2013'!$C$205,2)</f>
        <v>41119529</v>
      </c>
      <c r="D359" s="144" t="str">
        <f>'2013'!$I$205</f>
        <v>0000000890</v>
      </c>
      <c r="E359" t="str">
        <f>LEFT('2013'!$B$205,4)&amp;LEFT('2013'!$C$205,3)&amp;LEFT('2013'!$H$205,13)</f>
        <v>195294formation B</v>
      </c>
      <c r="F359" s="16">
        <f>'2013'!$S$205</f>
        <v>70</v>
      </c>
      <c r="G359" s="16"/>
      <c r="H359" t="s">
        <v>325</v>
      </c>
      <c r="K359" s="131"/>
    </row>
    <row r="360" spans="1:11" x14ac:dyDescent="0.2">
      <c r="A360" s="84">
        <f>'2013'!$J$205</f>
        <v>41425</v>
      </c>
      <c r="B360" t="s">
        <v>324</v>
      </c>
      <c r="C360">
        <f>IF(OR('2013'!$H$205="formation B",'2013'!$H$205="avoir formation B"),706130,IF(OR('2013'!$H$205="formation AM",'2013'!$H$205="avoir formation AM"),706100,IF(OR('2013'!$H$205="formation AAC",'2013'!$H$205="avoir formation AAC"),706140,IF(OR('2013'!$H$205="formation moto",'2013'!$H$205="avoir formation moto"),706150,706170))))</f>
        <v>706130</v>
      </c>
      <c r="D360" s="144" t="str">
        <f>'2013'!$I$205</f>
        <v>0000000890</v>
      </c>
      <c r="E360" t="str">
        <f>LEFT('2013'!$B$205,4)&amp;LEFT('2013'!$C$205,3)&amp;LEFT('2013'!$H$205,13)</f>
        <v>195294formation B</v>
      </c>
      <c r="G360" s="16">
        <f>'2013'!$T$205</f>
        <v>58.528428093645488</v>
      </c>
      <c r="H360" t="s">
        <v>325</v>
      </c>
      <c r="K360" s="131"/>
    </row>
    <row r="361" spans="1:11" x14ac:dyDescent="0.2">
      <c r="A361" s="84">
        <f>'2013'!$J$205</f>
        <v>41425</v>
      </c>
      <c r="B361" t="s">
        <v>324</v>
      </c>
      <c r="C361">
        <v>44710</v>
      </c>
      <c r="D361" s="144" t="str">
        <f>'2013'!$I$205</f>
        <v>0000000890</v>
      </c>
      <c r="E361" t="str">
        <f>LEFT('2013'!$B$205,4)&amp;LEFT('2013'!$C$205,3)&amp;LEFT('2013'!$H$205,13)</f>
        <v>195294formation B</v>
      </c>
      <c r="F361" s="16"/>
      <c r="G361" s="16">
        <f>'2013'!$U$205</f>
        <v>11.471571906354516</v>
      </c>
      <c r="H361" t="s">
        <v>325</v>
      </c>
      <c r="K361" s="131"/>
    </row>
    <row r="362" spans="1:11" x14ac:dyDescent="0.2">
      <c r="A362" s="84">
        <f>'2013'!$J$206</f>
        <v>41425</v>
      </c>
      <c r="B362" t="s">
        <v>324</v>
      </c>
      <c r="C362" t="str">
        <f>411 &amp; LEFT('2013'!$B$206,4)&amp;LEFT('2013'!$C$206,2)</f>
        <v>41119629</v>
      </c>
      <c r="D362" s="144" t="str">
        <f>'2013'!$I$206</f>
        <v>0000000891</v>
      </c>
      <c r="E362" t="str">
        <f>LEFT('2013'!$B$206,4)&amp;LEFT('2013'!$C$206,3)&amp;LEFT('2013'!$H$206,13)</f>
        <v>196295formation AAC</v>
      </c>
      <c r="F362" s="16">
        <f>'2013'!$S$206</f>
        <v>152</v>
      </c>
      <c r="G362" s="16"/>
      <c r="H362" t="s">
        <v>325</v>
      </c>
      <c r="K362" s="131"/>
    </row>
    <row r="363" spans="1:11" x14ac:dyDescent="0.2">
      <c r="A363" s="84">
        <f>'2013'!$J$206</f>
        <v>41425</v>
      </c>
      <c r="B363" t="s">
        <v>324</v>
      </c>
      <c r="C363">
        <f>IF(OR('2013'!$H$206="formation B",'2013'!$H$206="avoir formation B"),706130,IF(OR('2013'!$H$206="formation AM",'2013'!$H$206="avoir formation AM"),706100,IF(OR('2013'!$H$206="formation AAC",'2013'!$H$206="avoir formation AAC"),706140,IF(OR('2013'!$H$206="formation moto",'2013'!$H$206="avoir formation moto"),706150,706170))))</f>
        <v>706140</v>
      </c>
      <c r="D363" s="144" t="str">
        <f>'2013'!$I$206</f>
        <v>0000000891</v>
      </c>
      <c r="E363" t="str">
        <f>LEFT('2013'!$B$206,4)&amp;LEFT('2013'!$C$206,3)&amp;LEFT('2013'!$H$206,13)</f>
        <v>196295formation AAC</v>
      </c>
      <c r="G363" s="16">
        <f>'2013'!$T$206</f>
        <v>127.09030100334449</v>
      </c>
      <c r="H363" t="s">
        <v>325</v>
      </c>
      <c r="K363" s="131"/>
    </row>
    <row r="364" spans="1:11" x14ac:dyDescent="0.2">
      <c r="A364" s="84">
        <f>'2013'!$J$206</f>
        <v>41425</v>
      </c>
      <c r="B364" t="s">
        <v>324</v>
      </c>
      <c r="C364">
        <v>44710</v>
      </c>
      <c r="D364" s="144" t="str">
        <f>'2013'!$I$206</f>
        <v>0000000891</v>
      </c>
      <c r="E364" t="str">
        <f>LEFT('2013'!$B$206,4)&amp;LEFT('2013'!$C$206,3)&amp;LEFT('2013'!$H$206,13)</f>
        <v>196295formation AAC</v>
      </c>
      <c r="F364" s="16"/>
      <c r="G364" s="16">
        <f>'2013'!$U$206</f>
        <v>24.909698996655521</v>
      </c>
      <c r="H364" t="s">
        <v>325</v>
      </c>
      <c r="K364" s="131"/>
    </row>
    <row r="365" spans="1:11" x14ac:dyDescent="0.2">
      <c r="A365" s="84">
        <f>'2013'!$J$207</f>
        <v>41425</v>
      </c>
      <c r="B365" t="s">
        <v>324</v>
      </c>
      <c r="C365" t="str">
        <f>411 &amp; LEFT('2013'!$B$207,4)&amp;LEFT('2013'!$C$207,2)</f>
        <v>41119729</v>
      </c>
      <c r="D365" s="144" t="str">
        <f>'2013'!$I$207</f>
        <v>0000000892</v>
      </c>
      <c r="E365" t="str">
        <f>LEFT('2013'!$B$207,4)&amp;LEFT('2013'!$C$207,3)&amp;LEFT('2013'!$H$207,13)</f>
        <v>197296formation AAC</v>
      </c>
      <c r="F365" s="16">
        <f>'2013'!$S$207</f>
        <v>190</v>
      </c>
      <c r="G365" s="16"/>
      <c r="H365" t="s">
        <v>325</v>
      </c>
      <c r="K365" s="131"/>
    </row>
    <row r="366" spans="1:11" x14ac:dyDescent="0.2">
      <c r="A366" s="84">
        <f>'2013'!$J$207</f>
        <v>41425</v>
      </c>
      <c r="B366" t="s">
        <v>324</v>
      </c>
      <c r="C366">
        <f>IF(OR('2013'!$H$207="formation B",'2013'!$H$207="avoir formation B"),706130,IF(OR('2013'!$H$207="formation AM",'2013'!$H$207="avoir formation AM"),706100,IF(OR('2013'!$H$207="formation AAC",'2013'!$H$207="avoir formation AAC"),706140,IF(OR('2013'!$H$207="formation moto",'2013'!$H$207="avoir formation moto"),706150,706170))))</f>
        <v>706140</v>
      </c>
      <c r="D366" s="144" t="str">
        <f>'2013'!$I$207</f>
        <v>0000000892</v>
      </c>
      <c r="E366" t="str">
        <f>LEFT('2013'!$B$207,4)&amp;LEFT('2013'!$C$207,3)&amp;LEFT('2013'!$H$207,13)</f>
        <v>197296formation AAC</v>
      </c>
      <c r="G366" s="16">
        <f>'2013'!$T$207</f>
        <v>158.86287625418061</v>
      </c>
      <c r="H366" t="s">
        <v>325</v>
      </c>
      <c r="K366" s="131"/>
    </row>
    <row r="367" spans="1:11" x14ac:dyDescent="0.2">
      <c r="A367" s="84">
        <f>'2013'!$J$207</f>
        <v>41425</v>
      </c>
      <c r="B367" t="s">
        <v>324</v>
      </c>
      <c r="C367">
        <v>44710</v>
      </c>
      <c r="D367" s="144" t="str">
        <f>'2013'!$I$207</f>
        <v>0000000892</v>
      </c>
      <c r="E367" t="str">
        <f>LEFT('2013'!$B$207,4)&amp;LEFT('2013'!$C$207,3)&amp;LEFT('2013'!$H$207,13)</f>
        <v>197296formation AAC</v>
      </c>
      <c r="F367" s="16"/>
      <c r="G367" s="16">
        <f>'2013'!$U$207</f>
        <v>31.137123745819398</v>
      </c>
      <c r="H367" t="s">
        <v>325</v>
      </c>
      <c r="K367" s="131"/>
    </row>
    <row r="368" spans="1:11" x14ac:dyDescent="0.2">
      <c r="A368" s="84">
        <f>'2013'!$J$208</f>
        <v>41426</v>
      </c>
      <c r="B368" t="s">
        <v>324</v>
      </c>
      <c r="C368" t="str">
        <f>411 &amp; LEFT('2013'!$B$208,4)&amp;LEFT('2013'!$C$208,2)</f>
        <v>41119829</v>
      </c>
      <c r="D368" s="144" t="str">
        <f>'2013'!$I$208</f>
        <v>0000000893</v>
      </c>
      <c r="E368" t="str">
        <f>LEFT('2013'!$B$208,4)&amp;LEFT('2013'!$C$208,3)&amp;LEFT('2013'!$H$208,13)</f>
        <v>198297formation B</v>
      </c>
      <c r="F368" s="16">
        <f>'2013'!$S$208</f>
        <v>190</v>
      </c>
      <c r="G368" s="16"/>
      <c r="H368" t="s">
        <v>325</v>
      </c>
      <c r="K368" s="131"/>
    </row>
    <row r="369" spans="1:11" x14ac:dyDescent="0.2">
      <c r="A369" s="84">
        <f>'2013'!$J$208</f>
        <v>41426</v>
      </c>
      <c r="B369" t="s">
        <v>324</v>
      </c>
      <c r="C369">
        <f>IF(OR('2013'!$H$208="formation B",'2013'!$H$208="avoir formation B"),706130,IF(OR('2013'!$H$208="formation AM",'2013'!$H$208="avoir formation AM"),706100,IF(OR('2013'!$H$208="formation AAC",'2013'!$H$208="avoir formation AAC"),706140,IF(OR('2013'!$H$208="formation moto",'2013'!$H$208="avoir formation moto"),706150,706170))))</f>
        <v>706130</v>
      </c>
      <c r="D369" s="144" t="str">
        <f>'2013'!$I$208</f>
        <v>0000000893</v>
      </c>
      <c r="E369" t="str">
        <f>LEFT('2013'!$B$208,4)&amp;LEFT('2013'!$C$208,3)&amp;LEFT('2013'!$H$208,13)</f>
        <v>198297formation B</v>
      </c>
      <c r="G369" s="16">
        <f>'2013'!$T$208</f>
        <v>158.86287625418061</v>
      </c>
      <c r="H369" t="s">
        <v>325</v>
      </c>
      <c r="K369" s="131"/>
    </row>
    <row r="370" spans="1:11" x14ac:dyDescent="0.2">
      <c r="A370" s="84">
        <f>'2013'!$J$208</f>
        <v>41426</v>
      </c>
      <c r="B370" t="s">
        <v>324</v>
      </c>
      <c r="C370">
        <v>44710</v>
      </c>
      <c r="D370" s="144" t="str">
        <f>'2013'!$I$208</f>
        <v>0000000893</v>
      </c>
      <c r="E370" t="str">
        <f>LEFT('2013'!$B$208,4)&amp;LEFT('2013'!$C$208,3)&amp;LEFT('2013'!$H$208,13)</f>
        <v>198297formation B</v>
      </c>
      <c r="F370" s="16"/>
      <c r="G370" s="16">
        <f>'2013'!$U$208</f>
        <v>31.137123745819398</v>
      </c>
      <c r="H370" t="s">
        <v>325</v>
      </c>
      <c r="K370" s="131"/>
    </row>
    <row r="371" spans="1:11" x14ac:dyDescent="0.2">
      <c r="A371" s="84">
        <f>'2013'!$J$209</f>
        <v>41426</v>
      </c>
      <c r="B371" t="s">
        <v>324</v>
      </c>
      <c r="C371" t="str">
        <f>411 &amp; LEFT('2013'!$B$209,4)&amp;LEFT('2013'!$C$209,2)</f>
        <v>41119929</v>
      </c>
      <c r="D371" s="144" t="str">
        <f>'2013'!$I$209</f>
        <v>0000000894</v>
      </c>
      <c r="E371" t="str">
        <f>LEFT('2013'!$B$209,4)&amp;LEFT('2013'!$C$209,3)&amp;LEFT('2013'!$H$209,13)</f>
        <v>199298formation AAC</v>
      </c>
      <c r="F371" s="16">
        <f>'2013'!$S$209</f>
        <v>190</v>
      </c>
      <c r="G371" s="16"/>
      <c r="H371" t="s">
        <v>325</v>
      </c>
      <c r="K371" s="131"/>
    </row>
    <row r="372" spans="1:11" x14ac:dyDescent="0.2">
      <c r="A372" s="84">
        <f>'2013'!$J$209</f>
        <v>41426</v>
      </c>
      <c r="B372" t="s">
        <v>324</v>
      </c>
      <c r="C372">
        <f>IF(OR('2013'!$H$209="formation B",'2013'!$H$209="avoir formation B"),706130,IF(OR('2013'!$H$209="formation AM",'2013'!$H$209="avoir formation AM"),706100,IF(OR('2013'!$H$209="formation AAC",'2013'!$H$209="avoir formation AAC"),706140,IF(OR('2013'!$H$209="formation moto",'2013'!$H$209="avoir formation moto"),706150,706170))))</f>
        <v>706140</v>
      </c>
      <c r="D372" s="144" t="str">
        <f>'2013'!$I$209</f>
        <v>0000000894</v>
      </c>
      <c r="E372" t="str">
        <f>LEFT('2013'!$B$209,4)&amp;LEFT('2013'!$C$209,3)&amp;LEFT('2013'!$H$209,13)</f>
        <v>199298formation AAC</v>
      </c>
      <c r="G372" s="16">
        <f>'2013'!$T$209</f>
        <v>158.86287625418061</v>
      </c>
      <c r="H372" t="s">
        <v>325</v>
      </c>
      <c r="K372" s="131"/>
    </row>
    <row r="373" spans="1:11" x14ac:dyDescent="0.2">
      <c r="A373" s="84">
        <f>'2013'!$J$209</f>
        <v>41426</v>
      </c>
      <c r="B373" t="s">
        <v>324</v>
      </c>
      <c r="C373">
        <v>44710</v>
      </c>
      <c r="D373" s="144" t="str">
        <f>'2013'!$I$209</f>
        <v>0000000894</v>
      </c>
      <c r="E373" t="str">
        <f>LEFT('2013'!$B$209,4)&amp;LEFT('2013'!$C$209,3)&amp;LEFT('2013'!$H$209,13)</f>
        <v>199298formation AAC</v>
      </c>
      <c r="F373" s="16"/>
      <c r="G373" s="16">
        <f>'2013'!$U$209</f>
        <v>31.137123745819398</v>
      </c>
      <c r="H373" t="s">
        <v>325</v>
      </c>
      <c r="K373" s="131"/>
    </row>
    <row r="374" spans="1:11" x14ac:dyDescent="0.2">
      <c r="A374" s="84">
        <f>'2013'!$J$210</f>
        <v>41429</v>
      </c>
      <c r="B374" t="s">
        <v>324</v>
      </c>
      <c r="C374" t="str">
        <f>411 &amp; LEFT('2013'!$B$210,4)&amp;LEFT('2013'!$C$210,2)</f>
        <v>41120029</v>
      </c>
      <c r="D374" s="144" t="str">
        <f>'2013'!$I$210</f>
        <v>0000000895</v>
      </c>
      <c r="E374" t="str">
        <f>LEFT('2013'!$B$210,4)&amp;LEFT('2013'!$C$210,3)&amp;LEFT('2013'!$H$210,13)</f>
        <v>200299formation B</v>
      </c>
      <c r="F374" s="16">
        <f>'2013'!$S$210</f>
        <v>190</v>
      </c>
      <c r="G374" s="16"/>
      <c r="H374" t="s">
        <v>325</v>
      </c>
      <c r="K374" s="131"/>
    </row>
    <row r="375" spans="1:11" x14ac:dyDescent="0.2">
      <c r="A375" s="84">
        <f>'2013'!$J$210</f>
        <v>41429</v>
      </c>
      <c r="B375" t="s">
        <v>324</v>
      </c>
      <c r="C375">
        <f>IF(OR('2013'!$H$210="formation B",'2013'!$H$210="avoir formation B"),706130,IF(OR('2013'!$H$210="formation AM",'2013'!$H$210="avoir formation AM"),706100,IF(OR('2013'!$H$210="formation AAC",'2013'!$H$210="avoir formation AAC"),706140,IF(OR('2013'!$H$210="formation moto",'2013'!$H$210="avoir formation moto"),706150,706170))))</f>
        <v>706130</v>
      </c>
      <c r="D375" s="144" t="str">
        <f>'2013'!$I$210</f>
        <v>0000000895</v>
      </c>
      <c r="E375" t="str">
        <f>LEFT('2013'!$B$210,4)&amp;LEFT('2013'!$C$210,3)&amp;LEFT('2013'!$H$210,13)</f>
        <v>200299formation B</v>
      </c>
      <c r="G375" s="16">
        <f>'2013'!$T$210</f>
        <v>158.86287625418061</v>
      </c>
      <c r="H375" t="s">
        <v>325</v>
      </c>
      <c r="K375" s="131"/>
    </row>
    <row r="376" spans="1:11" x14ac:dyDescent="0.2">
      <c r="A376" s="84">
        <f>'2013'!$J$210</f>
        <v>41429</v>
      </c>
      <c r="B376" t="s">
        <v>324</v>
      </c>
      <c r="C376">
        <v>44710</v>
      </c>
      <c r="D376" s="144" t="str">
        <f>'2013'!$I$210</f>
        <v>0000000895</v>
      </c>
      <c r="E376" t="str">
        <f>LEFT('2013'!$B$210,4)&amp;LEFT('2013'!$C$210,3)&amp;LEFT('2013'!$H$210,13)</f>
        <v>200299formation B</v>
      </c>
      <c r="F376" s="16"/>
      <c r="G376" s="16">
        <f>'2013'!$U$210</f>
        <v>31.137123745819398</v>
      </c>
      <c r="H376" t="s">
        <v>325</v>
      </c>
      <c r="K376" s="131"/>
    </row>
    <row r="377" spans="1:11" x14ac:dyDescent="0.2">
      <c r="A377" s="84">
        <f>'2013'!$J$211</f>
        <v>41429</v>
      </c>
      <c r="B377" t="s">
        <v>324</v>
      </c>
      <c r="C377" t="str">
        <f>411 &amp; LEFT('2013'!$B$211,4)&amp;LEFT('2013'!$C$211,2)</f>
        <v>41120130</v>
      </c>
      <c r="D377" s="144" t="str">
        <f>'2013'!$I$211</f>
        <v>0000000896</v>
      </c>
      <c r="E377" t="str">
        <f>LEFT('2013'!$B$211,4)&amp;LEFT('2013'!$C$211,3)&amp;LEFT('2013'!$H$211,13)</f>
        <v>201300formation B</v>
      </c>
      <c r="F377" s="16">
        <f>'2013'!$S$211</f>
        <v>190</v>
      </c>
      <c r="G377" s="16"/>
      <c r="H377" t="s">
        <v>325</v>
      </c>
      <c r="K377" s="131"/>
    </row>
    <row r="378" spans="1:11" x14ac:dyDescent="0.2">
      <c r="A378" s="84">
        <f>'2013'!$J$211</f>
        <v>41429</v>
      </c>
      <c r="B378" t="s">
        <v>324</v>
      </c>
      <c r="C378">
        <f>IF(OR('2013'!$H$211="formation B",'2013'!$H$211="avoir formation B"),706130,IF(OR('2013'!$H$211="formation AM",'2013'!$H$211="avoir formation AM"),706100,IF(OR('2013'!$H$211="formation AAC",'2013'!$H$211="avoir formation AAC"),706140,IF(OR('2013'!$H$211="formation moto",'2013'!$H$211="avoir formation moto"),706150,706170))))</f>
        <v>706130</v>
      </c>
      <c r="D378" s="144" t="str">
        <f>'2013'!$I$211</f>
        <v>0000000896</v>
      </c>
      <c r="E378" t="str">
        <f>LEFT('2013'!$B$211,4)&amp;LEFT('2013'!$C$211,3)&amp;LEFT('2013'!$H$211,13)</f>
        <v>201300formation B</v>
      </c>
      <c r="G378" s="16">
        <f>'2013'!$T$211</f>
        <v>158.86287625418061</v>
      </c>
      <c r="H378" t="s">
        <v>325</v>
      </c>
      <c r="K378" s="131"/>
    </row>
    <row r="379" spans="1:11" x14ac:dyDescent="0.2">
      <c r="A379" s="84">
        <f>'2013'!$J$211</f>
        <v>41429</v>
      </c>
      <c r="B379" t="s">
        <v>324</v>
      </c>
      <c r="C379">
        <v>44710</v>
      </c>
      <c r="D379" s="144" t="str">
        <f>'2013'!$I$211</f>
        <v>0000000896</v>
      </c>
      <c r="E379" t="str">
        <f>LEFT('2013'!$B$211,4)&amp;LEFT('2013'!$C$211,3)&amp;LEFT('2013'!$H$211,13)</f>
        <v>201300formation B</v>
      </c>
      <c r="F379" s="16"/>
      <c r="G379" s="16">
        <f>'2013'!$U$211</f>
        <v>31.137123745819398</v>
      </c>
      <c r="H379" t="s">
        <v>325</v>
      </c>
      <c r="K379" s="131"/>
    </row>
    <row r="380" spans="1:11" x14ac:dyDescent="0.2">
      <c r="A380" s="84">
        <f>'2013'!$J$212</f>
        <v>41430</v>
      </c>
      <c r="B380" t="s">
        <v>324</v>
      </c>
      <c r="C380" t="str">
        <f>411 &amp; LEFT('2013'!$B$212,4)&amp;LEFT('2013'!$C$212,2)</f>
        <v>41120230</v>
      </c>
      <c r="D380" s="144" t="str">
        <f>'2013'!$I$212</f>
        <v>0000000897</v>
      </c>
      <c r="E380" t="str">
        <f>LEFT('2013'!$B$212,4)&amp;LEFT('2013'!$C$212,3)&amp;LEFT('2013'!$H$212,13)</f>
        <v>202301formation B</v>
      </c>
      <c r="F380" s="16">
        <f>'2013'!$S$212</f>
        <v>70</v>
      </c>
      <c r="G380" s="16"/>
      <c r="H380" t="s">
        <v>325</v>
      </c>
      <c r="K380" s="131"/>
    </row>
    <row r="381" spans="1:11" x14ac:dyDescent="0.2">
      <c r="A381" s="84">
        <f>'2013'!$J$212</f>
        <v>41430</v>
      </c>
      <c r="B381" t="s">
        <v>324</v>
      </c>
      <c r="C381">
        <f>IF(OR('2013'!$H$212="formation B",'2013'!$H$212="avoir formation B"),706130,IF(OR('2013'!$H$212="formation AM",'2013'!$H$212="avoir formation AM"),706100,IF(OR('2013'!$H$212="formation AAC",'2013'!$H$212="avoir formation AAC"),706140,IF(OR('2013'!$H$212="formation moto",'2013'!$H$212="avoir formation moto"),706150,706170))))</f>
        <v>706130</v>
      </c>
      <c r="D381" s="144" t="str">
        <f>'2013'!$I$212</f>
        <v>0000000897</v>
      </c>
      <c r="E381" t="str">
        <f>LEFT('2013'!$B$212,4)&amp;LEFT('2013'!$C$212,3)&amp;LEFT('2013'!$H$212,13)</f>
        <v>202301formation B</v>
      </c>
      <c r="G381" s="16">
        <f>'2013'!$T$212</f>
        <v>58.528428093645488</v>
      </c>
      <c r="H381" t="s">
        <v>325</v>
      </c>
      <c r="K381" s="131"/>
    </row>
    <row r="382" spans="1:11" x14ac:dyDescent="0.2">
      <c r="A382" s="84">
        <f>'2013'!$J$212</f>
        <v>41430</v>
      </c>
      <c r="B382" t="s">
        <v>324</v>
      </c>
      <c r="C382">
        <v>44710</v>
      </c>
      <c r="D382" s="144" t="str">
        <f>'2013'!$I$212</f>
        <v>0000000897</v>
      </c>
      <c r="E382" t="str">
        <f>LEFT('2013'!$B$212,4)&amp;LEFT('2013'!$C$212,3)&amp;LEFT('2013'!$H$212,13)</f>
        <v>202301formation B</v>
      </c>
      <c r="F382" s="16"/>
      <c r="G382" s="16">
        <f>'2013'!$U$212</f>
        <v>11.471571906354516</v>
      </c>
      <c r="H382" t="s">
        <v>325</v>
      </c>
      <c r="K382" s="131"/>
    </row>
    <row r="383" spans="1:11" x14ac:dyDescent="0.2">
      <c r="A383" s="84">
        <f>'2013'!$J$213</f>
        <v>41430</v>
      </c>
      <c r="B383" t="s">
        <v>324</v>
      </c>
      <c r="C383" t="str">
        <f>411 &amp; LEFT('2013'!$B$213,4)&amp;LEFT('2013'!$C$213,2)</f>
        <v>41120330</v>
      </c>
      <c r="D383" s="144" t="str">
        <f>'2013'!$I$213</f>
        <v>0000000898</v>
      </c>
      <c r="E383" t="str">
        <f>LEFT('2013'!$B$213,4)&amp;LEFT('2013'!$C$213,3)&amp;LEFT('2013'!$H$213,13)</f>
        <v>203302formation B</v>
      </c>
      <c r="F383" s="16">
        <f>'2013'!$S$213</f>
        <v>190</v>
      </c>
      <c r="G383" s="16"/>
      <c r="H383" t="s">
        <v>325</v>
      </c>
      <c r="K383" s="131"/>
    </row>
    <row r="384" spans="1:11" x14ac:dyDescent="0.2">
      <c r="A384" s="84">
        <f>'2013'!$J$213</f>
        <v>41430</v>
      </c>
      <c r="B384" t="s">
        <v>324</v>
      </c>
      <c r="C384">
        <f>IF(OR('2013'!$H$213="formation B",'2013'!$H$213="avoir formation B"),706130,IF(OR('2013'!$H$213="formation AM",'2013'!$H$213="avoir formation AM"),706100,IF(OR('2013'!$H$213="formation AAC",'2013'!$H$213="avoir formation AAC"),706140,IF(OR('2013'!$H$213="formation moto",'2013'!$H$213="avoir formation moto"),706150,706170))))</f>
        <v>706130</v>
      </c>
      <c r="D384" s="144" t="str">
        <f>'2013'!$I$213</f>
        <v>0000000898</v>
      </c>
      <c r="E384" t="str">
        <f>LEFT('2013'!$B$213,4)&amp;LEFT('2013'!$C$213,3)&amp;LEFT('2013'!$H$213,13)</f>
        <v>203302formation B</v>
      </c>
      <c r="G384" s="16">
        <f>'2013'!$T$213</f>
        <v>158.86287625418061</v>
      </c>
      <c r="H384" t="s">
        <v>325</v>
      </c>
      <c r="K384" s="131"/>
    </row>
    <row r="385" spans="1:11" x14ac:dyDescent="0.2">
      <c r="A385" s="84">
        <f>'2013'!$J$213</f>
        <v>41430</v>
      </c>
      <c r="B385" t="s">
        <v>324</v>
      </c>
      <c r="C385">
        <v>44710</v>
      </c>
      <c r="D385" s="144" t="str">
        <f>'2013'!$I$213</f>
        <v>0000000898</v>
      </c>
      <c r="E385" t="str">
        <f>LEFT('2013'!$B$213,4)&amp;LEFT('2013'!$C$213,3)&amp;LEFT('2013'!$H$213,13)</f>
        <v>203302formation B</v>
      </c>
      <c r="F385" s="16"/>
      <c r="G385" s="16">
        <f>'2013'!$U$213</f>
        <v>31.137123745819398</v>
      </c>
      <c r="H385" t="s">
        <v>325</v>
      </c>
      <c r="K385" s="131"/>
    </row>
    <row r="386" spans="1:11" x14ac:dyDescent="0.2">
      <c r="A386" s="84">
        <f>'2013'!$J$214</f>
        <v>41430</v>
      </c>
      <c r="B386" t="s">
        <v>324</v>
      </c>
      <c r="C386" t="str">
        <f>411 &amp; LEFT('2013'!$B$214,4)&amp;LEFT('2013'!$C$214,2)</f>
        <v>41120430</v>
      </c>
      <c r="D386" s="144" t="str">
        <f>'2013'!$I$214</f>
        <v>0000000899</v>
      </c>
      <c r="E386" t="str">
        <f>LEFT('2013'!$B$214,4)&amp;LEFT('2013'!$C$214,3)&amp;LEFT('2013'!$H$214,13)</f>
        <v>204303formation mot</v>
      </c>
      <c r="F386" s="16">
        <f>'2013'!$S$214</f>
        <v>200</v>
      </c>
      <c r="G386" s="16"/>
      <c r="H386" t="s">
        <v>325</v>
      </c>
      <c r="K386" s="131"/>
    </row>
    <row r="387" spans="1:11" x14ac:dyDescent="0.2">
      <c r="A387" s="84">
        <f>'2013'!$J$214</f>
        <v>41430</v>
      </c>
      <c r="B387" t="s">
        <v>324</v>
      </c>
      <c r="C387">
        <f>IF(OR('2013'!$H$214="formation B",'2013'!$H$214="avoir formation B"),706130,IF(OR('2013'!$H$214="formation AM",'2013'!$H$214="avoir formation AM"),706100,IF(OR('2013'!$H$214="formation AAC",'2013'!$H$214="avoir formation AAC"),706140,IF(OR('2013'!$H$214="formation moto",'2013'!$H$214="avoir formation moto"),706150,706170))))</f>
        <v>706150</v>
      </c>
      <c r="D387" s="144" t="str">
        <f>'2013'!$I$214</f>
        <v>0000000899</v>
      </c>
      <c r="E387" t="str">
        <f>LEFT('2013'!$B$214,4)&amp;LEFT('2013'!$C$214,3)&amp;LEFT('2013'!$H$214,13)</f>
        <v>204303formation mot</v>
      </c>
      <c r="G387" s="16">
        <f>'2013'!$T$214</f>
        <v>167.22408026755855</v>
      </c>
      <c r="H387" t="s">
        <v>325</v>
      </c>
      <c r="K387" s="131"/>
    </row>
    <row r="388" spans="1:11" x14ac:dyDescent="0.2">
      <c r="A388" s="84">
        <f>'2013'!$J$214</f>
        <v>41430</v>
      </c>
      <c r="B388" t="s">
        <v>324</v>
      </c>
      <c r="C388">
        <v>44710</v>
      </c>
      <c r="D388" s="144" t="str">
        <f>'2013'!$I$214</f>
        <v>0000000899</v>
      </c>
      <c r="E388" t="str">
        <f>LEFT('2013'!$B$214,4)&amp;LEFT('2013'!$C$214,3)&amp;LEFT('2013'!$H$214,13)</f>
        <v>204303formation mot</v>
      </c>
      <c r="F388" s="16"/>
      <c r="G388" s="16">
        <f>'2013'!$U$214</f>
        <v>32.77591973244148</v>
      </c>
      <c r="H388" t="s">
        <v>325</v>
      </c>
      <c r="K388" s="131"/>
    </row>
    <row r="389" spans="1:11" x14ac:dyDescent="0.2">
      <c r="A389" s="84">
        <f>'2013'!$J$215</f>
        <v>41432</v>
      </c>
      <c r="B389" t="s">
        <v>324</v>
      </c>
      <c r="C389" t="str">
        <f>411 &amp; LEFT('2013'!$B$215,4)&amp;LEFT('2013'!$C$215,2)</f>
        <v>41120530</v>
      </c>
      <c r="D389" s="144" t="str">
        <f>'2013'!$I$215</f>
        <v>0000000900</v>
      </c>
      <c r="E389" t="str">
        <f>LEFT('2013'!$B$215,4)&amp;LEFT('2013'!$C$215,3)&amp;LEFT('2013'!$H$215,13)</f>
        <v>205304formation AAC</v>
      </c>
      <c r="F389" s="16">
        <f>'2013'!$S$215</f>
        <v>111</v>
      </c>
      <c r="G389" s="16"/>
      <c r="H389" t="s">
        <v>325</v>
      </c>
      <c r="K389" s="131"/>
    </row>
    <row r="390" spans="1:11" x14ac:dyDescent="0.2">
      <c r="A390" s="84">
        <f>'2013'!$J$215</f>
        <v>41432</v>
      </c>
      <c r="B390" t="s">
        <v>324</v>
      </c>
      <c r="C390">
        <f>IF(OR('2013'!$H$215="formation B",'2013'!$H$215="avoir formation B"),706130,IF(OR('2013'!$H$215="formation AM",'2013'!$H$215="avoir formation AM"),706100,IF(OR('2013'!$H$215="formation AAC",'2013'!$H$215="avoir formation AAC"),706140,IF(OR('2013'!$H$215="formation moto",'2013'!$H$215="avoir formation moto"),706150,706170))))</f>
        <v>706140</v>
      </c>
      <c r="D390" s="144" t="str">
        <f>'2013'!$I$215</f>
        <v>0000000900</v>
      </c>
      <c r="E390" t="str">
        <f>LEFT('2013'!$B$215,4)&amp;LEFT('2013'!$C$215,3)&amp;LEFT('2013'!$H$215,13)</f>
        <v>205304formation AAC</v>
      </c>
      <c r="G390" s="16">
        <f>'2013'!$T$215</f>
        <v>92.809364548494983</v>
      </c>
      <c r="H390" t="s">
        <v>325</v>
      </c>
      <c r="K390" s="131"/>
    </row>
    <row r="391" spans="1:11" x14ac:dyDescent="0.2">
      <c r="A391" s="84">
        <f>'2013'!$J$215</f>
        <v>41432</v>
      </c>
      <c r="B391" t="s">
        <v>324</v>
      </c>
      <c r="C391">
        <v>44710</v>
      </c>
      <c r="D391" s="144" t="str">
        <f>'2013'!$I$215</f>
        <v>0000000900</v>
      </c>
      <c r="E391" t="str">
        <f>LEFT('2013'!$B$215,4)&amp;LEFT('2013'!$C$215,3)&amp;LEFT('2013'!$H$215,13)</f>
        <v>205304formation AAC</v>
      </c>
      <c r="F391" s="16"/>
      <c r="G391" s="16">
        <f>'2013'!$U$215</f>
        <v>18.190635451505017</v>
      </c>
      <c r="H391" t="s">
        <v>325</v>
      </c>
      <c r="K391" s="131"/>
    </row>
    <row r="392" spans="1:11" x14ac:dyDescent="0.2">
      <c r="A392" s="84">
        <f>'2013'!$J$216</f>
        <v>41432</v>
      </c>
      <c r="B392" t="s">
        <v>324</v>
      </c>
      <c r="C392" t="str">
        <f>411 &amp; LEFT('2013'!$B$216,4)&amp;LEFT('2013'!$C$216,2)</f>
        <v>41120630</v>
      </c>
      <c r="D392" s="144" t="str">
        <f>'2013'!$I$216</f>
        <v>0000000901</v>
      </c>
      <c r="E392" t="str">
        <f>LEFT('2013'!$B$216,4)&amp;LEFT('2013'!$C$216,3)&amp;LEFT('2013'!$H$216,13)</f>
        <v>206305formation B</v>
      </c>
      <c r="F392" s="16">
        <f>'2013'!$S$216</f>
        <v>149</v>
      </c>
      <c r="G392" s="16"/>
      <c r="H392" t="s">
        <v>325</v>
      </c>
      <c r="K392" s="131"/>
    </row>
    <row r="393" spans="1:11" x14ac:dyDescent="0.2">
      <c r="A393" s="84">
        <f>'2013'!$J$216</f>
        <v>41432</v>
      </c>
      <c r="B393" t="s">
        <v>324</v>
      </c>
      <c r="C393">
        <f>IF(OR('2013'!$H$216="formation B",'2013'!$H$216="avoir formation B"),706130,IF(OR('2013'!$H$216="formation AM",'2013'!$H$216="avoir formation AM"),706100,IF(OR('2013'!$H$216="formation AAC",'2013'!$H$216="avoir formation AAC"),706140,IF(OR('2013'!$H$216="formation moto",'2013'!$H$216="avoir formation moto"),706150,706170))))</f>
        <v>706130</v>
      </c>
      <c r="D393" s="144" t="str">
        <f>'2013'!$I$216</f>
        <v>0000000901</v>
      </c>
      <c r="E393" t="str">
        <f>LEFT('2013'!$B$216,4)&amp;LEFT('2013'!$C$216,3)&amp;LEFT('2013'!$H$216,13)</f>
        <v>206305formation B</v>
      </c>
      <c r="G393" s="16">
        <f>'2013'!$T$216</f>
        <v>124.58193979933111</v>
      </c>
      <c r="H393" t="s">
        <v>325</v>
      </c>
      <c r="K393" s="131"/>
    </row>
    <row r="394" spans="1:11" x14ac:dyDescent="0.2">
      <c r="A394" s="84">
        <f>'2013'!$J$216</f>
        <v>41432</v>
      </c>
      <c r="B394" t="s">
        <v>324</v>
      </c>
      <c r="C394">
        <v>44710</v>
      </c>
      <c r="D394" s="144" t="str">
        <f>'2013'!$I$216</f>
        <v>0000000901</v>
      </c>
      <c r="E394" t="str">
        <f>LEFT('2013'!$B$216,4)&amp;LEFT('2013'!$C$216,3)&amp;LEFT('2013'!$H$216,13)</f>
        <v>206305formation B</v>
      </c>
      <c r="F394" s="16"/>
      <c r="G394" s="16">
        <f>'2013'!$U$216</f>
        <v>24.418060200668897</v>
      </c>
      <c r="H394" t="s">
        <v>325</v>
      </c>
      <c r="K394" s="131"/>
    </row>
    <row r="395" spans="1:11" x14ac:dyDescent="0.2">
      <c r="A395" s="84">
        <f>'2013'!$J$217</f>
        <v>41432</v>
      </c>
      <c r="B395" t="s">
        <v>324</v>
      </c>
      <c r="C395" t="str">
        <f>411 &amp; LEFT('2013'!$B$217,4)&amp;LEFT('2013'!$C$217,2)</f>
        <v>41120730</v>
      </c>
      <c r="D395" s="144" t="str">
        <f>'2013'!$I$217</f>
        <v>0000000902</v>
      </c>
      <c r="E395" t="str">
        <f>LEFT('2013'!$B$217,4)&amp;LEFT('2013'!$C$217,3)&amp;LEFT('2013'!$H$217,13)</f>
        <v>207306formation B</v>
      </c>
      <c r="F395" s="16">
        <f>'2013'!$S$217</f>
        <v>111</v>
      </c>
      <c r="G395" s="16"/>
      <c r="H395" t="s">
        <v>325</v>
      </c>
      <c r="K395" s="131"/>
    </row>
    <row r="396" spans="1:11" x14ac:dyDescent="0.2">
      <c r="A396" s="84">
        <f>'2013'!$J$217</f>
        <v>41432</v>
      </c>
      <c r="B396" t="s">
        <v>324</v>
      </c>
      <c r="C396">
        <f>IF(OR('2013'!$H$217="formation B",'2013'!$H$217="avoir formation B"),706130,IF(OR('2013'!$H$217="formation AM",'2013'!$H$217="avoir formation AM"),706100,IF(OR('2013'!$H$217="formation AAC",'2013'!$H$217="avoir formation AAC"),706140,IF(OR('2013'!$H$217="formation moto",'2013'!$H$217="avoir formation moto"),706150,706170))))</f>
        <v>706130</v>
      </c>
      <c r="D396" s="144" t="str">
        <f>'2013'!$I$217</f>
        <v>0000000902</v>
      </c>
      <c r="E396" t="str">
        <f>LEFT('2013'!$B$217,4)&amp;LEFT('2013'!$C$217,3)&amp;LEFT('2013'!$H$217,13)</f>
        <v>207306formation B</v>
      </c>
      <c r="G396" s="16">
        <f>'2013'!$T$217</f>
        <v>92.809364548494983</v>
      </c>
      <c r="H396" t="s">
        <v>325</v>
      </c>
      <c r="K396" s="131"/>
    </row>
    <row r="397" spans="1:11" x14ac:dyDescent="0.2">
      <c r="A397" s="84">
        <f>'2013'!$J$217</f>
        <v>41432</v>
      </c>
      <c r="B397" t="s">
        <v>324</v>
      </c>
      <c r="C397">
        <v>44710</v>
      </c>
      <c r="D397" s="144" t="str">
        <f>'2013'!$I$217</f>
        <v>0000000902</v>
      </c>
      <c r="E397" t="str">
        <f>LEFT('2013'!$B$217,4)&amp;LEFT('2013'!$C$217,3)&amp;LEFT('2013'!$H$217,13)</f>
        <v>207306formation B</v>
      </c>
      <c r="F397" s="16"/>
      <c r="G397" s="16">
        <f>'2013'!$U$217</f>
        <v>18.190635451505017</v>
      </c>
      <c r="H397" t="s">
        <v>325</v>
      </c>
      <c r="K397" s="131"/>
    </row>
    <row r="398" spans="1:11" x14ac:dyDescent="0.2">
      <c r="A398" s="84">
        <f>'2013'!$J$218</f>
        <v>41432</v>
      </c>
      <c r="B398" t="s">
        <v>324</v>
      </c>
      <c r="C398" t="str">
        <f>411 &amp; LEFT('2013'!$B$218,4)&amp;LEFT('2013'!$C$218,2)</f>
        <v>41120830</v>
      </c>
      <c r="D398" s="144" t="str">
        <f>'2013'!$I$218</f>
        <v>0000000903</v>
      </c>
      <c r="E398" t="str">
        <f>LEFT('2013'!$B$218,4)&amp;LEFT('2013'!$C$218,3)&amp;LEFT('2013'!$H$218,13)</f>
        <v>208307formation B</v>
      </c>
      <c r="F398" s="16">
        <f>'2013'!$S$218</f>
        <v>149</v>
      </c>
      <c r="G398" s="16"/>
      <c r="H398" t="s">
        <v>325</v>
      </c>
      <c r="K398" s="131"/>
    </row>
    <row r="399" spans="1:11" x14ac:dyDescent="0.2">
      <c r="A399" s="84">
        <f>'2013'!$J$218</f>
        <v>41432</v>
      </c>
      <c r="B399" t="s">
        <v>324</v>
      </c>
      <c r="C399">
        <f>IF(OR('2013'!$H$218="formation B",'2013'!$H$218="avoir formation B"),706130,IF(OR('2013'!$H$218="formation AM",'2013'!$H$218="avoir formation AM"),706100,IF(OR('2013'!$H$218="formation AAC",'2013'!$H$218="avoir formation AAC"),706140,IF(OR('2013'!$H$218="formation moto",'2013'!$H$218="avoir formation moto"),706150,706170))))</f>
        <v>706130</v>
      </c>
      <c r="D399" s="144" t="str">
        <f>'2013'!$I$218</f>
        <v>0000000903</v>
      </c>
      <c r="E399" t="str">
        <f>LEFT('2013'!$B$218,4)&amp;LEFT('2013'!$C$218,3)&amp;LEFT('2013'!$H$218,13)</f>
        <v>208307formation B</v>
      </c>
      <c r="G399" s="16">
        <f>'2013'!$T$218</f>
        <v>124.58193979933111</v>
      </c>
      <c r="H399" t="s">
        <v>325</v>
      </c>
      <c r="K399" s="131"/>
    </row>
    <row r="400" spans="1:11" x14ac:dyDescent="0.2">
      <c r="A400" s="84">
        <f>'2013'!$J$218</f>
        <v>41432</v>
      </c>
      <c r="B400" t="s">
        <v>324</v>
      </c>
      <c r="C400">
        <v>44710</v>
      </c>
      <c r="D400" s="144" t="str">
        <f>'2013'!$I$218</f>
        <v>0000000903</v>
      </c>
      <c r="E400" t="str">
        <f>LEFT('2013'!$B$218,4)&amp;LEFT('2013'!$C$218,3)&amp;LEFT('2013'!$H$218,13)</f>
        <v>208307formation B</v>
      </c>
      <c r="F400" s="16"/>
      <c r="G400" s="16">
        <f>'2013'!$U$218</f>
        <v>24.418060200668897</v>
      </c>
      <c r="H400" t="s">
        <v>325</v>
      </c>
      <c r="K400" s="131"/>
    </row>
    <row r="401" spans="1:11" x14ac:dyDescent="0.2">
      <c r="A401" s="84">
        <f>'2013'!$J$219</f>
        <v>41432</v>
      </c>
      <c r="B401" t="s">
        <v>324</v>
      </c>
      <c r="C401" t="str">
        <f>411 &amp; LEFT('2013'!$B$219,4)&amp;LEFT('2013'!$C$219,2)</f>
        <v>41120930</v>
      </c>
      <c r="D401" s="144" t="str">
        <f>'2013'!$I$219</f>
        <v>0000000904</v>
      </c>
      <c r="E401" t="str">
        <f>LEFT('2013'!$B$219,4)&amp;LEFT('2013'!$C$219,3)&amp;LEFT('2013'!$H$219,13)</f>
        <v>209308formation B</v>
      </c>
      <c r="F401" s="16">
        <f>'2013'!$S$219</f>
        <v>187</v>
      </c>
      <c r="G401" s="16"/>
      <c r="H401" t="s">
        <v>325</v>
      </c>
      <c r="K401" s="131"/>
    </row>
    <row r="402" spans="1:11" x14ac:dyDescent="0.2">
      <c r="A402" s="84">
        <f>'2013'!$J$219</f>
        <v>41432</v>
      </c>
      <c r="B402" t="s">
        <v>324</v>
      </c>
      <c r="C402">
        <f>IF(OR('2013'!$H$219="formation B",'2013'!$H$219="avoir formation B"),706130,IF(OR('2013'!$H$219="formation AM",'2013'!$H$219="avoir formation AM"),706100,IF(OR('2013'!$H$219="formation AAC",'2013'!$H$219="avoir formation AAC"),706140,IF(OR('2013'!$H$219="formation moto",'2013'!$H$219="avoir formation moto"),706150,706170))))</f>
        <v>706130</v>
      </c>
      <c r="D402" s="144" t="str">
        <f>'2013'!$I$219</f>
        <v>0000000904</v>
      </c>
      <c r="E402" t="str">
        <f>LEFT('2013'!$B$219,4)&amp;LEFT('2013'!$C$219,3)&amp;LEFT('2013'!$H$219,13)</f>
        <v>209308formation B</v>
      </c>
      <c r="G402" s="16">
        <f>'2013'!$T$219</f>
        <v>156.35451505016724</v>
      </c>
      <c r="H402" t="s">
        <v>325</v>
      </c>
      <c r="K402" s="131"/>
    </row>
    <row r="403" spans="1:11" x14ac:dyDescent="0.2">
      <c r="A403" s="84">
        <f>'2013'!$J$219</f>
        <v>41432</v>
      </c>
      <c r="B403" t="s">
        <v>324</v>
      </c>
      <c r="C403">
        <v>44710</v>
      </c>
      <c r="D403" s="144" t="str">
        <f>'2013'!$I$219</f>
        <v>0000000904</v>
      </c>
      <c r="E403" t="str">
        <f>LEFT('2013'!$B$219,4)&amp;LEFT('2013'!$C$219,3)&amp;LEFT('2013'!$H$219,13)</f>
        <v>209308formation B</v>
      </c>
      <c r="F403" s="16"/>
      <c r="G403" s="16">
        <f>'2013'!$U$219</f>
        <v>30.645484949832781</v>
      </c>
      <c r="H403" t="s">
        <v>325</v>
      </c>
      <c r="K403" s="131"/>
    </row>
    <row r="404" spans="1:11" x14ac:dyDescent="0.2">
      <c r="A404" s="84">
        <f>'2013'!$J$220</f>
        <v>41432</v>
      </c>
      <c r="B404" t="s">
        <v>324</v>
      </c>
      <c r="C404" t="str">
        <f>411 &amp; LEFT('2013'!$B$220,4)&amp;LEFT('2013'!$C$220,2)</f>
        <v>41121030</v>
      </c>
      <c r="D404" s="144" t="str">
        <f>'2013'!$I$220</f>
        <v>0000000905</v>
      </c>
      <c r="E404" t="str">
        <f>LEFT('2013'!$B$220,4)&amp;LEFT('2013'!$C$220,3)&amp;LEFT('2013'!$H$220,13)</f>
        <v>210309formation AAC</v>
      </c>
      <c r="F404" s="16">
        <f>'2013'!$S$220</f>
        <v>111</v>
      </c>
      <c r="G404" s="16"/>
      <c r="H404" t="s">
        <v>325</v>
      </c>
      <c r="K404" s="131"/>
    </row>
    <row r="405" spans="1:11" x14ac:dyDescent="0.2">
      <c r="A405" s="84">
        <f>'2013'!$J$220</f>
        <v>41432</v>
      </c>
      <c r="B405" t="s">
        <v>324</v>
      </c>
      <c r="C405">
        <f>IF(OR('2013'!$H$220="formation B",'2013'!$H$220="avoir formation B"),706130,IF(OR('2013'!$H$220="formation AM",'2013'!$H$220="avoir formation AM"),706100,IF(OR('2013'!$H$220="formation AAC",'2013'!$H$220="avoir formation AAC"),706140,IF(OR('2013'!$H$220="formation moto",'2013'!$H$220="avoir formation moto"),706150,706170))))</f>
        <v>706140</v>
      </c>
      <c r="D405" s="144" t="str">
        <f>'2013'!$I$220</f>
        <v>0000000905</v>
      </c>
      <c r="E405" t="str">
        <f>LEFT('2013'!$B$220,4)&amp;LEFT('2013'!$C$220,3)&amp;LEFT('2013'!$H$220,13)</f>
        <v>210309formation AAC</v>
      </c>
      <c r="G405" s="16">
        <f>'2013'!$T$220</f>
        <v>92.809364548494983</v>
      </c>
      <c r="H405" t="s">
        <v>325</v>
      </c>
      <c r="K405" s="131"/>
    </row>
    <row r="406" spans="1:11" x14ac:dyDescent="0.2">
      <c r="A406" s="84">
        <f>'2013'!$J$220</f>
        <v>41432</v>
      </c>
      <c r="B406" t="s">
        <v>324</v>
      </c>
      <c r="C406">
        <v>44710</v>
      </c>
      <c r="D406" s="144" t="str">
        <f>'2013'!$I$220</f>
        <v>0000000905</v>
      </c>
      <c r="E406" t="str">
        <f>LEFT('2013'!$B$220,4)&amp;LEFT('2013'!$C$220,3)&amp;LEFT('2013'!$H$220,13)</f>
        <v>210309formation AAC</v>
      </c>
      <c r="F406" s="16"/>
      <c r="G406" s="16">
        <f>'2013'!$U$220</f>
        <v>18.190635451505017</v>
      </c>
      <c r="H406" t="s">
        <v>325</v>
      </c>
      <c r="K406" s="131"/>
    </row>
    <row r="407" spans="1:11" x14ac:dyDescent="0.2">
      <c r="A407" s="84">
        <f>'2013'!$J$221</f>
        <v>41432</v>
      </c>
      <c r="B407" t="s">
        <v>324</v>
      </c>
      <c r="C407" t="str">
        <f>411 &amp; LEFT('2013'!$B$221,4)&amp;LEFT('2013'!$C$221,2)</f>
        <v>41121131</v>
      </c>
      <c r="D407" s="144" t="str">
        <f>'2013'!$I$221</f>
        <v>0000000906</v>
      </c>
      <c r="E407" t="str">
        <f>LEFT('2013'!$B$221,4)&amp;LEFT('2013'!$C$221,3)&amp;LEFT('2013'!$H$221,13)</f>
        <v>211310formation B</v>
      </c>
      <c r="F407" s="16">
        <f>'2013'!$S$221</f>
        <v>111</v>
      </c>
      <c r="G407" s="16"/>
      <c r="H407" t="s">
        <v>325</v>
      </c>
      <c r="K407" s="131"/>
    </row>
    <row r="408" spans="1:11" x14ac:dyDescent="0.2">
      <c r="A408" s="84">
        <f>'2013'!$J$221</f>
        <v>41432</v>
      </c>
      <c r="B408" t="s">
        <v>324</v>
      </c>
      <c r="C408">
        <f>IF(OR('2013'!$H$221="formation B",'2013'!$H$221="avoir formation B"),706130,IF(OR('2013'!$H$221="formation AM",'2013'!$H$221="avoir formation AM"),706100,IF(OR('2013'!$H$221="formation AAC",'2013'!$H$221="avoir formation AAC"),706140,IF(OR('2013'!$H$221="formation moto",'2013'!$H$221="avoir formation moto"),706150,706170))))</f>
        <v>706130</v>
      </c>
      <c r="D408" s="144" t="str">
        <f>'2013'!$I$221</f>
        <v>0000000906</v>
      </c>
      <c r="E408" t="str">
        <f>LEFT('2013'!$B$221,4)&amp;LEFT('2013'!$C$221,3)&amp;LEFT('2013'!$H$221,13)</f>
        <v>211310formation B</v>
      </c>
      <c r="G408" s="16">
        <f>'2013'!$T$221</f>
        <v>92.809364548494983</v>
      </c>
      <c r="H408" t="s">
        <v>325</v>
      </c>
      <c r="K408" s="131"/>
    </row>
    <row r="409" spans="1:11" x14ac:dyDescent="0.2">
      <c r="A409" s="84">
        <f>'2013'!$J$221</f>
        <v>41432</v>
      </c>
      <c r="B409" t="s">
        <v>324</v>
      </c>
      <c r="C409">
        <v>44710</v>
      </c>
      <c r="D409" s="144" t="str">
        <f>'2013'!$I$221</f>
        <v>0000000906</v>
      </c>
      <c r="E409" t="str">
        <f>LEFT('2013'!$B$221,4)&amp;LEFT('2013'!$C$221,3)&amp;LEFT('2013'!$H$221,13)</f>
        <v>211310formation B</v>
      </c>
      <c r="F409" s="16"/>
      <c r="G409" s="16">
        <f>'2013'!$U$221</f>
        <v>18.190635451505017</v>
      </c>
      <c r="H409" t="s">
        <v>325</v>
      </c>
      <c r="K409" s="131"/>
    </row>
    <row r="410" spans="1:11" x14ac:dyDescent="0.2">
      <c r="A410" s="84">
        <f>'2013'!$J$222</f>
        <v>41432</v>
      </c>
      <c r="B410" t="s">
        <v>324</v>
      </c>
      <c r="C410" t="str">
        <f>411 &amp; LEFT('2013'!$B$222,4)&amp;LEFT('2013'!$C$222,2)</f>
        <v>41121231</v>
      </c>
      <c r="D410" s="144" t="str">
        <f>'2013'!$I$222</f>
        <v>0000000907</v>
      </c>
      <c r="E410" t="str">
        <f>LEFT('2013'!$B$222,4)&amp;LEFT('2013'!$C$222,3)&amp;LEFT('2013'!$H$222,13)</f>
        <v>212311formation B</v>
      </c>
      <c r="F410" s="16">
        <f>'2013'!$S$222</f>
        <v>152</v>
      </c>
      <c r="G410" s="16"/>
      <c r="H410" t="s">
        <v>325</v>
      </c>
      <c r="K410" s="131"/>
    </row>
    <row r="411" spans="1:11" x14ac:dyDescent="0.2">
      <c r="A411" s="84">
        <f>'2013'!$J$222</f>
        <v>41432</v>
      </c>
      <c r="B411" t="s">
        <v>324</v>
      </c>
      <c r="C411">
        <f>IF(OR('2013'!$H$222="formation B",'2013'!$H$222="avoir formation B"),706130,IF(OR('2013'!$H$222="formation AM",'2013'!$H$222="avoir formation AM"),706100,IF(OR('2013'!$H$222="formation AAC",'2013'!$H$222="avoir formation AAC"),706140,IF(OR('2013'!$H$222="formation moto",'2013'!$H$222="avoir formation moto"),706150,706170))))</f>
        <v>706130</v>
      </c>
      <c r="D411" s="144" t="str">
        <f>'2013'!$I$222</f>
        <v>0000000907</v>
      </c>
      <c r="E411" t="str">
        <f>LEFT('2013'!$B$222,4)&amp;LEFT('2013'!$C$222,3)&amp;LEFT('2013'!$H$222,13)</f>
        <v>212311formation B</v>
      </c>
      <c r="G411" s="16">
        <f>'2013'!$T$222</f>
        <v>127.09030100334449</v>
      </c>
      <c r="H411" t="s">
        <v>325</v>
      </c>
      <c r="K411" s="131"/>
    </row>
    <row r="412" spans="1:11" x14ac:dyDescent="0.2">
      <c r="A412" s="84">
        <f>'2013'!$J$222</f>
        <v>41432</v>
      </c>
      <c r="B412" t="s">
        <v>324</v>
      </c>
      <c r="C412">
        <v>44710</v>
      </c>
      <c r="D412" s="144" t="str">
        <f>'2013'!$I$222</f>
        <v>0000000907</v>
      </c>
      <c r="E412" t="str">
        <f>LEFT('2013'!$B$222,4)&amp;LEFT('2013'!$C$222,3)&amp;LEFT('2013'!$H$222,13)</f>
        <v>212311formation B</v>
      </c>
      <c r="F412" s="16"/>
      <c r="G412" s="16">
        <f>'2013'!$U$222</f>
        <v>24.909698996655521</v>
      </c>
      <c r="H412" t="s">
        <v>325</v>
      </c>
      <c r="K412" s="131"/>
    </row>
    <row r="413" spans="1:11" x14ac:dyDescent="0.2">
      <c r="A413" s="84">
        <f>'2013'!$J$223</f>
        <v>41438</v>
      </c>
      <c r="B413" t="s">
        <v>324</v>
      </c>
      <c r="C413" t="str">
        <f>411 &amp; LEFT('2013'!$B$223,4)&amp;LEFT('2013'!$C$223,2)</f>
        <v>41121331</v>
      </c>
      <c r="D413" s="144" t="str">
        <f>'2013'!$I$223</f>
        <v>0000000908</v>
      </c>
      <c r="E413" t="str">
        <f>LEFT('2013'!$B$223,4)&amp;LEFT('2013'!$C$223,3)&amp;LEFT('2013'!$H$223,13)</f>
        <v>213312formation AAC</v>
      </c>
      <c r="F413" s="16">
        <f>'2013'!$S$223</f>
        <v>190</v>
      </c>
      <c r="G413" s="16"/>
      <c r="H413" t="s">
        <v>325</v>
      </c>
      <c r="K413" s="131"/>
    </row>
    <row r="414" spans="1:11" x14ac:dyDescent="0.2">
      <c r="A414" s="84">
        <f>'2013'!$J$223</f>
        <v>41438</v>
      </c>
      <c r="B414" t="s">
        <v>324</v>
      </c>
      <c r="C414">
        <f>IF(OR('2013'!$H$223="formation B",'2013'!$H$223="avoir formation B"),706130,IF(OR('2013'!$H$223="formation AM",'2013'!$H$223="avoir formation AM"),706100,IF(OR('2013'!$H$223="formation AAC",'2013'!$H$223="avoir formation AAC"),706140,IF(OR('2013'!$H$223="formation moto",'2013'!$H$223="avoir formation moto"),706150,706170))))</f>
        <v>706140</v>
      </c>
      <c r="D414" s="144" t="str">
        <f>'2013'!$I$223</f>
        <v>0000000908</v>
      </c>
      <c r="E414" t="str">
        <f>LEFT('2013'!$B$223,4)&amp;LEFT('2013'!$C$223,3)&amp;LEFT('2013'!$H$223,13)</f>
        <v>213312formation AAC</v>
      </c>
      <c r="G414" s="16">
        <f>'2013'!$T$223</f>
        <v>158.86287625418061</v>
      </c>
      <c r="H414" t="s">
        <v>325</v>
      </c>
      <c r="K414" s="131"/>
    </row>
    <row r="415" spans="1:11" x14ac:dyDescent="0.2">
      <c r="A415" s="84">
        <f>'2013'!$J$223</f>
        <v>41438</v>
      </c>
      <c r="B415" t="s">
        <v>324</v>
      </c>
      <c r="C415">
        <v>44710</v>
      </c>
      <c r="D415" s="144" t="str">
        <f>'2013'!$I$223</f>
        <v>0000000908</v>
      </c>
      <c r="E415" t="str">
        <f>LEFT('2013'!$B$223,4)&amp;LEFT('2013'!$C$223,3)&amp;LEFT('2013'!$H$223,13)</f>
        <v>213312formation AAC</v>
      </c>
      <c r="F415" s="16"/>
      <c r="G415" s="16">
        <f>'2013'!$U$223</f>
        <v>31.137123745819398</v>
      </c>
      <c r="H415" t="s">
        <v>325</v>
      </c>
      <c r="K415" s="131"/>
    </row>
    <row r="416" spans="1:11" x14ac:dyDescent="0.2">
      <c r="A416" s="84">
        <f>'2013'!$J$224</f>
        <v>41436</v>
      </c>
      <c r="B416" t="s">
        <v>324</v>
      </c>
      <c r="C416" t="str">
        <f>411 &amp; LEFT('2013'!$B$224,4)&amp;LEFT('2013'!$C$224,2)</f>
        <v>41121431</v>
      </c>
      <c r="D416" s="144" t="str">
        <f>'2013'!$I$224</f>
        <v>0000000909</v>
      </c>
      <c r="E416" t="str">
        <f>LEFT('2013'!$B$224,4)&amp;LEFT('2013'!$C$224,3)&amp;LEFT('2013'!$H$224,13)</f>
        <v>214313formation B</v>
      </c>
      <c r="F416" s="16">
        <f>'2013'!$S$224</f>
        <v>266</v>
      </c>
      <c r="G416" s="16"/>
      <c r="H416" t="s">
        <v>325</v>
      </c>
      <c r="K416" s="131"/>
    </row>
    <row r="417" spans="1:11" x14ac:dyDescent="0.2">
      <c r="A417" s="84">
        <f>'2013'!$J$224</f>
        <v>41436</v>
      </c>
      <c r="B417" t="s">
        <v>324</v>
      </c>
      <c r="C417">
        <f>IF(OR('2013'!$H$224="formation B",'2013'!$H$224="avoir formation B"),706130,IF(OR('2013'!$H$224="formation AM",'2013'!$H$224="avoir formation AM"),706100,IF(OR('2013'!$H$224="formation AAC",'2013'!$H$224="avoir formation AAC"),706140,IF(OR('2013'!$H$224="formation moto",'2013'!$H$224="avoir formation moto"),706150,706170))))</f>
        <v>706130</v>
      </c>
      <c r="D417" s="144" t="str">
        <f>'2013'!$I$224</f>
        <v>0000000909</v>
      </c>
      <c r="E417" t="str">
        <f>LEFT('2013'!$B$224,4)&amp;LEFT('2013'!$C$224,3)&amp;LEFT('2013'!$H$224,13)</f>
        <v>214313formation B</v>
      </c>
      <c r="G417" s="16">
        <f>'2013'!$T$224</f>
        <v>222.40802675585286</v>
      </c>
      <c r="H417" t="s">
        <v>325</v>
      </c>
      <c r="K417" s="131"/>
    </row>
    <row r="418" spans="1:11" x14ac:dyDescent="0.2">
      <c r="A418" s="84">
        <f>'2013'!$J$224</f>
        <v>41436</v>
      </c>
      <c r="B418" t="s">
        <v>324</v>
      </c>
      <c r="C418">
        <v>44710</v>
      </c>
      <c r="D418" s="144" t="str">
        <f>'2013'!$I$224</f>
        <v>0000000909</v>
      </c>
      <c r="E418" t="str">
        <f>LEFT('2013'!$B$224,4)&amp;LEFT('2013'!$C$224,3)&amp;LEFT('2013'!$H$224,13)</f>
        <v>214313formation B</v>
      </c>
      <c r="F418" s="16"/>
      <c r="G418" s="16">
        <f>'2013'!$U$224</f>
        <v>43.591973244147162</v>
      </c>
      <c r="H418" t="s">
        <v>325</v>
      </c>
      <c r="K418" s="131"/>
    </row>
    <row r="419" spans="1:11" x14ac:dyDescent="0.2">
      <c r="A419" s="84">
        <f>'2013'!$J$225</f>
        <v>41438</v>
      </c>
      <c r="B419" t="s">
        <v>324</v>
      </c>
      <c r="C419" t="str">
        <f>411 &amp; LEFT('2013'!$B$225,4)&amp;LEFT('2013'!$C$225,2)</f>
        <v>41121531</v>
      </c>
      <c r="D419" s="144" t="str">
        <f>'2013'!$I$225</f>
        <v>0000000910</v>
      </c>
      <c r="E419" t="str">
        <f>LEFT('2013'!$B$225,4)&amp;LEFT('2013'!$C$225,3)&amp;LEFT('2013'!$H$225,13)</f>
        <v>215314formation B</v>
      </c>
      <c r="F419" s="16">
        <f>'2013'!$S$225</f>
        <v>228</v>
      </c>
      <c r="G419" s="16"/>
      <c r="H419" t="s">
        <v>325</v>
      </c>
      <c r="K419" s="131"/>
    </row>
    <row r="420" spans="1:11" x14ac:dyDescent="0.2">
      <c r="A420" s="84">
        <f>'2013'!$J$225</f>
        <v>41438</v>
      </c>
      <c r="B420" t="s">
        <v>324</v>
      </c>
      <c r="C420">
        <f>IF(OR('2013'!$H$225="formation B",'2013'!$H$225="avoir formation B"),706130,IF(OR('2013'!$H$225="formation AM",'2013'!$H$225="avoir formation AM"),706100,IF(OR('2013'!$H$225="formation AAC",'2013'!$H$225="avoir formation AAC"),706140,IF(OR('2013'!$H$225="formation moto",'2013'!$H$225="avoir formation moto"),706150,706170))))</f>
        <v>706130</v>
      </c>
      <c r="D420" s="144" t="str">
        <f>'2013'!$I$225</f>
        <v>0000000910</v>
      </c>
      <c r="E420" t="str">
        <f>LEFT('2013'!$B$225,4)&amp;LEFT('2013'!$C$225,3)&amp;LEFT('2013'!$H$225,13)</f>
        <v>215314formation B</v>
      </c>
      <c r="G420" s="16">
        <f>'2013'!$T$225</f>
        <v>190.63545150501673</v>
      </c>
      <c r="H420" t="s">
        <v>325</v>
      </c>
      <c r="K420" s="131"/>
    </row>
    <row r="421" spans="1:11" x14ac:dyDescent="0.2">
      <c r="A421" s="84">
        <f>'2013'!$J$225</f>
        <v>41438</v>
      </c>
      <c r="B421" t="s">
        <v>324</v>
      </c>
      <c r="C421">
        <v>44710</v>
      </c>
      <c r="D421" s="144" t="str">
        <f>'2013'!$I$225</f>
        <v>0000000910</v>
      </c>
      <c r="E421" t="str">
        <f>LEFT('2013'!$B$225,4)&amp;LEFT('2013'!$C$225,3)&amp;LEFT('2013'!$H$225,13)</f>
        <v>215314formation B</v>
      </c>
      <c r="F421" s="16"/>
      <c r="G421" s="16">
        <f>'2013'!$U$225</f>
        <v>37.364548494983282</v>
      </c>
      <c r="H421" t="s">
        <v>325</v>
      </c>
      <c r="K421" s="131"/>
    </row>
    <row r="422" spans="1:11" x14ac:dyDescent="0.2">
      <c r="A422" s="84">
        <f>'2013'!$J$226</f>
        <v>41436</v>
      </c>
      <c r="B422" t="s">
        <v>324</v>
      </c>
      <c r="C422" t="str">
        <f>411 &amp; LEFT('2013'!$B$226,4)&amp;LEFT('2013'!$C$226,2)</f>
        <v>41121631</v>
      </c>
      <c r="D422" s="144" t="str">
        <f>'2013'!$I$226</f>
        <v>0000000911</v>
      </c>
      <c r="E422" t="str">
        <f>LEFT('2013'!$B$226,4)&amp;LEFT('2013'!$C$226,3)&amp;LEFT('2013'!$H$226,13)</f>
        <v>216315formation AAC</v>
      </c>
      <c r="F422" s="16">
        <f>'2013'!$S$226</f>
        <v>180</v>
      </c>
      <c r="G422" s="16"/>
      <c r="H422" t="s">
        <v>325</v>
      </c>
      <c r="K422" s="131"/>
    </row>
    <row r="423" spans="1:11" x14ac:dyDescent="0.2">
      <c r="A423" s="84">
        <f>'2013'!$J$226</f>
        <v>41436</v>
      </c>
      <c r="B423" t="s">
        <v>324</v>
      </c>
      <c r="C423">
        <f>IF(OR('2013'!$H$226="formation B",'2013'!$H$226="avoir formation B"),706130,IF(OR('2013'!$H$226="formation AM",'2013'!$H$226="avoir formation AM"),706100,IF(OR('2013'!$H$226="formation AAC",'2013'!$H$226="avoir formation AAC"),706140,IF(OR('2013'!$H$226="formation moto",'2013'!$H$226="avoir formation moto"),706150,706170))))</f>
        <v>706140</v>
      </c>
      <c r="D423" s="144" t="str">
        <f>'2013'!$I$226</f>
        <v>0000000911</v>
      </c>
      <c r="E423" t="str">
        <f>LEFT('2013'!$B$226,4)&amp;LEFT('2013'!$C$226,3)&amp;LEFT('2013'!$H$226,13)</f>
        <v>216315formation AAC</v>
      </c>
      <c r="G423" s="16">
        <f>'2013'!$T$226</f>
        <v>150.50167224080269</v>
      </c>
      <c r="H423" t="s">
        <v>325</v>
      </c>
      <c r="K423" s="131"/>
    </row>
    <row r="424" spans="1:11" x14ac:dyDescent="0.2">
      <c r="A424" s="84">
        <f>'2013'!$J$226</f>
        <v>41436</v>
      </c>
      <c r="B424" t="s">
        <v>324</v>
      </c>
      <c r="C424">
        <v>44710</v>
      </c>
      <c r="D424" s="144" t="str">
        <f>'2013'!$I$226</f>
        <v>0000000911</v>
      </c>
      <c r="E424" t="str">
        <f>LEFT('2013'!$B$226,4)&amp;LEFT('2013'!$C$226,3)&amp;LEFT('2013'!$H$226,13)</f>
        <v>216315formation AAC</v>
      </c>
      <c r="F424" s="16"/>
      <c r="G424" s="16">
        <f>'2013'!$U$226</f>
        <v>29.498327759197327</v>
      </c>
      <c r="H424" t="s">
        <v>325</v>
      </c>
      <c r="K424" s="131"/>
    </row>
    <row r="425" spans="1:11" x14ac:dyDescent="0.2">
      <c r="A425" s="84">
        <f>'2013'!$J$227</f>
        <v>41436</v>
      </c>
      <c r="B425" t="s">
        <v>324</v>
      </c>
      <c r="C425" t="str">
        <f>411 &amp; LEFT('2013'!$B$227,4)&amp;LEFT('2013'!$C$227,2)</f>
        <v>41121731</v>
      </c>
      <c r="D425" s="144" t="str">
        <f>'2013'!$I$227</f>
        <v>0000000912</v>
      </c>
      <c r="E425" t="str">
        <f>LEFT('2013'!$B$227,4)&amp;LEFT('2013'!$C$227,3)&amp;LEFT('2013'!$H$227,13)</f>
        <v>217316formation B</v>
      </c>
      <c r="F425" s="16">
        <f>'2013'!$S$227</f>
        <v>152</v>
      </c>
      <c r="G425" s="16"/>
      <c r="H425" t="s">
        <v>325</v>
      </c>
      <c r="K425" s="131"/>
    </row>
    <row r="426" spans="1:11" x14ac:dyDescent="0.2">
      <c r="A426" s="84">
        <f>'2013'!$J$227</f>
        <v>41436</v>
      </c>
      <c r="B426" t="s">
        <v>324</v>
      </c>
      <c r="C426">
        <f>IF(OR('2013'!$H$227="formation B",'2013'!$H$227="avoir formation B"),706130,IF(OR('2013'!$H$227="formation AM",'2013'!$H$227="avoir formation AM"),706100,IF(OR('2013'!$H$227="formation AAC",'2013'!$H$227="avoir formation AAC"),706140,IF(OR('2013'!$H$227="formation moto",'2013'!$H$227="avoir formation moto"),706150,706170))))</f>
        <v>706130</v>
      </c>
      <c r="D426" s="144" t="str">
        <f>'2013'!$I$227</f>
        <v>0000000912</v>
      </c>
      <c r="E426" t="str">
        <f>LEFT('2013'!$B$227,4)&amp;LEFT('2013'!$C$227,3)&amp;LEFT('2013'!$H$227,13)</f>
        <v>217316formation B</v>
      </c>
      <c r="G426" s="16">
        <f>'2013'!$T$227</f>
        <v>127.09030100334449</v>
      </c>
      <c r="H426" t="s">
        <v>325</v>
      </c>
      <c r="K426" s="131"/>
    </row>
    <row r="427" spans="1:11" x14ac:dyDescent="0.2">
      <c r="A427" s="84">
        <f>'2013'!$J$227</f>
        <v>41436</v>
      </c>
      <c r="B427" t="s">
        <v>324</v>
      </c>
      <c r="C427">
        <v>44710</v>
      </c>
      <c r="D427" s="144" t="str">
        <f>'2013'!$I$227</f>
        <v>0000000912</v>
      </c>
      <c r="E427" t="str">
        <f>LEFT('2013'!$B$227,4)&amp;LEFT('2013'!$C$227,3)&amp;LEFT('2013'!$H$227,13)</f>
        <v>217316formation B</v>
      </c>
      <c r="F427" s="16"/>
      <c r="G427" s="16">
        <f>'2013'!$U$227</f>
        <v>24.909698996655521</v>
      </c>
      <c r="H427" t="s">
        <v>325</v>
      </c>
      <c r="K427" s="131"/>
    </row>
    <row r="428" spans="1:11" x14ac:dyDescent="0.2">
      <c r="A428" s="84">
        <f>'2013'!$J$228</f>
        <v>41437</v>
      </c>
      <c r="B428" t="s">
        <v>324</v>
      </c>
      <c r="C428" t="str">
        <f>411 &amp; LEFT('2013'!$B$228,4)&amp;LEFT('2013'!$C$228,2)</f>
        <v>41121831</v>
      </c>
      <c r="D428" s="144" t="str">
        <f>'2013'!$I$228</f>
        <v>0000000913</v>
      </c>
      <c r="E428" t="str">
        <f>LEFT('2013'!$B$228,4)&amp;LEFT('2013'!$C$228,3)&amp;LEFT('2013'!$H$228,13)</f>
        <v>218317formation B</v>
      </c>
      <c r="F428" s="16">
        <f>'2013'!$S$228</f>
        <v>380</v>
      </c>
      <c r="G428" s="16"/>
      <c r="H428" t="s">
        <v>325</v>
      </c>
      <c r="K428" s="131"/>
    </row>
    <row r="429" spans="1:11" x14ac:dyDescent="0.2">
      <c r="A429" s="84">
        <f>'2013'!$J$228</f>
        <v>41437</v>
      </c>
      <c r="B429" t="s">
        <v>324</v>
      </c>
      <c r="C429">
        <f>IF(OR('2013'!$H$228="formation B",'2013'!$H$228="avoir formation B"),706130,IF(OR('2013'!$H$228="formation AM",'2013'!$H$228="avoir formation AM"),706100,IF(OR('2013'!$H$228="formation AAC",'2013'!$H$228="avoir formation AAC"),706140,IF(OR('2013'!$H$228="formation moto",'2013'!$H$228="avoir formation moto"),706150,706170))))</f>
        <v>706130</v>
      </c>
      <c r="D429" s="144" t="str">
        <f>'2013'!$I$228</f>
        <v>0000000913</v>
      </c>
      <c r="E429" t="str">
        <f>LEFT('2013'!$B$228,4)&amp;LEFT('2013'!$C$228,3)&amp;LEFT('2013'!$H$228,13)</f>
        <v>218317formation B</v>
      </c>
      <c r="G429" s="16">
        <f>'2013'!$T$228</f>
        <v>317.72575250836121</v>
      </c>
      <c r="H429" t="s">
        <v>325</v>
      </c>
      <c r="K429" s="131"/>
    </row>
    <row r="430" spans="1:11" x14ac:dyDescent="0.2">
      <c r="A430" s="84">
        <f>'2013'!$J$228</f>
        <v>41437</v>
      </c>
      <c r="B430" t="s">
        <v>324</v>
      </c>
      <c r="C430">
        <v>44710</v>
      </c>
      <c r="D430" s="144" t="str">
        <f>'2013'!$I$228</f>
        <v>0000000913</v>
      </c>
      <c r="E430" t="str">
        <f>LEFT('2013'!$B$228,4)&amp;LEFT('2013'!$C$228,3)&amp;LEFT('2013'!$H$228,13)</f>
        <v>218317formation B</v>
      </c>
      <c r="F430" s="16"/>
      <c r="G430" s="16">
        <f>'2013'!$U$228</f>
        <v>62.274247491638796</v>
      </c>
      <c r="H430" t="s">
        <v>325</v>
      </c>
      <c r="K430" s="131"/>
    </row>
    <row r="431" spans="1:11" x14ac:dyDescent="0.2">
      <c r="A431" s="84">
        <f>'2013'!$J$229</f>
        <v>41439</v>
      </c>
      <c r="B431" t="s">
        <v>324</v>
      </c>
      <c r="C431" t="str">
        <f>411 &amp; LEFT('2013'!$B$229,4)&amp;LEFT('2013'!$C$229,2)</f>
        <v>41121931</v>
      </c>
      <c r="D431" s="144" t="str">
        <f>'2013'!$I$229</f>
        <v>0000000914</v>
      </c>
      <c r="E431" t="str">
        <f>LEFT('2013'!$B$229,4)&amp;LEFT('2013'!$C$229,3)&amp;LEFT('2013'!$H$229,13)</f>
        <v>219318formation AAC</v>
      </c>
      <c r="F431" s="16">
        <f>'2013'!$S$229</f>
        <v>100</v>
      </c>
      <c r="G431" s="16"/>
      <c r="H431" t="s">
        <v>325</v>
      </c>
      <c r="K431" s="131"/>
    </row>
    <row r="432" spans="1:11" x14ac:dyDescent="0.2">
      <c r="A432" s="84">
        <f>'2013'!$J$229</f>
        <v>41439</v>
      </c>
      <c r="B432" t="s">
        <v>324</v>
      </c>
      <c r="C432">
        <f>IF(OR('2013'!$H$229="formation B",'2013'!$H$229="avoir formation B"),706130,IF(OR('2013'!$H$229="formation AM",'2013'!$H$229="avoir formation AM"),706100,IF(OR('2013'!$H$229="formation AAC",'2013'!$H$229="avoir formation AAC"),706140,IF(OR('2013'!$H$229="formation moto",'2013'!$H$229="avoir formation moto"),706150,706170))))</f>
        <v>706140</v>
      </c>
      <c r="D432" s="144" t="str">
        <f>'2013'!$I$229</f>
        <v>0000000914</v>
      </c>
      <c r="E432" t="str">
        <f>LEFT('2013'!$B$229,4)&amp;LEFT('2013'!$C$229,3)&amp;LEFT('2013'!$H$229,13)</f>
        <v>219318formation AAC</v>
      </c>
      <c r="G432" s="16">
        <f>'2013'!$T$229</f>
        <v>83.612040133779274</v>
      </c>
      <c r="H432" t="s">
        <v>325</v>
      </c>
      <c r="K432" s="131"/>
    </row>
    <row r="433" spans="1:11" x14ac:dyDescent="0.2">
      <c r="A433" s="84">
        <f>'2013'!$J$229</f>
        <v>41439</v>
      </c>
      <c r="B433" t="s">
        <v>324</v>
      </c>
      <c r="C433">
        <v>44710</v>
      </c>
      <c r="D433" s="144" t="str">
        <f>'2013'!$I$229</f>
        <v>0000000914</v>
      </c>
      <c r="E433" t="str">
        <f>LEFT('2013'!$B$229,4)&amp;LEFT('2013'!$C$229,3)&amp;LEFT('2013'!$H$229,13)</f>
        <v>219318formation AAC</v>
      </c>
      <c r="F433" s="16"/>
      <c r="G433" s="16">
        <f>'2013'!$U$229</f>
        <v>16.38795986622074</v>
      </c>
      <c r="H433" t="s">
        <v>325</v>
      </c>
      <c r="K433" s="131"/>
    </row>
    <row r="434" spans="1:11" x14ac:dyDescent="0.2">
      <c r="A434" s="84">
        <f>'2013'!$J$230</f>
        <v>41439</v>
      </c>
      <c r="B434" t="s">
        <v>324</v>
      </c>
      <c r="C434" t="str">
        <f>411 &amp; LEFT('2013'!$B$230,4)&amp;LEFT('2013'!$C$230,2)</f>
        <v>41122031</v>
      </c>
      <c r="D434" s="144" t="str">
        <f>'2013'!$I$230</f>
        <v>0000000915</v>
      </c>
      <c r="E434" t="str">
        <f>LEFT('2013'!$B$230,4)&amp;LEFT('2013'!$C$230,3)&amp;LEFT('2013'!$H$230,13)</f>
        <v>220319formation AAC</v>
      </c>
      <c r="F434" s="16">
        <f>'2013'!$S$230</f>
        <v>100</v>
      </c>
      <c r="G434" s="16"/>
      <c r="H434" t="s">
        <v>325</v>
      </c>
      <c r="K434" s="131"/>
    </row>
    <row r="435" spans="1:11" x14ac:dyDescent="0.2">
      <c r="A435" s="84">
        <f>'2013'!$J$230</f>
        <v>41439</v>
      </c>
      <c r="B435" t="s">
        <v>324</v>
      </c>
      <c r="C435">
        <f>IF(OR('2013'!$H$230="formation B",'2013'!$H$230="avoir formation B"),706130,IF(OR('2013'!$H$230="formation AM",'2013'!$H$230="avoir formation AM"),706100,IF(OR('2013'!$H$230="formation AAC",'2013'!$H$230="avoir formation AAC"),706140,IF(OR('2013'!$H$230="formation moto",'2013'!$H$230="avoir formation moto"),706150,706170))))</f>
        <v>706140</v>
      </c>
      <c r="D435" s="144" t="str">
        <f>'2013'!$I$230</f>
        <v>0000000915</v>
      </c>
      <c r="E435" t="str">
        <f>LEFT('2013'!$B$230,4)&amp;LEFT('2013'!$C$230,3)&amp;LEFT('2013'!$H$230,13)</f>
        <v>220319formation AAC</v>
      </c>
      <c r="G435" s="16">
        <f>'2013'!$T$230</f>
        <v>83.612040133779274</v>
      </c>
      <c r="H435" t="s">
        <v>325</v>
      </c>
      <c r="K435" s="131"/>
    </row>
    <row r="436" spans="1:11" x14ac:dyDescent="0.2">
      <c r="A436" s="84">
        <f>'2013'!$J$230</f>
        <v>41439</v>
      </c>
      <c r="B436" t="s">
        <v>324</v>
      </c>
      <c r="C436">
        <v>44710</v>
      </c>
      <c r="D436" s="144" t="str">
        <f>'2013'!$I$230</f>
        <v>0000000915</v>
      </c>
      <c r="E436" t="str">
        <f>LEFT('2013'!$B$230,4)&amp;LEFT('2013'!$C$230,3)&amp;LEFT('2013'!$H$230,13)</f>
        <v>220319formation AAC</v>
      </c>
      <c r="F436" s="16"/>
      <c r="G436" s="16">
        <f>'2013'!$U$230</f>
        <v>16.38795986622074</v>
      </c>
      <c r="H436" t="s">
        <v>325</v>
      </c>
      <c r="K436" s="131"/>
    </row>
    <row r="437" spans="1:11" x14ac:dyDescent="0.2">
      <c r="A437" s="84">
        <f>'2013'!$J$231</f>
        <v>41439</v>
      </c>
      <c r="B437" t="s">
        <v>324</v>
      </c>
      <c r="C437" t="str">
        <f>411 &amp; LEFT('2013'!$B$231,4)&amp;LEFT('2013'!$C$231,2)</f>
        <v>41122132</v>
      </c>
      <c r="D437" s="144" t="str">
        <f>'2013'!$I$231</f>
        <v>0000000916</v>
      </c>
      <c r="E437" t="str">
        <f>LEFT('2013'!$B$231,4)&amp;LEFT('2013'!$C$231,3)&amp;LEFT('2013'!$H$231,13)</f>
        <v>221320formation AAC</v>
      </c>
      <c r="F437" s="16">
        <f>'2013'!$S$231</f>
        <v>100</v>
      </c>
      <c r="G437" s="16"/>
      <c r="H437" t="s">
        <v>325</v>
      </c>
      <c r="K437" s="131"/>
    </row>
    <row r="438" spans="1:11" x14ac:dyDescent="0.2">
      <c r="A438" s="84">
        <f>'2013'!$J$231</f>
        <v>41439</v>
      </c>
      <c r="B438" t="s">
        <v>324</v>
      </c>
      <c r="C438">
        <f>IF(OR('2013'!$H$231="formation B",'2013'!$H$231="avoir formation B"),706130,IF(OR('2013'!$H$231="formation AM",'2013'!$H$231="avoir formation AM"),706100,IF(OR('2013'!$H$231="formation AAC",'2013'!$H$231="avoir formation AAC"),706140,IF(OR('2013'!$H$231="formation moto",'2013'!$H$231="avoir formation moto"),706150,706170))))</f>
        <v>706140</v>
      </c>
      <c r="D438" s="144" t="str">
        <f>'2013'!$I$231</f>
        <v>0000000916</v>
      </c>
      <c r="E438" t="str">
        <f>LEFT('2013'!$B$231,4)&amp;LEFT('2013'!$C$231,3)&amp;LEFT('2013'!$H$231,13)</f>
        <v>221320formation AAC</v>
      </c>
      <c r="G438" s="16">
        <f>'2013'!$T$231</f>
        <v>83.612040133779274</v>
      </c>
      <c r="H438" t="s">
        <v>325</v>
      </c>
      <c r="K438" s="131"/>
    </row>
    <row r="439" spans="1:11" x14ac:dyDescent="0.2">
      <c r="A439" s="84">
        <f>'2013'!$J$231</f>
        <v>41439</v>
      </c>
      <c r="B439" t="s">
        <v>324</v>
      </c>
      <c r="C439">
        <v>44710</v>
      </c>
      <c r="D439" s="144" t="str">
        <f>'2013'!$I$231</f>
        <v>0000000916</v>
      </c>
      <c r="E439" t="str">
        <f>LEFT('2013'!$B$231,4)&amp;LEFT('2013'!$C$231,3)&amp;LEFT('2013'!$H$231,13)</f>
        <v>221320formation AAC</v>
      </c>
      <c r="F439" s="16"/>
      <c r="G439" s="16">
        <f>'2013'!$U$231</f>
        <v>16.38795986622074</v>
      </c>
      <c r="H439" t="s">
        <v>325</v>
      </c>
      <c r="K439" s="131"/>
    </row>
    <row r="440" spans="1:11" x14ac:dyDescent="0.2">
      <c r="A440" s="84">
        <f>'2013'!$J$232</f>
        <v>41439</v>
      </c>
      <c r="B440" t="s">
        <v>324</v>
      </c>
      <c r="C440" t="str">
        <f>411 &amp; LEFT('2013'!$B$232,4)&amp;LEFT('2013'!$C$232,2)</f>
        <v>41122232</v>
      </c>
      <c r="D440" s="144" t="str">
        <f>'2013'!$I$232</f>
        <v>0000000917</v>
      </c>
      <c r="E440" t="str">
        <f>LEFT('2013'!$B$232,4)&amp;LEFT('2013'!$C$232,3)&amp;LEFT('2013'!$H$232,13)</f>
        <v>222321formation AAC</v>
      </c>
      <c r="F440" s="16">
        <f>'2013'!$S$232</f>
        <v>100</v>
      </c>
      <c r="G440" s="16"/>
      <c r="H440" t="s">
        <v>325</v>
      </c>
      <c r="K440" s="131"/>
    </row>
    <row r="441" spans="1:11" x14ac:dyDescent="0.2">
      <c r="A441" s="84">
        <f>'2013'!$J$232</f>
        <v>41439</v>
      </c>
      <c r="B441" t="s">
        <v>324</v>
      </c>
      <c r="C441">
        <f>IF(OR('2013'!$H$232="formation B",'2013'!$H$232="avoir formation B"),706130,IF(OR('2013'!$H$232="formation AM",'2013'!$H$232="avoir formation AM"),706100,IF(OR('2013'!$H$232="formation AAC",'2013'!$H$232="avoir formation AAC"),706140,IF(OR('2013'!$H$232="formation moto",'2013'!$H$232="avoir formation moto"),706150,706170))))</f>
        <v>706140</v>
      </c>
      <c r="D441" s="144" t="str">
        <f>'2013'!$I$232</f>
        <v>0000000917</v>
      </c>
      <c r="E441" t="str">
        <f>LEFT('2013'!$B$232,4)&amp;LEFT('2013'!$C$232,3)&amp;LEFT('2013'!$H$232,13)</f>
        <v>222321formation AAC</v>
      </c>
      <c r="G441" s="16">
        <f>'2013'!$T$232</f>
        <v>83.612040133779274</v>
      </c>
      <c r="H441" t="s">
        <v>325</v>
      </c>
      <c r="K441" s="131"/>
    </row>
    <row r="442" spans="1:11" x14ac:dyDescent="0.2">
      <c r="A442" s="84">
        <f>'2013'!$J$232</f>
        <v>41439</v>
      </c>
      <c r="B442" t="s">
        <v>324</v>
      </c>
      <c r="C442">
        <v>44710</v>
      </c>
      <c r="D442" s="144" t="str">
        <f>'2013'!$I$232</f>
        <v>0000000917</v>
      </c>
      <c r="E442" t="str">
        <f>LEFT('2013'!$B$232,4)&amp;LEFT('2013'!$C$232,3)&amp;LEFT('2013'!$H$232,13)</f>
        <v>222321formation AAC</v>
      </c>
      <c r="F442" s="16"/>
      <c r="G442" s="16">
        <f>'2013'!$U$232</f>
        <v>16.38795986622074</v>
      </c>
      <c r="H442" t="s">
        <v>325</v>
      </c>
      <c r="K442" s="131"/>
    </row>
    <row r="443" spans="1:11" x14ac:dyDescent="0.2">
      <c r="A443" s="84">
        <f>'2013'!$J$233</f>
        <v>41439</v>
      </c>
      <c r="B443" t="s">
        <v>324</v>
      </c>
      <c r="C443" t="str">
        <f>411 &amp; LEFT('2013'!$B$233,4)&amp;LEFT('2013'!$C$233,2)</f>
        <v>41122332</v>
      </c>
      <c r="D443" s="144" t="str">
        <f>'2013'!$I$233</f>
        <v>0000000918</v>
      </c>
      <c r="E443" t="str">
        <f>LEFT('2013'!$B$233,4)&amp;LEFT('2013'!$C$233,3)&amp;LEFT('2013'!$H$233,13)</f>
        <v>223322formation AAC</v>
      </c>
      <c r="F443" s="16">
        <f>'2013'!$S$233</f>
        <v>305</v>
      </c>
      <c r="G443" s="16"/>
      <c r="H443" t="s">
        <v>325</v>
      </c>
      <c r="K443" s="131"/>
    </row>
    <row r="444" spans="1:11" x14ac:dyDescent="0.2">
      <c r="A444" s="84">
        <f>'2013'!$J$233</f>
        <v>41439</v>
      </c>
      <c r="B444" t="s">
        <v>324</v>
      </c>
      <c r="C444">
        <f>IF(OR('2013'!$H$233="formation B",'2013'!$H$233="avoir formation B"),706130,IF(OR('2013'!$H$233="formation AM",'2013'!$H$233="avoir formation AM"),706100,IF(OR('2013'!$H$233="formation AAC",'2013'!$H$233="avoir formation AAC"),706140,IF(OR('2013'!$H$233="formation moto",'2013'!$H$233="avoir formation moto"),706150,706170))))</f>
        <v>706140</v>
      </c>
      <c r="D444" s="144" t="str">
        <f>'2013'!$I$233</f>
        <v>0000000918</v>
      </c>
      <c r="E444" t="str">
        <f>LEFT('2013'!$B$233,4)&amp;LEFT('2013'!$C$233,3)&amp;LEFT('2013'!$H$233,13)</f>
        <v>223322formation AAC</v>
      </c>
      <c r="G444" s="16">
        <f>'2013'!$T$233</f>
        <v>255.01672240802677</v>
      </c>
      <c r="H444" t="s">
        <v>325</v>
      </c>
      <c r="K444" s="131"/>
    </row>
    <row r="445" spans="1:11" x14ac:dyDescent="0.2">
      <c r="A445" s="84">
        <f>'2013'!$J$233</f>
        <v>41439</v>
      </c>
      <c r="B445" t="s">
        <v>324</v>
      </c>
      <c r="C445">
        <v>44710</v>
      </c>
      <c r="D445" s="144" t="str">
        <f>'2013'!$I$233</f>
        <v>0000000918</v>
      </c>
      <c r="E445" t="str">
        <f>LEFT('2013'!$B$233,4)&amp;LEFT('2013'!$C$233,3)&amp;LEFT('2013'!$H$233,13)</f>
        <v>223322formation AAC</v>
      </c>
      <c r="F445" s="16"/>
      <c r="G445" s="16">
        <f>'2013'!$U$233</f>
        <v>49.983277591973248</v>
      </c>
      <c r="H445" t="s">
        <v>325</v>
      </c>
      <c r="K445" s="131"/>
    </row>
    <row r="446" spans="1:11" x14ac:dyDescent="0.2">
      <c r="A446" s="84">
        <f>'2013'!$J$234</f>
        <v>41440</v>
      </c>
      <c r="B446" t="s">
        <v>324</v>
      </c>
      <c r="C446" t="str">
        <f>411 &amp; LEFT('2013'!$B$234,4)&amp;LEFT('2013'!$C$234,2)</f>
        <v>41122432</v>
      </c>
      <c r="D446" s="144" t="str">
        <f>'2013'!$I$234</f>
        <v>0000000919</v>
      </c>
      <c r="E446" t="str">
        <f>LEFT('2013'!$B$234,4)&amp;LEFT('2013'!$C$234,3)&amp;LEFT('2013'!$H$234,13)</f>
        <v>224323formation AAC</v>
      </c>
      <c r="F446" s="16">
        <f>'2013'!$S$234</f>
        <v>204</v>
      </c>
      <c r="G446" s="16"/>
      <c r="H446" t="s">
        <v>325</v>
      </c>
      <c r="K446" s="131"/>
    </row>
    <row r="447" spans="1:11" x14ac:dyDescent="0.2">
      <c r="A447" s="84">
        <f>'2013'!$J$234</f>
        <v>41440</v>
      </c>
      <c r="B447" t="s">
        <v>324</v>
      </c>
      <c r="C447">
        <f>IF(OR('2013'!$H$234="formation B",'2013'!$H$234="avoir formation B"),706130,IF(OR('2013'!$H$234="formation AM",'2013'!$H$234="avoir formation AM"),706100,IF(OR('2013'!$H$234="formation AAC",'2013'!$H$234="avoir formation AAC"),706140,IF(OR('2013'!$H$234="formation moto",'2013'!$H$234="avoir formation moto"),706150,706170))))</f>
        <v>706140</v>
      </c>
      <c r="D447" s="144" t="str">
        <f>'2013'!$I$234</f>
        <v>0000000919</v>
      </c>
      <c r="E447" t="str">
        <f>LEFT('2013'!$B$234,4)&amp;LEFT('2013'!$C$234,3)&amp;LEFT('2013'!$H$234,13)</f>
        <v>224323formation AAC</v>
      </c>
      <c r="G447" s="16">
        <f>'2013'!$T$234</f>
        <v>170.5685618729097</v>
      </c>
      <c r="H447" t="s">
        <v>325</v>
      </c>
      <c r="K447" s="131"/>
    </row>
    <row r="448" spans="1:11" x14ac:dyDescent="0.2">
      <c r="A448" s="84">
        <f>'2013'!$J$234</f>
        <v>41440</v>
      </c>
      <c r="B448" t="s">
        <v>324</v>
      </c>
      <c r="C448">
        <v>44710</v>
      </c>
      <c r="D448" s="144" t="str">
        <f>'2013'!$I$234</f>
        <v>0000000919</v>
      </c>
      <c r="E448" t="str">
        <f>LEFT('2013'!$B$234,4)&amp;LEFT('2013'!$C$234,3)&amp;LEFT('2013'!$H$234,13)</f>
        <v>224323formation AAC</v>
      </c>
      <c r="F448" s="16"/>
      <c r="G448" s="16">
        <f>'2013'!$U$234</f>
        <v>33.431438127090303</v>
      </c>
      <c r="H448" t="s">
        <v>325</v>
      </c>
      <c r="K448" s="131"/>
    </row>
    <row r="449" spans="1:11" x14ac:dyDescent="0.2">
      <c r="A449" s="84">
        <f>'2013'!$J$235</f>
        <v>41440</v>
      </c>
      <c r="B449" t="s">
        <v>324</v>
      </c>
      <c r="C449" t="str">
        <f>411 &amp; LEFT('2013'!$B$235,4)&amp;LEFT('2013'!$C$235,2)</f>
        <v>41122532</v>
      </c>
      <c r="D449" s="144" t="str">
        <f>'2013'!$I$235</f>
        <v>0000000920</v>
      </c>
      <c r="E449" t="str">
        <f>LEFT('2013'!$B$235,4)&amp;LEFT('2013'!$C$235,3)&amp;LEFT('2013'!$H$235,13)</f>
        <v>225324formation B</v>
      </c>
      <c r="F449" s="16">
        <f>'2013'!$S$235</f>
        <v>190</v>
      </c>
      <c r="G449" s="16"/>
      <c r="H449" t="s">
        <v>325</v>
      </c>
      <c r="K449" s="131"/>
    </row>
    <row r="450" spans="1:11" x14ac:dyDescent="0.2">
      <c r="A450" s="84">
        <f>'2013'!$J$235</f>
        <v>41440</v>
      </c>
      <c r="B450" t="s">
        <v>324</v>
      </c>
      <c r="C450">
        <f>IF(OR('2013'!$H$235="formation B",'2013'!$H$235="avoir formation B"),706130,IF(OR('2013'!$H$235="formation AM",'2013'!$H$235="avoir formation AM"),706100,IF(OR('2013'!$H$235="formation AAC",'2013'!$H$235="avoir formation AAC"),706140,IF(OR('2013'!$H$235="formation moto",'2013'!$H$235="avoir formation moto"),706150,706170))))</f>
        <v>706130</v>
      </c>
      <c r="D450" s="144" t="str">
        <f>'2013'!$I$235</f>
        <v>0000000920</v>
      </c>
      <c r="E450" t="str">
        <f>LEFT('2013'!$B$235,4)&amp;LEFT('2013'!$C$235,3)&amp;LEFT('2013'!$H$235,13)</f>
        <v>225324formation B</v>
      </c>
      <c r="G450" s="16">
        <f>'2013'!$T$235</f>
        <v>158.86287625418061</v>
      </c>
      <c r="H450" t="s">
        <v>325</v>
      </c>
      <c r="K450" s="131"/>
    </row>
    <row r="451" spans="1:11" x14ac:dyDescent="0.2">
      <c r="A451" s="84">
        <f>'2013'!$J$235</f>
        <v>41440</v>
      </c>
      <c r="B451" t="s">
        <v>324</v>
      </c>
      <c r="C451">
        <v>44710</v>
      </c>
      <c r="D451" s="144" t="str">
        <f>'2013'!$I$235</f>
        <v>0000000920</v>
      </c>
      <c r="E451" t="str">
        <f>LEFT('2013'!$B$235,4)&amp;LEFT('2013'!$C$235,3)&amp;LEFT('2013'!$H$235,13)</f>
        <v>225324formation B</v>
      </c>
      <c r="F451" s="16"/>
      <c r="G451" s="16">
        <f>'2013'!$U$235</f>
        <v>31.137123745819398</v>
      </c>
      <c r="H451" t="s">
        <v>325</v>
      </c>
      <c r="K451" s="131"/>
    </row>
    <row r="452" spans="1:11" x14ac:dyDescent="0.2">
      <c r="A452" s="84">
        <f>'2013'!$J$236</f>
        <v>41443</v>
      </c>
      <c r="B452" t="s">
        <v>324</v>
      </c>
      <c r="C452" t="str">
        <f>411 &amp; LEFT('2013'!$B$236,4)&amp;LEFT('2013'!$C$236,2)</f>
        <v>41122632</v>
      </c>
      <c r="D452" s="144" t="str">
        <f>'2013'!$I$236</f>
        <v>0000000921</v>
      </c>
      <c r="E452" t="str">
        <f>LEFT('2013'!$B$236,4)&amp;LEFT('2013'!$C$236,3)&amp;LEFT('2013'!$H$236,13)</f>
        <v>226325formation AM</v>
      </c>
      <c r="F452" s="16">
        <f>'2013'!$S$236</f>
        <v>170</v>
      </c>
      <c r="G452" s="16"/>
      <c r="H452" t="s">
        <v>325</v>
      </c>
      <c r="K452" s="131"/>
    </row>
    <row r="453" spans="1:11" x14ac:dyDescent="0.2">
      <c r="A453" s="84">
        <f>'2013'!$J$236</f>
        <v>41443</v>
      </c>
      <c r="B453" t="s">
        <v>324</v>
      </c>
      <c r="C453">
        <f>IF(OR('2013'!$H$236="formation B",'2013'!$H$236="avoir formation B"),706130,IF(OR('2013'!$H$236="formation AM",'2013'!$H$236="avoir formation AM"),706100,IF(OR('2013'!$H$236="formation AAC",'2013'!$H$236="avoir formation AAC"),706140,IF(OR('2013'!$H$236="formation moto",'2013'!$H$236="avoir formation moto"),706150,706170))))</f>
        <v>706100</v>
      </c>
      <c r="D453" s="144" t="str">
        <f>'2013'!$I$236</f>
        <v>0000000921</v>
      </c>
      <c r="E453" t="str">
        <f>LEFT('2013'!$B$236,4)&amp;LEFT('2013'!$C$236,3)&amp;LEFT('2013'!$H$236,13)</f>
        <v>226325formation AM</v>
      </c>
      <c r="G453" s="16">
        <f>'2013'!$T$236</f>
        <v>142.14046822742475</v>
      </c>
      <c r="H453" t="s">
        <v>325</v>
      </c>
      <c r="K453" s="131"/>
    </row>
    <row r="454" spans="1:11" x14ac:dyDescent="0.2">
      <c r="A454" s="84">
        <f>'2013'!$J$236</f>
        <v>41443</v>
      </c>
      <c r="B454" t="s">
        <v>324</v>
      </c>
      <c r="C454">
        <v>44710</v>
      </c>
      <c r="D454" s="144" t="str">
        <f>'2013'!$I$236</f>
        <v>0000000921</v>
      </c>
      <c r="E454" t="str">
        <f>LEFT('2013'!$B$236,4)&amp;LEFT('2013'!$C$236,3)&amp;LEFT('2013'!$H$236,13)</f>
        <v>226325formation AM</v>
      </c>
      <c r="F454" s="16"/>
      <c r="G454" s="16">
        <f>'2013'!$U$236</f>
        <v>27.859531772575252</v>
      </c>
      <c r="H454" t="s">
        <v>325</v>
      </c>
      <c r="K454" s="131"/>
    </row>
    <row r="455" spans="1:11" x14ac:dyDescent="0.2">
      <c r="A455" s="84">
        <f>'2013'!$J$237</f>
        <v>41443</v>
      </c>
      <c r="B455" t="s">
        <v>324</v>
      </c>
      <c r="C455" t="str">
        <f>411 &amp; LEFT('2013'!$B$237,4)&amp;LEFT('2013'!$C$237,2)</f>
        <v>41122732</v>
      </c>
      <c r="D455" s="144" t="str">
        <f>'2013'!$I$237</f>
        <v>0000000922</v>
      </c>
      <c r="E455" t="str">
        <f>LEFT('2013'!$B$237,4)&amp;LEFT('2013'!$C$237,3)&amp;LEFT('2013'!$H$237,13)</f>
        <v>227326formation AAC</v>
      </c>
      <c r="F455" s="16">
        <f>'2013'!$S$237</f>
        <v>265</v>
      </c>
      <c r="G455" s="16"/>
      <c r="H455" t="s">
        <v>325</v>
      </c>
      <c r="K455" s="131"/>
    </row>
    <row r="456" spans="1:11" x14ac:dyDescent="0.2">
      <c r="A456" s="84">
        <f>'2013'!$J$237</f>
        <v>41443</v>
      </c>
      <c r="B456" t="s">
        <v>324</v>
      </c>
      <c r="C456">
        <f>IF(OR('2013'!$H$237="formation B",'2013'!$H$237="avoir formation B"),706130,IF(OR('2013'!$H$237="formation AM",'2013'!$H$237="avoir formation AM"),706100,IF(OR('2013'!$H$237="formation AAC",'2013'!$H$237="avoir formation AAC"),706140,IF(OR('2013'!$H$237="formation moto",'2013'!$H$237="avoir formation moto"),706150,706170))))</f>
        <v>706140</v>
      </c>
      <c r="D456" s="144" t="str">
        <f>'2013'!$I$237</f>
        <v>0000000922</v>
      </c>
      <c r="E456" t="str">
        <f>LEFT('2013'!$B$237,4)&amp;LEFT('2013'!$C$237,3)&amp;LEFT('2013'!$H$237,13)</f>
        <v>227326formation AAC</v>
      </c>
      <c r="G456" s="16">
        <f>'2013'!$T$237</f>
        <v>221.57190635451505</v>
      </c>
      <c r="H456" t="s">
        <v>325</v>
      </c>
      <c r="K456" s="131"/>
    </row>
    <row r="457" spans="1:11" x14ac:dyDescent="0.2">
      <c r="A457" s="84">
        <f>'2013'!$J$237</f>
        <v>41443</v>
      </c>
      <c r="B457" t="s">
        <v>324</v>
      </c>
      <c r="C457">
        <v>44710</v>
      </c>
      <c r="D457" s="144" t="str">
        <f>'2013'!$I$237</f>
        <v>0000000922</v>
      </c>
      <c r="E457" t="str">
        <f>LEFT('2013'!$B$237,4)&amp;LEFT('2013'!$C$237,3)&amp;LEFT('2013'!$H$237,13)</f>
        <v>227326formation AAC</v>
      </c>
      <c r="F457" s="16"/>
      <c r="G457" s="16">
        <f>'2013'!$U$237</f>
        <v>43.42809364548495</v>
      </c>
      <c r="H457" t="s">
        <v>325</v>
      </c>
      <c r="K457" s="131"/>
    </row>
    <row r="458" spans="1:11" x14ac:dyDescent="0.2">
      <c r="A458" s="84">
        <f>'2013'!$J$238</f>
        <v>41443</v>
      </c>
      <c r="B458" t="s">
        <v>324</v>
      </c>
      <c r="C458" t="str">
        <f>411 &amp; LEFT('2013'!$B$238,4)&amp;LEFT('2013'!$C$238,2)</f>
        <v>41122832</v>
      </c>
      <c r="D458" s="144" t="str">
        <f>'2013'!$I$238</f>
        <v>0000000923</v>
      </c>
      <c r="E458" t="str">
        <f>LEFT('2013'!$B$238,4)&amp;LEFT('2013'!$C$238,3)&amp;LEFT('2013'!$H$238,13)</f>
        <v>228327formation AAC</v>
      </c>
      <c r="F458" s="16">
        <f>'2013'!$S$238</f>
        <v>152</v>
      </c>
      <c r="G458" s="16"/>
      <c r="H458" t="s">
        <v>325</v>
      </c>
      <c r="K458" s="131"/>
    </row>
    <row r="459" spans="1:11" x14ac:dyDescent="0.2">
      <c r="A459" s="84">
        <f>'2013'!$J$238</f>
        <v>41443</v>
      </c>
      <c r="B459" t="s">
        <v>324</v>
      </c>
      <c r="C459">
        <f>IF(OR('2013'!$H$238="formation B",'2013'!$H$238="avoir formation B"),706130,IF(OR('2013'!$H$238="formation AM",'2013'!$H$238="avoir formation AM"),706100,IF(OR('2013'!$H$238="formation AAC",'2013'!$H$238="avoir formation AAC"),706140,IF(OR('2013'!$H$238="formation moto",'2013'!$H$238="avoir formation moto"),706150,706170))))</f>
        <v>706140</v>
      </c>
      <c r="D459" s="144" t="str">
        <f>'2013'!$I$238</f>
        <v>0000000923</v>
      </c>
      <c r="E459" t="str">
        <f>LEFT('2013'!$B$238,4)&amp;LEFT('2013'!$C$238,3)&amp;LEFT('2013'!$H$238,13)</f>
        <v>228327formation AAC</v>
      </c>
      <c r="G459" s="16">
        <f>'2013'!$T$238</f>
        <v>127.09030100334449</v>
      </c>
      <c r="H459" t="s">
        <v>325</v>
      </c>
      <c r="K459" s="131"/>
    </row>
    <row r="460" spans="1:11" x14ac:dyDescent="0.2">
      <c r="A460" s="84">
        <f>'2013'!$J$238</f>
        <v>41443</v>
      </c>
      <c r="B460" t="s">
        <v>324</v>
      </c>
      <c r="C460">
        <v>44710</v>
      </c>
      <c r="D460" s="144" t="str">
        <f>'2013'!$I$238</f>
        <v>0000000923</v>
      </c>
      <c r="E460" t="str">
        <f>LEFT('2013'!$B$238,4)&amp;LEFT('2013'!$C$238,3)&amp;LEFT('2013'!$H$238,13)</f>
        <v>228327formation AAC</v>
      </c>
      <c r="F460" s="16"/>
      <c r="G460" s="16">
        <f>'2013'!$U$238</f>
        <v>24.909698996655521</v>
      </c>
      <c r="H460" t="s">
        <v>325</v>
      </c>
      <c r="K460" s="131"/>
    </row>
    <row r="461" spans="1:11" x14ac:dyDescent="0.2">
      <c r="A461" s="84">
        <f>'2013'!$J$239</f>
        <v>41445</v>
      </c>
      <c r="B461" t="s">
        <v>324</v>
      </c>
      <c r="C461" t="str">
        <f>411 &amp; LEFT('2013'!$B$239,4)&amp;LEFT('2013'!$C$239,2)</f>
        <v>41122932</v>
      </c>
      <c r="D461" s="144" t="str">
        <f>'2013'!$I$239</f>
        <v>0000000924</v>
      </c>
      <c r="E461" t="str">
        <f>LEFT('2013'!$B$239,4)&amp;LEFT('2013'!$C$239,3)&amp;LEFT('2013'!$H$239,13)</f>
        <v>229328formation B</v>
      </c>
      <c r="F461" s="16">
        <f>'2013'!$S$239</f>
        <v>70</v>
      </c>
      <c r="G461" s="16"/>
      <c r="H461" t="s">
        <v>325</v>
      </c>
      <c r="K461" s="131"/>
    </row>
    <row r="462" spans="1:11" x14ac:dyDescent="0.2">
      <c r="A462" s="84">
        <f>'2013'!$J$239</f>
        <v>41445</v>
      </c>
      <c r="B462" t="s">
        <v>324</v>
      </c>
      <c r="C462">
        <f>IF(OR('2013'!$H$239="formation B",'2013'!$H$239="avoir formation B"),706130,IF(OR('2013'!$H$239="formation AM",'2013'!$H$239="avoir formation AM"),706100,IF(OR('2013'!$H$239="formation AAC",'2013'!$H$239="avoir formation AAC"),706140,IF(OR('2013'!$H$239="formation moto",'2013'!$H$239="avoir formation moto"),706150,706170))))</f>
        <v>706130</v>
      </c>
      <c r="D462" s="144" t="str">
        <f>'2013'!$I$239</f>
        <v>0000000924</v>
      </c>
      <c r="E462" t="str">
        <f>LEFT('2013'!$B$239,4)&amp;LEFT('2013'!$C$239,3)&amp;LEFT('2013'!$H$239,13)</f>
        <v>229328formation B</v>
      </c>
      <c r="G462" s="16">
        <f>'2013'!$T$239</f>
        <v>58.528428093645488</v>
      </c>
      <c r="H462" t="s">
        <v>325</v>
      </c>
      <c r="K462" s="131"/>
    </row>
    <row r="463" spans="1:11" x14ac:dyDescent="0.2">
      <c r="A463" s="84">
        <f>'2013'!$J$239</f>
        <v>41445</v>
      </c>
      <c r="B463" t="s">
        <v>324</v>
      </c>
      <c r="C463">
        <v>44710</v>
      </c>
      <c r="D463" s="144" t="str">
        <f>'2013'!$I$239</f>
        <v>0000000924</v>
      </c>
      <c r="E463" t="str">
        <f>LEFT('2013'!$B$239,4)&amp;LEFT('2013'!$C$239,3)&amp;LEFT('2013'!$H$239,13)</f>
        <v>229328formation B</v>
      </c>
      <c r="F463" s="16"/>
      <c r="G463" s="16">
        <f>'2013'!$U$239</f>
        <v>11.471571906354516</v>
      </c>
      <c r="H463" t="s">
        <v>325</v>
      </c>
      <c r="K463" s="131"/>
    </row>
    <row r="464" spans="1:11" x14ac:dyDescent="0.2">
      <c r="A464" s="84">
        <f>'2013'!$J$240</f>
        <v>41445</v>
      </c>
      <c r="B464" t="s">
        <v>324</v>
      </c>
      <c r="C464" t="str">
        <f>411 &amp; LEFT('2013'!$B$240,4)&amp;LEFT('2013'!$C$240,2)</f>
        <v>41123032</v>
      </c>
      <c r="D464" s="144" t="str">
        <f>'2013'!$I$240</f>
        <v>0000000925</v>
      </c>
      <c r="E464" t="str">
        <f>LEFT('2013'!$B$240,4)&amp;LEFT('2013'!$C$240,3)&amp;LEFT('2013'!$H$240,13)</f>
        <v>230329formation B</v>
      </c>
      <c r="F464" s="16">
        <f>'2013'!$S$240</f>
        <v>190</v>
      </c>
      <c r="G464" s="16"/>
      <c r="H464" t="s">
        <v>325</v>
      </c>
      <c r="K464" s="131"/>
    </row>
    <row r="465" spans="1:11" x14ac:dyDescent="0.2">
      <c r="A465" s="84">
        <f>'2013'!$J$240</f>
        <v>41445</v>
      </c>
      <c r="B465" t="s">
        <v>324</v>
      </c>
      <c r="C465">
        <f>IF(OR('2013'!$H$240="formation B",'2013'!$H$240="avoir formation B"),706130,IF(OR('2013'!$H$240="formation AM",'2013'!$H$240="avoir formation AM"),706100,IF(OR('2013'!$H$240="formation AAC",'2013'!$H$240="avoir formation AAC"),706140,IF(OR('2013'!$H$240="formation moto",'2013'!$H$240="avoir formation moto"),706150,706170))))</f>
        <v>706130</v>
      </c>
      <c r="D465" s="144" t="str">
        <f>'2013'!$I$240</f>
        <v>0000000925</v>
      </c>
      <c r="E465" t="str">
        <f>LEFT('2013'!$B$240,4)&amp;LEFT('2013'!$C$240,3)&amp;LEFT('2013'!$H$240,13)</f>
        <v>230329formation B</v>
      </c>
      <c r="G465" s="16">
        <f>'2013'!$T$240</f>
        <v>158.86287625418061</v>
      </c>
      <c r="H465" t="s">
        <v>325</v>
      </c>
      <c r="K465" s="131"/>
    </row>
    <row r="466" spans="1:11" x14ac:dyDescent="0.2">
      <c r="A466" s="84">
        <f>'2013'!$J$240</f>
        <v>41445</v>
      </c>
      <c r="B466" t="s">
        <v>324</v>
      </c>
      <c r="C466">
        <v>44710</v>
      </c>
      <c r="D466" s="144" t="str">
        <f>'2013'!$I$240</f>
        <v>0000000925</v>
      </c>
      <c r="E466" t="str">
        <f>LEFT('2013'!$B$240,4)&amp;LEFT('2013'!$C$240,3)&amp;LEFT('2013'!$H$240,13)</f>
        <v>230329formation B</v>
      </c>
      <c r="F466" s="16"/>
      <c r="G466" s="16">
        <f>'2013'!$U$240</f>
        <v>31.137123745819398</v>
      </c>
      <c r="H466" t="s">
        <v>325</v>
      </c>
      <c r="K466" s="131"/>
    </row>
    <row r="467" spans="1:11" x14ac:dyDescent="0.2">
      <c r="A467" s="84">
        <f>'2013'!$J$241</f>
        <v>41447</v>
      </c>
      <c r="B467" t="s">
        <v>324</v>
      </c>
      <c r="C467" t="str">
        <f>411 &amp; LEFT('2013'!$B$241,4)&amp;LEFT('2013'!$C$241,2)</f>
        <v>41123133</v>
      </c>
      <c r="D467" s="144" t="str">
        <f>'2013'!$I$241</f>
        <v>0000000926</v>
      </c>
      <c r="E467" t="str">
        <f>LEFT('2013'!$B$241,4)&amp;LEFT('2013'!$C$241,3)&amp;LEFT('2013'!$H$241,13)</f>
        <v>231330formation AAC</v>
      </c>
      <c r="F467" s="16">
        <f>'2013'!$S$241</f>
        <v>204</v>
      </c>
      <c r="G467" s="16"/>
      <c r="H467" t="s">
        <v>325</v>
      </c>
      <c r="K467" s="131"/>
    </row>
    <row r="468" spans="1:11" x14ac:dyDescent="0.2">
      <c r="A468" s="84">
        <f>'2013'!$J$241</f>
        <v>41447</v>
      </c>
      <c r="B468" t="s">
        <v>324</v>
      </c>
      <c r="C468">
        <f>IF(OR('2013'!$H$241="formation B",'2013'!$H$241="avoir formation B"),706130,IF(OR('2013'!$H$241="formation AM",'2013'!$H$241="avoir formation AM"),706100,IF(OR('2013'!$H$241="formation AAC",'2013'!$H$241="avoir formation AAC"),706140,IF(OR('2013'!$H$241="formation moto",'2013'!$H$241="avoir formation moto"),706150,706170))))</f>
        <v>706140</v>
      </c>
      <c r="D468" s="144" t="str">
        <f>'2013'!$I$241</f>
        <v>0000000926</v>
      </c>
      <c r="E468" t="str">
        <f>LEFT('2013'!$B$241,4)&amp;LEFT('2013'!$C$241,3)&amp;LEFT('2013'!$H$241,13)</f>
        <v>231330formation AAC</v>
      </c>
      <c r="G468" s="16">
        <f>'2013'!$T$241</f>
        <v>170.5685618729097</v>
      </c>
      <c r="H468" t="s">
        <v>325</v>
      </c>
      <c r="K468" s="131"/>
    </row>
    <row r="469" spans="1:11" x14ac:dyDescent="0.2">
      <c r="A469" s="84">
        <f>'2013'!$J$241</f>
        <v>41447</v>
      </c>
      <c r="B469" t="s">
        <v>324</v>
      </c>
      <c r="C469">
        <v>44710</v>
      </c>
      <c r="D469" s="144" t="str">
        <f>'2013'!$I$241</f>
        <v>0000000926</v>
      </c>
      <c r="E469" t="str">
        <f>LEFT('2013'!$B$241,4)&amp;LEFT('2013'!$C$241,3)&amp;LEFT('2013'!$H$241,13)</f>
        <v>231330formation AAC</v>
      </c>
      <c r="F469" s="16"/>
      <c r="G469" s="16">
        <f>'2013'!$U$241</f>
        <v>33.431438127090303</v>
      </c>
      <c r="H469" t="s">
        <v>325</v>
      </c>
      <c r="K469" s="131"/>
    </row>
    <row r="470" spans="1:11" x14ac:dyDescent="0.2">
      <c r="A470" s="84">
        <f>'2013'!$J$242</f>
        <v>41447</v>
      </c>
      <c r="B470" t="s">
        <v>324</v>
      </c>
      <c r="C470" t="str">
        <f>411 &amp; LEFT('2013'!$B$242,4)&amp;LEFT('2013'!$C$242,2)</f>
        <v>41123233</v>
      </c>
      <c r="D470" s="144" t="str">
        <f>'2013'!$I$242</f>
        <v>0000000927</v>
      </c>
      <c r="E470" t="str">
        <f>LEFT('2013'!$B$242,4)&amp;LEFT('2013'!$C$242,3)&amp;LEFT('2013'!$H$242,13)</f>
        <v>232331formation B</v>
      </c>
      <c r="F470" s="16">
        <f>'2013'!$S$242</f>
        <v>242</v>
      </c>
      <c r="G470" s="16"/>
      <c r="H470" t="s">
        <v>325</v>
      </c>
      <c r="K470" s="131"/>
    </row>
    <row r="471" spans="1:11" x14ac:dyDescent="0.2">
      <c r="A471" s="84">
        <f>'2013'!$J$242</f>
        <v>41447</v>
      </c>
      <c r="B471" t="s">
        <v>324</v>
      </c>
      <c r="C471">
        <f>IF(OR('2013'!$H$242="formation B",'2013'!$H$242="avoir formation B"),706130,IF(OR('2013'!$H$242="formation AM",'2013'!$H$242="avoir formation AM"),706100,IF(OR('2013'!$H$242="formation AAC",'2013'!$H$242="avoir formation AAC"),706140,IF(OR('2013'!$H$242="formation moto",'2013'!$H$242="avoir formation moto"),706150,706170))))</f>
        <v>706130</v>
      </c>
      <c r="D471" s="144" t="str">
        <f>'2013'!$I$242</f>
        <v>0000000927</v>
      </c>
      <c r="E471" t="str">
        <f>LEFT('2013'!$B$242,4)&amp;LEFT('2013'!$C$242,3)&amp;LEFT('2013'!$H$242,13)</f>
        <v>232331formation B</v>
      </c>
      <c r="G471" s="16">
        <f>'2013'!$T$242</f>
        <v>202.34113712374582</v>
      </c>
      <c r="H471" t="s">
        <v>325</v>
      </c>
      <c r="K471" s="131"/>
    </row>
    <row r="472" spans="1:11" x14ac:dyDescent="0.2">
      <c r="A472" s="84">
        <f>'2013'!$J$242</f>
        <v>41447</v>
      </c>
      <c r="B472" t="s">
        <v>324</v>
      </c>
      <c r="C472">
        <v>44710</v>
      </c>
      <c r="D472" s="144" t="str">
        <f>'2013'!$I$242</f>
        <v>0000000927</v>
      </c>
      <c r="E472" t="str">
        <f>LEFT('2013'!$B$242,4)&amp;LEFT('2013'!$C$242,3)&amp;LEFT('2013'!$H$242,13)</f>
        <v>232331formation B</v>
      </c>
      <c r="F472" s="16"/>
      <c r="G472" s="16">
        <f>'2013'!$U$242</f>
        <v>39.658862876254183</v>
      </c>
      <c r="H472" t="s">
        <v>325</v>
      </c>
      <c r="K472" s="131"/>
    </row>
    <row r="473" spans="1:11" x14ac:dyDescent="0.2">
      <c r="A473" s="84">
        <f>'2013'!$J$243</f>
        <v>41447</v>
      </c>
      <c r="B473" t="s">
        <v>324</v>
      </c>
      <c r="C473" t="str">
        <f>411 &amp; LEFT('2013'!$B$243,4)&amp;LEFT('2013'!$C$243,2)</f>
        <v>41123333</v>
      </c>
      <c r="D473" s="144" t="str">
        <f>'2013'!$I$243</f>
        <v>0000000928</v>
      </c>
      <c r="E473" t="str">
        <f>LEFT('2013'!$B$243,4)&amp;LEFT('2013'!$C$243,3)&amp;LEFT('2013'!$H$243,13)</f>
        <v>233332formation B</v>
      </c>
      <c r="F473" s="16">
        <f>'2013'!$S$243</f>
        <v>190</v>
      </c>
      <c r="G473" s="16"/>
      <c r="H473" t="s">
        <v>325</v>
      </c>
      <c r="K473" s="131"/>
    </row>
    <row r="474" spans="1:11" x14ac:dyDescent="0.2">
      <c r="A474" s="84">
        <f>'2013'!$J$243</f>
        <v>41447</v>
      </c>
      <c r="B474" t="s">
        <v>324</v>
      </c>
      <c r="C474">
        <f>IF(OR('2013'!$H$243="formation B",'2013'!$H$243="avoir formation B"),706130,IF(OR('2013'!$H$243="formation AM",'2013'!$H$243="avoir formation AM"),706100,IF(OR('2013'!$H$243="formation AAC",'2013'!$H$243="avoir formation AAC"),706140,IF(OR('2013'!$H$243="formation moto",'2013'!$H$243="avoir formation moto"),706150,706170))))</f>
        <v>706130</v>
      </c>
      <c r="D474" s="144" t="str">
        <f>'2013'!$I$243</f>
        <v>0000000928</v>
      </c>
      <c r="E474" t="str">
        <f>LEFT('2013'!$B$243,4)&amp;LEFT('2013'!$C$243,3)&amp;LEFT('2013'!$H$243,13)</f>
        <v>233332formation B</v>
      </c>
      <c r="G474" s="16">
        <f>'2013'!$T$243</f>
        <v>158.86287625418061</v>
      </c>
      <c r="H474" t="s">
        <v>325</v>
      </c>
      <c r="K474" s="131"/>
    </row>
    <row r="475" spans="1:11" x14ac:dyDescent="0.2">
      <c r="A475" s="84">
        <f>'2013'!$J$243</f>
        <v>41447</v>
      </c>
      <c r="B475" t="s">
        <v>324</v>
      </c>
      <c r="C475">
        <v>44710</v>
      </c>
      <c r="D475" s="144" t="str">
        <f>'2013'!$I$243</f>
        <v>0000000928</v>
      </c>
      <c r="E475" t="str">
        <f>LEFT('2013'!$B$243,4)&amp;LEFT('2013'!$C$243,3)&amp;LEFT('2013'!$H$243,13)</f>
        <v>233332formation B</v>
      </c>
      <c r="F475" s="16"/>
      <c r="G475" s="16">
        <f>'2013'!$U$243</f>
        <v>31.137123745819398</v>
      </c>
      <c r="H475" t="s">
        <v>325</v>
      </c>
      <c r="K475" s="131"/>
    </row>
    <row r="476" spans="1:11" x14ac:dyDescent="0.2">
      <c r="A476" s="84">
        <f>'2013'!$J$244</f>
        <v>41447</v>
      </c>
      <c r="B476" t="s">
        <v>324</v>
      </c>
      <c r="C476" t="str">
        <f>411 &amp; LEFT('2013'!$B$244,4)&amp;LEFT('2013'!$C$244,2)</f>
        <v>41123433</v>
      </c>
      <c r="D476" s="144" t="str">
        <f>'2013'!$I$244</f>
        <v>0000000929</v>
      </c>
      <c r="E476" t="str">
        <f>LEFT('2013'!$B$244,4)&amp;LEFT('2013'!$C$244,3)&amp;LEFT('2013'!$H$244,13)</f>
        <v>234333formation B</v>
      </c>
      <c r="F476" s="16">
        <f>'2013'!$S$244</f>
        <v>204</v>
      </c>
      <c r="G476" s="16"/>
      <c r="H476" t="s">
        <v>325</v>
      </c>
      <c r="K476" s="131"/>
    </row>
    <row r="477" spans="1:11" x14ac:dyDescent="0.2">
      <c r="A477" s="84">
        <f>'2013'!$J$244</f>
        <v>41447</v>
      </c>
      <c r="B477" t="s">
        <v>324</v>
      </c>
      <c r="C477">
        <f>IF(OR('2013'!$H$244="formation B",'2013'!$H$244="avoir formation B"),706130,IF(OR('2013'!$H$244="formation AM",'2013'!$H$244="avoir formation AM"),706100,IF(OR('2013'!$H$244="formation AAC",'2013'!$H$244="avoir formation AAC"),706140,IF(OR('2013'!$H$244="formation moto",'2013'!$H$244="avoir formation moto"),706150,706170))))</f>
        <v>706130</v>
      </c>
      <c r="D477" s="144" t="str">
        <f>'2013'!$I$244</f>
        <v>0000000929</v>
      </c>
      <c r="E477" t="str">
        <f>LEFT('2013'!$B$244,4)&amp;LEFT('2013'!$C$244,3)&amp;LEFT('2013'!$H$244,13)</f>
        <v>234333formation B</v>
      </c>
      <c r="G477" s="16">
        <f>'2013'!$T$244</f>
        <v>170.5685618729097</v>
      </c>
      <c r="H477" t="s">
        <v>325</v>
      </c>
      <c r="K477" s="131"/>
    </row>
    <row r="478" spans="1:11" x14ac:dyDescent="0.2">
      <c r="A478" s="84">
        <f>'2013'!$J$244</f>
        <v>41447</v>
      </c>
      <c r="B478" t="s">
        <v>324</v>
      </c>
      <c r="C478">
        <v>44710</v>
      </c>
      <c r="D478" s="144" t="str">
        <f>'2013'!$I$244</f>
        <v>0000000929</v>
      </c>
      <c r="E478" t="str">
        <f>LEFT('2013'!$B$244,4)&amp;LEFT('2013'!$C$244,3)&amp;LEFT('2013'!$H$244,13)</f>
        <v>234333formation B</v>
      </c>
      <c r="F478" s="16"/>
      <c r="G478" s="16">
        <f>'2013'!$U$244</f>
        <v>33.431438127090303</v>
      </c>
      <c r="H478" t="s">
        <v>325</v>
      </c>
      <c r="K478" s="131"/>
    </row>
    <row r="479" spans="1:11" x14ac:dyDescent="0.2">
      <c r="A479" s="84">
        <f>'2013'!$J$245</f>
        <v>41447</v>
      </c>
      <c r="B479" t="s">
        <v>324</v>
      </c>
      <c r="C479" t="str">
        <f>411 &amp; LEFT('2013'!$B$245,4)&amp;LEFT('2013'!$C$245,2)</f>
        <v>41123533</v>
      </c>
      <c r="D479" s="144" t="str">
        <f>'2013'!$I$245</f>
        <v>0000000930</v>
      </c>
      <c r="E479" t="str">
        <f>LEFT('2013'!$B$245,4)&amp;LEFT('2013'!$C$245,3)&amp;LEFT('2013'!$H$245,13)</f>
        <v>235334formation B</v>
      </c>
      <c r="F479" s="16">
        <f>'2013'!$S$245</f>
        <v>570</v>
      </c>
      <c r="G479" s="16"/>
      <c r="H479" t="s">
        <v>325</v>
      </c>
      <c r="K479" s="131"/>
    </row>
    <row r="480" spans="1:11" x14ac:dyDescent="0.2">
      <c r="A480" s="84">
        <f>'2013'!$J$245</f>
        <v>41447</v>
      </c>
      <c r="B480" t="s">
        <v>324</v>
      </c>
      <c r="C480">
        <f>IF(OR('2013'!$H$245="formation B",'2013'!$H$245="avoir formation B"),706130,IF(OR('2013'!$H$245="formation AM",'2013'!$H$245="avoir formation AM"),706100,IF(OR('2013'!$H$245="formation AAC",'2013'!$H$245="avoir formation AAC"),706140,IF(OR('2013'!$H$245="formation moto",'2013'!$H$245="avoir formation moto"),706150,706170))))</f>
        <v>706130</v>
      </c>
      <c r="D480" s="144" t="str">
        <f>'2013'!$I$245</f>
        <v>0000000930</v>
      </c>
      <c r="E480" t="str">
        <f>LEFT('2013'!$B$245,4)&amp;LEFT('2013'!$C$245,3)&amp;LEFT('2013'!$H$245,13)</f>
        <v>235334formation B</v>
      </c>
      <c r="G480" s="16">
        <f>'2013'!$T$245</f>
        <v>476.58862876254182</v>
      </c>
      <c r="H480" t="s">
        <v>325</v>
      </c>
      <c r="K480" s="131"/>
    </row>
    <row r="481" spans="1:11" x14ac:dyDescent="0.2">
      <c r="A481" s="84">
        <f>'2013'!$J$245</f>
        <v>41447</v>
      </c>
      <c r="B481" t="s">
        <v>324</v>
      </c>
      <c r="C481">
        <v>44710</v>
      </c>
      <c r="D481" s="144" t="str">
        <f>'2013'!$I$245</f>
        <v>0000000930</v>
      </c>
      <c r="E481" t="str">
        <f>LEFT('2013'!$B$245,4)&amp;LEFT('2013'!$C$245,3)&amp;LEFT('2013'!$H$245,13)</f>
        <v>235334formation B</v>
      </c>
      <c r="F481" s="16"/>
      <c r="G481" s="16">
        <f>'2013'!$U$245</f>
        <v>93.411371237458198</v>
      </c>
      <c r="H481" t="s">
        <v>325</v>
      </c>
      <c r="K481" s="131"/>
    </row>
    <row r="482" spans="1:11" x14ac:dyDescent="0.2">
      <c r="A482" s="84">
        <f>'2013'!$J$246</f>
        <v>41447</v>
      </c>
      <c r="B482" t="s">
        <v>324</v>
      </c>
      <c r="C482" t="str">
        <f>411 &amp; LEFT('2013'!$B$246,4)&amp;LEFT('2013'!$C$246,2)</f>
        <v>41123633</v>
      </c>
      <c r="D482" s="144" t="str">
        <f>'2013'!$I$246</f>
        <v>0000000931</v>
      </c>
      <c r="E482" t="str">
        <f>LEFT('2013'!$B$246,4)&amp;LEFT('2013'!$C$246,3)&amp;LEFT('2013'!$H$246,13)</f>
        <v>236335formation AAC</v>
      </c>
      <c r="F482" s="16">
        <f>'2013'!$S$246</f>
        <v>204</v>
      </c>
      <c r="G482" s="16"/>
      <c r="H482" t="s">
        <v>325</v>
      </c>
      <c r="K482" s="131"/>
    </row>
    <row r="483" spans="1:11" x14ac:dyDescent="0.2">
      <c r="A483" s="84">
        <f>'2013'!$J$246</f>
        <v>41447</v>
      </c>
      <c r="B483" t="s">
        <v>324</v>
      </c>
      <c r="C483">
        <f>IF(OR('2013'!$H$246="formation B",'2013'!$H$246="avoir formation B"),706130,IF(OR('2013'!$H$246="formation AM",'2013'!$H$246="avoir formation AM"),706100,IF(OR('2013'!$H$246="formation AAC",'2013'!$H$246="avoir formation AAC"),706140,IF(OR('2013'!$H$246="formation moto",'2013'!$H$246="avoir formation moto"),706150,706170))))</f>
        <v>706140</v>
      </c>
      <c r="D483" s="144" t="str">
        <f>'2013'!$I$246</f>
        <v>0000000931</v>
      </c>
      <c r="E483" t="str">
        <f>LEFT('2013'!$B$246,4)&amp;LEFT('2013'!$C$246,3)&amp;LEFT('2013'!$H$246,13)</f>
        <v>236335formation AAC</v>
      </c>
      <c r="G483" s="16">
        <f>'2013'!$T$246</f>
        <v>170.5685618729097</v>
      </c>
      <c r="H483" t="s">
        <v>325</v>
      </c>
      <c r="K483" s="131"/>
    </row>
    <row r="484" spans="1:11" x14ac:dyDescent="0.2">
      <c r="A484" s="84">
        <f>'2013'!$J$246</f>
        <v>41447</v>
      </c>
      <c r="B484" t="s">
        <v>324</v>
      </c>
      <c r="C484">
        <v>44710</v>
      </c>
      <c r="D484" s="144" t="str">
        <f>'2013'!$I$246</f>
        <v>0000000931</v>
      </c>
      <c r="E484" t="str">
        <f>LEFT('2013'!$B$246,4)&amp;LEFT('2013'!$C$246,3)&amp;LEFT('2013'!$H$246,13)</f>
        <v>236335formation AAC</v>
      </c>
      <c r="F484" s="16"/>
      <c r="G484" s="16">
        <f>'2013'!$U$246</f>
        <v>33.431438127090303</v>
      </c>
      <c r="H484" t="s">
        <v>325</v>
      </c>
    </row>
    <row r="485" spans="1:11" x14ac:dyDescent="0.2">
      <c r="A485" s="84">
        <f>'2013'!$J$247</f>
        <v>41450</v>
      </c>
      <c r="B485" t="s">
        <v>324</v>
      </c>
      <c r="C485" t="str">
        <f>411 &amp; LEFT('2013'!$B$247,4)&amp;LEFT('2013'!$C$247,2)</f>
        <v>41123733</v>
      </c>
      <c r="D485" s="144" t="str">
        <f>'2013'!$I$247</f>
        <v>0000000932</v>
      </c>
      <c r="E485" t="str">
        <f>LEFT('2013'!$B$247,4)&amp;LEFT('2013'!$C$247,3)&amp;LEFT('2013'!$H$247,13)</f>
        <v>237336formation B</v>
      </c>
      <c r="F485" s="16">
        <f>'2013'!$S$247</f>
        <v>302</v>
      </c>
      <c r="G485" s="16"/>
      <c r="H485" t="s">
        <v>325</v>
      </c>
    </row>
    <row r="486" spans="1:11" x14ac:dyDescent="0.2">
      <c r="A486" s="84">
        <f>'2013'!$J$247</f>
        <v>41450</v>
      </c>
      <c r="B486" t="s">
        <v>324</v>
      </c>
      <c r="C486">
        <f>IF(OR('2013'!$H$247="formation B",'2013'!$H$247="avoir formation B"),706130,IF(OR('2013'!$H$247="formation AM",'2013'!$H$247="avoir formation AM"),706100,IF(OR('2013'!$H$247="formation AAC",'2013'!$H$247="avoir formation AAC"),706140,IF(OR('2013'!$H$247="formation moto",'2013'!$H$247="avoir formation moto"),706150,706170))))</f>
        <v>706130</v>
      </c>
      <c r="D486" s="144" t="str">
        <f>'2013'!$I$247</f>
        <v>0000000932</v>
      </c>
      <c r="E486" t="str">
        <f>LEFT('2013'!$B$247,4)&amp;LEFT('2013'!$C$247,3)&amp;LEFT('2013'!$H$247,13)</f>
        <v>237336formation B</v>
      </c>
      <c r="G486" s="16">
        <f>'2013'!$T$247</f>
        <v>252.5083612040134</v>
      </c>
      <c r="H486" t="s">
        <v>325</v>
      </c>
    </row>
    <row r="487" spans="1:11" x14ac:dyDescent="0.2">
      <c r="A487" s="84">
        <f>'2013'!$J$247</f>
        <v>41450</v>
      </c>
      <c r="B487" t="s">
        <v>324</v>
      </c>
      <c r="C487">
        <v>44710</v>
      </c>
      <c r="D487" s="144" t="str">
        <f>'2013'!$I$247</f>
        <v>0000000932</v>
      </c>
      <c r="E487" t="str">
        <f>LEFT('2013'!$B$247,4)&amp;LEFT('2013'!$C$247,3)&amp;LEFT('2013'!$H$247,13)</f>
        <v>237336formation B</v>
      </c>
      <c r="F487" s="16"/>
      <c r="G487" s="16">
        <f>'2013'!$U$247</f>
        <v>49.491638795986631</v>
      </c>
      <c r="H487" t="s">
        <v>325</v>
      </c>
    </row>
    <row r="488" spans="1:11" x14ac:dyDescent="0.2">
      <c r="A488" s="84">
        <f>'2013'!$J$248</f>
        <v>41451</v>
      </c>
      <c r="B488" t="s">
        <v>324</v>
      </c>
      <c r="C488" t="str">
        <f>411 &amp; LEFT('2013'!$B$248,4)&amp;LEFT('2013'!$C$248,2)</f>
        <v>41123833</v>
      </c>
      <c r="D488" s="144" t="str">
        <f>'2013'!$I$248</f>
        <v>0000000933</v>
      </c>
      <c r="E488" t="str">
        <f>LEFT('2013'!$B$248,4)&amp;LEFT('2013'!$C$248,3)&amp;LEFT('2013'!$H$248,13)</f>
        <v>238337formation B</v>
      </c>
      <c r="F488" s="16">
        <f>'2013'!$S$248</f>
        <v>38</v>
      </c>
      <c r="G488" s="16"/>
      <c r="H488" t="s">
        <v>325</v>
      </c>
    </row>
    <row r="489" spans="1:11" x14ac:dyDescent="0.2">
      <c r="A489" s="84">
        <f>'2013'!$J$248</f>
        <v>41451</v>
      </c>
      <c r="B489" t="s">
        <v>324</v>
      </c>
      <c r="C489">
        <f>IF(OR('2013'!$H$248="formation B",'2013'!$H$248="avoir formation B"),706130,IF(OR('2013'!$H$248="formation AM",'2013'!$H$248="avoir formation AM"),706100,IF(OR('2013'!$H$248="formation AAC",'2013'!$H$248="avoir formation AAC"),706140,IF(OR('2013'!$H$248="formation moto",'2013'!$H$248="avoir formation moto"),706150,706170))))</f>
        <v>706130</v>
      </c>
      <c r="D489" s="144" t="str">
        <f>'2013'!$I$248</f>
        <v>0000000933</v>
      </c>
      <c r="E489" t="str">
        <f>LEFT('2013'!$B$248,4)&amp;LEFT('2013'!$C$248,3)&amp;LEFT('2013'!$H$248,13)</f>
        <v>238337formation B</v>
      </c>
      <c r="G489" s="16">
        <f>'2013'!$T$248</f>
        <v>31.772575250836123</v>
      </c>
      <c r="H489" t="s">
        <v>325</v>
      </c>
    </row>
    <row r="490" spans="1:11" x14ac:dyDescent="0.2">
      <c r="A490" s="84">
        <f>'2013'!$J$248</f>
        <v>41451</v>
      </c>
      <c r="B490" t="s">
        <v>324</v>
      </c>
      <c r="C490">
        <v>44710</v>
      </c>
      <c r="D490" s="144" t="str">
        <f>'2013'!$I$248</f>
        <v>0000000933</v>
      </c>
      <c r="E490" t="str">
        <f>LEFT('2013'!$B$248,4)&amp;LEFT('2013'!$C$248,3)&amp;LEFT('2013'!$H$248,13)</f>
        <v>238337formation B</v>
      </c>
      <c r="F490" s="16"/>
      <c r="G490" s="16">
        <f>'2013'!$U$248</f>
        <v>6.2274247491638803</v>
      </c>
      <c r="H490" t="s">
        <v>325</v>
      </c>
    </row>
    <row r="491" spans="1:11" x14ac:dyDescent="0.2">
      <c r="A491" s="84">
        <f>'2013'!$J$249</f>
        <v>41451</v>
      </c>
      <c r="B491" t="s">
        <v>324</v>
      </c>
      <c r="C491" t="str">
        <f>411 &amp; LEFT('2013'!$B$249,4)&amp;LEFT('2013'!$C$249,2)</f>
        <v>41123933</v>
      </c>
      <c r="D491" s="144" t="str">
        <f>'2013'!$I$249</f>
        <v>0000000934</v>
      </c>
      <c r="E491" t="str">
        <f>LEFT('2013'!$B$249,4)&amp;LEFT('2013'!$C$249,3)&amp;LEFT('2013'!$H$249,13)</f>
        <v>239338formation B</v>
      </c>
      <c r="F491" s="16">
        <f>'2013'!$S$249</f>
        <v>356</v>
      </c>
      <c r="G491" s="16"/>
      <c r="H491" t="s">
        <v>325</v>
      </c>
    </row>
    <row r="492" spans="1:11" x14ac:dyDescent="0.2">
      <c r="A492" s="84">
        <f>'2013'!$J$249</f>
        <v>41451</v>
      </c>
      <c r="B492" t="s">
        <v>324</v>
      </c>
      <c r="C492">
        <f>IF(OR('2013'!$H$249="formation B",'2013'!$H$249="avoir formation B"),706130,IF(OR('2013'!$H$249="formation AM",'2013'!$H$249="avoir formation AM"),706100,IF(OR('2013'!$H$249="formation AAC",'2013'!$H$249="avoir formation AAC"),706140,IF(OR('2013'!$H$249="formation moto",'2013'!$H$249="avoir formation moto"),706150,706170))))</f>
        <v>706130</v>
      </c>
      <c r="D492" s="144" t="str">
        <f>'2013'!$I$249</f>
        <v>0000000934</v>
      </c>
      <c r="E492" t="str">
        <f>LEFT('2013'!$B$249,4)&amp;LEFT('2013'!$C$249,3)&amp;LEFT('2013'!$H$249,13)</f>
        <v>239338formation B</v>
      </c>
      <c r="G492" s="16">
        <f>'2013'!$T$249</f>
        <v>297.6588628762542</v>
      </c>
      <c r="H492" t="s">
        <v>325</v>
      </c>
    </row>
    <row r="493" spans="1:11" x14ac:dyDescent="0.2">
      <c r="A493" s="84">
        <f>'2013'!$J$249</f>
        <v>41451</v>
      </c>
      <c r="B493" t="s">
        <v>324</v>
      </c>
      <c r="C493">
        <v>44710</v>
      </c>
      <c r="D493" s="144" t="str">
        <f>'2013'!$I$249</f>
        <v>0000000934</v>
      </c>
      <c r="E493" t="str">
        <f>LEFT('2013'!$B$249,4)&amp;LEFT('2013'!$C$249,3)&amp;LEFT('2013'!$H$249,13)</f>
        <v>239338formation B</v>
      </c>
      <c r="F493" s="16"/>
      <c r="G493" s="16">
        <f>'2013'!$U$249</f>
        <v>58.341137123745824</v>
      </c>
      <c r="H493" t="s">
        <v>325</v>
      </c>
    </row>
    <row r="494" spans="1:11" x14ac:dyDescent="0.2">
      <c r="A494" s="84">
        <f>'2013'!$J$250</f>
        <v>41451</v>
      </c>
      <c r="B494" t="s">
        <v>324</v>
      </c>
      <c r="C494" t="str">
        <f>411 &amp; LEFT('2013'!$B$250,4)&amp;LEFT('2013'!$C$250,2)</f>
        <v>41124033</v>
      </c>
      <c r="D494" s="144" t="str">
        <f>'2013'!$I$250</f>
        <v>0000000935</v>
      </c>
      <c r="E494" t="str">
        <f>LEFT('2013'!$B$250,4)&amp;LEFT('2013'!$C$250,3)&amp;LEFT('2013'!$H$250,13)</f>
        <v>240339formation AAC</v>
      </c>
      <c r="F494" s="16">
        <f>'2013'!$S$250</f>
        <v>38</v>
      </c>
      <c r="G494" s="16"/>
      <c r="H494" t="s">
        <v>325</v>
      </c>
    </row>
    <row r="495" spans="1:11" x14ac:dyDescent="0.2">
      <c r="A495" s="84">
        <f>'2013'!$J$250</f>
        <v>41451</v>
      </c>
      <c r="B495" t="s">
        <v>324</v>
      </c>
      <c r="C495">
        <f>IF(OR('2013'!$H$250="formation B",'2013'!$H$250="avoir formation B"),706130,IF(OR('2013'!$H$250="formation AM",'2013'!$H$250="avoir formation AM"),706100,IF(OR('2013'!$H$250="formation AAC",'2013'!$H$250="avoir formation AAC"),706140,IF(OR('2013'!$H$250="formation moto",'2013'!$H$250="avoir formation moto"),706150,706170))))</f>
        <v>706140</v>
      </c>
      <c r="D495" s="144" t="str">
        <f>'2013'!$I$250</f>
        <v>0000000935</v>
      </c>
      <c r="E495" t="str">
        <f>LEFT('2013'!$B$250,4)&amp;LEFT('2013'!$C$250,3)&amp;LEFT('2013'!$H$250,13)</f>
        <v>240339formation AAC</v>
      </c>
      <c r="G495" s="16">
        <f>'2013'!$T$250</f>
        <v>31.772575250836123</v>
      </c>
      <c r="H495" t="s">
        <v>325</v>
      </c>
    </row>
    <row r="496" spans="1:11" x14ac:dyDescent="0.2">
      <c r="A496" s="84">
        <f>'2013'!$J$250</f>
        <v>41451</v>
      </c>
      <c r="B496" t="s">
        <v>324</v>
      </c>
      <c r="C496">
        <v>44710</v>
      </c>
      <c r="D496" s="144" t="str">
        <f>'2013'!$I$250</f>
        <v>0000000935</v>
      </c>
      <c r="E496" t="str">
        <f>LEFT('2013'!$B$250,4)&amp;LEFT('2013'!$C$250,3)&amp;LEFT('2013'!$H$250,13)</f>
        <v>240339formation AAC</v>
      </c>
      <c r="F496" s="16"/>
      <c r="G496" s="16">
        <f>'2013'!$U$250</f>
        <v>6.2274247491638803</v>
      </c>
      <c r="H496" t="s">
        <v>325</v>
      </c>
    </row>
    <row r="497" spans="1:8" x14ac:dyDescent="0.2">
      <c r="A497" s="84">
        <f>'2013'!$J$251</f>
        <v>41452</v>
      </c>
      <c r="B497" t="s">
        <v>324</v>
      </c>
      <c r="C497" t="str">
        <f>411 &amp; LEFT('2013'!$B$251,4)&amp;LEFT('2013'!$C$251,2)</f>
        <v>41124134</v>
      </c>
      <c r="D497" s="144" t="str">
        <f>'2013'!$I$251</f>
        <v>0000000936</v>
      </c>
      <c r="E497" t="str">
        <f>LEFT('2013'!$B$251,4)&amp;LEFT('2013'!$C$251,3)&amp;LEFT('2013'!$H$251,13)</f>
        <v>241340formation B</v>
      </c>
      <c r="F497" s="16">
        <f>'2013'!$S$251</f>
        <v>190</v>
      </c>
      <c r="G497" s="16"/>
      <c r="H497" t="s">
        <v>325</v>
      </c>
    </row>
    <row r="498" spans="1:8" x14ac:dyDescent="0.2">
      <c r="A498" s="84">
        <f>'2013'!$J$251</f>
        <v>41452</v>
      </c>
      <c r="B498" t="s">
        <v>324</v>
      </c>
      <c r="C498">
        <f>IF(OR('2013'!$H$251="formation B",'2013'!$H$251="avoir formation B"),706130,IF(OR('2013'!$H$251="formation AM",'2013'!$H$251="avoir formation AM"),706100,IF(OR('2013'!$H$251="formation AAC",'2013'!$H$251="avoir formation AAC"),706140,IF(OR('2013'!$H$251="formation moto",'2013'!$H$251="avoir formation moto"),706150,706170))))</f>
        <v>706130</v>
      </c>
      <c r="D498" s="144" t="str">
        <f>'2013'!$I$251</f>
        <v>0000000936</v>
      </c>
      <c r="E498" t="str">
        <f>LEFT('2013'!$B$251,4)&amp;LEFT('2013'!$C$251,3)&amp;LEFT('2013'!$H$251,13)</f>
        <v>241340formation B</v>
      </c>
      <c r="G498" s="16">
        <f>'2013'!$T$251</f>
        <v>158.86287625418061</v>
      </c>
      <c r="H498" t="s">
        <v>325</v>
      </c>
    </row>
    <row r="499" spans="1:8" x14ac:dyDescent="0.2">
      <c r="A499" s="84">
        <f>'2013'!$J$251</f>
        <v>41452</v>
      </c>
      <c r="B499" t="s">
        <v>324</v>
      </c>
      <c r="C499">
        <v>44710</v>
      </c>
      <c r="D499" s="144" t="str">
        <f>'2013'!$I$251</f>
        <v>0000000936</v>
      </c>
      <c r="E499" t="str">
        <f>LEFT('2013'!$B$251,4)&amp;LEFT('2013'!$C$251,3)&amp;LEFT('2013'!$H$251,13)</f>
        <v>241340formation B</v>
      </c>
      <c r="F499" s="16"/>
      <c r="G499" s="16">
        <f>'2013'!$U$251</f>
        <v>31.137123745819398</v>
      </c>
      <c r="H499" t="s">
        <v>325</v>
      </c>
    </row>
    <row r="500" spans="1:8" x14ac:dyDescent="0.2">
      <c r="A500" s="84">
        <f>'2013'!$J$252</f>
        <v>41452</v>
      </c>
      <c r="B500" t="s">
        <v>324</v>
      </c>
      <c r="C500" t="str">
        <f>411 &amp; LEFT('2013'!$B$252,4)&amp;LEFT('2013'!$C$252,2)</f>
        <v>41124234</v>
      </c>
      <c r="D500" s="144" t="str">
        <f>'2013'!$I$252</f>
        <v>0000000937</v>
      </c>
      <c r="E500" t="str">
        <f>LEFT('2013'!$B$252,4)&amp;LEFT('2013'!$C$252,3)&amp;LEFT('2013'!$H$252,13)</f>
        <v>242341formation B</v>
      </c>
      <c r="F500" s="16">
        <f>'2013'!$S$252</f>
        <v>470</v>
      </c>
      <c r="G500" s="16"/>
      <c r="H500" t="s">
        <v>325</v>
      </c>
    </row>
    <row r="501" spans="1:8" x14ac:dyDescent="0.2">
      <c r="A501" s="84">
        <f>'2013'!$J$252</f>
        <v>41452</v>
      </c>
      <c r="B501" t="s">
        <v>324</v>
      </c>
      <c r="C501">
        <f>IF(OR('2013'!$H$252="formation B",'2013'!$H$252="avoir formation B"),706130,IF(OR('2013'!$H$252="formation AM",'2013'!$H$252="avoir formation AM"),706100,IF(OR('2013'!$H$252="formation AAC",'2013'!$H$252="avoir formation AAC"),706140,IF(OR('2013'!$H$252="formation moto",'2013'!$H$252="avoir formation moto"),706150,706170))))</f>
        <v>706130</v>
      </c>
      <c r="D501" s="144" t="str">
        <f>'2013'!$I$252</f>
        <v>0000000937</v>
      </c>
      <c r="E501" t="str">
        <f>LEFT('2013'!$B$252,4)&amp;LEFT('2013'!$C$252,3)&amp;LEFT('2013'!$H$252,13)</f>
        <v>242341formation B</v>
      </c>
      <c r="G501" s="16">
        <f>'2013'!$T$252</f>
        <v>392.97658862876256</v>
      </c>
      <c r="H501" t="s">
        <v>325</v>
      </c>
    </row>
    <row r="502" spans="1:8" x14ac:dyDescent="0.2">
      <c r="A502" s="84">
        <f>'2013'!$J$252</f>
        <v>41452</v>
      </c>
      <c r="B502" t="s">
        <v>324</v>
      </c>
      <c r="C502">
        <v>44710</v>
      </c>
      <c r="D502" s="144" t="str">
        <f>'2013'!$I$252</f>
        <v>0000000937</v>
      </c>
      <c r="E502" t="str">
        <f>LEFT('2013'!$B$252,4)&amp;LEFT('2013'!$C$252,3)&amp;LEFT('2013'!$H$252,13)</f>
        <v>242341formation B</v>
      </c>
      <c r="F502" s="16"/>
      <c r="G502" s="16">
        <f>'2013'!$U$252</f>
        <v>77.023411371237458</v>
      </c>
      <c r="H502" t="s">
        <v>325</v>
      </c>
    </row>
    <row r="503" spans="1:8" x14ac:dyDescent="0.2">
      <c r="A503" s="84">
        <f>'2013'!$J$253</f>
        <v>41452</v>
      </c>
      <c r="B503" t="s">
        <v>324</v>
      </c>
      <c r="C503" t="str">
        <f>411 &amp; LEFT('2013'!$B$253,4)&amp;LEFT('2013'!$C$253,2)</f>
        <v>41124334</v>
      </c>
      <c r="D503" s="144" t="str">
        <f>'2013'!$I$253</f>
        <v>0000000938</v>
      </c>
      <c r="E503" t="str">
        <f>LEFT('2013'!$B$253,4)&amp;LEFT('2013'!$C$253,3)&amp;LEFT('2013'!$H$253,13)</f>
        <v>243342formation B</v>
      </c>
      <c r="F503" s="16">
        <f>'2013'!$S$253</f>
        <v>394</v>
      </c>
      <c r="G503" s="16"/>
      <c r="H503" t="s">
        <v>325</v>
      </c>
    </row>
    <row r="504" spans="1:8" x14ac:dyDescent="0.2">
      <c r="A504" s="84">
        <f>'2013'!$J$253</f>
        <v>41452</v>
      </c>
      <c r="B504" t="s">
        <v>324</v>
      </c>
      <c r="C504">
        <f>IF(OR('2013'!$H$253="formation B",'2013'!$H$253="avoir formation B"),706130,IF(OR('2013'!$H$253="formation AM",'2013'!$H$253="avoir formation AM"),706100,IF(OR('2013'!$H$253="formation AAC",'2013'!$H$253="avoir formation AAC"),706140,IF(OR('2013'!$H$253="formation moto",'2013'!$H$253="avoir formation moto"),706150,706170))))</f>
        <v>706130</v>
      </c>
      <c r="D504" s="144" t="str">
        <f>'2013'!$I$253</f>
        <v>0000000938</v>
      </c>
      <c r="E504" t="str">
        <f>LEFT('2013'!$B$253,4)&amp;LEFT('2013'!$C$253,3)&amp;LEFT('2013'!$H$253,13)</f>
        <v>243342formation B</v>
      </c>
      <c r="G504" s="16">
        <f>'2013'!$T$253</f>
        <v>329.4314381270903</v>
      </c>
      <c r="H504" t="s">
        <v>325</v>
      </c>
    </row>
    <row r="505" spans="1:8" x14ac:dyDescent="0.2">
      <c r="A505" s="84">
        <f>'2013'!$J$253</f>
        <v>41452</v>
      </c>
      <c r="B505" t="s">
        <v>324</v>
      </c>
      <c r="C505">
        <v>44710</v>
      </c>
      <c r="D505" s="144" t="str">
        <f>'2013'!$I$253</f>
        <v>0000000938</v>
      </c>
      <c r="E505" t="str">
        <f>LEFT('2013'!$B$253,4)&amp;LEFT('2013'!$C$253,3)&amp;LEFT('2013'!$H$253,13)</f>
        <v>243342formation B</v>
      </c>
      <c r="F505" s="16"/>
      <c r="G505" s="16">
        <f>'2013'!$U$253</f>
        <v>64.568561872909697</v>
      </c>
      <c r="H505" t="s">
        <v>325</v>
      </c>
    </row>
    <row r="506" spans="1:8" x14ac:dyDescent="0.2">
      <c r="A506" s="84">
        <f>'2013'!$J$254</f>
        <v>41452</v>
      </c>
      <c r="B506" t="s">
        <v>324</v>
      </c>
      <c r="C506" t="str">
        <f>411 &amp; LEFT('2013'!$B$254,4)&amp;LEFT('2013'!$C$254,2)</f>
        <v>41124434</v>
      </c>
      <c r="D506" s="144" t="str">
        <f>'2013'!$I$254</f>
        <v>0000000939</v>
      </c>
      <c r="E506" t="str">
        <f>LEFT('2013'!$B$254,4)&amp;LEFT('2013'!$C$254,3)&amp;LEFT('2013'!$H$254,13)</f>
        <v>244343formation B</v>
      </c>
      <c r="F506" s="16">
        <f>'2013'!$S$254</f>
        <v>190</v>
      </c>
      <c r="G506" s="16"/>
      <c r="H506" t="s">
        <v>325</v>
      </c>
    </row>
    <row r="507" spans="1:8" x14ac:dyDescent="0.2">
      <c r="A507" s="84">
        <f>'2013'!$J$254</f>
        <v>41452</v>
      </c>
      <c r="B507" t="s">
        <v>324</v>
      </c>
      <c r="C507">
        <f>IF(OR('2013'!$H$254="formation B",'2013'!$H$254="avoir formation B"),706130,IF(OR('2013'!$H$254="formation AM",'2013'!$H$254="avoir formation AM"),706100,IF(OR('2013'!$H$254="formation AAC",'2013'!$H$254="avoir formation AAC"),706140,IF(OR('2013'!$H$254="formation moto",'2013'!$H$254="avoir formation moto"),706150,706170))))</f>
        <v>706130</v>
      </c>
      <c r="D507" s="144" t="str">
        <f>'2013'!$I$254</f>
        <v>0000000939</v>
      </c>
      <c r="E507" t="str">
        <f>LEFT('2013'!$B$254,4)&amp;LEFT('2013'!$C$254,3)&amp;LEFT('2013'!$H$254,13)</f>
        <v>244343formation B</v>
      </c>
      <c r="G507" s="16">
        <f>'2013'!$T$254</f>
        <v>158.86287625418061</v>
      </c>
      <c r="H507" t="s">
        <v>325</v>
      </c>
    </row>
    <row r="508" spans="1:8" x14ac:dyDescent="0.2">
      <c r="A508" s="84">
        <f>'2013'!$J$254</f>
        <v>41452</v>
      </c>
      <c r="B508" t="s">
        <v>324</v>
      </c>
      <c r="C508">
        <v>44710</v>
      </c>
      <c r="D508" s="144" t="str">
        <f>'2013'!$I$254</f>
        <v>0000000939</v>
      </c>
      <c r="E508" t="str">
        <f>LEFT('2013'!$B$254,4)&amp;LEFT('2013'!$C$254,3)&amp;LEFT('2013'!$H$254,13)</f>
        <v>244343formation B</v>
      </c>
      <c r="F508" s="16"/>
      <c r="G508" s="16">
        <f>'2013'!$U$254</f>
        <v>31.137123745819398</v>
      </c>
      <c r="H508" t="s">
        <v>325</v>
      </c>
    </row>
    <row r="509" spans="1:8" x14ac:dyDescent="0.2">
      <c r="A509" s="84">
        <f>'2013'!$J$255</f>
        <v>41453</v>
      </c>
      <c r="B509" t="s">
        <v>324</v>
      </c>
      <c r="C509" t="str">
        <f>411 &amp; LEFT('2013'!$B$255,4)&amp;LEFT('2013'!$C$255,2)</f>
        <v>41124534</v>
      </c>
      <c r="D509" s="144" t="str">
        <f>'2013'!$I$255</f>
        <v>0000000940</v>
      </c>
      <c r="E509" t="str">
        <f>LEFT('2013'!$B$255,4)&amp;LEFT('2013'!$C$255,3)&amp;LEFT('2013'!$H$255,13)</f>
        <v>245344formation AAC</v>
      </c>
      <c r="F509" s="16">
        <f>'2013'!$S$255</f>
        <v>100</v>
      </c>
      <c r="G509" s="16"/>
      <c r="H509" t="s">
        <v>325</v>
      </c>
    </row>
    <row r="510" spans="1:8" x14ac:dyDescent="0.2">
      <c r="A510" s="84">
        <f>'2013'!$J$255</f>
        <v>41453</v>
      </c>
      <c r="B510" t="s">
        <v>324</v>
      </c>
      <c r="C510">
        <f>IF(OR('2013'!$H$255="formation B",'2013'!$H$255="avoir formation B"),706130,IF(OR('2013'!$H$255="formation AM",'2013'!$H$255="avoir formation AM"),706100,IF(OR('2013'!$H$255="formation AAC",'2013'!$H$255="avoir formation AAC"),706140,IF(OR('2013'!$H$255="formation moto",'2013'!$H$255="avoir formation moto"),706150,706170))))</f>
        <v>706140</v>
      </c>
      <c r="D510" s="144" t="str">
        <f>'2013'!$I$255</f>
        <v>0000000940</v>
      </c>
      <c r="E510" t="str">
        <f>LEFT('2013'!$B$255,4)&amp;LEFT('2013'!$C$255,3)&amp;LEFT('2013'!$H$255,13)</f>
        <v>245344formation AAC</v>
      </c>
      <c r="G510" s="16">
        <f>'2013'!$T$255</f>
        <v>83.612040133779274</v>
      </c>
      <c r="H510" t="s">
        <v>325</v>
      </c>
    </row>
    <row r="511" spans="1:8" x14ac:dyDescent="0.2">
      <c r="A511" s="84">
        <f>'2013'!$J$255</f>
        <v>41453</v>
      </c>
      <c r="B511" t="s">
        <v>324</v>
      </c>
      <c r="C511">
        <v>44710</v>
      </c>
      <c r="D511" s="144" t="str">
        <f>'2013'!$I$255</f>
        <v>0000000940</v>
      </c>
      <c r="E511" t="str">
        <f>LEFT('2013'!$B$255,4)&amp;LEFT('2013'!$C$255,3)&amp;LEFT('2013'!$H$255,13)</f>
        <v>245344formation AAC</v>
      </c>
      <c r="F511" s="16"/>
      <c r="G511" s="16">
        <f>'2013'!$U$255</f>
        <v>16.38795986622074</v>
      </c>
      <c r="H511" t="s">
        <v>325</v>
      </c>
    </row>
    <row r="512" spans="1:8" x14ac:dyDescent="0.2">
      <c r="A512" s="84">
        <f>'2013'!$J$256</f>
        <v>41453</v>
      </c>
      <c r="B512" t="s">
        <v>324</v>
      </c>
      <c r="C512" t="str">
        <f>411 &amp; LEFT('2013'!$B$256,4)&amp;LEFT('2013'!$C$256,2)</f>
        <v>41124634</v>
      </c>
      <c r="D512" s="144" t="str">
        <f>'2013'!$I$256</f>
        <v>0000000941</v>
      </c>
      <c r="E512" t="str">
        <f>LEFT('2013'!$B$256,4)&amp;LEFT('2013'!$C$256,3)&amp;LEFT('2013'!$H$256,13)</f>
        <v>246345formation AAC</v>
      </c>
      <c r="F512" s="16">
        <f>'2013'!$S$256</f>
        <v>100</v>
      </c>
      <c r="G512" s="16"/>
      <c r="H512" t="s">
        <v>325</v>
      </c>
    </row>
    <row r="513" spans="1:8" x14ac:dyDescent="0.2">
      <c r="A513" s="84">
        <f>'2013'!$J$256</f>
        <v>41453</v>
      </c>
      <c r="B513" t="s">
        <v>324</v>
      </c>
      <c r="C513">
        <f>IF(OR('2013'!$H$256="formation B",'2013'!$H$256="avoir formation B"),706130,IF(OR('2013'!$H$256="formation AM",'2013'!$H$256="avoir formation AM"),706100,IF(OR('2013'!$H$256="formation AAC",'2013'!$H$256="avoir formation AAC"),706140,IF(OR('2013'!$H$256="formation moto",'2013'!$H$256="avoir formation moto"),706150,706170))))</f>
        <v>706140</v>
      </c>
      <c r="D513" s="144" t="str">
        <f>'2013'!$I$256</f>
        <v>0000000941</v>
      </c>
      <c r="E513" t="str">
        <f>LEFT('2013'!$B$256,4)&amp;LEFT('2013'!$C$256,3)&amp;LEFT('2013'!$H$256,13)</f>
        <v>246345formation AAC</v>
      </c>
      <c r="G513" s="16">
        <f>'2013'!$T$256</f>
        <v>83.612040133779274</v>
      </c>
      <c r="H513" t="s">
        <v>325</v>
      </c>
    </row>
    <row r="514" spans="1:8" x14ac:dyDescent="0.2">
      <c r="A514" s="84">
        <f>'2013'!$J$256</f>
        <v>41453</v>
      </c>
      <c r="B514" t="s">
        <v>324</v>
      </c>
      <c r="C514">
        <v>44710</v>
      </c>
      <c r="D514" s="144" t="str">
        <f>'2013'!$I$256</f>
        <v>0000000941</v>
      </c>
      <c r="E514" t="str">
        <f>LEFT('2013'!$B$256,4)&amp;LEFT('2013'!$C$256,3)&amp;LEFT('2013'!$H$256,13)</f>
        <v>246345formation AAC</v>
      </c>
      <c r="F514" s="16"/>
      <c r="G514" s="16">
        <f>'2013'!$U$256</f>
        <v>16.38795986622074</v>
      </c>
      <c r="H514" t="s">
        <v>325</v>
      </c>
    </row>
    <row r="515" spans="1:8" x14ac:dyDescent="0.2">
      <c r="A515" s="84">
        <f>'2013'!$J$257</f>
        <v>41453</v>
      </c>
      <c r="B515" t="s">
        <v>324</v>
      </c>
      <c r="C515" t="str">
        <f>411 &amp; LEFT('2013'!$B$257,4)&amp;LEFT('2013'!$C$257,2)</f>
        <v>41124734</v>
      </c>
      <c r="D515" s="144" t="str">
        <f>'2013'!$I$257</f>
        <v>0000000942</v>
      </c>
      <c r="E515" t="str">
        <f>LEFT('2013'!$B$257,4)&amp;LEFT('2013'!$C$257,3)&amp;LEFT('2013'!$H$257,13)</f>
        <v>247346formation B</v>
      </c>
      <c r="F515" s="16">
        <f>'2013'!$S$257</f>
        <v>190</v>
      </c>
      <c r="G515" s="16"/>
      <c r="H515" t="s">
        <v>325</v>
      </c>
    </row>
    <row r="516" spans="1:8" x14ac:dyDescent="0.2">
      <c r="A516" s="84">
        <f>'2013'!$J$257</f>
        <v>41453</v>
      </c>
      <c r="B516" t="s">
        <v>324</v>
      </c>
      <c r="C516">
        <f>IF(OR('2013'!$H$257="formation B",'2013'!$H$257="avoir formation B"),706130,IF(OR('2013'!$H$257="formation AM",'2013'!$H$257="avoir formation AM"),706100,IF(OR('2013'!$H$257="formation AAC",'2013'!$H$257="avoir formation AAC"),706140,IF(OR('2013'!$H$257="formation moto",'2013'!$H$257="avoir formation moto"),706150,706170))))</f>
        <v>706130</v>
      </c>
      <c r="D516" s="144" t="str">
        <f>'2013'!$I$257</f>
        <v>0000000942</v>
      </c>
      <c r="E516" t="str">
        <f>LEFT('2013'!$B$257,4)&amp;LEFT('2013'!$C$257,3)&amp;LEFT('2013'!$H$257,13)</f>
        <v>247346formation B</v>
      </c>
      <c r="G516" s="16">
        <f>'2013'!$T$257</f>
        <v>158.86287625418061</v>
      </c>
      <c r="H516" t="s">
        <v>325</v>
      </c>
    </row>
    <row r="517" spans="1:8" x14ac:dyDescent="0.2">
      <c r="A517" s="84">
        <f>'2013'!$J$257</f>
        <v>41453</v>
      </c>
      <c r="B517" t="s">
        <v>324</v>
      </c>
      <c r="C517">
        <v>44710</v>
      </c>
      <c r="D517" s="144" t="str">
        <f>'2013'!$I$257</f>
        <v>0000000942</v>
      </c>
      <c r="E517" t="str">
        <f>LEFT('2013'!$B$257,4)&amp;LEFT('2013'!$C$257,3)&amp;LEFT('2013'!$H$257,13)</f>
        <v>247346formation B</v>
      </c>
      <c r="F517" s="16"/>
      <c r="G517" s="16">
        <f>'2013'!$U$257</f>
        <v>31.137123745819398</v>
      </c>
      <c r="H517" t="s">
        <v>325</v>
      </c>
    </row>
    <row r="518" spans="1:8" x14ac:dyDescent="0.2">
      <c r="A518" s="84">
        <f>'2013'!$J$258</f>
        <v>41454</v>
      </c>
      <c r="B518" t="s">
        <v>324</v>
      </c>
      <c r="C518" t="str">
        <f>411 &amp; LEFT('2013'!$B$258,4)&amp;LEFT('2013'!$C$258,2)</f>
        <v>41124834</v>
      </c>
      <c r="D518" s="144" t="str">
        <f>'2013'!$I$258</f>
        <v>0000000943</v>
      </c>
      <c r="E518" t="str">
        <f>LEFT('2013'!$B$258,4)&amp;LEFT('2013'!$C$258,3)&amp;LEFT('2013'!$H$258,13)</f>
        <v>248347formation AAC</v>
      </c>
      <c r="F518" s="16">
        <f>'2013'!$S$258</f>
        <v>1610</v>
      </c>
      <c r="G518" s="16"/>
      <c r="H518" t="s">
        <v>325</v>
      </c>
    </row>
    <row r="519" spans="1:8" x14ac:dyDescent="0.2">
      <c r="A519" s="84">
        <f>'2013'!$J$258</f>
        <v>41454</v>
      </c>
      <c r="B519" t="s">
        <v>324</v>
      </c>
      <c r="C519">
        <f>IF(OR('2013'!$H$258="formation B",'2013'!$H$258="avoir formation B"),706130,IF(OR('2013'!$H$258="formation AM",'2013'!$H$258="avoir formation AM"),706100,IF(OR('2013'!$H$258="formation AAC",'2013'!$H$258="avoir formation AAC"),706140,IF(OR('2013'!$H$258="formation moto",'2013'!$H$258="avoir formation moto"),706150,706170))))</f>
        <v>706140</v>
      </c>
      <c r="D519" s="144" t="str">
        <f>'2013'!$I$258</f>
        <v>0000000943</v>
      </c>
      <c r="E519" t="str">
        <f>LEFT('2013'!$B$258,4)&amp;LEFT('2013'!$C$258,3)&amp;LEFT('2013'!$H$258,13)</f>
        <v>248347formation AAC</v>
      </c>
      <c r="G519" s="16">
        <f>'2013'!$T$258</f>
        <v>1346.1538461538462</v>
      </c>
      <c r="H519" t="s">
        <v>325</v>
      </c>
    </row>
    <row r="520" spans="1:8" x14ac:dyDescent="0.2">
      <c r="A520" s="84">
        <f>'2013'!$J$258</f>
        <v>41454</v>
      </c>
      <c r="B520" t="s">
        <v>324</v>
      </c>
      <c r="C520">
        <v>44710</v>
      </c>
      <c r="D520" s="144" t="str">
        <f>'2013'!$I$258</f>
        <v>0000000943</v>
      </c>
      <c r="E520" t="str">
        <f>LEFT('2013'!$B$258,4)&amp;LEFT('2013'!$C$258,3)&amp;LEFT('2013'!$H$258,13)</f>
        <v>248347formation AAC</v>
      </c>
      <c r="F520" s="16"/>
      <c r="G520" s="16">
        <f>'2013'!$U$258</f>
        <v>263.84615384615387</v>
      </c>
      <c r="H520" t="s">
        <v>325</v>
      </c>
    </row>
    <row r="521" spans="1:8" x14ac:dyDescent="0.2">
      <c r="A521" s="84">
        <f>'2013'!$J$259</f>
        <v>41457</v>
      </c>
      <c r="B521" t="s">
        <v>324</v>
      </c>
      <c r="C521" t="str">
        <f>411 &amp; LEFT('2013'!$B$259,4)&amp;LEFT('2013'!$C$259,2)</f>
        <v>41124934</v>
      </c>
      <c r="D521" s="144" t="str">
        <f>'2013'!$I$259</f>
        <v>0000000944</v>
      </c>
      <c r="E521" t="str">
        <f>LEFT('2013'!$B$259,4)&amp;LEFT('2013'!$C$259,3)&amp;LEFT('2013'!$H$259,13)</f>
        <v>249348formation B</v>
      </c>
      <c r="F521" s="16">
        <f>'2013'!$S$259</f>
        <v>250</v>
      </c>
      <c r="G521" s="16"/>
      <c r="H521" t="s">
        <v>325</v>
      </c>
    </row>
    <row r="522" spans="1:8" x14ac:dyDescent="0.2">
      <c r="A522" s="84">
        <f>'2013'!$J$259</f>
        <v>41457</v>
      </c>
      <c r="B522" t="s">
        <v>324</v>
      </c>
      <c r="C522">
        <f>IF(OR('2013'!$H$259="formation B",'2013'!$H$259="avoir formation B"),706130,IF(OR('2013'!$H$259="formation AM",'2013'!$H$259="avoir formation AM"),706100,IF(OR('2013'!$H$259="formation AAC",'2013'!$H$259="avoir formation AAC"),706140,IF(OR('2013'!$H$259="formation moto",'2013'!$H$259="avoir formation moto"),706150,706170))))</f>
        <v>706130</v>
      </c>
      <c r="D522" s="144" t="str">
        <f>'2013'!$I$259</f>
        <v>0000000944</v>
      </c>
      <c r="E522" t="str">
        <f>LEFT('2013'!$B$259,4)&amp;LEFT('2013'!$C$259,3)&amp;LEFT('2013'!$H$259,13)</f>
        <v>249348formation B</v>
      </c>
      <c r="G522" s="16">
        <f>'2013'!$T$259</f>
        <v>209.03010033444818</v>
      </c>
      <c r="H522" t="s">
        <v>325</v>
      </c>
    </row>
    <row r="523" spans="1:8" x14ac:dyDescent="0.2">
      <c r="A523" s="84">
        <f>'2013'!$J$259</f>
        <v>41457</v>
      </c>
      <c r="B523" t="s">
        <v>324</v>
      </c>
      <c r="C523">
        <v>44710</v>
      </c>
      <c r="D523" s="144" t="str">
        <f>'2013'!$I$259</f>
        <v>0000000944</v>
      </c>
      <c r="E523" t="str">
        <f>LEFT('2013'!$B$259,4)&amp;LEFT('2013'!$C$259,3)&amp;LEFT('2013'!$H$259,13)</f>
        <v>249348formation B</v>
      </c>
      <c r="F523" s="16"/>
      <c r="G523" s="16">
        <f>'2013'!$U$259</f>
        <v>40.969899665551843</v>
      </c>
      <c r="H523" t="s">
        <v>325</v>
      </c>
    </row>
    <row r="524" spans="1:8" x14ac:dyDescent="0.2">
      <c r="A524" s="84">
        <f>'2013'!$J$260</f>
        <v>41457</v>
      </c>
      <c r="B524" t="s">
        <v>324</v>
      </c>
      <c r="C524" t="str">
        <f>411 &amp; LEFT('2013'!$B$260,4)&amp;LEFT('2013'!$C$260,2)</f>
        <v>41125034</v>
      </c>
      <c r="D524" s="144" t="str">
        <f>'2013'!$I$260</f>
        <v>0000000945</v>
      </c>
      <c r="E524" t="str">
        <f>LEFT('2013'!$B$260,4)&amp;LEFT('2013'!$C$260,3)&amp;LEFT('2013'!$H$260,13)</f>
        <v>250349formation AM</v>
      </c>
      <c r="F524" s="16">
        <f>'2013'!$S$260</f>
        <v>170</v>
      </c>
      <c r="G524" s="16"/>
      <c r="H524" t="s">
        <v>325</v>
      </c>
    </row>
    <row r="525" spans="1:8" x14ac:dyDescent="0.2">
      <c r="A525" s="84">
        <f>'2013'!$J$260</f>
        <v>41457</v>
      </c>
      <c r="B525" t="s">
        <v>324</v>
      </c>
      <c r="C525">
        <f>IF(OR('2013'!$H$260="formation B",'2013'!$H$260="avoir formation B"),706130,IF(OR('2013'!$H$260="formation AM",'2013'!$H$260="avoir formation AM"),706100,IF(OR('2013'!$H$260="formation AAC",'2013'!$H$260="avoir formation AAC"),706140,IF(OR('2013'!$H$260="formation moto",'2013'!$H$260="avoir formation moto"),706150,706170))))</f>
        <v>706100</v>
      </c>
      <c r="D525" s="144" t="str">
        <f>'2013'!$I$260</f>
        <v>0000000945</v>
      </c>
      <c r="E525" t="str">
        <f>LEFT('2013'!$B$260,4)&amp;LEFT('2013'!$C$260,3)&amp;LEFT('2013'!$H$260,13)</f>
        <v>250349formation AM</v>
      </c>
      <c r="G525" s="16">
        <f>'2013'!$T$260</f>
        <v>142.14046822742475</v>
      </c>
      <c r="H525" t="s">
        <v>325</v>
      </c>
    </row>
    <row r="526" spans="1:8" x14ac:dyDescent="0.2">
      <c r="A526" s="84">
        <f>'2013'!$J$260</f>
        <v>41457</v>
      </c>
      <c r="B526" t="s">
        <v>324</v>
      </c>
      <c r="C526">
        <v>44710</v>
      </c>
      <c r="D526" s="144" t="str">
        <f>'2013'!$I$260</f>
        <v>0000000945</v>
      </c>
      <c r="E526" t="str">
        <f>LEFT('2013'!$B$260,4)&amp;LEFT('2013'!$C$260,3)&amp;LEFT('2013'!$H$260,13)</f>
        <v>250349formation AM</v>
      </c>
      <c r="F526" s="16"/>
      <c r="G526" s="16">
        <f>'2013'!$U$260</f>
        <v>27.859531772575252</v>
      </c>
      <c r="H526" t="s">
        <v>325</v>
      </c>
    </row>
    <row r="527" spans="1:8" x14ac:dyDescent="0.2">
      <c r="A527" s="84">
        <f>'2013'!$J$261</f>
        <v>41457</v>
      </c>
      <c r="B527" t="s">
        <v>324</v>
      </c>
      <c r="C527" t="str">
        <f>411 &amp; LEFT('2013'!$B$261,4)&amp;LEFT('2013'!$C$261,2)</f>
        <v>41125135</v>
      </c>
      <c r="D527" s="144" t="str">
        <f>'2013'!$I$261</f>
        <v>0000000946</v>
      </c>
      <c r="E527" t="str">
        <f>LEFT('2013'!$B$261,4)&amp;LEFT('2013'!$C$261,3)&amp;LEFT('2013'!$H$261,13)</f>
        <v>251350formation B</v>
      </c>
      <c r="F527" s="16">
        <f>'2013'!$S$261</f>
        <v>190</v>
      </c>
      <c r="G527" s="16"/>
      <c r="H527" t="s">
        <v>325</v>
      </c>
    </row>
    <row r="528" spans="1:8" x14ac:dyDescent="0.2">
      <c r="A528" s="84">
        <f>'2013'!$J$261</f>
        <v>41457</v>
      </c>
      <c r="B528" t="s">
        <v>324</v>
      </c>
      <c r="C528">
        <f>IF(OR('2013'!$H$261="formation B",'2013'!$H$261="avoir formation B"),706130,IF(OR('2013'!$H$261="formation AM",'2013'!$H$261="avoir formation AM"),706100,IF(OR('2013'!$H$261="formation AAC",'2013'!$H$261="avoir formation AAC"),706140,IF(OR('2013'!$H$261="formation moto",'2013'!$H$261="avoir formation moto"),706150,706170))))</f>
        <v>706130</v>
      </c>
      <c r="D528" s="144" t="str">
        <f>'2013'!$I$261</f>
        <v>0000000946</v>
      </c>
      <c r="E528" t="str">
        <f>LEFT('2013'!$B$261,4)&amp;LEFT('2013'!$C$261,3)&amp;LEFT('2013'!$H$261,13)</f>
        <v>251350formation B</v>
      </c>
      <c r="G528" s="16">
        <f>'2013'!$T$261</f>
        <v>158.86287625418061</v>
      </c>
      <c r="H528" t="s">
        <v>325</v>
      </c>
    </row>
    <row r="529" spans="1:8" x14ac:dyDescent="0.2">
      <c r="A529" s="84">
        <f>'2013'!$J$261</f>
        <v>41457</v>
      </c>
      <c r="B529" t="s">
        <v>324</v>
      </c>
      <c r="C529">
        <v>44710</v>
      </c>
      <c r="D529" s="144" t="str">
        <f>'2013'!$I$261</f>
        <v>0000000946</v>
      </c>
      <c r="E529" t="str">
        <f>LEFT('2013'!$B$261,4)&amp;LEFT('2013'!$C$261,3)&amp;LEFT('2013'!$H$261,13)</f>
        <v>251350formation B</v>
      </c>
      <c r="F529" s="16"/>
      <c r="G529" s="16">
        <f>'2013'!$U$261</f>
        <v>31.137123745819398</v>
      </c>
      <c r="H529" t="s">
        <v>325</v>
      </c>
    </row>
    <row r="530" spans="1:8" x14ac:dyDescent="0.2">
      <c r="A530" s="84">
        <f>'2013'!$J$262</f>
        <v>41457</v>
      </c>
      <c r="B530" t="s">
        <v>324</v>
      </c>
      <c r="C530" t="str">
        <f>411 &amp; LEFT('2013'!$B$262,4)&amp;LEFT('2013'!$C$262,2)</f>
        <v>41125235</v>
      </c>
      <c r="D530" s="144" t="str">
        <f>'2013'!$I$262</f>
        <v>0000000947</v>
      </c>
      <c r="E530" t="str">
        <f>LEFT('2013'!$B$262,4)&amp;LEFT('2013'!$C$262,3)&amp;LEFT('2013'!$H$262,13)</f>
        <v>252351formation B</v>
      </c>
      <c r="F530" s="16">
        <f>'2013'!$S$262</f>
        <v>546</v>
      </c>
      <c r="G530" s="16"/>
      <c r="H530" t="s">
        <v>325</v>
      </c>
    </row>
    <row r="531" spans="1:8" x14ac:dyDescent="0.2">
      <c r="A531" s="84">
        <f>'2013'!$J$262</f>
        <v>41457</v>
      </c>
      <c r="B531" t="s">
        <v>324</v>
      </c>
      <c r="C531">
        <f>IF(OR('2013'!$H$262="formation B",'2013'!$H$262="avoir formation B"),706130,IF(OR('2013'!$H$262="formation AM",'2013'!$H$262="avoir formation AM"),706100,IF(OR('2013'!$H$262="formation AAC",'2013'!$H$262="avoir formation AAC"),706140,IF(OR('2013'!$H$262="formation moto",'2013'!$H$262="avoir formation moto"),706150,706170))))</f>
        <v>706130</v>
      </c>
      <c r="D531" s="144" t="str">
        <f>'2013'!$I$262</f>
        <v>0000000947</v>
      </c>
      <c r="E531" t="str">
        <f>LEFT('2013'!$B$262,4)&amp;LEFT('2013'!$C$262,3)&amp;LEFT('2013'!$H$262,13)</f>
        <v>252351formation B</v>
      </c>
      <c r="G531" s="16">
        <f>'2013'!$T$262</f>
        <v>456.52173913043481</v>
      </c>
      <c r="H531" t="s">
        <v>325</v>
      </c>
    </row>
    <row r="532" spans="1:8" x14ac:dyDescent="0.2">
      <c r="A532" s="84">
        <f>'2013'!$J$262</f>
        <v>41457</v>
      </c>
      <c r="B532" t="s">
        <v>324</v>
      </c>
      <c r="C532">
        <v>44710</v>
      </c>
      <c r="D532" s="144" t="str">
        <f>'2013'!$I$262</f>
        <v>0000000947</v>
      </c>
      <c r="E532" t="str">
        <f>LEFT('2013'!$B$262,4)&amp;LEFT('2013'!$C$262,3)&amp;LEFT('2013'!$H$262,13)</f>
        <v>252351formation B</v>
      </c>
      <c r="F532" s="16"/>
      <c r="G532" s="16">
        <f>'2013'!$U$262</f>
        <v>89.478260869565233</v>
      </c>
      <c r="H532" t="s">
        <v>325</v>
      </c>
    </row>
    <row r="533" spans="1:8" x14ac:dyDescent="0.2">
      <c r="A533" s="84">
        <f>'2013'!$J$263</f>
        <v>41458</v>
      </c>
      <c r="B533" t="s">
        <v>324</v>
      </c>
      <c r="C533" t="str">
        <f>411 &amp; LEFT('2013'!$B$263,4)&amp;LEFT('2013'!$C$263,2)</f>
        <v>41125335</v>
      </c>
      <c r="D533" s="144" t="str">
        <f>'2013'!$I$263</f>
        <v>0000000948</v>
      </c>
      <c r="E533" t="str">
        <f>LEFT('2013'!$B$263,4)&amp;LEFT('2013'!$C$263,3)&amp;LEFT('2013'!$H$263,13)</f>
        <v>253352formation B</v>
      </c>
      <c r="F533" s="16">
        <f>'2013'!$S$263</f>
        <v>190</v>
      </c>
      <c r="G533" s="16"/>
      <c r="H533" t="s">
        <v>325</v>
      </c>
    </row>
    <row r="534" spans="1:8" x14ac:dyDescent="0.2">
      <c r="A534" s="84">
        <f>'2013'!$J$263</f>
        <v>41458</v>
      </c>
      <c r="B534" t="s">
        <v>324</v>
      </c>
      <c r="C534">
        <f>IF(OR('2013'!$H$263="formation B",'2013'!$H$263="avoir formation B"),706130,IF(OR('2013'!$H$263="formation AM",'2013'!$H$263="avoir formation AM"),706100,IF(OR('2013'!$H$263="formation AAC",'2013'!$H$263="avoir formation AAC"),706140,IF(OR('2013'!$H$263="formation moto",'2013'!$H$263="avoir formation moto"),706150,706170))))</f>
        <v>706130</v>
      </c>
      <c r="D534" s="144" t="str">
        <f>'2013'!$I$263</f>
        <v>0000000948</v>
      </c>
      <c r="E534" t="str">
        <f>LEFT('2013'!$B$263,4)&amp;LEFT('2013'!$C$263,3)&amp;LEFT('2013'!$H$263,13)</f>
        <v>253352formation B</v>
      </c>
      <c r="G534" s="16">
        <f>'2013'!$T$263</f>
        <v>158.86287625418061</v>
      </c>
      <c r="H534" t="s">
        <v>325</v>
      </c>
    </row>
    <row r="535" spans="1:8" x14ac:dyDescent="0.2">
      <c r="A535" s="84">
        <f>'2013'!$J$263</f>
        <v>41458</v>
      </c>
      <c r="B535" t="s">
        <v>324</v>
      </c>
      <c r="C535">
        <v>44710</v>
      </c>
      <c r="D535" s="144" t="str">
        <f>'2013'!$I$263</f>
        <v>0000000948</v>
      </c>
      <c r="E535" t="str">
        <f>LEFT('2013'!$B$263,4)&amp;LEFT('2013'!$C$263,3)&amp;LEFT('2013'!$H$263,13)</f>
        <v>253352formation B</v>
      </c>
      <c r="F535" s="16"/>
      <c r="G535" s="16">
        <f>'2013'!$U$263</f>
        <v>31.137123745819398</v>
      </c>
      <c r="H535" t="s">
        <v>325</v>
      </c>
    </row>
    <row r="536" spans="1:8" x14ac:dyDescent="0.2">
      <c r="A536" s="84">
        <f>'2013'!$J$264</f>
        <v>41458</v>
      </c>
      <c r="B536" t="s">
        <v>324</v>
      </c>
      <c r="C536" t="str">
        <f>411 &amp; LEFT('2013'!$B$264,4)&amp;LEFT('2013'!$C$264,2)</f>
        <v>41125435</v>
      </c>
      <c r="D536" s="144" t="str">
        <f>'2013'!$I$264</f>
        <v>0000000949</v>
      </c>
      <c r="E536" t="str">
        <f>LEFT('2013'!$B$264,4)&amp;LEFT('2013'!$C$264,3)&amp;LEFT('2013'!$H$264,13)</f>
        <v>254353formation B</v>
      </c>
      <c r="F536" s="16">
        <f>'2013'!$S$264</f>
        <v>111</v>
      </c>
      <c r="G536" s="16"/>
      <c r="H536" t="s">
        <v>325</v>
      </c>
    </row>
    <row r="537" spans="1:8" x14ac:dyDescent="0.2">
      <c r="A537" s="84">
        <f>'2013'!$J$264</f>
        <v>41458</v>
      </c>
      <c r="B537" t="s">
        <v>324</v>
      </c>
      <c r="C537">
        <f>IF(OR('2013'!$H$264="formation B",'2013'!$H$264="avoir formation B"),706130,IF(OR('2013'!$H$264="formation AM",'2013'!$H$264="avoir formation AM"),706100,IF(OR('2013'!$H$264="formation AAC",'2013'!$H$264="avoir formation AAC"),706140,IF(OR('2013'!$H$264="formation moto",'2013'!$H$264="avoir formation moto"),706150,706170))))</f>
        <v>706130</v>
      </c>
      <c r="D537" s="144" t="str">
        <f>'2013'!$I$264</f>
        <v>0000000949</v>
      </c>
      <c r="E537" t="str">
        <f>LEFT('2013'!$B$264,4)&amp;LEFT('2013'!$C$264,3)&amp;LEFT('2013'!$H$264,13)</f>
        <v>254353formation B</v>
      </c>
      <c r="G537" s="16">
        <f>'2013'!$T$264</f>
        <v>92.809364548494983</v>
      </c>
      <c r="H537" t="s">
        <v>325</v>
      </c>
    </row>
    <row r="538" spans="1:8" x14ac:dyDescent="0.2">
      <c r="A538" s="84">
        <f>'2013'!$J$264</f>
        <v>41458</v>
      </c>
      <c r="B538" t="s">
        <v>324</v>
      </c>
      <c r="C538">
        <v>44710</v>
      </c>
      <c r="D538" s="144" t="str">
        <f>'2013'!$I$264</f>
        <v>0000000949</v>
      </c>
      <c r="E538" t="str">
        <f>LEFT('2013'!$B$264,4)&amp;LEFT('2013'!$C$264,3)&amp;LEFT('2013'!$H$264,13)</f>
        <v>254353formation B</v>
      </c>
      <c r="F538" s="16"/>
      <c r="G538" s="16">
        <f>'2013'!$U$264</f>
        <v>18.190635451505017</v>
      </c>
      <c r="H538" t="s">
        <v>325</v>
      </c>
    </row>
    <row r="539" spans="1:8" x14ac:dyDescent="0.2">
      <c r="A539" s="84"/>
      <c r="G539" s="16"/>
    </row>
    <row r="540" spans="1:8" x14ac:dyDescent="0.2">
      <c r="A540" s="84"/>
      <c r="G540" s="16"/>
    </row>
    <row r="541" spans="1:8" x14ac:dyDescent="0.2">
      <c r="A541" s="84"/>
      <c r="F541" s="16"/>
    </row>
    <row r="542" spans="1:8" x14ac:dyDescent="0.2">
      <c r="A542" s="84"/>
      <c r="G542" s="16"/>
    </row>
    <row r="543" spans="1:8" x14ac:dyDescent="0.2">
      <c r="A543" s="84"/>
      <c r="G543" s="16"/>
    </row>
    <row r="544" spans="1:8" x14ac:dyDescent="0.2">
      <c r="A544" s="84"/>
      <c r="F544" s="16"/>
    </row>
    <row r="545" spans="1:7" x14ac:dyDescent="0.2">
      <c r="A545" s="84"/>
      <c r="G545" s="16"/>
    </row>
    <row r="546" spans="1:7" x14ac:dyDescent="0.2">
      <c r="A546" s="84"/>
      <c r="G546" s="16"/>
    </row>
    <row r="547" spans="1:7" x14ac:dyDescent="0.2">
      <c r="A547" s="84"/>
      <c r="F547" s="16"/>
    </row>
    <row r="548" spans="1:7" x14ac:dyDescent="0.2">
      <c r="A548" s="84"/>
      <c r="G548" s="16"/>
    </row>
    <row r="549" spans="1:7" x14ac:dyDescent="0.2">
      <c r="A549" s="84"/>
      <c r="G549" s="16"/>
    </row>
    <row r="550" spans="1:7" x14ac:dyDescent="0.2">
      <c r="A550" s="84"/>
      <c r="F550" s="16"/>
    </row>
    <row r="551" spans="1:7" x14ac:dyDescent="0.2">
      <c r="A551" s="84"/>
      <c r="G551" s="16"/>
    </row>
    <row r="552" spans="1:7" x14ac:dyDescent="0.2">
      <c r="A552" s="84"/>
      <c r="G552" s="16"/>
    </row>
    <row r="553" spans="1:7" x14ac:dyDescent="0.2">
      <c r="A553" s="84"/>
      <c r="F553" s="16"/>
    </row>
    <row r="554" spans="1:7" x14ac:dyDescent="0.2">
      <c r="A554" s="84"/>
      <c r="G554" s="16"/>
    </row>
    <row r="555" spans="1:7" x14ac:dyDescent="0.2">
      <c r="A555" s="84"/>
      <c r="G555" s="16"/>
    </row>
    <row r="556" spans="1:7" x14ac:dyDescent="0.2">
      <c r="A556" s="84"/>
      <c r="F556" s="16"/>
    </row>
    <row r="557" spans="1:7" x14ac:dyDescent="0.2">
      <c r="A557" s="84"/>
      <c r="G557" s="16"/>
    </row>
    <row r="558" spans="1:7" x14ac:dyDescent="0.2">
      <c r="A558" s="84"/>
      <c r="G558" s="16"/>
    </row>
    <row r="559" spans="1:7" x14ac:dyDescent="0.2">
      <c r="A559" s="84"/>
      <c r="F559" s="16"/>
    </row>
    <row r="560" spans="1:7" x14ac:dyDescent="0.2">
      <c r="A560" s="84"/>
      <c r="G560" s="16"/>
    </row>
    <row r="561" spans="1:7" x14ac:dyDescent="0.2">
      <c r="A561" s="84"/>
      <c r="G561" s="16"/>
    </row>
    <row r="562" spans="1:7" x14ac:dyDescent="0.2">
      <c r="A562" s="84"/>
      <c r="F562" s="16"/>
    </row>
    <row r="563" spans="1:7" x14ac:dyDescent="0.2">
      <c r="A563" s="84"/>
      <c r="G563" s="16"/>
    </row>
    <row r="564" spans="1:7" x14ac:dyDescent="0.2">
      <c r="A564" s="84"/>
      <c r="G564" s="16"/>
    </row>
    <row r="565" spans="1:7" x14ac:dyDescent="0.2">
      <c r="A565" s="84"/>
      <c r="F565" s="16"/>
    </row>
    <row r="566" spans="1:7" x14ac:dyDescent="0.2">
      <c r="A566" s="84"/>
      <c r="G566" s="16"/>
    </row>
    <row r="567" spans="1:7" x14ac:dyDescent="0.2">
      <c r="A567" s="84"/>
      <c r="G567" s="16"/>
    </row>
    <row r="568" spans="1:7" x14ac:dyDescent="0.2">
      <c r="A568" s="84"/>
      <c r="F568" s="16"/>
    </row>
    <row r="569" spans="1:7" x14ac:dyDescent="0.2">
      <c r="A569" s="84"/>
      <c r="G569" s="16"/>
    </row>
    <row r="570" spans="1:7" x14ac:dyDescent="0.2">
      <c r="A570" s="84"/>
      <c r="G570" s="16"/>
    </row>
    <row r="571" spans="1:7" x14ac:dyDescent="0.2">
      <c r="A571" s="84"/>
      <c r="F571" s="16"/>
    </row>
    <row r="572" spans="1:7" x14ac:dyDescent="0.2">
      <c r="A572" s="84"/>
      <c r="G572" s="16"/>
    </row>
    <row r="573" spans="1:7" x14ac:dyDescent="0.2">
      <c r="A573" s="84"/>
      <c r="G573" s="16"/>
    </row>
    <row r="574" spans="1:7" x14ac:dyDescent="0.2">
      <c r="A574" s="84"/>
      <c r="F574" s="16"/>
    </row>
    <row r="575" spans="1:7" x14ac:dyDescent="0.2">
      <c r="A575" s="84"/>
      <c r="G575" s="16"/>
    </row>
    <row r="576" spans="1:7" x14ac:dyDescent="0.2">
      <c r="A576" s="84"/>
      <c r="G576" s="16"/>
    </row>
    <row r="577" spans="1:7" x14ac:dyDescent="0.2">
      <c r="A577" s="84"/>
      <c r="F577" s="16"/>
    </row>
    <row r="578" spans="1:7" x14ac:dyDescent="0.2">
      <c r="A578" s="84"/>
      <c r="G578" s="16"/>
    </row>
    <row r="579" spans="1:7" x14ac:dyDescent="0.2">
      <c r="A579" s="84"/>
      <c r="G579" s="16"/>
    </row>
    <row r="580" spans="1:7" x14ac:dyDescent="0.2">
      <c r="A580" s="84"/>
      <c r="F580" s="16"/>
    </row>
    <row r="581" spans="1:7" x14ac:dyDescent="0.2">
      <c r="A581" s="84"/>
      <c r="G581" s="16"/>
    </row>
    <row r="582" spans="1:7" x14ac:dyDescent="0.2">
      <c r="A582" s="84"/>
      <c r="G582" s="16"/>
    </row>
    <row r="583" spans="1:7" x14ac:dyDescent="0.2">
      <c r="A583" s="84"/>
      <c r="F583" s="16"/>
    </row>
    <row r="584" spans="1:7" x14ac:dyDescent="0.2">
      <c r="A584" s="84"/>
      <c r="G584" s="16"/>
    </row>
    <row r="585" spans="1:7" x14ac:dyDescent="0.2">
      <c r="A585" s="84"/>
      <c r="G585" s="16"/>
    </row>
    <row r="586" spans="1:7" x14ac:dyDescent="0.2">
      <c r="A586" s="84"/>
      <c r="F586" s="16"/>
    </row>
    <row r="587" spans="1:7" x14ac:dyDescent="0.2">
      <c r="A587" s="84"/>
      <c r="G587" s="16"/>
    </row>
    <row r="588" spans="1:7" x14ac:dyDescent="0.2">
      <c r="A588" s="84"/>
      <c r="G588" s="16"/>
    </row>
    <row r="589" spans="1:7" x14ac:dyDescent="0.2">
      <c r="A589" s="84"/>
      <c r="F589" s="16"/>
    </row>
    <row r="590" spans="1:7" x14ac:dyDescent="0.2">
      <c r="A590" s="84"/>
      <c r="G590" s="16"/>
    </row>
    <row r="591" spans="1:7" x14ac:dyDescent="0.2">
      <c r="A591" s="84"/>
      <c r="G591" s="16"/>
    </row>
    <row r="592" spans="1:7" x14ac:dyDescent="0.2">
      <c r="A592" s="84"/>
      <c r="F592" s="16"/>
    </row>
    <row r="593" spans="1:7" x14ac:dyDescent="0.2">
      <c r="A593" s="84"/>
      <c r="G593" s="16"/>
    </row>
    <row r="594" spans="1:7" x14ac:dyDescent="0.2">
      <c r="A594" s="84"/>
      <c r="G594" s="16"/>
    </row>
    <row r="595" spans="1:7" x14ac:dyDescent="0.2">
      <c r="A595" s="84"/>
      <c r="F595" s="16"/>
    </row>
    <row r="596" spans="1:7" x14ac:dyDescent="0.2">
      <c r="A596" s="84"/>
      <c r="G596" s="16"/>
    </row>
    <row r="597" spans="1:7" x14ac:dyDescent="0.2">
      <c r="A597" s="84"/>
      <c r="G597" s="16"/>
    </row>
    <row r="598" spans="1:7" x14ac:dyDescent="0.2">
      <c r="A598" s="84"/>
      <c r="F598" s="16"/>
    </row>
    <row r="599" spans="1:7" x14ac:dyDescent="0.2">
      <c r="A599" s="84"/>
      <c r="G599" s="16"/>
    </row>
    <row r="600" spans="1:7" x14ac:dyDescent="0.2">
      <c r="A600" s="84"/>
      <c r="G600" s="16"/>
    </row>
    <row r="601" spans="1:7" x14ac:dyDescent="0.2">
      <c r="A601" s="84"/>
      <c r="F601" s="16"/>
    </row>
    <row r="602" spans="1:7" x14ac:dyDescent="0.2">
      <c r="A602" s="84"/>
      <c r="G602" s="16"/>
    </row>
    <row r="603" spans="1:7" x14ac:dyDescent="0.2">
      <c r="A603" s="84"/>
      <c r="G603" s="16"/>
    </row>
    <row r="604" spans="1:7" x14ac:dyDescent="0.2">
      <c r="A604" s="84"/>
      <c r="F604" s="16"/>
    </row>
    <row r="605" spans="1:7" x14ac:dyDescent="0.2">
      <c r="A605" s="84"/>
      <c r="G605" s="16"/>
    </row>
    <row r="606" spans="1:7" x14ac:dyDescent="0.2">
      <c r="A606" s="84"/>
      <c r="G606" s="16"/>
    </row>
    <row r="607" spans="1:7" x14ac:dyDescent="0.2">
      <c r="A607" s="84"/>
      <c r="F607" s="16"/>
    </row>
    <row r="608" spans="1:7" x14ac:dyDescent="0.2">
      <c r="A608" s="84"/>
      <c r="G608" s="16"/>
    </row>
    <row r="609" spans="1:7" x14ac:dyDescent="0.2">
      <c r="A609" s="84"/>
      <c r="G609" s="16"/>
    </row>
    <row r="610" spans="1:7" x14ac:dyDescent="0.2">
      <c r="A610" s="84"/>
      <c r="F610" s="16"/>
    </row>
    <row r="611" spans="1:7" x14ac:dyDescent="0.2">
      <c r="A611" s="84"/>
      <c r="G611" s="16"/>
    </row>
    <row r="612" spans="1:7" x14ac:dyDescent="0.2">
      <c r="A612" s="84"/>
      <c r="G612" s="16"/>
    </row>
    <row r="613" spans="1:7" x14ac:dyDescent="0.2">
      <c r="A613" s="84"/>
      <c r="F613" s="16"/>
    </row>
    <row r="614" spans="1:7" x14ac:dyDescent="0.2">
      <c r="A614" s="84"/>
      <c r="G614" s="16"/>
    </row>
    <row r="615" spans="1:7" x14ac:dyDescent="0.2">
      <c r="A615" s="84"/>
      <c r="G615" s="16"/>
    </row>
    <row r="616" spans="1:7" x14ac:dyDescent="0.2">
      <c r="A616" s="84"/>
      <c r="F616" s="16"/>
    </row>
    <row r="617" spans="1:7" x14ac:dyDescent="0.2">
      <c r="A617" s="84"/>
      <c r="G617" s="16"/>
    </row>
    <row r="618" spans="1:7" x14ac:dyDescent="0.2">
      <c r="A618" s="84"/>
      <c r="G618" s="16"/>
    </row>
    <row r="619" spans="1:7" x14ac:dyDescent="0.2">
      <c r="A619" s="84"/>
      <c r="F619" s="16"/>
    </row>
    <row r="620" spans="1:7" x14ac:dyDescent="0.2">
      <c r="A620" s="84"/>
      <c r="G620" s="16"/>
    </row>
    <row r="621" spans="1:7" x14ac:dyDescent="0.2">
      <c r="A621" s="84"/>
      <c r="G621" s="16"/>
    </row>
    <row r="622" spans="1:7" x14ac:dyDescent="0.2">
      <c r="A622" s="84"/>
      <c r="F622" s="16"/>
    </row>
    <row r="623" spans="1:7" x14ac:dyDescent="0.2">
      <c r="A623" s="84"/>
      <c r="G623" s="16"/>
    </row>
    <row r="624" spans="1:7" x14ac:dyDescent="0.2">
      <c r="A624" s="84"/>
      <c r="G624" s="16"/>
    </row>
    <row r="625" spans="1:7" x14ac:dyDescent="0.2">
      <c r="A625" s="84"/>
      <c r="F625" s="16"/>
    </row>
    <row r="626" spans="1:7" x14ac:dyDescent="0.2">
      <c r="A626" s="84"/>
      <c r="G626" s="16"/>
    </row>
    <row r="627" spans="1:7" x14ac:dyDescent="0.2">
      <c r="A627" s="84"/>
      <c r="G627" s="16"/>
    </row>
    <row r="628" spans="1:7" x14ac:dyDescent="0.2">
      <c r="A628" s="84"/>
      <c r="F628" s="16"/>
    </row>
    <row r="629" spans="1:7" x14ac:dyDescent="0.2">
      <c r="A629" s="84"/>
      <c r="G629" s="16"/>
    </row>
    <row r="630" spans="1:7" x14ac:dyDescent="0.2">
      <c r="A630" s="84"/>
      <c r="G630" s="16"/>
    </row>
    <row r="631" spans="1:7" x14ac:dyDescent="0.2">
      <c r="A631" s="84"/>
      <c r="F631" s="16"/>
    </row>
    <row r="632" spans="1:7" x14ac:dyDescent="0.2">
      <c r="A632" s="84"/>
      <c r="G632" s="16"/>
    </row>
    <row r="633" spans="1:7" x14ac:dyDescent="0.2">
      <c r="A633" s="84"/>
      <c r="G633" s="16"/>
    </row>
    <row r="634" spans="1:7" x14ac:dyDescent="0.2">
      <c r="A634" s="84"/>
      <c r="F634" s="16"/>
    </row>
    <row r="635" spans="1:7" x14ac:dyDescent="0.2">
      <c r="A635" s="84"/>
      <c r="G635" s="16"/>
    </row>
    <row r="636" spans="1:7" x14ac:dyDescent="0.2">
      <c r="A636" s="84"/>
      <c r="G636" s="16"/>
    </row>
    <row r="637" spans="1:7" x14ac:dyDescent="0.2">
      <c r="A637" s="84"/>
      <c r="F637" s="16"/>
    </row>
    <row r="638" spans="1:7" x14ac:dyDescent="0.2">
      <c r="A638" s="84"/>
      <c r="G638" s="16"/>
    </row>
    <row r="639" spans="1:7" x14ac:dyDescent="0.2">
      <c r="A639" s="84"/>
      <c r="G639" s="16"/>
    </row>
    <row r="640" spans="1:7" x14ac:dyDescent="0.2">
      <c r="A640" s="84"/>
      <c r="F640" s="16"/>
    </row>
    <row r="641" spans="1:7" x14ac:dyDescent="0.2">
      <c r="A641" s="84"/>
      <c r="G641" s="16"/>
    </row>
    <row r="642" spans="1:7" x14ac:dyDescent="0.2">
      <c r="A642" s="84"/>
      <c r="G642" s="16"/>
    </row>
    <row r="643" spans="1:7" x14ac:dyDescent="0.2">
      <c r="A643" s="84"/>
      <c r="F643" s="16"/>
    </row>
    <row r="644" spans="1:7" x14ac:dyDescent="0.2">
      <c r="A644" s="84"/>
      <c r="G644" s="16"/>
    </row>
    <row r="645" spans="1:7" x14ac:dyDescent="0.2">
      <c r="A645" s="84"/>
      <c r="G645" s="16"/>
    </row>
    <row r="646" spans="1:7" x14ac:dyDescent="0.2">
      <c r="A646" s="84"/>
      <c r="F646" s="16"/>
    </row>
    <row r="647" spans="1:7" x14ac:dyDescent="0.2">
      <c r="A647" s="84"/>
      <c r="G647" s="16"/>
    </row>
    <row r="648" spans="1:7" x14ac:dyDescent="0.2">
      <c r="A648" s="84"/>
      <c r="G648" s="16"/>
    </row>
    <row r="649" spans="1:7" x14ac:dyDescent="0.2">
      <c r="A649" s="84"/>
      <c r="F649" s="16"/>
    </row>
    <row r="650" spans="1:7" x14ac:dyDescent="0.2">
      <c r="A650" s="84"/>
      <c r="G650" s="16"/>
    </row>
    <row r="651" spans="1:7" x14ac:dyDescent="0.2">
      <c r="A651" s="84"/>
      <c r="G651" s="16"/>
    </row>
    <row r="652" spans="1:7" x14ac:dyDescent="0.2">
      <c r="A652" s="84"/>
      <c r="F652" s="16"/>
    </row>
    <row r="653" spans="1:7" x14ac:dyDescent="0.2">
      <c r="A653" s="84"/>
      <c r="G653" s="16"/>
    </row>
    <row r="654" spans="1:7" x14ac:dyDescent="0.2">
      <c r="A654" s="84"/>
      <c r="G654" s="16"/>
    </row>
    <row r="655" spans="1:7" x14ac:dyDescent="0.2">
      <c r="A655" s="84"/>
      <c r="F655" s="16"/>
    </row>
    <row r="656" spans="1:7" x14ac:dyDescent="0.2">
      <c r="A656" s="84"/>
      <c r="G656" s="16"/>
    </row>
    <row r="657" spans="1:7" x14ac:dyDescent="0.2">
      <c r="A657" s="84"/>
      <c r="G657" s="16"/>
    </row>
    <row r="658" spans="1:7" x14ac:dyDescent="0.2">
      <c r="A658" s="84"/>
      <c r="F658" s="16"/>
    </row>
    <row r="659" spans="1:7" x14ac:dyDescent="0.2">
      <c r="A659" s="84"/>
      <c r="G659" s="16"/>
    </row>
    <row r="660" spans="1:7" x14ac:dyDescent="0.2">
      <c r="A660" s="84"/>
      <c r="G660" s="16"/>
    </row>
    <row r="661" spans="1:7" x14ac:dyDescent="0.2">
      <c r="A661" s="84"/>
      <c r="F661" s="16"/>
    </row>
    <row r="662" spans="1:7" x14ac:dyDescent="0.2">
      <c r="A662" s="84"/>
      <c r="G662" s="16"/>
    </row>
    <row r="663" spans="1:7" x14ac:dyDescent="0.2">
      <c r="A663" s="84"/>
      <c r="G663" s="16"/>
    </row>
    <row r="664" spans="1:7" x14ac:dyDescent="0.2">
      <c r="A664" s="84"/>
      <c r="F664" s="16"/>
    </row>
    <row r="665" spans="1:7" x14ac:dyDescent="0.2">
      <c r="A665" s="84"/>
      <c r="G665" s="16"/>
    </row>
    <row r="666" spans="1:7" x14ac:dyDescent="0.2">
      <c r="A666" s="84"/>
      <c r="G666" s="16"/>
    </row>
    <row r="667" spans="1:7" x14ac:dyDescent="0.2">
      <c r="A667" s="84"/>
      <c r="F667" s="16"/>
    </row>
    <row r="668" spans="1:7" x14ac:dyDescent="0.2">
      <c r="A668" s="84"/>
      <c r="G668" s="16"/>
    </row>
    <row r="669" spans="1:7" x14ac:dyDescent="0.2">
      <c r="A669" s="84"/>
      <c r="G669" s="16"/>
    </row>
    <row r="670" spans="1:7" x14ac:dyDescent="0.2">
      <c r="A670" s="84"/>
      <c r="F670" s="16"/>
    </row>
    <row r="671" spans="1:7" x14ac:dyDescent="0.2">
      <c r="A671" s="84"/>
      <c r="G671" s="16"/>
    </row>
    <row r="672" spans="1:7" x14ac:dyDescent="0.2">
      <c r="A672" s="84"/>
      <c r="G672" s="16"/>
    </row>
    <row r="673" spans="1:7" x14ac:dyDescent="0.2">
      <c r="A673" s="84"/>
      <c r="F673" s="16"/>
    </row>
    <row r="674" spans="1:7" x14ac:dyDescent="0.2">
      <c r="A674" s="84"/>
      <c r="G674" s="16"/>
    </row>
    <row r="675" spans="1:7" x14ac:dyDescent="0.2">
      <c r="A675" s="84"/>
      <c r="G675" s="16"/>
    </row>
    <row r="676" spans="1:7" x14ac:dyDescent="0.2">
      <c r="A676" s="84"/>
      <c r="F676" s="16"/>
    </row>
    <row r="677" spans="1:7" x14ac:dyDescent="0.2">
      <c r="A677" s="84"/>
      <c r="G677" s="16"/>
    </row>
    <row r="678" spans="1:7" x14ac:dyDescent="0.2">
      <c r="A678" s="84"/>
      <c r="G678" s="16"/>
    </row>
    <row r="679" spans="1:7" x14ac:dyDescent="0.2">
      <c r="A679" s="84"/>
      <c r="F679" s="16"/>
    </row>
    <row r="680" spans="1:7" x14ac:dyDescent="0.2">
      <c r="A680" s="84"/>
      <c r="G680" s="16"/>
    </row>
    <row r="681" spans="1:7" x14ac:dyDescent="0.2">
      <c r="A681" s="84"/>
      <c r="G681" s="16"/>
    </row>
    <row r="682" spans="1:7" x14ac:dyDescent="0.2">
      <c r="A682" s="84"/>
      <c r="F682" s="16"/>
    </row>
    <row r="683" spans="1:7" x14ac:dyDescent="0.2">
      <c r="A683" s="84"/>
      <c r="G683" s="16"/>
    </row>
    <row r="684" spans="1:7" x14ac:dyDescent="0.2">
      <c r="A684" s="84"/>
      <c r="G684" s="16"/>
    </row>
    <row r="685" spans="1:7" x14ac:dyDescent="0.2">
      <c r="A685" s="84"/>
      <c r="F685" s="16"/>
    </row>
    <row r="686" spans="1:7" x14ac:dyDescent="0.2">
      <c r="A686" s="84"/>
      <c r="G686" s="16"/>
    </row>
    <row r="687" spans="1:7" x14ac:dyDescent="0.2">
      <c r="A687" s="84"/>
      <c r="G687" s="16"/>
    </row>
    <row r="688" spans="1:7" x14ac:dyDescent="0.2">
      <c r="A688" s="84"/>
      <c r="F688" s="16"/>
    </row>
    <row r="689" spans="1:7" x14ac:dyDescent="0.2">
      <c r="A689" s="84"/>
      <c r="G689" s="16"/>
    </row>
    <row r="690" spans="1:7" x14ac:dyDescent="0.2">
      <c r="A690" s="84"/>
      <c r="G690" s="16"/>
    </row>
    <row r="691" spans="1:7" x14ac:dyDescent="0.2">
      <c r="A691" s="84"/>
      <c r="F691" s="16"/>
    </row>
    <row r="692" spans="1:7" x14ac:dyDescent="0.2">
      <c r="A692" s="84"/>
      <c r="G692" s="16"/>
    </row>
    <row r="693" spans="1:7" x14ac:dyDescent="0.2">
      <c r="A693" s="84"/>
      <c r="G693" s="16"/>
    </row>
    <row r="694" spans="1:7" x14ac:dyDescent="0.2">
      <c r="A694" s="84"/>
      <c r="F694" s="16"/>
    </row>
    <row r="695" spans="1:7" x14ac:dyDescent="0.2">
      <c r="A695" s="84"/>
      <c r="G695" s="16"/>
    </row>
    <row r="696" spans="1:7" x14ac:dyDescent="0.2">
      <c r="A696" s="84"/>
      <c r="G696" s="16"/>
    </row>
    <row r="697" spans="1:7" x14ac:dyDescent="0.2">
      <c r="A697" s="84"/>
      <c r="F697" s="16"/>
    </row>
    <row r="698" spans="1:7" x14ac:dyDescent="0.2">
      <c r="A698" s="84"/>
      <c r="G698" s="16"/>
    </row>
    <row r="699" spans="1:7" x14ac:dyDescent="0.2">
      <c r="A699" s="84"/>
      <c r="G699" s="16"/>
    </row>
    <row r="700" spans="1:7" x14ac:dyDescent="0.2">
      <c r="A700" s="84"/>
      <c r="F700" s="16"/>
    </row>
    <row r="701" spans="1:7" x14ac:dyDescent="0.2">
      <c r="A701" s="84"/>
      <c r="G701" s="16"/>
    </row>
    <row r="702" spans="1:7" x14ac:dyDescent="0.2">
      <c r="A702" s="84"/>
      <c r="G702" s="16"/>
    </row>
    <row r="703" spans="1:7" x14ac:dyDescent="0.2">
      <c r="A703" s="84"/>
      <c r="F703" s="16"/>
    </row>
    <row r="704" spans="1:7" x14ac:dyDescent="0.2">
      <c r="A704" s="84"/>
      <c r="G704" s="16"/>
    </row>
    <row r="705" spans="1:7" x14ac:dyDescent="0.2">
      <c r="A705" s="84"/>
      <c r="G705" s="16"/>
    </row>
    <row r="706" spans="1:7" x14ac:dyDescent="0.2">
      <c r="A706" s="84"/>
      <c r="F706" s="16"/>
    </row>
    <row r="707" spans="1:7" x14ac:dyDescent="0.2">
      <c r="A707" s="84"/>
      <c r="G707" s="16"/>
    </row>
    <row r="708" spans="1:7" x14ac:dyDescent="0.2">
      <c r="A708" s="84"/>
      <c r="G708" s="16"/>
    </row>
    <row r="709" spans="1:7" x14ac:dyDescent="0.2">
      <c r="A709" s="84"/>
      <c r="F709" s="16"/>
    </row>
    <row r="710" spans="1:7" x14ac:dyDescent="0.2">
      <c r="A710" s="84"/>
      <c r="G710" s="16"/>
    </row>
    <row r="711" spans="1:7" x14ac:dyDescent="0.2">
      <c r="A711" s="84"/>
      <c r="G711" s="16"/>
    </row>
    <row r="712" spans="1:7" x14ac:dyDescent="0.2">
      <c r="A712" s="84"/>
      <c r="F712" s="16"/>
    </row>
    <row r="713" spans="1:7" x14ac:dyDescent="0.2">
      <c r="A713" s="84"/>
      <c r="G713" s="16"/>
    </row>
    <row r="714" spans="1:7" x14ac:dyDescent="0.2">
      <c r="A714" s="84"/>
      <c r="G714" s="16"/>
    </row>
    <row r="715" spans="1:7" x14ac:dyDescent="0.2">
      <c r="A715" s="84"/>
      <c r="F715" s="16"/>
    </row>
    <row r="716" spans="1:7" x14ac:dyDescent="0.2">
      <c r="A716" s="84"/>
      <c r="G716" s="16"/>
    </row>
    <row r="717" spans="1:7" x14ac:dyDescent="0.2">
      <c r="A717" s="84"/>
      <c r="G717" s="16"/>
    </row>
    <row r="718" spans="1:7" x14ac:dyDescent="0.2">
      <c r="A718" s="84"/>
      <c r="F718" s="16"/>
    </row>
    <row r="719" spans="1:7" x14ac:dyDescent="0.2">
      <c r="A719" s="84"/>
      <c r="G719" s="16"/>
    </row>
    <row r="720" spans="1:7" x14ac:dyDescent="0.2">
      <c r="A720" s="84"/>
      <c r="G720" s="16"/>
    </row>
    <row r="721" spans="1:7" x14ac:dyDescent="0.2">
      <c r="A721" s="84"/>
      <c r="F721" s="16"/>
    </row>
    <row r="722" spans="1:7" x14ac:dyDescent="0.2">
      <c r="A722" s="84"/>
      <c r="G722" s="16"/>
    </row>
    <row r="723" spans="1:7" x14ac:dyDescent="0.2">
      <c r="A723" s="84"/>
      <c r="G723" s="16"/>
    </row>
    <row r="724" spans="1:7" x14ac:dyDescent="0.2">
      <c r="A724" s="84"/>
      <c r="F724" s="16"/>
    </row>
    <row r="725" spans="1:7" x14ac:dyDescent="0.2">
      <c r="A725" s="84"/>
      <c r="G725" s="16"/>
    </row>
    <row r="726" spans="1:7" x14ac:dyDescent="0.2">
      <c r="A726" s="84"/>
      <c r="G726" s="16"/>
    </row>
    <row r="727" spans="1:7" x14ac:dyDescent="0.2">
      <c r="A727" s="84"/>
      <c r="F727" s="16"/>
    </row>
    <row r="728" spans="1:7" x14ac:dyDescent="0.2">
      <c r="A728" s="84"/>
      <c r="G728" s="16"/>
    </row>
    <row r="729" spans="1:7" x14ac:dyDescent="0.2">
      <c r="A729" s="84"/>
      <c r="G729" s="16"/>
    </row>
    <row r="730" spans="1:7" x14ac:dyDescent="0.2">
      <c r="A730" s="84"/>
      <c r="F730" s="16"/>
    </row>
    <row r="731" spans="1:7" x14ac:dyDescent="0.2">
      <c r="A731" s="84"/>
      <c r="G731" s="16"/>
    </row>
    <row r="732" spans="1:7" x14ac:dyDescent="0.2">
      <c r="A732" s="84"/>
      <c r="G732" s="16"/>
    </row>
    <row r="733" spans="1:7" x14ac:dyDescent="0.2">
      <c r="A733" s="84"/>
      <c r="F733" s="16"/>
    </row>
    <row r="734" spans="1:7" x14ac:dyDescent="0.2">
      <c r="A734" s="84"/>
      <c r="G734" s="16"/>
    </row>
    <row r="735" spans="1:7" x14ac:dyDescent="0.2">
      <c r="A735" s="84"/>
      <c r="G735" s="16"/>
    </row>
    <row r="736" spans="1:7" x14ac:dyDescent="0.2">
      <c r="A736" s="84"/>
      <c r="F736" s="16"/>
    </row>
    <row r="737" spans="1:7" x14ac:dyDescent="0.2">
      <c r="A737" s="84"/>
      <c r="G737" s="16"/>
    </row>
    <row r="738" spans="1:7" x14ac:dyDescent="0.2">
      <c r="A738" s="84"/>
      <c r="G738" s="16"/>
    </row>
    <row r="739" spans="1:7" x14ac:dyDescent="0.2">
      <c r="A739" s="84"/>
      <c r="F739" s="16"/>
    </row>
    <row r="740" spans="1:7" x14ac:dyDescent="0.2">
      <c r="A740" s="84"/>
      <c r="G740" s="16"/>
    </row>
    <row r="741" spans="1:7" x14ac:dyDescent="0.2">
      <c r="A741" s="84"/>
      <c r="G741" s="16"/>
    </row>
    <row r="742" spans="1:7" x14ac:dyDescent="0.2">
      <c r="A742" s="84"/>
      <c r="F742" s="16"/>
    </row>
    <row r="743" spans="1:7" x14ac:dyDescent="0.2">
      <c r="A743" s="84"/>
      <c r="G743" s="16"/>
    </row>
    <row r="744" spans="1:7" x14ac:dyDescent="0.2">
      <c r="A744" s="84"/>
      <c r="G744" s="16"/>
    </row>
    <row r="745" spans="1:7" x14ac:dyDescent="0.2">
      <c r="A745" s="84"/>
      <c r="F745" s="16"/>
    </row>
    <row r="746" spans="1:7" x14ac:dyDescent="0.2">
      <c r="A746" s="84"/>
      <c r="G746" s="16"/>
    </row>
    <row r="747" spans="1:7" x14ac:dyDescent="0.2">
      <c r="A747" s="84"/>
      <c r="G747" s="16"/>
    </row>
    <row r="748" spans="1:7" x14ac:dyDescent="0.2">
      <c r="A748" s="84"/>
      <c r="F748" s="16"/>
    </row>
    <row r="749" spans="1:7" x14ac:dyDescent="0.2">
      <c r="A749" s="84"/>
      <c r="G749" s="16"/>
    </row>
    <row r="750" spans="1:7" x14ac:dyDescent="0.2">
      <c r="A750" s="84"/>
      <c r="G750" s="16"/>
    </row>
    <row r="751" spans="1:7" x14ac:dyDescent="0.2">
      <c r="A751" s="84"/>
      <c r="F751" s="16"/>
    </row>
    <row r="752" spans="1:7" x14ac:dyDescent="0.2">
      <c r="A752" s="84"/>
      <c r="G752" s="16"/>
    </row>
    <row r="753" spans="1:7" x14ac:dyDescent="0.2">
      <c r="A753" s="84"/>
      <c r="G753" s="16"/>
    </row>
    <row r="754" spans="1:7" x14ac:dyDescent="0.2">
      <c r="A754" s="84"/>
      <c r="F754" s="16"/>
    </row>
    <row r="755" spans="1:7" x14ac:dyDescent="0.2">
      <c r="A755" s="84"/>
      <c r="G755" s="16"/>
    </row>
    <row r="756" spans="1:7" x14ac:dyDescent="0.2">
      <c r="A756" s="84"/>
      <c r="G756" s="16"/>
    </row>
    <row r="757" spans="1:7" x14ac:dyDescent="0.2">
      <c r="A757" s="84"/>
      <c r="F757" s="16"/>
    </row>
    <row r="758" spans="1:7" x14ac:dyDescent="0.2">
      <c r="A758" s="84"/>
      <c r="G758" s="16"/>
    </row>
    <row r="759" spans="1:7" x14ac:dyDescent="0.2">
      <c r="A759" s="84"/>
      <c r="G759" s="16"/>
    </row>
    <row r="760" spans="1:7" x14ac:dyDescent="0.2">
      <c r="A760" s="84"/>
      <c r="F760" s="16"/>
    </row>
    <row r="761" spans="1:7" x14ac:dyDescent="0.2">
      <c r="A761" s="84"/>
      <c r="G761" s="16"/>
    </row>
    <row r="762" spans="1:7" x14ac:dyDescent="0.2">
      <c r="A762" s="84"/>
      <c r="G762" s="16"/>
    </row>
    <row r="763" spans="1:7" x14ac:dyDescent="0.2">
      <c r="A763" s="84"/>
      <c r="F763" s="16"/>
    </row>
    <row r="764" spans="1:7" x14ac:dyDescent="0.2">
      <c r="A764" s="84"/>
      <c r="G764" s="16"/>
    </row>
    <row r="765" spans="1:7" x14ac:dyDescent="0.2">
      <c r="A765" s="84"/>
      <c r="G765" s="16"/>
    </row>
    <row r="766" spans="1:7" x14ac:dyDescent="0.2">
      <c r="A766" s="84"/>
      <c r="F766" s="16"/>
    </row>
    <row r="767" spans="1:7" x14ac:dyDescent="0.2">
      <c r="A767" s="84"/>
      <c r="G767" s="16"/>
    </row>
    <row r="768" spans="1:7" x14ac:dyDescent="0.2">
      <c r="A768" s="84"/>
      <c r="G768" s="16"/>
    </row>
    <row r="769" spans="1:7" x14ac:dyDescent="0.2">
      <c r="A769" s="84"/>
      <c r="F769" s="16"/>
    </row>
    <row r="770" spans="1:7" x14ac:dyDescent="0.2">
      <c r="A770" s="84"/>
      <c r="G770" s="16"/>
    </row>
    <row r="771" spans="1:7" x14ac:dyDescent="0.2">
      <c r="A771" s="84"/>
      <c r="G771" s="16"/>
    </row>
    <row r="772" spans="1:7" x14ac:dyDescent="0.2">
      <c r="A772" s="84"/>
      <c r="F772" s="16"/>
    </row>
    <row r="773" spans="1:7" x14ac:dyDescent="0.2">
      <c r="A773" s="84"/>
      <c r="G773" s="16"/>
    </row>
    <row r="774" spans="1:7" x14ac:dyDescent="0.2">
      <c r="A774" s="84"/>
      <c r="G774" s="16"/>
    </row>
    <row r="775" spans="1:7" x14ac:dyDescent="0.2">
      <c r="A775" s="84"/>
      <c r="F775" s="16"/>
    </row>
    <row r="776" spans="1:7" x14ac:dyDescent="0.2">
      <c r="A776" s="84"/>
      <c r="G776" s="16"/>
    </row>
    <row r="777" spans="1:7" x14ac:dyDescent="0.2">
      <c r="A777" s="84"/>
      <c r="G777" s="16"/>
    </row>
    <row r="778" spans="1:7" x14ac:dyDescent="0.2">
      <c r="A778" s="84"/>
      <c r="F778" s="16"/>
    </row>
    <row r="779" spans="1:7" x14ac:dyDescent="0.2">
      <c r="A779" s="84"/>
      <c r="G779" s="16"/>
    </row>
    <row r="780" spans="1:7" x14ac:dyDescent="0.2">
      <c r="A780" s="84"/>
      <c r="G780" s="16"/>
    </row>
    <row r="781" spans="1:7" x14ac:dyDescent="0.2">
      <c r="A781" s="84"/>
      <c r="F781" s="16"/>
    </row>
    <row r="782" spans="1:7" x14ac:dyDescent="0.2">
      <c r="A782" s="84"/>
      <c r="G782" s="16"/>
    </row>
    <row r="783" spans="1:7" x14ac:dyDescent="0.2">
      <c r="A783" s="84"/>
      <c r="G783" s="16"/>
    </row>
    <row r="784" spans="1:7" x14ac:dyDescent="0.2">
      <c r="A784" s="84"/>
      <c r="F784" s="16"/>
    </row>
    <row r="785" spans="1:7" x14ac:dyDescent="0.2">
      <c r="A785" s="84"/>
      <c r="G785" s="16"/>
    </row>
    <row r="786" spans="1:7" x14ac:dyDescent="0.2">
      <c r="A786" s="84"/>
      <c r="G786" s="16"/>
    </row>
    <row r="787" spans="1:7" x14ac:dyDescent="0.2">
      <c r="A787" s="84"/>
      <c r="F787" s="16"/>
    </row>
    <row r="788" spans="1:7" x14ac:dyDescent="0.2">
      <c r="A788" s="84"/>
      <c r="G788" s="16"/>
    </row>
    <row r="789" spans="1:7" x14ac:dyDescent="0.2">
      <c r="A789" s="84"/>
      <c r="G789" s="16"/>
    </row>
    <row r="790" spans="1:7" x14ac:dyDescent="0.2">
      <c r="A790" s="84"/>
      <c r="F790" s="16"/>
    </row>
    <row r="791" spans="1:7" x14ac:dyDescent="0.2">
      <c r="A791" s="84"/>
      <c r="G791" s="16"/>
    </row>
    <row r="792" spans="1:7" x14ac:dyDescent="0.2">
      <c r="A792" s="84"/>
      <c r="G792" s="16"/>
    </row>
    <row r="793" spans="1:7" x14ac:dyDescent="0.2">
      <c r="A793" s="84"/>
      <c r="F793" s="16"/>
    </row>
    <row r="794" spans="1:7" x14ac:dyDescent="0.2">
      <c r="A794" s="84"/>
      <c r="G794" s="16"/>
    </row>
    <row r="795" spans="1:7" x14ac:dyDescent="0.2">
      <c r="A795" s="84"/>
      <c r="G795" s="16"/>
    </row>
    <row r="796" spans="1:7" x14ac:dyDescent="0.2">
      <c r="A796" s="84"/>
      <c r="F796" s="16"/>
    </row>
    <row r="797" spans="1:7" x14ac:dyDescent="0.2">
      <c r="A797" s="84"/>
      <c r="G797" s="16"/>
    </row>
    <row r="798" spans="1:7" x14ac:dyDescent="0.2">
      <c r="A798" s="84"/>
      <c r="G798" s="16"/>
    </row>
    <row r="799" spans="1:7" x14ac:dyDescent="0.2">
      <c r="A799" s="84"/>
      <c r="F799" s="16"/>
    </row>
    <row r="800" spans="1:7" x14ac:dyDescent="0.2">
      <c r="A800" s="84"/>
      <c r="G800" s="16"/>
    </row>
    <row r="801" spans="1:7" x14ac:dyDescent="0.2">
      <c r="A801" s="84"/>
      <c r="G801" s="16"/>
    </row>
    <row r="802" spans="1:7" x14ac:dyDescent="0.2">
      <c r="A802" s="84"/>
      <c r="F802" s="16"/>
    </row>
    <row r="803" spans="1:7" x14ac:dyDescent="0.2">
      <c r="A803" s="84"/>
      <c r="G803" s="16"/>
    </row>
    <row r="804" spans="1:7" x14ac:dyDescent="0.2">
      <c r="A804" s="84"/>
      <c r="G804" s="16"/>
    </row>
    <row r="805" spans="1:7" x14ac:dyDescent="0.2">
      <c r="A805" s="84"/>
      <c r="F805" s="16"/>
    </row>
    <row r="806" spans="1:7" x14ac:dyDescent="0.2">
      <c r="A806" s="84"/>
      <c r="G806" s="16"/>
    </row>
    <row r="807" spans="1:7" x14ac:dyDescent="0.2">
      <c r="A807" s="84"/>
      <c r="G807" s="16"/>
    </row>
    <row r="808" spans="1:7" x14ac:dyDescent="0.2">
      <c r="A808" s="84"/>
      <c r="F808" s="16"/>
    </row>
    <row r="809" spans="1:7" x14ac:dyDescent="0.2">
      <c r="A809" s="84"/>
      <c r="G809" s="16"/>
    </row>
    <row r="810" spans="1:7" x14ac:dyDescent="0.2">
      <c r="A810" s="84"/>
      <c r="G810" s="16"/>
    </row>
    <row r="811" spans="1:7" x14ac:dyDescent="0.2">
      <c r="A811" s="84"/>
      <c r="F811" s="16"/>
    </row>
    <row r="812" spans="1:7" x14ac:dyDescent="0.2">
      <c r="A812" s="84"/>
      <c r="G812" s="16"/>
    </row>
    <row r="813" spans="1:7" x14ac:dyDescent="0.2">
      <c r="A813" s="84"/>
      <c r="G813" s="16"/>
    </row>
    <row r="814" spans="1:7" x14ac:dyDescent="0.2">
      <c r="A814" s="84"/>
      <c r="F814" s="16"/>
    </row>
    <row r="815" spans="1:7" x14ac:dyDescent="0.2">
      <c r="A815" s="84"/>
      <c r="G815" s="16"/>
    </row>
    <row r="816" spans="1:7" x14ac:dyDescent="0.2">
      <c r="A816" s="84"/>
      <c r="G816" s="16"/>
    </row>
    <row r="817" spans="1:7" x14ac:dyDescent="0.2">
      <c r="A817" s="84"/>
      <c r="F817" s="16"/>
    </row>
    <row r="818" spans="1:7" x14ac:dyDescent="0.2">
      <c r="A818" s="84"/>
      <c r="G818" s="16"/>
    </row>
    <row r="819" spans="1:7" x14ac:dyDescent="0.2">
      <c r="A819" s="84"/>
      <c r="G819" s="16"/>
    </row>
    <row r="820" spans="1:7" x14ac:dyDescent="0.2">
      <c r="A820" s="84"/>
      <c r="F820" s="16"/>
    </row>
    <row r="821" spans="1:7" x14ac:dyDescent="0.2">
      <c r="A821" s="84"/>
      <c r="G821" s="16"/>
    </row>
    <row r="822" spans="1:7" x14ac:dyDescent="0.2">
      <c r="A822" s="84"/>
      <c r="G822" s="16"/>
    </row>
    <row r="823" spans="1:7" x14ac:dyDescent="0.2">
      <c r="A823" s="84"/>
      <c r="F823" s="16"/>
    </row>
    <row r="824" spans="1:7" x14ac:dyDescent="0.2">
      <c r="A824" s="84"/>
      <c r="G824" s="16"/>
    </row>
    <row r="825" spans="1:7" x14ac:dyDescent="0.2">
      <c r="A825" s="84"/>
      <c r="G825" s="16"/>
    </row>
    <row r="826" spans="1:7" x14ac:dyDescent="0.2">
      <c r="A826" s="84"/>
      <c r="F826" s="16"/>
    </row>
    <row r="827" spans="1:7" x14ac:dyDescent="0.2">
      <c r="A827" s="84"/>
      <c r="G827" s="16"/>
    </row>
    <row r="828" spans="1:7" x14ac:dyDescent="0.2">
      <c r="A828" s="84"/>
      <c r="G828" s="16"/>
    </row>
    <row r="829" spans="1:7" x14ac:dyDescent="0.2">
      <c r="A829" s="84"/>
      <c r="F829" s="16"/>
    </row>
    <row r="830" spans="1:7" x14ac:dyDescent="0.2">
      <c r="A830" s="84"/>
      <c r="G830" s="16"/>
    </row>
    <row r="831" spans="1:7" x14ac:dyDescent="0.2">
      <c r="A831" s="84"/>
      <c r="G831" s="16"/>
    </row>
    <row r="832" spans="1:7" x14ac:dyDescent="0.2">
      <c r="A832" s="84"/>
      <c r="F832" s="16"/>
    </row>
    <row r="833" spans="1:7" x14ac:dyDescent="0.2">
      <c r="A833" s="84"/>
      <c r="G833" s="16"/>
    </row>
    <row r="834" spans="1:7" x14ac:dyDescent="0.2">
      <c r="A834" s="84"/>
      <c r="G834" s="16"/>
    </row>
    <row r="835" spans="1:7" x14ac:dyDescent="0.2">
      <c r="A835" s="84"/>
      <c r="F835" s="16"/>
    </row>
    <row r="836" spans="1:7" x14ac:dyDescent="0.2">
      <c r="A836" s="84"/>
      <c r="G836" s="16"/>
    </row>
    <row r="837" spans="1:7" x14ac:dyDescent="0.2">
      <c r="A837" s="84"/>
      <c r="G837" s="16"/>
    </row>
    <row r="838" spans="1:7" x14ac:dyDescent="0.2">
      <c r="A838" s="84"/>
      <c r="F838" s="16"/>
    </row>
    <row r="839" spans="1:7" x14ac:dyDescent="0.2">
      <c r="A839" s="84"/>
      <c r="G839" s="16"/>
    </row>
    <row r="840" spans="1:7" x14ac:dyDescent="0.2">
      <c r="A840" s="84"/>
      <c r="G840" s="16"/>
    </row>
    <row r="841" spans="1:7" x14ac:dyDescent="0.2">
      <c r="A841" s="84"/>
      <c r="F841" s="16"/>
    </row>
    <row r="842" spans="1:7" x14ac:dyDescent="0.2">
      <c r="A842" s="84"/>
      <c r="G842" s="16"/>
    </row>
    <row r="843" spans="1:7" x14ac:dyDescent="0.2">
      <c r="A843" s="84"/>
      <c r="G843" s="16"/>
    </row>
    <row r="844" spans="1:7" x14ac:dyDescent="0.2">
      <c r="A844" s="84"/>
      <c r="F844" s="16"/>
    </row>
    <row r="845" spans="1:7" x14ac:dyDescent="0.2">
      <c r="A845" s="84"/>
      <c r="G845" s="16"/>
    </row>
    <row r="846" spans="1:7" x14ac:dyDescent="0.2">
      <c r="A846" s="84"/>
      <c r="G846" s="16"/>
    </row>
    <row r="847" spans="1:7" x14ac:dyDescent="0.2">
      <c r="A847" s="84"/>
      <c r="F847" s="16"/>
    </row>
    <row r="848" spans="1:7" x14ac:dyDescent="0.2">
      <c r="A848" s="84"/>
      <c r="G848" s="16"/>
    </row>
    <row r="849" spans="1:7" x14ac:dyDescent="0.2">
      <c r="A849" s="84"/>
      <c r="G849" s="16"/>
    </row>
    <row r="850" spans="1:7" x14ac:dyDescent="0.2">
      <c r="A850" s="84"/>
      <c r="F850" s="16"/>
    </row>
    <row r="851" spans="1:7" x14ac:dyDescent="0.2">
      <c r="A851" s="84"/>
      <c r="G851" s="16"/>
    </row>
    <row r="852" spans="1:7" x14ac:dyDescent="0.2">
      <c r="A852" s="84"/>
      <c r="G852" s="16"/>
    </row>
    <row r="853" spans="1:7" x14ac:dyDescent="0.2">
      <c r="A853" s="84"/>
      <c r="F853" s="16"/>
    </row>
    <row r="854" spans="1:7" x14ac:dyDescent="0.2">
      <c r="A854" s="84"/>
      <c r="G854" s="16"/>
    </row>
    <row r="855" spans="1:7" x14ac:dyDescent="0.2">
      <c r="A855" s="84"/>
      <c r="G855" s="16"/>
    </row>
    <row r="856" spans="1:7" x14ac:dyDescent="0.2">
      <c r="A856" s="84"/>
      <c r="F856" s="16"/>
    </row>
    <row r="857" spans="1:7" x14ac:dyDescent="0.2">
      <c r="A857" s="84"/>
      <c r="G857" s="16"/>
    </row>
    <row r="858" spans="1:7" x14ac:dyDescent="0.2">
      <c r="A858" s="84"/>
      <c r="G858" s="16"/>
    </row>
    <row r="859" spans="1:7" x14ac:dyDescent="0.2">
      <c r="A859" s="84"/>
      <c r="F859" s="16"/>
    </row>
    <row r="860" spans="1:7" x14ac:dyDescent="0.2">
      <c r="A860" s="84"/>
      <c r="G860" s="16"/>
    </row>
    <row r="861" spans="1:7" x14ac:dyDescent="0.2">
      <c r="A861" s="84"/>
      <c r="G861" s="16"/>
    </row>
    <row r="862" spans="1:7" x14ac:dyDescent="0.2">
      <c r="A862" s="84"/>
      <c r="F862" s="16"/>
    </row>
    <row r="863" spans="1:7" x14ac:dyDescent="0.2">
      <c r="A863" s="84"/>
      <c r="G863" s="16"/>
    </row>
    <row r="864" spans="1:7" x14ac:dyDescent="0.2">
      <c r="A864" s="84"/>
      <c r="G864" s="16"/>
    </row>
    <row r="865" spans="1:7" x14ac:dyDescent="0.2">
      <c r="A865" s="84"/>
      <c r="F865" s="16"/>
    </row>
    <row r="866" spans="1:7" x14ac:dyDescent="0.2">
      <c r="A866" s="84"/>
      <c r="G866" s="16"/>
    </row>
    <row r="867" spans="1:7" x14ac:dyDescent="0.2">
      <c r="A867" s="84"/>
      <c r="G867" s="16"/>
    </row>
    <row r="868" spans="1:7" x14ac:dyDescent="0.2">
      <c r="A868" s="84"/>
      <c r="F868" s="16"/>
    </row>
    <row r="869" spans="1:7" x14ac:dyDescent="0.2">
      <c r="A869" s="84"/>
      <c r="G869" s="16"/>
    </row>
    <row r="870" spans="1:7" x14ac:dyDescent="0.2">
      <c r="A870" s="84"/>
      <c r="G870" s="16"/>
    </row>
    <row r="871" spans="1:7" x14ac:dyDescent="0.2">
      <c r="A871" s="84"/>
      <c r="F871" s="16"/>
    </row>
    <row r="872" spans="1:7" x14ac:dyDescent="0.2">
      <c r="A872" s="84"/>
      <c r="G872" s="16"/>
    </row>
    <row r="873" spans="1:7" x14ac:dyDescent="0.2">
      <c r="A873" s="84"/>
      <c r="G873" s="16"/>
    </row>
    <row r="874" spans="1:7" x14ac:dyDescent="0.2">
      <c r="A874" s="84"/>
      <c r="F874" s="16"/>
    </row>
    <row r="875" spans="1:7" x14ac:dyDescent="0.2">
      <c r="A875" s="84"/>
      <c r="G875" s="16"/>
    </row>
    <row r="876" spans="1:7" x14ac:dyDescent="0.2">
      <c r="A876" s="84"/>
      <c r="G876" s="16"/>
    </row>
    <row r="877" spans="1:7" x14ac:dyDescent="0.2">
      <c r="A877" s="84"/>
      <c r="F877" s="16"/>
    </row>
    <row r="878" spans="1:7" x14ac:dyDescent="0.2">
      <c r="A878" s="84"/>
      <c r="G878" s="16"/>
    </row>
    <row r="879" spans="1:7" x14ac:dyDescent="0.2">
      <c r="A879" s="84"/>
      <c r="G879" s="16"/>
    </row>
    <row r="880" spans="1:7" x14ac:dyDescent="0.2">
      <c r="A880" s="84"/>
      <c r="F880" s="16"/>
    </row>
    <row r="881" spans="1:7" x14ac:dyDescent="0.2">
      <c r="A881" s="84"/>
      <c r="G881" s="16"/>
    </row>
    <row r="882" spans="1:7" x14ac:dyDescent="0.2">
      <c r="A882" s="84"/>
      <c r="G882" s="16"/>
    </row>
    <row r="883" spans="1:7" x14ac:dyDescent="0.2">
      <c r="A883" s="84"/>
      <c r="F883" s="16"/>
    </row>
    <row r="884" spans="1:7" x14ac:dyDescent="0.2">
      <c r="A884" s="84"/>
      <c r="G884" s="16"/>
    </row>
    <row r="885" spans="1:7" x14ac:dyDescent="0.2">
      <c r="A885" s="84"/>
      <c r="G885" s="16"/>
    </row>
    <row r="886" spans="1:7" x14ac:dyDescent="0.2">
      <c r="A886" s="84"/>
      <c r="F886" s="16"/>
    </row>
    <row r="887" spans="1:7" x14ac:dyDescent="0.2">
      <c r="A887" s="84"/>
      <c r="G887" s="16"/>
    </row>
    <row r="888" spans="1:7" x14ac:dyDescent="0.2">
      <c r="A888" s="84"/>
      <c r="G888" s="16"/>
    </row>
    <row r="889" spans="1:7" x14ac:dyDescent="0.2">
      <c r="A889" s="84"/>
      <c r="F889" s="16"/>
    </row>
    <row r="890" spans="1:7" x14ac:dyDescent="0.2">
      <c r="A890" s="84"/>
      <c r="G890" s="16"/>
    </row>
    <row r="891" spans="1:7" x14ac:dyDescent="0.2">
      <c r="A891" s="84"/>
      <c r="G891" s="16"/>
    </row>
    <row r="892" spans="1:7" x14ac:dyDescent="0.2">
      <c r="A892" s="84"/>
      <c r="F892" s="16"/>
    </row>
    <row r="893" spans="1:7" x14ac:dyDescent="0.2">
      <c r="A893" s="84"/>
      <c r="G893" s="16"/>
    </row>
    <row r="894" spans="1:7" x14ac:dyDescent="0.2">
      <c r="A894" s="84"/>
      <c r="G894" s="16"/>
    </row>
    <row r="895" spans="1:7" x14ac:dyDescent="0.2">
      <c r="A895" s="84"/>
      <c r="F895" s="16"/>
    </row>
    <row r="896" spans="1:7" x14ac:dyDescent="0.2">
      <c r="A896" s="84"/>
      <c r="G896" s="16"/>
    </row>
    <row r="897" spans="1:7" x14ac:dyDescent="0.2">
      <c r="A897" s="84"/>
      <c r="G897" s="16"/>
    </row>
    <row r="898" spans="1:7" x14ac:dyDescent="0.2">
      <c r="A898" s="84"/>
      <c r="F898" s="16"/>
    </row>
    <row r="899" spans="1:7" x14ac:dyDescent="0.2">
      <c r="A899" s="84"/>
      <c r="G899" s="16"/>
    </row>
    <row r="900" spans="1:7" x14ac:dyDescent="0.2">
      <c r="A900" s="84"/>
      <c r="G900" s="16"/>
    </row>
    <row r="901" spans="1:7" x14ac:dyDescent="0.2">
      <c r="A901" s="84"/>
      <c r="F901" s="16"/>
    </row>
    <row r="902" spans="1:7" x14ac:dyDescent="0.2">
      <c r="A902" s="84"/>
      <c r="G902" s="16"/>
    </row>
    <row r="903" spans="1:7" x14ac:dyDescent="0.2">
      <c r="A903" s="84"/>
      <c r="G903" s="16"/>
    </row>
    <row r="904" spans="1:7" x14ac:dyDescent="0.2">
      <c r="A904" s="84"/>
      <c r="F904" s="16"/>
    </row>
    <row r="905" spans="1:7" x14ac:dyDescent="0.2">
      <c r="A905" s="84"/>
      <c r="G905" s="16"/>
    </row>
    <row r="906" spans="1:7" x14ac:dyDescent="0.2">
      <c r="A906" s="84"/>
      <c r="G906" s="16"/>
    </row>
    <row r="907" spans="1:7" x14ac:dyDescent="0.2">
      <c r="A907" s="84"/>
      <c r="F907" s="16"/>
    </row>
    <row r="908" spans="1:7" x14ac:dyDescent="0.2">
      <c r="A908" s="84"/>
      <c r="G908" s="16"/>
    </row>
    <row r="909" spans="1:7" x14ac:dyDescent="0.2">
      <c r="A909" s="84"/>
      <c r="G909" s="16"/>
    </row>
    <row r="910" spans="1:7" x14ac:dyDescent="0.2">
      <c r="A910" s="84"/>
      <c r="F910" s="16"/>
    </row>
    <row r="911" spans="1:7" x14ac:dyDescent="0.2">
      <c r="A911" s="84"/>
      <c r="G911" s="16"/>
    </row>
    <row r="912" spans="1:7" x14ac:dyDescent="0.2">
      <c r="A912" s="84"/>
      <c r="G912" s="16"/>
    </row>
    <row r="913" spans="1:7" x14ac:dyDescent="0.2">
      <c r="A913" s="84"/>
      <c r="F913" s="16"/>
    </row>
    <row r="914" spans="1:7" x14ac:dyDescent="0.2">
      <c r="A914" s="84"/>
      <c r="G914" s="16"/>
    </row>
    <row r="915" spans="1:7" x14ac:dyDescent="0.2">
      <c r="A915" s="84"/>
      <c r="G915" s="16"/>
    </row>
    <row r="916" spans="1:7" x14ac:dyDescent="0.2">
      <c r="A916" s="84"/>
      <c r="F916" s="16"/>
    </row>
    <row r="917" spans="1:7" x14ac:dyDescent="0.2">
      <c r="A917" s="84"/>
      <c r="G917" s="16"/>
    </row>
    <row r="918" spans="1:7" x14ac:dyDescent="0.2">
      <c r="A918" s="84"/>
      <c r="G918" s="16"/>
    </row>
    <row r="919" spans="1:7" x14ac:dyDescent="0.2">
      <c r="A919" s="84"/>
      <c r="F919" s="16"/>
    </row>
    <row r="920" spans="1:7" x14ac:dyDescent="0.2">
      <c r="A920" s="84"/>
      <c r="G920" s="16"/>
    </row>
    <row r="921" spans="1:7" x14ac:dyDescent="0.2">
      <c r="A921" s="84"/>
      <c r="G921" s="16"/>
    </row>
    <row r="922" spans="1:7" x14ac:dyDescent="0.2">
      <c r="A922" s="84"/>
      <c r="F922" s="16"/>
    </row>
    <row r="923" spans="1:7" x14ac:dyDescent="0.2">
      <c r="A923" s="84"/>
      <c r="G923" s="16"/>
    </row>
    <row r="924" spans="1:7" x14ac:dyDescent="0.2">
      <c r="A924" s="84"/>
      <c r="G924" s="16"/>
    </row>
    <row r="925" spans="1:7" x14ac:dyDescent="0.2">
      <c r="A925" s="84"/>
      <c r="F925" s="16"/>
    </row>
    <row r="926" spans="1:7" x14ac:dyDescent="0.2">
      <c r="A926" s="84"/>
      <c r="G926" s="16"/>
    </row>
    <row r="927" spans="1:7" x14ac:dyDescent="0.2">
      <c r="A927" s="84"/>
      <c r="G927" s="16"/>
    </row>
    <row r="928" spans="1:7" x14ac:dyDescent="0.2">
      <c r="A928" s="84"/>
      <c r="F928" s="16"/>
    </row>
    <row r="929" spans="1:7" x14ac:dyDescent="0.2">
      <c r="A929" s="84"/>
      <c r="G929" s="16"/>
    </row>
    <row r="930" spans="1:7" x14ac:dyDescent="0.2">
      <c r="A930" s="84"/>
      <c r="G930" s="16"/>
    </row>
    <row r="931" spans="1:7" x14ac:dyDescent="0.2">
      <c r="A931" s="84"/>
      <c r="F931" s="16"/>
    </row>
    <row r="932" spans="1:7" x14ac:dyDescent="0.2">
      <c r="A932" s="84"/>
      <c r="G932" s="16"/>
    </row>
    <row r="933" spans="1:7" x14ac:dyDescent="0.2">
      <c r="A933" s="84"/>
      <c r="G933" s="16"/>
    </row>
    <row r="934" spans="1:7" x14ac:dyDescent="0.2">
      <c r="A934" s="84"/>
      <c r="F934" s="16"/>
    </row>
    <row r="935" spans="1:7" x14ac:dyDescent="0.2">
      <c r="A935" s="84"/>
      <c r="G935" s="16"/>
    </row>
    <row r="936" spans="1:7" x14ac:dyDescent="0.2">
      <c r="A936" s="84"/>
      <c r="G936" s="16"/>
    </row>
    <row r="937" spans="1:7" x14ac:dyDescent="0.2">
      <c r="A937" s="84"/>
      <c r="F937" s="16"/>
    </row>
    <row r="938" spans="1:7" x14ac:dyDescent="0.2">
      <c r="A938" s="84"/>
      <c r="G938" s="16"/>
    </row>
    <row r="939" spans="1:7" x14ac:dyDescent="0.2">
      <c r="A939" s="84"/>
      <c r="G939" s="16"/>
    </row>
    <row r="940" spans="1:7" x14ac:dyDescent="0.2">
      <c r="A940" s="84"/>
      <c r="F940" s="16"/>
    </row>
    <row r="941" spans="1:7" x14ac:dyDescent="0.2">
      <c r="A941" s="84"/>
      <c r="G941" s="16"/>
    </row>
    <row r="942" spans="1:7" x14ac:dyDescent="0.2">
      <c r="A942" s="84"/>
      <c r="G942" s="16"/>
    </row>
    <row r="943" spans="1:7" x14ac:dyDescent="0.2">
      <c r="A943" s="84"/>
      <c r="F943" s="16"/>
    </row>
    <row r="944" spans="1:7" x14ac:dyDescent="0.2">
      <c r="A944" s="84"/>
      <c r="G944" s="16"/>
    </row>
    <row r="945" spans="1:7" x14ac:dyDescent="0.2">
      <c r="A945" s="84"/>
      <c r="G945" s="16"/>
    </row>
    <row r="946" spans="1:7" x14ac:dyDescent="0.2">
      <c r="A946" s="84"/>
      <c r="F946" s="16"/>
    </row>
    <row r="947" spans="1:7" x14ac:dyDescent="0.2">
      <c r="A947" s="84"/>
      <c r="G947" s="16"/>
    </row>
    <row r="948" spans="1:7" x14ac:dyDescent="0.2">
      <c r="A948" s="84"/>
      <c r="G948" s="16"/>
    </row>
    <row r="949" spans="1:7" x14ac:dyDescent="0.2">
      <c r="A949" s="84"/>
      <c r="F949" s="16"/>
    </row>
    <row r="950" spans="1:7" x14ac:dyDescent="0.2">
      <c r="A950" s="84"/>
      <c r="G950" s="16"/>
    </row>
    <row r="951" spans="1:7" x14ac:dyDescent="0.2">
      <c r="A951" s="84"/>
      <c r="G951" s="16"/>
    </row>
    <row r="952" spans="1:7" x14ac:dyDescent="0.2">
      <c r="A952" s="84"/>
      <c r="F952" s="16"/>
    </row>
    <row r="953" spans="1:7" x14ac:dyDescent="0.2">
      <c r="A953" s="84"/>
      <c r="G953" s="16"/>
    </row>
    <row r="954" spans="1:7" x14ac:dyDescent="0.2">
      <c r="A954" s="84"/>
      <c r="G954" s="16"/>
    </row>
    <row r="955" spans="1:7" x14ac:dyDescent="0.2">
      <c r="A955" s="84"/>
      <c r="F955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opiev">
                <anchor moveWithCells="1" sizeWithCells="1">
                  <from>
                    <xdr:col>9</xdr:col>
                    <xdr:colOff>9525</xdr:colOff>
                    <xdr:row>0</xdr:row>
                    <xdr:rowOff>47625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2013</vt:lpstr>
      <vt:lpstr>journal ventes</vt:lpstr>
      <vt:lpstr>journal ventes_1</vt:lpstr>
      <vt:lpstr>'2013'!Impression_des_titres</vt:lpstr>
      <vt:lpstr>'2013'!Zone_d_impression</vt:lpstr>
    </vt:vector>
  </TitlesOfParts>
  <Company>GESTION &amp; STRATEGIES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Jean-Eric Pelouas</cp:lastModifiedBy>
  <cp:lastPrinted>2013-07-18T14:56:18Z</cp:lastPrinted>
  <dcterms:created xsi:type="dcterms:W3CDTF">2003-12-09T15:01:40Z</dcterms:created>
  <dcterms:modified xsi:type="dcterms:W3CDTF">2013-07-19T10:48:41Z</dcterms:modified>
</cp:coreProperties>
</file>