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9440" windowHeight="8010" activeTab="1"/>
  </bookViews>
  <sheets>
    <sheet name="Feuil1" sheetId="1" r:id="rId1"/>
    <sheet name="Grille Tarif" sheetId="2" r:id="rId2"/>
  </sheets>
  <definedNames>
    <definedName name="données">'Grille Tarif'!$A$1:$G$21</definedName>
    <definedName name="NB_Utilisateur">'Grille Tarif'!$A$2:$A$21</definedName>
  </definedNames>
  <calcPr calcId="145621"/>
</workbook>
</file>

<file path=xl/calcChain.xml><?xml version="1.0" encoding="utf-8"?>
<calcChain xmlns="http://schemas.openxmlformats.org/spreadsheetml/2006/main">
  <c r="F8" i="1" l="1"/>
  <c r="F6" i="1"/>
  <c r="F4" i="1"/>
  <c r="F2" i="1"/>
  <c r="C21" i="2" l="1"/>
  <c r="C20" i="2"/>
  <c r="C19" i="2"/>
  <c r="C18" i="2"/>
  <c r="C17" i="2"/>
  <c r="C16" i="2"/>
  <c r="C15" i="2"/>
  <c r="C14" i="2"/>
  <c r="C13" i="2"/>
  <c r="C12" i="2"/>
</calcChain>
</file>

<file path=xl/sharedStrings.xml><?xml version="1.0" encoding="utf-8"?>
<sst xmlns="http://schemas.openxmlformats.org/spreadsheetml/2006/main" count="12" uniqueCount="12">
  <si>
    <t>Prix HT Gestion Standard</t>
  </si>
  <si>
    <t>Prix HT Gestion Evolution</t>
  </si>
  <si>
    <t>Prix HT Compta Standard</t>
  </si>
  <si>
    <t>Prix HT Compta Evolution</t>
  </si>
  <si>
    <t>Prix HT Financier Standard</t>
  </si>
  <si>
    <t>Prix HT Financier Evolution</t>
  </si>
  <si>
    <t>Nb Utilisateurs Gestion</t>
  </si>
  <si>
    <t>Nb Utilisateurs Compta</t>
  </si>
  <si>
    <t>Nb Utilisateurs Financier</t>
  </si>
  <si>
    <t>Tarifs</t>
  </si>
  <si>
    <t>Total</t>
  </si>
  <si>
    <t>NB Utilisateur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</si>
</sst>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workbookViewId="0">
      <selection activeCell="D12" sqref="D12"/>
    </sheetView>
  </sheetViews>
  <sheetFormatPr baseColWidth="10" defaultRowHeight="15" x14ac:dyDescent="0.25"/>
  <cols>
    <col min="2" max="2" width="14.42578125" customWidth="1"/>
    <col min="5" max="5" width="18" customWidth="1"/>
  </cols>
  <sheetData>
    <row r="1" spans="1:6" ht="15.75" thickBot="1" x14ac:dyDescent="0.3">
      <c r="E1" t="s">
        <v>9</v>
      </c>
    </row>
    <row r="2" spans="1:6" ht="15.75" thickBot="1" x14ac:dyDescent="0.3">
      <c r="A2" t="s">
        <v>6</v>
      </c>
      <c r="C2" s="1">
        <v>1</v>
      </c>
      <c r="E2">
        <v>2</v>
      </c>
      <c r="F2" s="1">
        <f>IFERROR(VLOOKUP(C2,données,E2),0)</f>
        <v>550</v>
      </c>
    </row>
    <row r="3" spans="1:6" ht="15.75" thickBot="1" x14ac:dyDescent="0.3"/>
    <row r="4" spans="1:6" ht="15.75" thickBot="1" x14ac:dyDescent="0.3">
      <c r="A4" t="s">
        <v>7</v>
      </c>
      <c r="C4" s="1">
        <v>5</v>
      </c>
      <c r="E4">
        <v>4</v>
      </c>
      <c r="F4" s="1">
        <f>IFERROR(VLOOKUP(C4,données,E4),0)</f>
        <v>660</v>
      </c>
    </row>
    <row r="5" spans="1:6" ht="15.75" thickBot="1" x14ac:dyDescent="0.3"/>
    <row r="6" spans="1:6" ht="15.75" thickBot="1" x14ac:dyDescent="0.3">
      <c r="A6" t="s">
        <v>8</v>
      </c>
      <c r="C6" s="1">
        <v>4</v>
      </c>
      <c r="E6">
        <v>6</v>
      </c>
      <c r="F6" s="1">
        <f>IFERROR(VLOOKUP(C6,données,E6),0)</f>
        <v>190</v>
      </c>
    </row>
    <row r="7" spans="1:6" ht="15.75" thickBot="1" x14ac:dyDescent="0.3"/>
    <row r="8" spans="1:6" ht="15.75" thickBot="1" x14ac:dyDescent="0.3">
      <c r="E8" t="s">
        <v>10</v>
      </c>
      <c r="F8" s="2">
        <f>SUM(F2,F4,F6)</f>
        <v>1400</v>
      </c>
    </row>
  </sheetData>
  <dataValidations count="1">
    <dataValidation type="list" allowBlank="1" showInputMessage="1" showErrorMessage="1" sqref="C2 C4 C6">
      <formula1>NB_Utilisateur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abSelected="1" workbookViewId="0">
      <selection activeCell="D5" sqref="D5"/>
    </sheetView>
  </sheetViews>
  <sheetFormatPr baseColWidth="10" defaultRowHeight="15" x14ac:dyDescent="0.25"/>
  <cols>
    <col min="1" max="1" width="13.28515625" bestFit="1" customWidth="1"/>
    <col min="2" max="2" width="23" bestFit="1" customWidth="1"/>
    <col min="3" max="3" width="23.5703125" bestFit="1" customWidth="1"/>
    <col min="4" max="4" width="23" bestFit="1" customWidth="1"/>
    <col min="5" max="5" width="23.5703125" bestFit="1" customWidth="1"/>
    <col min="6" max="6" width="24.28515625" bestFit="1" customWidth="1"/>
    <col min="7" max="7" width="24.85546875" bestFit="1" customWidth="1"/>
  </cols>
  <sheetData>
    <row r="1" spans="1:7" x14ac:dyDescent="0.25">
      <c r="A1" t="s">
        <v>11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5">
      <c r="A2">
        <v>1</v>
      </c>
      <c r="B2">
        <v>550</v>
      </c>
      <c r="C2">
        <v>1990</v>
      </c>
      <c r="D2">
        <v>350</v>
      </c>
      <c r="E2">
        <v>990</v>
      </c>
      <c r="F2">
        <v>190</v>
      </c>
      <c r="G2">
        <v>390</v>
      </c>
    </row>
    <row r="3" spans="1:7" x14ac:dyDescent="0.25">
      <c r="A3">
        <v>2</v>
      </c>
      <c r="B3">
        <v>990</v>
      </c>
      <c r="C3">
        <v>2990</v>
      </c>
      <c r="D3">
        <v>660</v>
      </c>
      <c r="E3">
        <v>1490</v>
      </c>
      <c r="F3">
        <v>190</v>
      </c>
      <c r="G3">
        <v>390</v>
      </c>
    </row>
    <row r="4" spans="1:7" x14ac:dyDescent="0.25">
      <c r="A4">
        <v>3</v>
      </c>
      <c r="B4">
        <v>990</v>
      </c>
      <c r="C4">
        <v>2990</v>
      </c>
      <c r="D4">
        <v>660</v>
      </c>
      <c r="E4">
        <v>1490</v>
      </c>
      <c r="F4">
        <v>190</v>
      </c>
      <c r="G4">
        <v>390</v>
      </c>
    </row>
    <row r="5" spans="1:7" x14ac:dyDescent="0.25">
      <c r="A5">
        <v>4</v>
      </c>
      <c r="B5">
        <v>990</v>
      </c>
      <c r="C5">
        <v>2990</v>
      </c>
      <c r="D5">
        <v>660</v>
      </c>
      <c r="E5">
        <v>1490</v>
      </c>
      <c r="F5">
        <v>190</v>
      </c>
      <c r="G5">
        <v>390</v>
      </c>
    </row>
    <row r="6" spans="1:7" x14ac:dyDescent="0.25">
      <c r="A6">
        <v>5</v>
      </c>
      <c r="B6">
        <v>990</v>
      </c>
      <c r="C6">
        <v>2990</v>
      </c>
      <c r="D6">
        <v>660</v>
      </c>
      <c r="E6">
        <v>1490</v>
      </c>
      <c r="F6">
        <v>190</v>
      </c>
      <c r="G6">
        <v>390</v>
      </c>
    </row>
    <row r="7" spans="1:7" x14ac:dyDescent="0.25">
      <c r="A7">
        <v>6</v>
      </c>
      <c r="C7">
        <v>3990</v>
      </c>
      <c r="E7">
        <v>1990</v>
      </c>
      <c r="G7">
        <v>390</v>
      </c>
    </row>
    <row r="8" spans="1:7" x14ac:dyDescent="0.25">
      <c r="A8">
        <v>7</v>
      </c>
      <c r="C8">
        <v>3990</v>
      </c>
      <c r="E8">
        <v>1990</v>
      </c>
      <c r="G8">
        <v>390</v>
      </c>
    </row>
    <row r="9" spans="1:7" x14ac:dyDescent="0.25">
      <c r="A9">
        <v>8</v>
      </c>
      <c r="C9">
        <v>3990</v>
      </c>
      <c r="E9">
        <v>1990</v>
      </c>
      <c r="G9">
        <v>390</v>
      </c>
    </row>
    <row r="10" spans="1:7" x14ac:dyDescent="0.25">
      <c r="A10">
        <v>9</v>
      </c>
      <c r="C10">
        <v>3990</v>
      </c>
      <c r="E10">
        <v>1990</v>
      </c>
      <c r="G10">
        <v>390</v>
      </c>
    </row>
    <row r="11" spans="1:7" x14ac:dyDescent="0.25">
      <c r="A11">
        <v>10</v>
      </c>
      <c r="C11">
        <v>3990</v>
      </c>
      <c r="E11">
        <v>1990</v>
      </c>
    </row>
    <row r="12" spans="1:7" x14ac:dyDescent="0.25">
      <c r="A12">
        <v>11</v>
      </c>
      <c r="C12">
        <f>SUM(3990+350)</f>
        <v>4340</v>
      </c>
    </row>
    <row r="13" spans="1:7" x14ac:dyDescent="0.25">
      <c r="A13">
        <v>12</v>
      </c>
      <c r="C13">
        <f>SUM(3990+350+350)</f>
        <v>4690</v>
      </c>
    </row>
    <row r="14" spans="1:7" x14ac:dyDescent="0.25">
      <c r="A14">
        <v>13</v>
      </c>
      <c r="C14">
        <f>SUM(3990+350+350+350)</f>
        <v>5040</v>
      </c>
    </row>
    <row r="15" spans="1:7" x14ac:dyDescent="0.25">
      <c r="A15">
        <v>14</v>
      </c>
      <c r="C15">
        <f>SUM(3990+350+350+350+350)</f>
        <v>5390</v>
      </c>
    </row>
    <row r="16" spans="1:7" x14ac:dyDescent="0.25">
      <c r="A16">
        <v>15</v>
      </c>
      <c r="C16">
        <f>SUM(3990+350+350+350+350+350)</f>
        <v>5740</v>
      </c>
    </row>
    <row r="17" spans="1:3" x14ac:dyDescent="0.25">
      <c r="A17">
        <v>16</v>
      </c>
      <c r="C17">
        <f>SUM(3990+350+350+350+350+350+350)</f>
        <v>6090</v>
      </c>
    </row>
    <row r="18" spans="1:3" x14ac:dyDescent="0.25">
      <c r="A18">
        <v>17</v>
      </c>
      <c r="C18">
        <f>SUM(3990+350+350+350+350+350+350+350)</f>
        <v>6440</v>
      </c>
    </row>
    <row r="19" spans="1:3" x14ac:dyDescent="0.25">
      <c r="A19">
        <v>18</v>
      </c>
      <c r="C19">
        <f>SUM(3990+350+350+350+350+350+350+350+350)</f>
        <v>6790</v>
      </c>
    </row>
    <row r="20" spans="1:3" x14ac:dyDescent="0.25">
      <c r="A20">
        <v>19</v>
      </c>
      <c r="C20">
        <f>SUM(3990+350+350+350+350+350+350+350+350+350)</f>
        <v>7140</v>
      </c>
    </row>
    <row r="21" spans="1:3" x14ac:dyDescent="0.25">
      <c r="A21">
        <v>20</v>
      </c>
      <c r="C21">
        <f>SUM(3990+350+350+350+350+350+350+350+350+350+350)</f>
        <v>7490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Grille Tarif</vt:lpstr>
      <vt:lpstr>données</vt:lpstr>
      <vt:lpstr>NB_Utilisateur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[IBS] M. RENOUVEL</dc:creator>
  <cp:lastModifiedBy>Jean-Eric Pelouas</cp:lastModifiedBy>
  <dcterms:created xsi:type="dcterms:W3CDTF">2014-02-25T09:37:18Z</dcterms:created>
  <dcterms:modified xsi:type="dcterms:W3CDTF">2014-02-25T10:52:25Z</dcterms:modified>
</cp:coreProperties>
</file>