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defaultThemeVersion="124226"/>
  <bookViews>
    <workbookView xWindow="120" yWindow="15" windowWidth="15180" windowHeight="8325" activeTab="4"/>
  </bookViews>
  <sheets>
    <sheet name="Récap retards" sheetId="1" r:id="rId1"/>
    <sheet name="Habilitation électrique" sheetId="2" r:id="rId2"/>
    <sheet name="Habilitation chariots" sheetId="3" r:id="rId3"/>
    <sheet name="Habilitation ATEX" sheetId="4" r:id="rId4"/>
    <sheet name="Feuil1" sheetId="5" r:id="rId5"/>
  </sheets>
  <calcPr calcId="145621"/>
</workbook>
</file>

<file path=xl/calcChain.xml><?xml version="1.0" encoding="utf-8"?>
<calcChain xmlns="http://schemas.openxmlformats.org/spreadsheetml/2006/main">
  <c r="N3" i="5" l="1"/>
  <c r="N4" i="5"/>
  <c r="N5" i="5"/>
  <c r="N6" i="5"/>
  <c r="N7" i="5"/>
  <c r="N8" i="5"/>
  <c r="N9" i="5"/>
  <c r="N10" i="5"/>
  <c r="N11" i="5"/>
  <c r="N12" i="5"/>
  <c r="N13" i="5"/>
  <c r="N14" i="5"/>
  <c r="N15" i="5"/>
  <c r="N16" i="5"/>
  <c r="N2" i="5"/>
  <c r="A1" i="4"/>
  <c r="H4" i="3"/>
  <c r="H5" i="3"/>
  <c r="H6" i="3"/>
  <c r="H7" i="3"/>
  <c r="H3" i="3"/>
  <c r="A1" i="3"/>
  <c r="I7" i="3" s="1"/>
  <c r="A1" i="2"/>
  <c r="I7" i="4"/>
  <c r="I6" i="4"/>
  <c r="I5" i="4"/>
  <c r="J5" i="4" s="1"/>
  <c r="I4" i="4"/>
  <c r="I3" i="4"/>
  <c r="K4" i="2"/>
  <c r="K5" i="2"/>
  <c r="K6" i="2"/>
  <c r="K7" i="2"/>
  <c r="K3" i="2"/>
  <c r="J3" i="4" l="1"/>
  <c r="L3" i="2"/>
  <c r="J4" i="4"/>
  <c r="J6" i="4"/>
  <c r="J7" i="4"/>
  <c r="I4" i="3"/>
  <c r="I5" i="3"/>
  <c r="I6" i="3"/>
  <c r="I3" i="3"/>
  <c r="L5" i="2"/>
  <c r="L6" i="2"/>
  <c r="L4" i="2"/>
  <c r="L7" i="2"/>
</calcChain>
</file>

<file path=xl/sharedStrings.xml><?xml version="1.0" encoding="utf-8"?>
<sst xmlns="http://schemas.openxmlformats.org/spreadsheetml/2006/main" count="251" uniqueCount="63">
  <si>
    <t>Nom Prénom</t>
  </si>
  <si>
    <t>Atelier</t>
  </si>
  <si>
    <t>Statut</t>
  </si>
  <si>
    <t>fonction</t>
  </si>
  <si>
    <t>Type d'habilitation</t>
  </si>
  <si>
    <t>organisme</t>
  </si>
  <si>
    <t>Date formation initiale</t>
  </si>
  <si>
    <t>Date dernier recyclage</t>
  </si>
  <si>
    <t>Date prochain
recyclage</t>
  </si>
  <si>
    <t>HUA D</t>
  </si>
  <si>
    <t>LON Q</t>
  </si>
  <si>
    <t>DEM L</t>
  </si>
  <si>
    <t>BAR H</t>
  </si>
  <si>
    <t>TER S</t>
  </si>
  <si>
    <t>PM</t>
  </si>
  <si>
    <t>TS</t>
  </si>
  <si>
    <t>BVA</t>
  </si>
  <si>
    <t>HSE</t>
  </si>
  <si>
    <t>PAU</t>
  </si>
  <si>
    <t>INT</t>
  </si>
  <si>
    <t>Chef d'équipe</t>
  </si>
  <si>
    <t>opérateur</t>
  </si>
  <si>
    <t>technicien</t>
  </si>
  <si>
    <t>1A</t>
  </si>
  <si>
    <t>1B</t>
  </si>
  <si>
    <t>2B</t>
  </si>
  <si>
    <t>apave</t>
  </si>
  <si>
    <t>cci</t>
  </si>
  <si>
    <t>H</t>
  </si>
  <si>
    <t>V</t>
  </si>
  <si>
    <t>C</t>
  </si>
  <si>
    <t>x</t>
  </si>
  <si>
    <t>Lourdaix</t>
  </si>
  <si>
    <t>date prochain recyclage</t>
  </si>
  <si>
    <t>URGENCE</t>
  </si>
  <si>
    <t>urgence</t>
  </si>
  <si>
    <t>type d'habilitation</t>
  </si>
  <si>
    <t>type d'habilitation :</t>
  </si>
  <si>
    <t>Habilitation électrique</t>
  </si>
  <si>
    <t>Chariot élévateur</t>
  </si>
  <si>
    <t>POL D</t>
  </si>
  <si>
    <t>BIL O</t>
  </si>
  <si>
    <t>REP A</t>
  </si>
  <si>
    <t>VIR T</t>
  </si>
  <si>
    <t>ATO L</t>
  </si>
  <si>
    <t>MAG ESO</t>
  </si>
  <si>
    <t>MELANGES</t>
  </si>
  <si>
    <t>chef d'équipe</t>
  </si>
  <si>
    <t>ABForma</t>
  </si>
  <si>
    <t>OPL</t>
  </si>
  <si>
    <t>HOL B</t>
  </si>
  <si>
    <t>KOM V</t>
  </si>
  <si>
    <t>DEF T</t>
  </si>
  <si>
    <t>Habilitation</t>
  </si>
  <si>
    <t>Electrique</t>
  </si>
  <si>
    <t>Chariots</t>
  </si>
  <si>
    <t>ATEX</t>
  </si>
  <si>
    <t>Fonction</t>
  </si>
  <si>
    <t>Organisme</t>
  </si>
  <si>
    <t>Formation initiale</t>
  </si>
  <si>
    <t>Dernier recyclage</t>
  </si>
  <si>
    <t>Prochain recyclage</t>
  </si>
  <si>
    <t>Degré urgence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</si>
</sst>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dd/mm/yy"/>
    <numFmt numFmtId="166" formatCode="d/m/yy;@"/>
    <numFmt numFmtId="168" formatCode="ddd\ dd/mm/yyyy"/>
  </numFmts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64" fontId="2" fillId="2" borderId="2" xfId="1" applyNumberFormat="1" applyFont="1" applyFill="1" applyBorder="1" applyAlignment="1">
      <alignment horizontal="center" vertical="center" wrapText="1"/>
    </xf>
    <xf numFmtId="165" fontId="2" fillId="2" borderId="3" xfId="1" applyNumberFormat="1" applyFont="1" applyFill="1" applyBorder="1" applyAlignment="1">
      <alignment horizontal="center" vertical="center" wrapText="1"/>
    </xf>
    <xf numFmtId="17" fontId="2" fillId="2" borderId="4" xfId="1" applyNumberFormat="1" applyFont="1" applyFill="1" applyBorder="1" applyAlignment="1">
      <alignment horizontal="center" vertical="center" wrapText="1"/>
    </xf>
    <xf numFmtId="14" fontId="0" fillId="0" borderId="0" xfId="0" applyNumberFormat="1"/>
    <xf numFmtId="166" fontId="0" fillId="0" borderId="0" xfId="0" applyNumberFormat="1"/>
    <xf numFmtId="164" fontId="2" fillId="2" borderId="1" xfId="1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right"/>
    </xf>
    <xf numFmtId="0" fontId="0" fillId="0" borderId="5" xfId="0" applyBorder="1" applyAlignment="1">
      <alignment horizontal="left"/>
    </xf>
    <xf numFmtId="168" fontId="0" fillId="0" borderId="0" xfId="0" applyNumberFormat="1"/>
    <xf numFmtId="0" fontId="0" fillId="0" borderId="0" xfId="0" applyNumberFormat="1"/>
  </cellXfs>
  <cellStyles count="2">
    <cellStyle name="Normal" xfId="0" builtinId="0"/>
    <cellStyle name="Normal 2" xfId="1"/>
  </cellStyles>
  <dxfs count="3">
    <dxf>
      <numFmt numFmtId="168" formatCode="ddd\ dd/mm/yyyy"/>
    </dxf>
    <dxf>
      <numFmt numFmtId="168" formatCode="ddd\ dd/mm/yyyy"/>
    </dxf>
    <dxf>
      <numFmt numFmtId="168" formatCode="ddd\ 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N16" totalsRowShown="0">
  <autoFilter ref="A1:N16"/>
  <tableColumns count="14">
    <tableColumn id="1" name="Habilitation"/>
    <tableColumn id="2" name="Nom Prénom"/>
    <tableColumn id="3" name="Atelier"/>
    <tableColumn id="4" name="Statut"/>
    <tableColumn id="5" name="Fonction"/>
    <tableColumn id="6" name="Type d'habilitation"/>
    <tableColumn id="7" name="H"/>
    <tableColumn id="8" name="V"/>
    <tableColumn id="9" name="C"/>
    <tableColumn id="10" name="Organisme"/>
    <tableColumn id="11" name="Formation initiale" dataDxfId="2"/>
    <tableColumn id="12" name="Dernier recyclage" dataDxfId="1"/>
    <tableColumn id="13" name="Prochain recyclage" dataDxfId="0"/>
    <tableColumn id="14" name="Degré urgence">
      <calculatedColumnFormula>Tableau1[[#This Row],[Prochain recyclage]]-TODAY()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workbookViewId="0">
      <selection activeCell="D2" sqref="D2"/>
    </sheetView>
  </sheetViews>
  <sheetFormatPr baseColWidth="10" defaultRowHeight="15" x14ac:dyDescent="0.25"/>
  <cols>
    <col min="1" max="1" width="12.7109375" bestFit="1" customWidth="1"/>
    <col min="3" max="3" width="22.140625" bestFit="1" customWidth="1"/>
    <col min="4" max="4" width="22.140625" customWidth="1"/>
  </cols>
  <sheetData>
    <row r="1" spans="1:5" x14ac:dyDescent="0.25">
      <c r="A1" s="1" t="s">
        <v>0</v>
      </c>
      <c r="B1" s="1" t="s">
        <v>1</v>
      </c>
      <c r="C1" s="1" t="s">
        <v>33</v>
      </c>
      <c r="D1" s="1" t="s">
        <v>36</v>
      </c>
      <c r="E1" s="1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A2" sqref="A2:L7"/>
    </sheetView>
  </sheetViews>
  <sheetFormatPr baseColWidth="10" defaultRowHeight="15" x14ac:dyDescent="0.25"/>
  <cols>
    <col min="1" max="1" width="12.7109375" bestFit="1" customWidth="1"/>
    <col min="4" max="4" width="13.42578125" bestFit="1" customWidth="1"/>
    <col min="5" max="7" width="8" customWidth="1"/>
  </cols>
  <sheetData>
    <row r="1" spans="1:12" ht="15.75" thickBot="1" x14ac:dyDescent="0.3">
      <c r="A1" s="5">
        <f ca="1">TODAY()</f>
        <v>40227</v>
      </c>
      <c r="B1" s="9" t="s">
        <v>37</v>
      </c>
      <c r="C1" s="9"/>
      <c r="D1" s="10" t="s">
        <v>38</v>
      </c>
      <c r="E1" s="10"/>
    </row>
    <row r="2" spans="1:12" ht="24.75" thickBo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28</v>
      </c>
      <c r="F2" s="2" t="s">
        <v>29</v>
      </c>
      <c r="G2" s="2" t="s">
        <v>30</v>
      </c>
      <c r="H2" s="2" t="s">
        <v>5</v>
      </c>
      <c r="I2" s="2" t="s">
        <v>6</v>
      </c>
      <c r="J2" s="3" t="s">
        <v>7</v>
      </c>
      <c r="K2" s="4" t="s">
        <v>8</v>
      </c>
      <c r="L2" s="7" t="s">
        <v>34</v>
      </c>
    </row>
    <row r="3" spans="1:12" ht="15.75" thickTop="1" x14ac:dyDescent="0.25">
      <c r="A3" t="s">
        <v>9</v>
      </c>
      <c r="B3" t="s">
        <v>14</v>
      </c>
      <c r="C3" t="s">
        <v>18</v>
      </c>
      <c r="D3" t="s">
        <v>20</v>
      </c>
      <c r="E3" t="s">
        <v>31</v>
      </c>
      <c r="F3" t="s">
        <v>31</v>
      </c>
      <c r="G3" t="s">
        <v>31</v>
      </c>
      <c r="H3" t="s">
        <v>32</v>
      </c>
      <c r="I3" s="6">
        <v>41640</v>
      </c>
      <c r="J3" s="6"/>
      <c r="K3" s="6">
        <f>IF(I3&gt;J3,I3+1825,J3+1825)</f>
        <v>43465</v>
      </c>
      <c r="L3" t="str">
        <f ca="1">IF(K3-$A$1&lt;=0,"Retard",IF(K3-$A$1&lt;=90,"Urgent","Bien"))</f>
        <v>Bien</v>
      </c>
    </row>
    <row r="4" spans="1:12" x14ac:dyDescent="0.25">
      <c r="A4" t="s">
        <v>51</v>
      </c>
      <c r="B4" t="s">
        <v>14</v>
      </c>
      <c r="C4" t="s">
        <v>18</v>
      </c>
      <c r="D4" t="s">
        <v>21</v>
      </c>
      <c r="E4" t="s">
        <v>31</v>
      </c>
      <c r="H4" t="s">
        <v>32</v>
      </c>
      <c r="I4" s="6">
        <v>36892</v>
      </c>
      <c r="J4" s="6"/>
      <c r="K4" s="6">
        <f t="shared" ref="K4:K7" si="0">IF(I4&gt;J4,I4+1825,J4+1825)</f>
        <v>38717</v>
      </c>
      <c r="L4" t="str">
        <f t="shared" ref="L4:L7" ca="1" si="1">IF(K4-$A$1&lt;=0,"Retard",IF(K4-$A$1&lt;=90,"Urgent","Bien"))</f>
        <v>Retard</v>
      </c>
    </row>
    <row r="5" spans="1:12" x14ac:dyDescent="0.25">
      <c r="A5" t="s">
        <v>50</v>
      </c>
      <c r="B5" t="s">
        <v>15</v>
      </c>
      <c r="C5" t="s">
        <v>19</v>
      </c>
      <c r="D5" t="s">
        <v>21</v>
      </c>
      <c r="E5" t="s">
        <v>31</v>
      </c>
      <c r="F5" t="s">
        <v>31</v>
      </c>
      <c r="H5" t="s">
        <v>32</v>
      </c>
      <c r="I5" s="6">
        <v>39814</v>
      </c>
      <c r="J5" s="6"/>
      <c r="K5" s="6">
        <f t="shared" si="0"/>
        <v>41639</v>
      </c>
      <c r="L5" t="str">
        <f t="shared" ca="1" si="1"/>
        <v>Bien</v>
      </c>
    </row>
    <row r="6" spans="1:12" x14ac:dyDescent="0.25">
      <c r="A6" t="s">
        <v>12</v>
      </c>
      <c r="B6" t="s">
        <v>16</v>
      </c>
      <c r="C6" t="s">
        <v>18</v>
      </c>
      <c r="D6" t="s">
        <v>21</v>
      </c>
      <c r="E6" t="s">
        <v>31</v>
      </c>
      <c r="F6" t="s">
        <v>31</v>
      </c>
      <c r="H6" t="s">
        <v>32</v>
      </c>
      <c r="I6" s="6">
        <v>37257</v>
      </c>
      <c r="J6" s="6"/>
      <c r="K6" s="6">
        <f t="shared" si="0"/>
        <v>39082</v>
      </c>
      <c r="L6" t="str">
        <f t="shared" ca="1" si="1"/>
        <v>Retard</v>
      </c>
    </row>
    <row r="7" spans="1:12" x14ac:dyDescent="0.25">
      <c r="A7" t="s">
        <v>52</v>
      </c>
      <c r="B7" t="s">
        <v>17</v>
      </c>
      <c r="C7" t="s">
        <v>19</v>
      </c>
      <c r="D7" t="s">
        <v>22</v>
      </c>
      <c r="E7" t="s">
        <v>31</v>
      </c>
      <c r="G7" t="s">
        <v>31</v>
      </c>
      <c r="H7" t="s">
        <v>32</v>
      </c>
      <c r="I7" s="6">
        <v>41275</v>
      </c>
      <c r="J7" s="6"/>
      <c r="K7" s="6">
        <f t="shared" si="0"/>
        <v>43100</v>
      </c>
      <c r="L7" t="str">
        <f t="shared" ca="1" si="1"/>
        <v>Bien</v>
      </c>
    </row>
  </sheetData>
  <mergeCells count="2">
    <mergeCell ref="B1:C1"/>
    <mergeCell ref="D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A2" sqref="A2:J7"/>
    </sheetView>
  </sheetViews>
  <sheetFormatPr baseColWidth="10" defaultRowHeight="15" x14ac:dyDescent="0.25"/>
  <cols>
    <col min="4" max="4" width="13.140625" bestFit="1" customWidth="1"/>
  </cols>
  <sheetData>
    <row r="1" spans="1:9" ht="15.75" thickBot="1" x14ac:dyDescent="0.3">
      <c r="A1" s="5">
        <f ca="1">TODAY()</f>
        <v>40227</v>
      </c>
      <c r="B1" s="9" t="s">
        <v>37</v>
      </c>
      <c r="C1" s="9"/>
      <c r="D1" s="8" t="s">
        <v>39</v>
      </c>
    </row>
    <row r="2" spans="1:9" ht="24.75" thickBo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3" t="s">
        <v>7</v>
      </c>
      <c r="H2" s="4" t="s">
        <v>8</v>
      </c>
      <c r="I2" s="7" t="s">
        <v>34</v>
      </c>
    </row>
    <row r="3" spans="1:9" ht="15.75" thickTop="1" x14ac:dyDescent="0.25">
      <c r="A3" t="s">
        <v>40</v>
      </c>
      <c r="B3" t="s">
        <v>15</v>
      </c>
      <c r="C3" t="s">
        <v>18</v>
      </c>
      <c r="D3" t="s">
        <v>47</v>
      </c>
      <c r="E3" t="s">
        <v>48</v>
      </c>
      <c r="F3" s="5">
        <v>36892</v>
      </c>
      <c r="G3" s="5">
        <v>37987</v>
      </c>
      <c r="H3" s="6">
        <f>IF(F3&gt;G3,F3+1825,G3+1825)</f>
        <v>39812</v>
      </c>
      <c r="I3" t="str">
        <f ca="1">IF(H3-$A$1&lt;=0,"Retard",IF(H3-$A$1&lt;=90,"Urgent","Bien"))</f>
        <v>Retard</v>
      </c>
    </row>
    <row r="4" spans="1:9" x14ac:dyDescent="0.25">
      <c r="A4" t="s">
        <v>41</v>
      </c>
      <c r="B4" t="s">
        <v>15</v>
      </c>
      <c r="C4" t="s">
        <v>18</v>
      </c>
      <c r="D4" t="s">
        <v>21</v>
      </c>
      <c r="E4" t="s">
        <v>48</v>
      </c>
      <c r="F4" s="5">
        <v>37257</v>
      </c>
      <c r="G4" s="5">
        <v>38718</v>
      </c>
      <c r="H4" s="6">
        <f t="shared" ref="H4:H7" si="0">IF(F4&gt;G4,F4+1825,G4+1825)</f>
        <v>40543</v>
      </c>
      <c r="I4" t="str">
        <f t="shared" ref="I4:I7" ca="1" si="1">IF(H4-$A$1&lt;=0,"Retard",IF(H4-$A$1&lt;=90,"Urgent","Bien"))</f>
        <v>Bien</v>
      </c>
    </row>
    <row r="5" spans="1:9" x14ac:dyDescent="0.25">
      <c r="A5" t="s">
        <v>42</v>
      </c>
      <c r="B5" t="s">
        <v>45</v>
      </c>
      <c r="C5" t="s">
        <v>19</v>
      </c>
      <c r="D5" t="s">
        <v>21</v>
      </c>
      <c r="E5" t="s">
        <v>48</v>
      </c>
      <c r="F5" s="5">
        <v>39814</v>
      </c>
      <c r="G5" s="5">
        <v>40909</v>
      </c>
      <c r="H5" s="6">
        <f t="shared" si="0"/>
        <v>42734</v>
      </c>
      <c r="I5" t="str">
        <f t="shared" ca="1" si="1"/>
        <v>Bien</v>
      </c>
    </row>
    <row r="6" spans="1:9" x14ac:dyDescent="0.25">
      <c r="A6" t="s">
        <v>43</v>
      </c>
      <c r="B6" t="s">
        <v>14</v>
      </c>
      <c r="C6" t="s">
        <v>18</v>
      </c>
      <c r="D6" t="s">
        <v>21</v>
      </c>
      <c r="E6" t="s">
        <v>49</v>
      </c>
      <c r="F6" s="5">
        <v>41275</v>
      </c>
      <c r="G6" s="5">
        <v>41275</v>
      </c>
      <c r="H6" s="6">
        <f t="shared" si="0"/>
        <v>43100</v>
      </c>
      <c r="I6" t="str">
        <f t="shared" ca="1" si="1"/>
        <v>Bien</v>
      </c>
    </row>
    <row r="7" spans="1:9" x14ac:dyDescent="0.25">
      <c r="A7" t="s">
        <v>44</v>
      </c>
      <c r="B7" t="s">
        <v>46</v>
      </c>
      <c r="C7" t="s">
        <v>18</v>
      </c>
      <c r="D7" t="s">
        <v>21</v>
      </c>
      <c r="E7" t="s">
        <v>49</v>
      </c>
      <c r="F7" s="5">
        <v>38353</v>
      </c>
      <c r="G7" s="5">
        <v>40179</v>
      </c>
      <c r="H7" s="6">
        <f t="shared" si="0"/>
        <v>42004</v>
      </c>
      <c r="I7" t="str">
        <f t="shared" ca="1" si="1"/>
        <v>Bien</v>
      </c>
    </row>
  </sheetData>
  <mergeCells count="1">
    <mergeCell ref="B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A2" sqref="A2:J7"/>
    </sheetView>
  </sheetViews>
  <sheetFormatPr baseColWidth="10" defaultRowHeight="15" x14ac:dyDescent="0.25"/>
  <sheetData>
    <row r="1" spans="1:10" ht="15.75" thickBot="1" x14ac:dyDescent="0.3">
      <c r="A1" s="5">
        <f ca="1">TODAY()</f>
        <v>40227</v>
      </c>
      <c r="B1" s="9" t="s">
        <v>37</v>
      </c>
      <c r="C1" s="9"/>
      <c r="D1" s="10" t="s">
        <v>38</v>
      </c>
      <c r="E1" s="10"/>
    </row>
    <row r="2" spans="1:10" ht="24.75" thickBo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  <c r="I2" s="4" t="s">
        <v>8</v>
      </c>
      <c r="J2" s="7" t="s">
        <v>35</v>
      </c>
    </row>
    <row r="3" spans="1:10" ht="15.75" thickTop="1" x14ac:dyDescent="0.25">
      <c r="A3" t="s">
        <v>9</v>
      </c>
      <c r="B3" t="s">
        <v>14</v>
      </c>
      <c r="C3" t="s">
        <v>18</v>
      </c>
      <c r="D3" t="s">
        <v>20</v>
      </c>
      <c r="E3" t="s">
        <v>23</v>
      </c>
      <c r="F3" t="s">
        <v>26</v>
      </c>
      <c r="G3" s="6">
        <v>40179</v>
      </c>
      <c r="H3" s="6">
        <v>40909</v>
      </c>
      <c r="I3" s="6">
        <f>IF(G3&gt;H3,G3+1825,H3+1825)</f>
        <v>42734</v>
      </c>
      <c r="J3" t="str">
        <f ca="1">IF(I3-$A$1&lt;=0,"Retard",IF(I3-$A$1&lt;=90,"Urgent","Bien"))</f>
        <v>Bien</v>
      </c>
    </row>
    <row r="4" spans="1:10" x14ac:dyDescent="0.25">
      <c r="A4" t="s">
        <v>10</v>
      </c>
      <c r="B4" t="s">
        <v>14</v>
      </c>
      <c r="C4" t="s">
        <v>18</v>
      </c>
      <c r="D4" t="s">
        <v>21</v>
      </c>
      <c r="E4" t="s">
        <v>23</v>
      </c>
      <c r="F4" t="s">
        <v>26</v>
      </c>
      <c r="G4" s="6">
        <v>38353</v>
      </c>
      <c r="H4" s="6"/>
      <c r="I4" s="6">
        <f t="shared" ref="I4:I7" si="0">IF(G4&gt;H4,G4+1825,H4+1825)</f>
        <v>40178</v>
      </c>
      <c r="J4" t="str">
        <f t="shared" ref="J4:J7" ca="1" si="1">IF(I4-$A$1&lt;=0,"Retard",IF(I4-$A$1&lt;=90,"Urgent","Bien"))</f>
        <v>Retard</v>
      </c>
    </row>
    <row r="5" spans="1:10" x14ac:dyDescent="0.25">
      <c r="A5" t="s">
        <v>11</v>
      </c>
      <c r="B5" t="s">
        <v>15</v>
      </c>
      <c r="C5" t="s">
        <v>19</v>
      </c>
      <c r="D5" t="s">
        <v>21</v>
      </c>
      <c r="E5" t="s">
        <v>24</v>
      </c>
      <c r="F5" t="s">
        <v>27</v>
      </c>
      <c r="G5" s="6">
        <v>37987</v>
      </c>
      <c r="H5" s="6">
        <v>38353</v>
      </c>
      <c r="I5" s="6">
        <f t="shared" si="0"/>
        <v>40178</v>
      </c>
      <c r="J5" t="str">
        <f t="shared" ca="1" si="1"/>
        <v>Retard</v>
      </c>
    </row>
    <row r="6" spans="1:10" x14ac:dyDescent="0.25">
      <c r="A6" t="s">
        <v>12</v>
      </c>
      <c r="B6" t="s">
        <v>16</v>
      </c>
      <c r="C6" t="s">
        <v>18</v>
      </c>
      <c r="D6" t="s">
        <v>21</v>
      </c>
      <c r="E6" t="s">
        <v>25</v>
      </c>
      <c r="F6" t="s">
        <v>26</v>
      </c>
      <c r="G6" s="6">
        <v>36526</v>
      </c>
      <c r="H6" s="6"/>
      <c r="I6" s="6">
        <f t="shared" si="0"/>
        <v>38351</v>
      </c>
      <c r="J6" t="str">
        <f t="shared" ca="1" si="1"/>
        <v>Retard</v>
      </c>
    </row>
    <row r="7" spans="1:10" x14ac:dyDescent="0.25">
      <c r="A7" t="s">
        <v>13</v>
      </c>
      <c r="B7" t="s">
        <v>17</v>
      </c>
      <c r="C7" t="s">
        <v>19</v>
      </c>
      <c r="D7" t="s">
        <v>22</v>
      </c>
      <c r="E7" t="s">
        <v>25</v>
      </c>
      <c r="F7" t="s">
        <v>26</v>
      </c>
      <c r="G7" s="6">
        <v>40909</v>
      </c>
      <c r="H7" s="6"/>
      <c r="I7" s="6">
        <f t="shared" si="0"/>
        <v>42734</v>
      </c>
      <c r="J7" t="str">
        <f t="shared" ca="1" si="1"/>
        <v>Bien</v>
      </c>
    </row>
  </sheetData>
  <mergeCells count="2">
    <mergeCell ref="B1:C1"/>
    <mergeCell ref="D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A22" sqref="A22"/>
    </sheetView>
  </sheetViews>
  <sheetFormatPr baseColWidth="10" defaultRowHeight="15" x14ac:dyDescent="0.25"/>
  <cols>
    <col min="1" max="1" width="13.5703125" customWidth="1"/>
    <col min="2" max="2" width="14.85546875" customWidth="1"/>
    <col min="3" max="3" width="10.5703125" bestFit="1" customWidth="1"/>
    <col min="4" max="4" width="8.42578125" customWidth="1"/>
    <col min="5" max="5" width="13.42578125" bestFit="1" customWidth="1"/>
    <col min="6" max="6" width="19.7109375" customWidth="1"/>
    <col min="7" max="8" width="4.42578125" customWidth="1"/>
    <col min="9" max="9" width="4.28515625" customWidth="1"/>
    <col min="10" max="10" width="12.7109375" customWidth="1"/>
    <col min="11" max="11" width="19.28515625" bestFit="1" customWidth="1"/>
    <col min="12" max="12" width="18.85546875" bestFit="1" customWidth="1"/>
    <col min="13" max="13" width="19.85546875" bestFit="1" customWidth="1"/>
    <col min="14" max="14" width="16" customWidth="1"/>
  </cols>
  <sheetData>
    <row r="1" spans="1:14" x14ac:dyDescent="0.25">
      <c r="A1" t="s">
        <v>53</v>
      </c>
      <c r="B1" t="s">
        <v>0</v>
      </c>
      <c r="C1" t="s">
        <v>1</v>
      </c>
      <c r="D1" t="s">
        <v>2</v>
      </c>
      <c r="E1" t="s">
        <v>57</v>
      </c>
      <c r="F1" t="s">
        <v>4</v>
      </c>
      <c r="G1" t="s">
        <v>28</v>
      </c>
      <c r="H1" t="s">
        <v>29</v>
      </c>
      <c r="I1" t="s">
        <v>30</v>
      </c>
      <c r="J1" t="s">
        <v>58</v>
      </c>
      <c r="K1" t="s">
        <v>59</v>
      </c>
      <c r="L1" t="s">
        <v>60</v>
      </c>
      <c r="M1" t="s">
        <v>61</v>
      </c>
      <c r="N1" t="s">
        <v>62</v>
      </c>
    </row>
    <row r="2" spans="1:14" x14ac:dyDescent="0.25">
      <c r="A2" t="s">
        <v>54</v>
      </c>
      <c r="B2" t="s">
        <v>9</v>
      </c>
      <c r="C2" t="s">
        <v>14</v>
      </c>
      <c r="D2" t="s">
        <v>18</v>
      </c>
      <c r="E2" t="s">
        <v>20</v>
      </c>
      <c r="G2" t="s">
        <v>31</v>
      </c>
      <c r="H2" t="s">
        <v>31</v>
      </c>
      <c r="I2" t="s">
        <v>31</v>
      </c>
      <c r="J2" t="s">
        <v>32</v>
      </c>
      <c r="K2" s="11">
        <v>41640</v>
      </c>
      <c r="L2" s="11"/>
      <c r="M2" s="11">
        <v>43465</v>
      </c>
      <c r="N2" s="12">
        <f ca="1">Tableau1[[#This Row],[Prochain recyclage]]-TODAY()</f>
        <v>3238</v>
      </c>
    </row>
    <row r="3" spans="1:14" x14ac:dyDescent="0.25">
      <c r="A3" t="s">
        <v>54</v>
      </c>
      <c r="B3" t="s">
        <v>51</v>
      </c>
      <c r="C3" t="s">
        <v>14</v>
      </c>
      <c r="D3" t="s">
        <v>18</v>
      </c>
      <c r="E3" t="s">
        <v>21</v>
      </c>
      <c r="G3" t="s">
        <v>31</v>
      </c>
      <c r="J3" t="s">
        <v>32</v>
      </c>
      <c r="K3" s="11">
        <v>36892</v>
      </c>
      <c r="L3" s="11"/>
      <c r="M3" s="11">
        <v>38717</v>
      </c>
      <c r="N3" s="12">
        <f ca="1">Tableau1[[#This Row],[Prochain recyclage]]-TODAY()</f>
        <v>-1510</v>
      </c>
    </row>
    <row r="4" spans="1:14" x14ac:dyDescent="0.25">
      <c r="A4" t="s">
        <v>54</v>
      </c>
      <c r="B4" t="s">
        <v>50</v>
      </c>
      <c r="C4" t="s">
        <v>15</v>
      </c>
      <c r="D4" t="s">
        <v>19</v>
      </c>
      <c r="E4" t="s">
        <v>21</v>
      </c>
      <c r="G4" t="s">
        <v>31</v>
      </c>
      <c r="H4" t="s">
        <v>31</v>
      </c>
      <c r="J4" t="s">
        <v>32</v>
      </c>
      <c r="K4" s="11">
        <v>39814</v>
      </c>
      <c r="L4" s="11"/>
      <c r="M4" s="11">
        <v>41639</v>
      </c>
      <c r="N4" s="12">
        <f ca="1">Tableau1[[#This Row],[Prochain recyclage]]-TODAY()</f>
        <v>1412</v>
      </c>
    </row>
    <row r="5" spans="1:14" x14ac:dyDescent="0.25">
      <c r="A5" t="s">
        <v>54</v>
      </c>
      <c r="B5" t="s">
        <v>12</v>
      </c>
      <c r="C5" t="s">
        <v>16</v>
      </c>
      <c r="D5" t="s">
        <v>18</v>
      </c>
      <c r="E5" t="s">
        <v>21</v>
      </c>
      <c r="G5" t="s">
        <v>31</v>
      </c>
      <c r="H5" t="s">
        <v>31</v>
      </c>
      <c r="J5" t="s">
        <v>32</v>
      </c>
      <c r="K5" s="11">
        <v>37257</v>
      </c>
      <c r="L5" s="11"/>
      <c r="M5" s="11">
        <v>39082</v>
      </c>
      <c r="N5" s="12">
        <f ca="1">Tableau1[[#This Row],[Prochain recyclage]]-TODAY()</f>
        <v>-1145</v>
      </c>
    </row>
    <row r="6" spans="1:14" x14ac:dyDescent="0.25">
      <c r="A6" t="s">
        <v>54</v>
      </c>
      <c r="B6" t="s">
        <v>52</v>
      </c>
      <c r="C6" t="s">
        <v>17</v>
      </c>
      <c r="D6" t="s">
        <v>19</v>
      </c>
      <c r="E6" t="s">
        <v>22</v>
      </c>
      <c r="G6" t="s">
        <v>31</v>
      </c>
      <c r="I6" t="s">
        <v>31</v>
      </c>
      <c r="J6" t="s">
        <v>32</v>
      </c>
      <c r="K6" s="11">
        <v>41275</v>
      </c>
      <c r="L6" s="11"/>
      <c r="M6" s="11">
        <v>43100</v>
      </c>
      <c r="N6" s="12">
        <f ca="1">Tableau1[[#This Row],[Prochain recyclage]]-TODAY()</f>
        <v>2873</v>
      </c>
    </row>
    <row r="7" spans="1:14" x14ac:dyDescent="0.25">
      <c r="A7" t="s">
        <v>55</v>
      </c>
      <c r="B7" t="s">
        <v>40</v>
      </c>
      <c r="C7" t="s">
        <v>15</v>
      </c>
      <c r="D7" t="s">
        <v>18</v>
      </c>
      <c r="E7" t="s">
        <v>47</v>
      </c>
      <c r="J7" t="s">
        <v>48</v>
      </c>
      <c r="K7" s="11">
        <v>36892</v>
      </c>
      <c r="L7" s="11">
        <v>37987</v>
      </c>
      <c r="M7" s="11">
        <v>39812</v>
      </c>
      <c r="N7" s="12">
        <f ca="1">Tableau1[[#This Row],[Prochain recyclage]]-TODAY()</f>
        <v>-415</v>
      </c>
    </row>
    <row r="8" spans="1:14" x14ac:dyDescent="0.25">
      <c r="A8" t="s">
        <v>55</v>
      </c>
      <c r="B8" t="s">
        <v>41</v>
      </c>
      <c r="C8" t="s">
        <v>15</v>
      </c>
      <c r="D8" t="s">
        <v>18</v>
      </c>
      <c r="E8" t="s">
        <v>21</v>
      </c>
      <c r="J8" t="s">
        <v>48</v>
      </c>
      <c r="K8" s="11">
        <v>37257</v>
      </c>
      <c r="L8" s="11">
        <v>38718</v>
      </c>
      <c r="M8" s="11">
        <v>40543</v>
      </c>
      <c r="N8" s="12">
        <f ca="1">Tableau1[[#This Row],[Prochain recyclage]]-TODAY()</f>
        <v>316</v>
      </c>
    </row>
    <row r="9" spans="1:14" x14ac:dyDescent="0.25">
      <c r="A9" t="s">
        <v>55</v>
      </c>
      <c r="B9" t="s">
        <v>42</v>
      </c>
      <c r="C9" t="s">
        <v>45</v>
      </c>
      <c r="D9" t="s">
        <v>19</v>
      </c>
      <c r="E9" t="s">
        <v>21</v>
      </c>
      <c r="J9" t="s">
        <v>48</v>
      </c>
      <c r="K9" s="11">
        <v>39814</v>
      </c>
      <c r="L9" s="11">
        <v>40909</v>
      </c>
      <c r="M9" s="11">
        <v>42734</v>
      </c>
      <c r="N9" s="12">
        <f ca="1">Tableau1[[#This Row],[Prochain recyclage]]-TODAY()</f>
        <v>2507</v>
      </c>
    </row>
    <row r="10" spans="1:14" x14ac:dyDescent="0.25">
      <c r="A10" t="s">
        <v>55</v>
      </c>
      <c r="B10" t="s">
        <v>43</v>
      </c>
      <c r="C10" t="s">
        <v>14</v>
      </c>
      <c r="D10" t="s">
        <v>18</v>
      </c>
      <c r="E10" t="s">
        <v>21</v>
      </c>
      <c r="J10" t="s">
        <v>49</v>
      </c>
      <c r="K10" s="11">
        <v>41275</v>
      </c>
      <c r="L10" s="11">
        <v>41275</v>
      </c>
      <c r="M10" s="11">
        <v>43100</v>
      </c>
      <c r="N10" s="12">
        <f ca="1">Tableau1[[#This Row],[Prochain recyclage]]-TODAY()</f>
        <v>2873</v>
      </c>
    </row>
    <row r="11" spans="1:14" x14ac:dyDescent="0.25">
      <c r="A11" t="s">
        <v>55</v>
      </c>
      <c r="B11" t="s">
        <v>44</v>
      </c>
      <c r="C11" t="s">
        <v>46</v>
      </c>
      <c r="D11" t="s">
        <v>18</v>
      </c>
      <c r="E11" t="s">
        <v>21</v>
      </c>
      <c r="J11" t="s">
        <v>49</v>
      </c>
      <c r="K11" s="11">
        <v>38353</v>
      </c>
      <c r="L11" s="11">
        <v>40179</v>
      </c>
      <c r="M11" s="11">
        <v>42004</v>
      </c>
      <c r="N11" s="12">
        <f ca="1">Tableau1[[#This Row],[Prochain recyclage]]-TODAY()</f>
        <v>1777</v>
      </c>
    </row>
    <row r="12" spans="1:14" x14ac:dyDescent="0.25">
      <c r="A12" t="s">
        <v>56</v>
      </c>
      <c r="B12" t="s">
        <v>9</v>
      </c>
      <c r="C12" t="s">
        <v>14</v>
      </c>
      <c r="D12" t="s">
        <v>18</v>
      </c>
      <c r="E12" t="s">
        <v>20</v>
      </c>
      <c r="F12" t="s">
        <v>23</v>
      </c>
      <c r="J12" t="s">
        <v>26</v>
      </c>
      <c r="K12" s="11">
        <v>40179</v>
      </c>
      <c r="L12" s="11">
        <v>40909</v>
      </c>
      <c r="M12" s="11">
        <v>42734</v>
      </c>
      <c r="N12" s="12">
        <f ca="1">Tableau1[[#This Row],[Prochain recyclage]]-TODAY()</f>
        <v>2507</v>
      </c>
    </row>
    <row r="13" spans="1:14" x14ac:dyDescent="0.25">
      <c r="A13" t="s">
        <v>56</v>
      </c>
      <c r="B13" t="s">
        <v>10</v>
      </c>
      <c r="C13" t="s">
        <v>14</v>
      </c>
      <c r="D13" t="s">
        <v>18</v>
      </c>
      <c r="E13" t="s">
        <v>21</v>
      </c>
      <c r="F13" t="s">
        <v>23</v>
      </c>
      <c r="J13" t="s">
        <v>26</v>
      </c>
      <c r="K13" s="11">
        <v>38353</v>
      </c>
      <c r="L13" s="11"/>
      <c r="M13" s="11">
        <v>40178</v>
      </c>
      <c r="N13" s="12">
        <f ca="1">Tableau1[[#This Row],[Prochain recyclage]]-TODAY()</f>
        <v>-49</v>
      </c>
    </row>
    <row r="14" spans="1:14" x14ac:dyDescent="0.25">
      <c r="A14" t="s">
        <v>56</v>
      </c>
      <c r="B14" t="s">
        <v>11</v>
      </c>
      <c r="C14" t="s">
        <v>15</v>
      </c>
      <c r="D14" t="s">
        <v>19</v>
      </c>
      <c r="E14" t="s">
        <v>21</v>
      </c>
      <c r="F14" t="s">
        <v>24</v>
      </c>
      <c r="J14" t="s">
        <v>27</v>
      </c>
      <c r="K14" s="11">
        <v>37987</v>
      </c>
      <c r="L14" s="11">
        <v>38353</v>
      </c>
      <c r="M14" s="11">
        <v>40178</v>
      </c>
      <c r="N14" s="12">
        <f ca="1">Tableau1[[#This Row],[Prochain recyclage]]-TODAY()</f>
        <v>-49</v>
      </c>
    </row>
    <row r="15" spans="1:14" x14ac:dyDescent="0.25">
      <c r="A15" t="s">
        <v>56</v>
      </c>
      <c r="B15" t="s">
        <v>12</v>
      </c>
      <c r="C15" t="s">
        <v>16</v>
      </c>
      <c r="D15" t="s">
        <v>18</v>
      </c>
      <c r="E15" t="s">
        <v>21</v>
      </c>
      <c r="F15" t="s">
        <v>25</v>
      </c>
      <c r="J15" t="s">
        <v>26</v>
      </c>
      <c r="K15" s="11">
        <v>36526</v>
      </c>
      <c r="L15" s="11"/>
      <c r="M15" s="11">
        <v>38351</v>
      </c>
      <c r="N15" s="12">
        <f ca="1">Tableau1[[#This Row],[Prochain recyclage]]-TODAY()</f>
        <v>-1876</v>
      </c>
    </row>
    <row r="16" spans="1:14" x14ac:dyDescent="0.25">
      <c r="A16" t="s">
        <v>56</v>
      </c>
      <c r="B16" t="s">
        <v>13</v>
      </c>
      <c r="C16" t="s">
        <v>17</v>
      </c>
      <c r="D16" t="s">
        <v>19</v>
      </c>
      <c r="E16" t="s">
        <v>22</v>
      </c>
      <c r="F16" t="s">
        <v>25</v>
      </c>
      <c r="J16" t="s">
        <v>26</v>
      </c>
      <c r="K16" s="11">
        <v>40909</v>
      </c>
      <c r="L16" s="11"/>
      <c r="M16" s="11">
        <v>42734</v>
      </c>
      <c r="N16" s="12">
        <f ca="1">Tableau1[[#This Row],[Prochain recyclage]]-TODAY()</f>
        <v>2507</v>
      </c>
    </row>
  </sheetData>
  <conditionalFormatting sqref="N2:N16">
    <cfRule type="iconSet" priority="1">
      <iconSet showValue="0">
        <cfvo type="percent" val="0"/>
        <cfvo type="num" val="0"/>
        <cfvo type="num" val="183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Récap retards</vt:lpstr>
      <vt:lpstr>Habilitation électrique</vt:lpstr>
      <vt:lpstr>Habilitation chariots</vt:lpstr>
      <vt:lpstr>Habilitation ATEX</vt:lpstr>
      <vt:lpstr>Feuil1</vt:lpstr>
    </vt:vector>
  </TitlesOfParts>
  <Company>PAULSTRA - HUTCHINSON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A0H47663</dc:creator>
  <cp:lastModifiedBy>Jean-Eric Pelouas</cp:lastModifiedBy>
  <dcterms:created xsi:type="dcterms:W3CDTF">2014-02-12T10:06:41Z</dcterms:created>
  <dcterms:modified xsi:type="dcterms:W3CDTF">2014-02-19T06:38:22Z</dcterms:modified>
</cp:coreProperties>
</file>