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EE94D492-1117-4845-9885-2F8B0B25406B}" xr6:coauthVersionLast="43" xr6:coauthVersionMax="43" xr10:uidLastSave="{00000000-0000-0000-0000-000000000000}"/>
  <bookViews>
    <workbookView xWindow="0" yWindow="0" windowWidth="24000" windowHeight="13500" xr2:uid="{00000000-000D-0000-FFFF-FFFF00000000}"/>
  </bookViews>
  <sheets>
    <sheet name="Feuil1" sheetId="1" r:id="rId1"/>
  </sheets>
  <definedNames>
    <definedName name="_xlnm._FilterDatabase" localSheetId="0" hidden="1">Feuil1!$B$1:$E$12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3" i="1" l="1"/>
  <c r="H22" i="1"/>
  <c r="H21" i="1"/>
  <c r="H17" i="1"/>
  <c r="H18" i="1"/>
  <c r="H16" i="1"/>
  <c r="O11" i="1"/>
  <c r="O9" i="1"/>
  <c r="O10" i="1"/>
  <c r="O8" i="1"/>
  <c r="I18" i="1"/>
  <c r="L14" i="1"/>
  <c r="L3" i="1"/>
  <c r="L4" i="1"/>
  <c r="L5" i="1"/>
  <c r="L6" i="1"/>
  <c r="L7" i="1"/>
  <c r="L8" i="1"/>
  <c r="L9" i="1"/>
  <c r="L10" i="1"/>
  <c r="L11" i="1"/>
  <c r="L12" i="1"/>
  <c r="L2" i="1"/>
  <c r="H5" i="1" l="1"/>
  <c r="H6" i="1"/>
  <c r="H7" i="1"/>
  <c r="H12" i="1"/>
  <c r="H2" i="1"/>
  <c r="G3" i="1"/>
  <c r="G4" i="1"/>
  <c r="G5" i="1"/>
  <c r="G6" i="1"/>
  <c r="C22" i="1" s="1"/>
  <c r="G7" i="1"/>
  <c r="G8" i="1"/>
  <c r="G9" i="1"/>
  <c r="F23" i="1" s="1"/>
  <c r="G10" i="1"/>
  <c r="E23" i="1" s="1"/>
  <c r="G11" i="1"/>
  <c r="G12" i="1"/>
  <c r="G2" i="1"/>
  <c r="F21" i="1" s="1"/>
  <c r="I2" i="1"/>
  <c r="J2" i="1" s="1"/>
  <c r="I3" i="1"/>
  <c r="J3" i="1" s="1"/>
  <c r="I4" i="1"/>
  <c r="J4" i="1" s="1"/>
  <c r="I5" i="1"/>
  <c r="J5" i="1" s="1"/>
  <c r="I6" i="1"/>
  <c r="J6" i="1" s="1"/>
  <c r="I7" i="1"/>
  <c r="J7" i="1" s="1"/>
  <c r="I8" i="1"/>
  <c r="J8" i="1" s="1"/>
  <c r="I9" i="1"/>
  <c r="J9" i="1" s="1"/>
  <c r="I10" i="1"/>
  <c r="J10" i="1" s="1"/>
  <c r="I11" i="1"/>
  <c r="J11" i="1" s="1"/>
  <c r="I12" i="1"/>
  <c r="J12" i="1" s="1"/>
  <c r="F3" i="1"/>
  <c r="H3" i="1" s="1"/>
  <c r="F4" i="1"/>
  <c r="H4" i="1" s="1"/>
  <c r="E21" i="1" s="1"/>
  <c r="F5" i="1"/>
  <c r="F6" i="1"/>
  <c r="F7" i="1"/>
  <c r="F8" i="1"/>
  <c r="H8" i="1" s="1"/>
  <c r="F9" i="1"/>
  <c r="H9" i="1" s="1"/>
  <c r="F10" i="1"/>
  <c r="H10" i="1" s="1"/>
  <c r="F11" i="1"/>
  <c r="H11" i="1" s="1"/>
  <c r="F12" i="1"/>
  <c r="F2" i="1"/>
  <c r="F22" i="1" l="1"/>
  <c r="C21" i="1"/>
  <c r="D21" i="1"/>
  <c r="D23" i="1"/>
  <c r="E22" i="1"/>
  <c r="G21" i="1"/>
  <c r="G23" i="1"/>
  <c r="C23" i="1"/>
  <c r="D22" i="1"/>
  <c r="G22" i="1"/>
  <c r="I23" i="1" l="1"/>
</calcChain>
</file>

<file path=xl/sharedStrings.xml><?xml version="1.0" encoding="utf-8"?>
<sst xmlns="http://schemas.openxmlformats.org/spreadsheetml/2006/main" count="70" uniqueCount="14">
  <si>
    <t>Janvier</t>
  </si>
  <si>
    <t>Février</t>
  </si>
  <si>
    <t>Mars</t>
  </si>
  <si>
    <t>Avril</t>
  </si>
  <si>
    <t>Mai</t>
  </si>
  <si>
    <t>cat</t>
  </si>
  <si>
    <t>ref</t>
  </si>
  <si>
    <t>Début</t>
  </si>
  <si>
    <t>Fin</t>
  </si>
  <si>
    <t>Fin (Mois début)</t>
  </si>
  <si>
    <t>Mois (Début)</t>
  </si>
  <si>
    <t>Act (Mois Début)</t>
  </si>
  <si>
    <t>Mois (Fin)</t>
  </si>
  <si>
    <t>Act (Mois Fin)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</si>
</sst>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838200</xdr:colOff>
      <xdr:row>16</xdr:row>
      <xdr:rowOff>66675</xdr:rowOff>
    </xdr:from>
    <xdr:to>
      <xdr:col>14</xdr:col>
      <xdr:colOff>248115</xdr:colOff>
      <xdr:row>22</xdr:row>
      <xdr:rowOff>181150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EA1ABD4D-770C-4AB1-B482-6CB1DF7169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29625" y="3124200"/>
          <a:ext cx="3334215" cy="1257475"/>
        </a:xfrm>
        <a:prstGeom prst="rect">
          <a:avLst/>
        </a:prstGeom>
      </xdr:spPr>
    </xdr:pic>
    <xdr:clientData/>
  </xdr:twoCellAnchor>
  <xdr:twoCellAnchor>
    <xdr:from>
      <xdr:col>13</xdr:col>
      <xdr:colOff>161925</xdr:colOff>
      <xdr:row>5</xdr:row>
      <xdr:rowOff>180975</xdr:rowOff>
    </xdr:from>
    <xdr:to>
      <xdr:col>15</xdr:col>
      <xdr:colOff>85725</xdr:colOff>
      <xdr:row>11</xdr:row>
      <xdr:rowOff>142875</xdr:rowOff>
    </xdr:to>
    <xdr:sp macro="" textlink="">
      <xdr:nvSpPr>
        <xdr:cNvPr id="2" name="Oval 1">
          <a:extLst>
            <a:ext uri="{FF2B5EF4-FFF2-40B4-BE49-F238E27FC236}">
              <a16:creationId xmlns:a16="http://schemas.microsoft.com/office/drawing/2014/main" id="{ECC0338F-A7C8-40EE-81AA-308EC831D568}"/>
            </a:ext>
          </a:extLst>
        </xdr:cNvPr>
        <xdr:cNvSpPr/>
      </xdr:nvSpPr>
      <xdr:spPr>
        <a:xfrm>
          <a:off x="10915650" y="1133475"/>
          <a:ext cx="1447800" cy="1104900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13</xdr:col>
      <xdr:colOff>180975</xdr:colOff>
      <xdr:row>17</xdr:row>
      <xdr:rowOff>76200</xdr:rowOff>
    </xdr:from>
    <xdr:to>
      <xdr:col>14</xdr:col>
      <xdr:colOff>371475</xdr:colOff>
      <xdr:row>23</xdr:row>
      <xdr:rowOff>57150</xdr:rowOff>
    </xdr:to>
    <xdr:sp macro="" textlink="">
      <xdr:nvSpPr>
        <xdr:cNvPr id="4" name="Rectangle: Rounded Corners 3">
          <a:extLst>
            <a:ext uri="{FF2B5EF4-FFF2-40B4-BE49-F238E27FC236}">
              <a16:creationId xmlns:a16="http://schemas.microsoft.com/office/drawing/2014/main" id="{662BFBEB-DD0F-40AC-AE8A-348B274D3CE9}"/>
            </a:ext>
          </a:extLst>
        </xdr:cNvPr>
        <xdr:cNvSpPr/>
      </xdr:nvSpPr>
      <xdr:spPr>
        <a:xfrm>
          <a:off x="10934700" y="3324225"/>
          <a:ext cx="952500" cy="1123950"/>
        </a:xfrm>
        <a:prstGeom prst="round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V23"/>
  <sheetViews>
    <sheetView showGridLines="0" tabSelected="1" workbookViewId="0">
      <selection activeCell="P16" sqref="P16"/>
    </sheetView>
  </sheetViews>
  <sheetFormatPr defaultColWidth="11.42578125" defaultRowHeight="15" x14ac:dyDescent="0.25"/>
  <cols>
    <col min="1" max="5" width="11.42578125" style="1"/>
    <col min="6" max="6" width="15.5703125" style="1" bestFit="1" customWidth="1"/>
    <col min="7" max="7" width="13.85546875" style="1" bestFit="1" customWidth="1"/>
    <col min="8" max="8" width="15.85546875" style="1" bestFit="1" customWidth="1"/>
    <col min="9" max="9" width="11.42578125" style="1"/>
    <col min="10" max="10" width="13.140625" style="1" bestFit="1" customWidth="1"/>
    <col min="11" max="16384" width="11.42578125" style="1"/>
  </cols>
  <sheetData>
    <row r="1" spans="2:22" x14ac:dyDescent="0.25">
      <c r="B1" s="1" t="s">
        <v>5</v>
      </c>
      <c r="C1" s="1" t="s">
        <v>6</v>
      </c>
      <c r="D1" s="1" t="s">
        <v>7</v>
      </c>
      <c r="E1" s="1" t="s">
        <v>8</v>
      </c>
      <c r="F1" s="8" t="s">
        <v>9</v>
      </c>
      <c r="G1" s="8" t="s">
        <v>10</v>
      </c>
      <c r="H1" s="9" t="s">
        <v>11</v>
      </c>
      <c r="I1" s="8" t="s">
        <v>12</v>
      </c>
      <c r="J1" s="9" t="s">
        <v>13</v>
      </c>
      <c r="S1" s="6"/>
    </row>
    <row r="2" spans="2:22" x14ac:dyDescent="0.25">
      <c r="B2" s="1">
        <v>1</v>
      </c>
      <c r="C2" s="2">
        <v>745</v>
      </c>
      <c r="D2" s="3">
        <v>43472</v>
      </c>
      <c r="E2" s="3">
        <v>43488</v>
      </c>
      <c r="F2" s="16">
        <f>EOMONTH(D2,0)</f>
        <v>43496</v>
      </c>
      <c r="G2" s="10">
        <f>MONTH(D2)</f>
        <v>1</v>
      </c>
      <c r="H2" s="11">
        <f>IF(MONTH(E2)&lt;&gt;MONTH(D2),IF(F2=D2,F2-D2+1,F2-D2),E2-D2+1)</f>
        <v>17</v>
      </c>
      <c r="I2" s="14">
        <f t="shared" ref="I2:I12" si="0">MONTH(E2)</f>
        <v>1</v>
      </c>
      <c r="J2" s="11">
        <f>IF(I2=G2,0,DAY(E2))</f>
        <v>0</v>
      </c>
      <c r="L2" s="1">
        <f>E2-D2+1</f>
        <v>17</v>
      </c>
      <c r="P2" s="19"/>
      <c r="R2" s="3"/>
      <c r="V2" s="6"/>
    </row>
    <row r="3" spans="2:22" x14ac:dyDescent="0.25">
      <c r="B3" s="1">
        <v>1</v>
      </c>
      <c r="C3" s="2">
        <v>600</v>
      </c>
      <c r="D3" s="3">
        <v>43524</v>
      </c>
      <c r="E3" s="3">
        <v>43526</v>
      </c>
      <c r="F3" s="16">
        <f t="shared" ref="F3:F12" si="1">EOMONTH(D3,0)</f>
        <v>43524</v>
      </c>
      <c r="G3" s="10">
        <f t="shared" ref="G3:G12" si="2">MONTH(D3)</f>
        <v>2</v>
      </c>
      <c r="H3" s="11">
        <f t="shared" ref="H3:H12" si="3">IF(MONTH(E3)&lt;&gt;MONTH(D3),IF(F3=D3,F3-D3+1,F3-D3),E3-D3+1)</f>
        <v>1</v>
      </c>
      <c r="I3" s="14">
        <f t="shared" si="0"/>
        <v>3</v>
      </c>
      <c r="J3" s="11">
        <f t="shared" ref="J3:J12" si="4">IF(I3=G3,0,DAY(E3))</f>
        <v>2</v>
      </c>
      <c r="L3" s="1">
        <f t="shared" ref="L3:L12" si="5">E3-D3+1</f>
        <v>3</v>
      </c>
      <c r="R3" s="3"/>
      <c r="V3" s="6"/>
    </row>
    <row r="4" spans="2:22" x14ac:dyDescent="0.25">
      <c r="B4" s="1">
        <v>1</v>
      </c>
      <c r="C4" s="2">
        <v>544</v>
      </c>
      <c r="D4" s="3">
        <v>43554</v>
      </c>
      <c r="E4" s="3">
        <v>43560</v>
      </c>
      <c r="F4" s="16">
        <f t="shared" si="1"/>
        <v>43555</v>
      </c>
      <c r="G4" s="10">
        <f t="shared" si="2"/>
        <v>3</v>
      </c>
      <c r="H4" s="11">
        <f t="shared" si="3"/>
        <v>1</v>
      </c>
      <c r="I4" s="14">
        <f t="shared" si="0"/>
        <v>4</v>
      </c>
      <c r="J4" s="11">
        <f t="shared" si="4"/>
        <v>5</v>
      </c>
      <c r="L4" s="1">
        <f t="shared" si="5"/>
        <v>7</v>
      </c>
      <c r="R4" s="3"/>
      <c r="V4" s="6"/>
    </row>
    <row r="5" spans="2:22" x14ac:dyDescent="0.25">
      <c r="B5" s="1">
        <v>1</v>
      </c>
      <c r="C5" s="2">
        <v>600</v>
      </c>
      <c r="D5" s="3">
        <v>43570</v>
      </c>
      <c r="E5" s="3">
        <v>43571</v>
      </c>
      <c r="F5" s="16">
        <f t="shared" si="1"/>
        <v>43585</v>
      </c>
      <c r="G5" s="10">
        <f t="shared" si="2"/>
        <v>4</v>
      </c>
      <c r="H5" s="11">
        <f t="shared" si="3"/>
        <v>2</v>
      </c>
      <c r="I5" s="14">
        <f t="shared" si="0"/>
        <v>4</v>
      </c>
      <c r="J5" s="11">
        <f t="shared" si="4"/>
        <v>0</v>
      </c>
      <c r="L5" s="1">
        <f t="shared" si="5"/>
        <v>2</v>
      </c>
      <c r="R5" s="3"/>
      <c r="V5" s="6"/>
    </row>
    <row r="6" spans="2:22" x14ac:dyDescent="0.25">
      <c r="B6" s="1">
        <v>2</v>
      </c>
      <c r="C6" s="2">
        <v>746</v>
      </c>
      <c r="D6" s="3">
        <v>43557</v>
      </c>
      <c r="E6" s="3">
        <v>43560</v>
      </c>
      <c r="F6" s="16">
        <f t="shared" si="1"/>
        <v>43585</v>
      </c>
      <c r="G6" s="10">
        <f t="shared" si="2"/>
        <v>4</v>
      </c>
      <c r="H6" s="11">
        <f t="shared" si="3"/>
        <v>4</v>
      </c>
      <c r="I6" s="14">
        <f t="shared" si="0"/>
        <v>4</v>
      </c>
      <c r="J6" s="11">
        <f t="shared" si="4"/>
        <v>0</v>
      </c>
      <c r="L6" s="1">
        <f t="shared" si="5"/>
        <v>4</v>
      </c>
      <c r="R6" s="3"/>
      <c r="V6" s="6"/>
    </row>
    <row r="7" spans="2:22" x14ac:dyDescent="0.25">
      <c r="B7" s="1">
        <v>2</v>
      </c>
      <c r="C7" s="2">
        <v>736</v>
      </c>
      <c r="D7" s="3">
        <v>43565</v>
      </c>
      <c r="E7" s="3">
        <v>43580</v>
      </c>
      <c r="F7" s="16">
        <f t="shared" si="1"/>
        <v>43585</v>
      </c>
      <c r="G7" s="10">
        <f t="shared" si="2"/>
        <v>4</v>
      </c>
      <c r="H7" s="11">
        <f t="shared" si="3"/>
        <v>16</v>
      </c>
      <c r="I7" s="14">
        <f t="shared" si="0"/>
        <v>4</v>
      </c>
      <c r="J7" s="11">
        <f t="shared" si="4"/>
        <v>0</v>
      </c>
      <c r="L7" s="1">
        <f t="shared" si="5"/>
        <v>16</v>
      </c>
      <c r="R7" s="3"/>
      <c r="V7" s="6"/>
    </row>
    <row r="8" spans="2:22" x14ac:dyDescent="0.25">
      <c r="B8" s="1">
        <v>2</v>
      </c>
      <c r="C8" s="2">
        <v>745</v>
      </c>
      <c r="D8" s="3">
        <v>43580</v>
      </c>
      <c r="E8" s="3">
        <v>43587</v>
      </c>
      <c r="F8" s="16">
        <f t="shared" si="1"/>
        <v>43585</v>
      </c>
      <c r="G8" s="10">
        <f t="shared" si="2"/>
        <v>4</v>
      </c>
      <c r="H8" s="11">
        <f t="shared" si="3"/>
        <v>5</v>
      </c>
      <c r="I8" s="14">
        <f t="shared" si="0"/>
        <v>5</v>
      </c>
      <c r="J8" s="11">
        <f t="shared" si="4"/>
        <v>2</v>
      </c>
      <c r="L8" s="1">
        <f t="shared" si="5"/>
        <v>8</v>
      </c>
      <c r="N8" s="1">
        <v>1</v>
      </c>
      <c r="O8" s="1">
        <f>SUMIF($B$2:$B$12,N8,$L$2:$L$12)</f>
        <v>29</v>
      </c>
      <c r="R8" s="3"/>
      <c r="V8" s="6"/>
    </row>
    <row r="9" spans="2:22" x14ac:dyDescent="0.25">
      <c r="B9" s="1">
        <v>3</v>
      </c>
      <c r="C9" s="2">
        <v>600</v>
      </c>
      <c r="D9" s="3">
        <v>43524</v>
      </c>
      <c r="E9" s="3">
        <v>43557</v>
      </c>
      <c r="F9" s="16">
        <f t="shared" si="1"/>
        <v>43524</v>
      </c>
      <c r="G9" s="10">
        <f t="shared" si="2"/>
        <v>2</v>
      </c>
      <c r="H9" s="11">
        <f t="shared" si="3"/>
        <v>1</v>
      </c>
      <c r="I9" s="14">
        <f t="shared" si="0"/>
        <v>4</v>
      </c>
      <c r="J9" s="11">
        <f t="shared" si="4"/>
        <v>2</v>
      </c>
      <c r="L9" s="1">
        <f t="shared" si="5"/>
        <v>34</v>
      </c>
      <c r="N9" s="1">
        <v>2</v>
      </c>
      <c r="O9" s="1">
        <f t="shared" ref="O9:O10" si="6">SUMIF($B$2:$B$12,N9,$L$2:$L$12)</f>
        <v>28</v>
      </c>
      <c r="R9" s="3"/>
      <c r="V9" s="6"/>
    </row>
    <row r="10" spans="2:22" x14ac:dyDescent="0.25">
      <c r="B10" s="1">
        <v>3</v>
      </c>
      <c r="C10" s="2">
        <v>736</v>
      </c>
      <c r="D10" s="3">
        <v>43568</v>
      </c>
      <c r="E10" s="3">
        <v>43608</v>
      </c>
      <c r="F10" s="16">
        <f t="shared" si="1"/>
        <v>43585</v>
      </c>
      <c r="G10" s="10">
        <f t="shared" si="2"/>
        <v>4</v>
      </c>
      <c r="H10" s="11">
        <f t="shared" si="3"/>
        <v>17</v>
      </c>
      <c r="I10" s="14">
        <f t="shared" si="0"/>
        <v>5</v>
      </c>
      <c r="J10" s="11">
        <f t="shared" si="4"/>
        <v>23</v>
      </c>
      <c r="L10" s="1">
        <f t="shared" si="5"/>
        <v>41</v>
      </c>
      <c r="N10" s="1">
        <v>3</v>
      </c>
      <c r="O10" s="1">
        <f t="shared" si="6"/>
        <v>118</v>
      </c>
      <c r="R10" s="3"/>
      <c r="V10" s="6"/>
    </row>
    <row r="11" spans="2:22" x14ac:dyDescent="0.25">
      <c r="B11" s="1">
        <v>3</v>
      </c>
      <c r="C11" s="2">
        <v>545</v>
      </c>
      <c r="D11" s="3">
        <v>43570</v>
      </c>
      <c r="E11" s="3">
        <v>43608</v>
      </c>
      <c r="F11" s="16">
        <f t="shared" si="1"/>
        <v>43585</v>
      </c>
      <c r="G11" s="10">
        <f t="shared" si="2"/>
        <v>4</v>
      </c>
      <c r="H11" s="11">
        <f t="shared" si="3"/>
        <v>15</v>
      </c>
      <c r="I11" s="14">
        <f t="shared" si="0"/>
        <v>5</v>
      </c>
      <c r="J11" s="11">
        <f t="shared" si="4"/>
        <v>23</v>
      </c>
      <c r="L11" s="1">
        <f t="shared" si="5"/>
        <v>39</v>
      </c>
      <c r="O11" s="1">
        <f>SUM(O8:O10)</f>
        <v>175</v>
      </c>
      <c r="R11" s="3"/>
      <c r="V11" s="6"/>
    </row>
    <row r="12" spans="2:22" ht="15.75" thickBot="1" x14ac:dyDescent="0.3">
      <c r="B12" s="1">
        <v>3</v>
      </c>
      <c r="C12" s="2">
        <v>600</v>
      </c>
      <c r="D12" s="3">
        <v>43592</v>
      </c>
      <c r="E12" s="3">
        <v>43595</v>
      </c>
      <c r="F12" s="17">
        <f t="shared" si="1"/>
        <v>43616</v>
      </c>
      <c r="G12" s="12">
        <f t="shared" si="2"/>
        <v>5</v>
      </c>
      <c r="H12" s="13">
        <f t="shared" si="3"/>
        <v>4</v>
      </c>
      <c r="I12" s="15">
        <f t="shared" si="0"/>
        <v>5</v>
      </c>
      <c r="J12" s="13">
        <f t="shared" si="4"/>
        <v>0</v>
      </c>
      <c r="L12" s="1">
        <f t="shared" si="5"/>
        <v>4</v>
      </c>
      <c r="R12" s="3"/>
      <c r="V12" s="6"/>
    </row>
    <row r="13" spans="2:22" x14ac:dyDescent="0.25">
      <c r="I13" s="6"/>
    </row>
    <row r="14" spans="2:22" x14ac:dyDescent="0.25">
      <c r="L14" s="20">
        <f>SUM(L2:L13)</f>
        <v>175</v>
      </c>
      <c r="M14" s="20"/>
    </row>
    <row r="15" spans="2:22" x14ac:dyDescent="0.25">
      <c r="B15" s="4"/>
      <c r="C15" s="4" t="s">
        <v>0</v>
      </c>
      <c r="D15" s="4" t="s">
        <v>1</v>
      </c>
      <c r="E15" s="4" t="s">
        <v>2</v>
      </c>
      <c r="F15" s="4" t="s">
        <v>3</v>
      </c>
      <c r="G15" s="4" t="s">
        <v>4</v>
      </c>
      <c r="N15" s="7"/>
    </row>
    <row r="16" spans="2:22" x14ac:dyDescent="0.25">
      <c r="B16" s="4">
        <v>1</v>
      </c>
      <c r="C16" s="5">
        <v>17</v>
      </c>
      <c r="D16" s="5">
        <v>1</v>
      </c>
      <c r="E16" s="18">
        <v>4</v>
      </c>
      <c r="F16" s="5">
        <v>7</v>
      </c>
      <c r="G16" s="5">
        <v>0</v>
      </c>
      <c r="H16" s="1">
        <f>SUM(C16:G16)</f>
        <v>29</v>
      </c>
      <c r="N16" s="7"/>
    </row>
    <row r="17" spans="2:14" x14ac:dyDescent="0.25">
      <c r="B17" s="4">
        <v>2</v>
      </c>
      <c r="C17" s="5">
        <v>0</v>
      </c>
      <c r="D17" s="5">
        <v>0</v>
      </c>
      <c r="E17" s="5">
        <v>0</v>
      </c>
      <c r="F17" s="18">
        <v>26</v>
      </c>
      <c r="G17" s="5">
        <v>2</v>
      </c>
      <c r="H17" s="1">
        <f t="shared" ref="H17:H18" si="7">SUM(C17:G17)</f>
        <v>28</v>
      </c>
      <c r="N17" s="7"/>
    </row>
    <row r="18" spans="2:14" x14ac:dyDescent="0.25">
      <c r="B18" s="4">
        <v>3</v>
      </c>
      <c r="C18" s="5">
        <v>0</v>
      </c>
      <c r="D18" s="5">
        <v>1</v>
      </c>
      <c r="E18" s="5">
        <v>0</v>
      </c>
      <c r="F18" s="18">
        <v>36</v>
      </c>
      <c r="G18" s="5">
        <v>50</v>
      </c>
      <c r="H18" s="1">
        <f t="shared" si="7"/>
        <v>87</v>
      </c>
      <c r="I18" s="20">
        <f>SUM(C16:G18)</f>
        <v>144</v>
      </c>
      <c r="N18" s="7"/>
    </row>
    <row r="19" spans="2:14" x14ac:dyDescent="0.25">
      <c r="N19" s="7"/>
    </row>
    <row r="20" spans="2:14" x14ac:dyDescent="0.25">
      <c r="B20" s="4"/>
      <c r="C20" s="4">
        <v>1</v>
      </c>
      <c r="D20" s="4">
        <v>2</v>
      </c>
      <c r="E20" s="4">
        <v>3</v>
      </c>
      <c r="F20" s="4">
        <v>4</v>
      </c>
      <c r="G20" s="4">
        <v>5</v>
      </c>
      <c r="N20" s="7"/>
    </row>
    <row r="21" spans="2:14" x14ac:dyDescent="0.25">
      <c r="B21" s="4">
        <v>1</v>
      </c>
      <c r="C21" s="5">
        <f>SUMIFS($H$2:$H$12,$B$2:$B$12,$B21,$G$2:$G$12,C$20)+SUMIFS($J$2:$J$12,$B$2:$B$12,$B21,$I$2:$I$12,C$20)</f>
        <v>17</v>
      </c>
      <c r="D21" s="5">
        <f t="shared" ref="D21:G23" si="8">SUMIFS($H$2:$H$12,$B$2:$B$12,$B21,$G$2:$G$12,D$20)+SUMIFS($J$2:$J$12,$B$2:$B$12,$B21,$I$2:$I$12,D$20)</f>
        <v>1</v>
      </c>
      <c r="E21" s="5">
        <f t="shared" si="8"/>
        <v>3</v>
      </c>
      <c r="F21" s="5">
        <f t="shared" si="8"/>
        <v>7</v>
      </c>
      <c r="G21" s="5">
        <f t="shared" si="8"/>
        <v>0</v>
      </c>
      <c r="H21" s="1">
        <f>SUM(C21:G21)</f>
        <v>28</v>
      </c>
    </row>
    <row r="22" spans="2:14" x14ac:dyDescent="0.25">
      <c r="B22" s="4">
        <v>2</v>
      </c>
      <c r="C22" s="5">
        <f t="shared" ref="C22:C23" si="9">SUMIFS($H$2:$H$12,$B$2:$B$12,$B22,$G$2:$G$12,C$20)+SUMIFS($J$2:$J$12,$B$2:$B$12,$B22,$I$2:$I$12,C$20)</f>
        <v>0</v>
      </c>
      <c r="D22" s="5">
        <f t="shared" si="8"/>
        <v>0</v>
      </c>
      <c r="E22" s="5">
        <f t="shared" si="8"/>
        <v>0</v>
      </c>
      <c r="F22" s="5">
        <f t="shared" si="8"/>
        <v>25</v>
      </c>
      <c r="G22" s="5">
        <f t="shared" si="8"/>
        <v>2</v>
      </c>
      <c r="H22" s="1">
        <f t="shared" ref="H22:H23" si="10">SUM(C22:G22)</f>
        <v>27</v>
      </c>
    </row>
    <row r="23" spans="2:14" x14ac:dyDescent="0.25">
      <c r="B23" s="4">
        <v>3</v>
      </c>
      <c r="C23" s="5">
        <f t="shared" si="9"/>
        <v>0</v>
      </c>
      <c r="D23" s="5">
        <f t="shared" si="8"/>
        <v>1</v>
      </c>
      <c r="E23" s="5">
        <f t="shared" si="8"/>
        <v>0</v>
      </c>
      <c r="F23" s="5">
        <f t="shared" si="8"/>
        <v>34</v>
      </c>
      <c r="G23" s="5">
        <f t="shared" si="8"/>
        <v>50</v>
      </c>
      <c r="H23" s="1">
        <f t="shared" si="10"/>
        <v>85</v>
      </c>
      <c r="I23" s="20">
        <f>SUM(C21:G23)</f>
        <v>140</v>
      </c>
    </row>
  </sheetData>
  <autoFilter ref="B1:E12" xr:uid="{00000000-0009-0000-0000-000000000000}"/>
  <sortState xmlns:xlrd2="http://schemas.microsoft.com/office/spreadsheetml/2017/richdata2" ref="B2:H12">
    <sortCondition ref="B2:B12"/>
    <sortCondition ref="D2:D12"/>
    <sortCondition ref="E2:E12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Administration</dc:creator>
  <cp:lastModifiedBy>Jean-Eric Pelouas</cp:lastModifiedBy>
  <dcterms:created xsi:type="dcterms:W3CDTF">2019-04-18T07:38:07Z</dcterms:created>
  <dcterms:modified xsi:type="dcterms:W3CDTF">2019-04-18T12:56:33Z</dcterms:modified>
</cp:coreProperties>
</file>