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E43D198-DAD1-4437-988A-AA26278E3856}" xr6:coauthVersionLast="45" xr6:coauthVersionMax="45" xr10:uidLastSave="{00000000-0000-0000-0000-000000000000}"/>
  <bookViews>
    <workbookView xWindow="-120" yWindow="-120" windowWidth="24240" windowHeight="13740" activeTab="1" xr2:uid="{109DF52B-3C1F-456D-B03D-64BA83C0626D}"/>
  </bookViews>
  <sheets>
    <sheet name="Feuil1" sheetId="1" r:id="rId1"/>
    <sheet name="Feuil2" sheetId="2" r:id="rId2"/>
  </sheets>
  <definedNames>
    <definedName name="Données">OFFSET(Feuil1!$A$1,,,COUNTA(Feuil1!$A:$A),COUNTA(Feuil1!$1:$1)+1)</definedName>
    <definedName name="DonnéesExternes_1" localSheetId="1" hidden="1">Feuil2!$A$9:$J$13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2" l="1"/>
  <c r="K5" i="2" s="1"/>
  <c r="G4" i="2"/>
  <c r="K4" i="2" s="1"/>
  <c r="K3" i="2"/>
  <c r="K2" i="2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5A164EF-1FC1-4A88-B3DF-7061EFD7414E}" keepAlive="1" name="Requête - Final" description="Connexion à la requête « Final » dans le classeur." type="5" refreshedVersion="6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<sst xmlns="http://schemas.openxmlformats.org/spreadsheetml/2006/main" count="80" uniqueCount="29">
  <si>
    <t>MOA</t>
  </si>
  <si>
    <t>LOT 10</t>
  </si>
  <si>
    <t>LOT 12</t>
  </si>
  <si>
    <t>LOT 14</t>
  </si>
  <si>
    <t>LOT 17</t>
  </si>
  <si>
    <t>LOT 23</t>
  </si>
  <si>
    <t>LOT 16</t>
  </si>
  <si>
    <t>Modification 1</t>
  </si>
  <si>
    <t>MENUISERIE</t>
  </si>
  <si>
    <t>CLOISON</t>
  </si>
  <si>
    <t>ELEC</t>
  </si>
  <si>
    <t>CVC</t>
  </si>
  <si>
    <t>METALLERIE</t>
  </si>
  <si>
    <t>LOT 03</t>
  </si>
  <si>
    <t>Modification 2</t>
  </si>
  <si>
    <t>Modification 3</t>
  </si>
  <si>
    <t>GO</t>
  </si>
  <si>
    <t>N° FTM</t>
  </si>
  <si>
    <t>Intitulé</t>
  </si>
  <si>
    <t>Demandeur</t>
  </si>
  <si>
    <t>Total</t>
  </si>
  <si>
    <t>Modification 4</t>
  </si>
  <si>
    <t>LOT</t>
  </si>
  <si>
    <t>Entreprise</t>
  </si>
  <si>
    <t>montant devis</t>
  </si>
  <si>
    <t>TOTAL</t>
  </si>
  <si>
    <t>Pour actualiser :</t>
  </si>
  <si>
    <t xml:space="preserve">Sélectionner une cellule de Final. </t>
  </si>
  <si>
    <t>Clic-droit et Actualiser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</si>
</sst>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000"/>
    <numFmt numFmtId="165" formatCode="dd/mm/yy;@"/>
    <numFmt numFmtId="166" formatCode="_-* #,##0.00\ [$€-40C]_-;\-* #,##0.00\ [$€-40C]_-;_-* &quot;-&quot;??\ [$€-40C]_-;_-@_-"/>
    <numFmt numFmtId="167" formatCode="d/m/yy;@"/>
    <numFmt numFmtId="169" formatCode="#,##0.00_ ;[Red]\-#,##0.00\ 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0"/>
      <color theme="1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</cellStyleXfs>
  <cellXfs count="62">
    <xf numFmtId="0" fontId="0" fillId="0" borderId="0" xfId="0"/>
    <xf numFmtId="1" fontId="2" fillId="0" borderId="2" xfId="2" applyNumberFormat="1" applyFont="1" applyBorder="1" applyAlignment="1">
      <alignment horizontal="left" vertical="center"/>
    </xf>
    <xf numFmtId="0" fontId="2" fillId="0" borderId="2" xfId="2" applyFont="1" applyBorder="1" applyAlignment="1">
      <alignment horizontal="left" vertical="center"/>
    </xf>
    <xf numFmtId="1" fontId="2" fillId="0" borderId="4" xfId="2" applyNumberFormat="1" applyFont="1" applyBorder="1" applyAlignment="1">
      <alignment horizontal="left" vertical="center"/>
    </xf>
    <xf numFmtId="0" fontId="2" fillId="0" borderId="4" xfId="2" applyFont="1" applyBorder="1" applyAlignment="1">
      <alignment horizontal="left" vertical="center"/>
    </xf>
    <xf numFmtId="1" fontId="2" fillId="0" borderId="6" xfId="2" applyNumberFormat="1" applyFont="1" applyBorder="1" applyAlignment="1">
      <alignment horizontal="left" vertical="center"/>
    </xf>
    <xf numFmtId="0" fontId="2" fillId="0" borderId="6" xfId="2" applyFont="1" applyBorder="1" applyAlignment="1">
      <alignment horizontal="left" vertical="center"/>
    </xf>
    <xf numFmtId="1" fontId="2" fillId="0" borderId="2" xfId="2" quotePrefix="1" applyNumberFormat="1" applyFont="1" applyBorder="1" applyAlignment="1">
      <alignment horizontal="left" vertical="center"/>
    </xf>
    <xf numFmtId="164" fontId="2" fillId="0" borderId="1" xfId="2" applyNumberFormat="1" applyFont="1" applyBorder="1" applyAlignment="1">
      <alignment horizontal="center" vertical="center"/>
    </xf>
    <xf numFmtId="44" fontId="2" fillId="0" borderId="7" xfId="1" applyFont="1" applyBorder="1" applyAlignment="1">
      <alignment horizontal="right" vertical="center"/>
    </xf>
    <xf numFmtId="164" fontId="4" fillId="0" borderId="3" xfId="0" applyNumberFormat="1" applyFont="1" applyBorder="1" applyAlignment="1">
      <alignment horizontal="center"/>
    </xf>
    <xf numFmtId="44" fontId="2" fillId="0" borderId="8" xfId="1" applyFont="1" applyBorder="1" applyAlignment="1">
      <alignment horizontal="right" vertical="center"/>
    </xf>
    <xf numFmtId="164" fontId="4" fillId="0" borderId="5" xfId="0" applyNumberFormat="1" applyFont="1" applyBorder="1" applyAlignment="1">
      <alignment horizontal="center"/>
    </xf>
    <xf numFmtId="44" fontId="2" fillId="0" borderId="9" xfId="1" applyFont="1" applyBorder="1" applyAlignment="1">
      <alignment horizontal="right" vertical="center"/>
    </xf>
    <xf numFmtId="164" fontId="4" fillId="0" borderId="1" xfId="0" applyNumberFormat="1" applyFont="1" applyBorder="1" applyAlignment="1">
      <alignment horizontal="center"/>
    </xf>
    <xf numFmtId="44" fontId="5" fillId="0" borderId="7" xfId="1" applyFont="1" applyBorder="1" applyAlignment="1">
      <alignment vertical="center" wrapText="1"/>
    </xf>
    <xf numFmtId="44" fontId="5" fillId="0" borderId="8" xfId="1" applyFont="1" applyBorder="1" applyAlignment="1">
      <alignment vertical="center" wrapText="1"/>
    </xf>
    <xf numFmtId="44" fontId="5" fillId="0" borderId="9" xfId="1" applyFont="1" applyBorder="1" applyAlignment="1">
      <alignment vertical="center" wrapText="1"/>
    </xf>
    <xf numFmtId="0" fontId="2" fillId="0" borderId="0" xfId="3" applyFont="1" applyAlignment="1">
      <alignment horizontal="center" wrapText="1"/>
    </xf>
    <xf numFmtId="0" fontId="2" fillId="0" borderId="0" xfId="3" applyFont="1"/>
    <xf numFmtId="167" fontId="2" fillId="0" borderId="0" xfId="3" applyNumberFormat="1" applyFont="1" applyAlignment="1">
      <alignment vertical="center"/>
    </xf>
    <xf numFmtId="0" fontId="2" fillId="0" borderId="0" xfId="3" applyFont="1" applyAlignment="1">
      <alignment vertical="center"/>
    </xf>
    <xf numFmtId="0" fontId="4" fillId="0" borderId="0" xfId="3" applyFont="1" applyAlignment="1">
      <alignment vertical="center"/>
    </xf>
    <xf numFmtId="0" fontId="0" fillId="0" borderId="10" xfId="0" applyBorder="1"/>
    <xf numFmtId="0" fontId="7" fillId="0" borderId="11" xfId="3" applyFont="1" applyBorder="1" applyAlignment="1" applyProtection="1">
      <alignment horizontal="center" vertical="center"/>
      <protection locked="0"/>
    </xf>
    <xf numFmtId="0" fontId="7" fillId="0" borderId="11" xfId="0" applyFont="1" applyBorder="1"/>
    <xf numFmtId="0" fontId="7" fillId="0" borderId="12" xfId="0" applyFont="1" applyBorder="1"/>
    <xf numFmtId="164" fontId="3" fillId="0" borderId="3" xfId="3" applyNumberFormat="1" applyFont="1" applyFill="1" applyBorder="1" applyAlignment="1">
      <alignment horizontal="center" vertical="center" wrapText="1"/>
    </xf>
    <xf numFmtId="165" fontId="7" fillId="0" borderId="4" xfId="3" applyNumberFormat="1" applyFont="1" applyFill="1" applyBorder="1" applyAlignment="1">
      <alignment horizontal="center" vertical="center" wrapText="1"/>
    </xf>
    <xf numFmtId="166" fontId="7" fillId="0" borderId="4" xfId="3" applyNumberFormat="1" applyFont="1" applyBorder="1" applyAlignment="1">
      <alignment vertical="center"/>
    </xf>
    <xf numFmtId="166" fontId="9" fillId="0" borderId="4" xfId="3" applyNumberFormat="1" applyFont="1" applyBorder="1" applyAlignment="1">
      <alignment vertical="center"/>
    </xf>
    <xf numFmtId="166" fontId="8" fillId="0" borderId="8" xfId="3" applyNumberFormat="1" applyFont="1" applyBorder="1" applyAlignment="1">
      <alignment vertical="center"/>
    </xf>
    <xf numFmtId="164" fontId="3" fillId="0" borderId="5" xfId="3" applyNumberFormat="1" applyFont="1" applyFill="1" applyBorder="1" applyAlignment="1">
      <alignment horizontal="center" vertical="center" wrapText="1"/>
    </xf>
    <xf numFmtId="165" fontId="7" fillId="0" borderId="6" xfId="3" applyNumberFormat="1" applyFont="1" applyFill="1" applyBorder="1" applyAlignment="1">
      <alignment horizontal="center" vertical="center" wrapText="1"/>
    </xf>
    <xf numFmtId="165" fontId="7" fillId="0" borderId="6" xfId="3" applyNumberFormat="1" applyFont="1" applyFill="1" applyBorder="1" applyAlignment="1">
      <alignment horizontal="center" vertical="center"/>
    </xf>
    <xf numFmtId="166" fontId="7" fillId="0" borderId="6" xfId="3" applyNumberFormat="1" applyFont="1" applyBorder="1" applyAlignment="1">
      <alignment vertical="center"/>
    </xf>
    <xf numFmtId="166" fontId="9" fillId="0" borderId="6" xfId="3" applyNumberFormat="1" applyFont="1" applyBorder="1" applyAlignment="1">
      <alignment vertical="center"/>
    </xf>
    <xf numFmtId="166" fontId="8" fillId="0" borderId="9" xfId="3" applyNumberFormat="1" applyFont="1" applyBorder="1" applyAlignment="1">
      <alignment vertical="center"/>
    </xf>
    <xf numFmtId="164" fontId="3" fillId="0" borderId="13" xfId="3" applyNumberFormat="1" applyFont="1" applyFill="1" applyBorder="1" applyAlignment="1">
      <alignment horizontal="center" vertical="center" wrapText="1"/>
    </xf>
    <xf numFmtId="165" fontId="7" fillId="0" borderId="14" xfId="3" applyNumberFormat="1" applyFont="1" applyFill="1" applyBorder="1" applyAlignment="1">
      <alignment horizontal="center" vertical="center" wrapText="1"/>
    </xf>
    <xf numFmtId="165" fontId="7" fillId="0" borderId="14" xfId="3" applyNumberFormat="1" applyFont="1" applyFill="1" applyBorder="1" applyAlignment="1">
      <alignment horizontal="center" vertical="center"/>
    </xf>
    <xf numFmtId="166" fontId="7" fillId="0" borderId="14" xfId="3" applyNumberFormat="1" applyFont="1" applyBorder="1" applyAlignment="1">
      <alignment horizontal="center" vertical="center"/>
    </xf>
    <xf numFmtId="166" fontId="8" fillId="0" borderId="15" xfId="3" applyNumberFormat="1" applyFont="1" applyBorder="1" applyAlignment="1">
      <alignment horizontal="center" vertical="center"/>
    </xf>
    <xf numFmtId="0" fontId="7" fillId="0" borderId="16" xfId="3" applyFont="1" applyBorder="1" applyAlignment="1" applyProtection="1">
      <alignment horizontal="center" vertical="center"/>
      <protection locked="0"/>
    </xf>
    <xf numFmtId="0" fontId="7" fillId="0" borderId="17" xfId="3" applyFont="1" applyBorder="1" applyAlignment="1" applyProtection="1">
      <alignment horizontal="center" vertical="center"/>
      <protection locked="0"/>
    </xf>
    <xf numFmtId="0" fontId="7" fillId="0" borderId="17" xfId="3" applyFont="1" applyBorder="1" applyAlignment="1">
      <alignment horizontal="center" vertical="center" wrapText="1"/>
    </xf>
    <xf numFmtId="0" fontId="8" fillId="0" borderId="17" xfId="3" applyFont="1" applyBorder="1" applyAlignment="1">
      <alignment horizontal="center" vertical="center" wrapText="1"/>
    </xf>
    <xf numFmtId="0" fontId="8" fillId="0" borderId="18" xfId="3" applyFont="1" applyBorder="1" applyAlignment="1">
      <alignment vertical="center"/>
    </xf>
    <xf numFmtId="164" fontId="3" fillId="0" borderId="2" xfId="2" applyNumberFormat="1" applyFont="1" applyFill="1" applyBorder="1" applyAlignment="1">
      <alignment horizontal="center" vertical="center" wrapText="1"/>
    </xf>
    <xf numFmtId="164" fontId="3" fillId="0" borderId="4" xfId="2" applyNumberFormat="1" applyFont="1" applyFill="1" applyBorder="1" applyAlignment="1">
      <alignment horizontal="center" vertical="center" wrapText="1"/>
    </xf>
    <xf numFmtId="164" fontId="3" fillId="0" borderId="6" xfId="2" applyNumberFormat="1" applyFont="1" applyFill="1" applyBorder="1" applyAlignment="1">
      <alignment horizontal="center" vertical="center" wrapText="1"/>
    </xf>
    <xf numFmtId="165" fontId="2" fillId="0" borderId="2" xfId="2" applyNumberFormat="1" applyFont="1" applyFill="1" applyBorder="1" applyAlignment="1">
      <alignment horizontal="center" vertical="center" wrapText="1"/>
    </xf>
    <xf numFmtId="165" fontId="2" fillId="0" borderId="4" xfId="2" applyNumberFormat="1" applyFont="1" applyFill="1" applyBorder="1" applyAlignment="1">
      <alignment horizontal="center" vertical="center" wrapText="1"/>
    </xf>
    <xf numFmtId="165" fontId="2" fillId="0" borderId="6" xfId="2" applyNumberFormat="1" applyFont="1" applyFill="1" applyBorder="1" applyAlignment="1">
      <alignment horizontal="center" vertical="center" wrapText="1"/>
    </xf>
    <xf numFmtId="0" fontId="8" fillId="0" borderId="19" xfId="3" applyFont="1" applyBorder="1" applyAlignment="1">
      <alignment horizontal="center" vertical="center" wrapText="1"/>
    </xf>
    <xf numFmtId="166" fontId="7" fillId="0" borderId="20" xfId="3" applyNumberFormat="1" applyFont="1" applyBorder="1" applyAlignment="1">
      <alignment horizontal="center" vertical="center"/>
    </xf>
    <xf numFmtId="166" fontId="9" fillId="0" borderId="21" xfId="3" applyNumberFormat="1" applyFont="1" applyBorder="1" applyAlignment="1">
      <alignment vertical="center"/>
    </xf>
    <xf numFmtId="166" fontId="9" fillId="0" borderId="22" xfId="3" applyNumberFormat="1" applyFont="1" applyBorder="1" applyAlignment="1">
      <alignment vertical="center"/>
    </xf>
    <xf numFmtId="0" fontId="10" fillId="0" borderId="0" xfId="0" applyFont="1"/>
    <xf numFmtId="164" fontId="11" fillId="0" borderId="0" xfId="0" applyNumberFormat="1" applyFont="1"/>
    <xf numFmtId="169" fontId="10" fillId="0" borderId="0" xfId="0" applyNumberFormat="1" applyFont="1"/>
    <xf numFmtId="0" fontId="12" fillId="0" borderId="0" xfId="0" applyFont="1"/>
  </cellXfs>
  <cellStyles count="4">
    <cellStyle name="Monétaire" xfId="1" builtinId="4"/>
    <cellStyle name="Normal" xfId="0" builtinId="0"/>
    <cellStyle name="Normal 2 2" xfId="2" xr:uid="{7B23F353-BC56-43E4-A406-AA40B3B94D57}"/>
    <cellStyle name="Normal 2 2 3" xfId="3" xr:uid="{33860367-B268-4410-AEC8-06B8D116B174}"/>
  </cellStyles>
  <dxfs count="12"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9" formatCode="#,##0.00_ ;[Red]\-#,##0.00\ ;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9" formatCode="#,##0.00_ ;[Red]\-#,##0.00\ ;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9" formatCode="#,##0.00_ ;[Red]\-#,##0.00\ ;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9" formatCode="#,##0.00_ ;[Red]\-#,##0.00\ ;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9" formatCode="#,##0.00_ ;[Red]\-#,##0.00\ ;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9" formatCode="#,##0.00_ ;[Red]\-#,##0.00\ ;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9" formatCode="#,##0.00_ ;[Red]\-#,##0.00\ ;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64" formatCode="00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</xdr:row>
      <xdr:rowOff>0</xdr:rowOff>
    </xdr:from>
    <xdr:to>
      <xdr:col>12</xdr:col>
      <xdr:colOff>313809</xdr:colOff>
      <xdr:row>21</xdr:row>
      <xdr:rowOff>9114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FBC1EE5-7168-4553-8D57-90D569E0E7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62975" y="809625"/>
          <a:ext cx="4123809" cy="3285714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BFEB07F-F5E3-48A8-A6D8-6815A301EA16}" autoFormatId="16" applyNumberFormats="0" applyBorderFormats="0" applyFontFormats="0" applyPatternFormats="0" applyAlignmentFormats="0" applyWidthHeightFormats="0">
  <queryTableRefresh nextId="12">
    <queryTableFields count="10">
      <queryTableField id="1" name="N° FTM" tableColumnId="1"/>
      <queryTableField id="2" name="Intitulé" tableColumnId="2"/>
      <queryTableField id="10" name="Demandeur" tableColumnId="10"/>
      <queryTableField id="3" name="MENUISERIE" tableColumnId="3"/>
      <queryTableField id="4" name="CLOISON" tableColumnId="4"/>
      <queryTableField id="5" name="ELEC" tableColumnId="5"/>
      <queryTableField id="6" name="CVC" tableColumnId="6"/>
      <queryTableField id="7" name="METALLERIE" tableColumnId="7"/>
      <queryTableField id="8" name="GO" tableColumnId="8"/>
      <queryTableField id="9" name="TOTAL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EA4CDE1-F396-4ED5-B183-9283C22FBDFD}" name="Final" displayName="Final" ref="A9:J13" tableType="queryTable" totalsRowShown="0" headerRowDxfId="7" dataDxfId="10">
  <autoFilter ref="A9:J13" xr:uid="{CFE516C0-D52F-4E45-B639-EB1C230E7F37}"/>
  <tableColumns count="10">
    <tableColumn id="1" xr3:uid="{AB7D98ED-2EA8-4E7C-BBB8-EBB492669C5F}" uniqueName="1" name="N° FTM" queryTableFieldId="1" dataDxfId="8"/>
    <tableColumn id="2" xr3:uid="{1F9110BF-C885-4984-AE6D-560B64B38505}" uniqueName="2" name="Intitulé" queryTableFieldId="2" dataDxfId="9"/>
    <tableColumn id="10" xr3:uid="{F78720AE-B4EA-4C61-BCC1-E8AEC0BD21A8}" uniqueName="10" name="Demandeur" queryTableFieldId="10" dataDxfId="11"/>
    <tableColumn id="3" xr3:uid="{38C8D6D2-B605-4998-8CD2-C77701BFE4DD}" uniqueName="3" name="MENUISERIE" queryTableFieldId="3" dataDxfId="6"/>
    <tableColumn id="4" xr3:uid="{7CD86ADD-D59B-4E01-BEC3-4AA4C68AC3C8}" uniqueName="4" name="CLOISON" queryTableFieldId="4" dataDxfId="5"/>
    <tableColumn id="5" xr3:uid="{650B09B8-9296-46B0-8466-448646CAF2E5}" uniqueName="5" name="ELEC" queryTableFieldId="5" dataDxfId="4"/>
    <tableColumn id="6" xr3:uid="{5070FE2C-1352-4848-B9F5-3E5F167E50A0}" uniqueName="6" name="CVC" queryTableFieldId="6" dataDxfId="3"/>
    <tableColumn id="7" xr3:uid="{5AE53D39-2C5D-43D2-BFBC-3D69023B6FDA}" uniqueName="7" name="METALLERIE" queryTableFieldId="7" dataDxfId="2"/>
    <tableColumn id="8" xr3:uid="{D6149111-7E2A-4363-A04C-01BC2E5B9D48}" uniqueName="8" name="GO" queryTableFieldId="8" dataDxfId="1"/>
    <tableColumn id="9" xr3:uid="{EB33A6A8-94F8-4387-A36C-2B5B34BE5E2E}" uniqueName="9" name="TOTAL" queryTableFieldId="9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678B4-35CE-45E1-9460-9B2F53EF0A7F}">
  <sheetPr codeName="Feuil1"/>
  <dimension ref="A1:F17"/>
  <sheetViews>
    <sheetView workbookViewId="0">
      <selection activeCell="H5" sqref="H5"/>
    </sheetView>
  </sheetViews>
  <sheetFormatPr baseColWidth="10" defaultRowHeight="15" x14ac:dyDescent="0.25"/>
  <cols>
    <col min="3" max="3" width="36.42578125" customWidth="1"/>
    <col min="5" max="5" width="24.7109375" customWidth="1"/>
    <col min="6" max="6" width="21.5703125" customWidth="1"/>
  </cols>
  <sheetData>
    <row r="1" spans="1:6" ht="18.75" thickBot="1" x14ac:dyDescent="0.3">
      <c r="A1" s="23"/>
      <c r="B1" s="24" t="s">
        <v>17</v>
      </c>
      <c r="C1" s="24" t="s">
        <v>18</v>
      </c>
      <c r="D1" s="25" t="s">
        <v>22</v>
      </c>
      <c r="E1" s="25" t="s">
        <v>23</v>
      </c>
      <c r="F1" s="26" t="s">
        <v>24</v>
      </c>
    </row>
    <row r="2" spans="1:6" x14ac:dyDescent="0.25">
      <c r="A2" s="8">
        <f>B2</f>
        <v>1</v>
      </c>
      <c r="B2" s="48">
        <v>1</v>
      </c>
      <c r="C2" s="51" t="s">
        <v>7</v>
      </c>
      <c r="D2" s="1" t="s">
        <v>1</v>
      </c>
      <c r="E2" s="2" t="s">
        <v>8</v>
      </c>
      <c r="F2" s="9">
        <v>7432.34</v>
      </c>
    </row>
    <row r="3" spans="1:6" x14ac:dyDescent="0.25">
      <c r="A3" s="10">
        <f>IF(AND(B3="",A2&lt;&gt;""),B2,B3)</f>
        <v>1</v>
      </c>
      <c r="B3" s="49"/>
      <c r="C3" s="52"/>
      <c r="D3" s="3" t="s">
        <v>2</v>
      </c>
      <c r="E3" s="4" t="s">
        <v>9</v>
      </c>
      <c r="F3" s="11">
        <v>-1647.03</v>
      </c>
    </row>
    <row r="4" spans="1:6" x14ac:dyDescent="0.25">
      <c r="A4" s="10">
        <f>IF(AND(B4="",A3&lt;&gt;""),A3,B4)</f>
        <v>1</v>
      </c>
      <c r="B4" s="49"/>
      <c r="C4" s="52"/>
      <c r="D4" s="3" t="s">
        <v>3</v>
      </c>
      <c r="E4" s="4" t="s">
        <v>10</v>
      </c>
      <c r="F4" s="11">
        <v>0</v>
      </c>
    </row>
    <row r="5" spans="1:6" x14ac:dyDescent="0.25">
      <c r="A5" s="10">
        <f>IF(AND(B5="",A4&lt;&gt;""),A4,B5)</f>
        <v>1</v>
      </c>
      <c r="B5" s="49"/>
      <c r="C5" s="52"/>
      <c r="D5" s="3" t="s">
        <v>4</v>
      </c>
      <c r="E5" s="4" t="s">
        <v>11</v>
      </c>
      <c r="F5" s="11">
        <v>-916.64</v>
      </c>
    </row>
    <row r="6" spans="1:6" ht="15.75" thickBot="1" x14ac:dyDescent="0.3">
      <c r="A6" s="12">
        <f>IF(AND(B6="",A5&lt;&gt;""),A5,B6)</f>
        <v>1</v>
      </c>
      <c r="B6" s="50"/>
      <c r="C6" s="53"/>
      <c r="D6" s="5" t="s">
        <v>5</v>
      </c>
      <c r="E6" s="6" t="s">
        <v>12</v>
      </c>
      <c r="F6" s="13">
        <v>72</v>
      </c>
    </row>
    <row r="7" spans="1:6" x14ac:dyDescent="0.25">
      <c r="A7" s="14">
        <f t="shared" ref="A7:A17" si="0">IF(AND(B7="",A6&lt;&gt;""),A6,B7)</f>
        <v>2</v>
      </c>
      <c r="B7" s="48">
        <v>2</v>
      </c>
      <c r="C7" s="51" t="s">
        <v>14</v>
      </c>
      <c r="D7" s="1" t="s">
        <v>1</v>
      </c>
      <c r="E7" s="2" t="s">
        <v>8</v>
      </c>
      <c r="F7" s="9">
        <v>5491.98</v>
      </c>
    </row>
    <row r="8" spans="1:6" ht="15.75" thickBot="1" x14ac:dyDescent="0.3">
      <c r="A8" s="12">
        <f t="shared" si="0"/>
        <v>2</v>
      </c>
      <c r="B8" s="50"/>
      <c r="C8" s="53"/>
      <c r="D8" s="5" t="s">
        <v>3</v>
      </c>
      <c r="E8" s="6" t="s">
        <v>10</v>
      </c>
      <c r="F8" s="13">
        <v>62033</v>
      </c>
    </row>
    <row r="9" spans="1:6" x14ac:dyDescent="0.25">
      <c r="A9" s="14">
        <f t="shared" si="0"/>
        <v>3</v>
      </c>
      <c r="B9" s="48">
        <v>3</v>
      </c>
      <c r="C9" s="51" t="s">
        <v>14</v>
      </c>
      <c r="D9" s="1" t="s">
        <v>1</v>
      </c>
      <c r="E9" s="2" t="s">
        <v>8</v>
      </c>
      <c r="F9" s="15">
        <v>5002.3100000000004</v>
      </c>
    </row>
    <row r="10" spans="1:6" x14ac:dyDescent="0.25">
      <c r="A10" s="10">
        <f t="shared" si="0"/>
        <v>3</v>
      </c>
      <c r="B10" s="49"/>
      <c r="C10" s="52"/>
      <c r="D10" s="3" t="s">
        <v>2</v>
      </c>
      <c r="E10" s="4" t="s">
        <v>9</v>
      </c>
      <c r="F10" s="16">
        <v>4168.07</v>
      </c>
    </row>
    <row r="11" spans="1:6" x14ac:dyDescent="0.25">
      <c r="A11" s="10">
        <f t="shared" si="0"/>
        <v>3</v>
      </c>
      <c r="B11" s="49"/>
      <c r="C11" s="52"/>
      <c r="D11" s="3" t="s">
        <v>3</v>
      </c>
      <c r="E11" s="4" t="s">
        <v>10</v>
      </c>
      <c r="F11" s="16">
        <v>8265.5</v>
      </c>
    </row>
    <row r="12" spans="1:6" x14ac:dyDescent="0.25">
      <c r="A12" s="10">
        <f t="shared" si="0"/>
        <v>3</v>
      </c>
      <c r="B12" s="49"/>
      <c r="C12" s="52"/>
      <c r="D12" s="3" t="s">
        <v>4</v>
      </c>
      <c r="E12" s="4" t="s">
        <v>11</v>
      </c>
      <c r="F12" s="16">
        <v>14327.2</v>
      </c>
    </row>
    <row r="13" spans="1:6" ht="15.75" thickBot="1" x14ac:dyDescent="0.3">
      <c r="A13" s="12">
        <f t="shared" si="0"/>
        <v>3</v>
      </c>
      <c r="B13" s="50"/>
      <c r="C13" s="53"/>
      <c r="D13" s="5" t="s">
        <v>6</v>
      </c>
      <c r="E13" s="6" t="s">
        <v>11</v>
      </c>
      <c r="F13" s="17">
        <v>1091.56</v>
      </c>
    </row>
    <row r="14" spans="1:6" x14ac:dyDescent="0.25">
      <c r="A14" s="14">
        <f t="shared" si="0"/>
        <v>4</v>
      </c>
      <c r="B14" s="48">
        <v>4</v>
      </c>
      <c r="C14" s="51" t="s">
        <v>15</v>
      </c>
      <c r="D14" s="7" t="s">
        <v>13</v>
      </c>
      <c r="E14" s="2" t="s">
        <v>16</v>
      </c>
      <c r="F14" s="9">
        <v>39239.31</v>
      </c>
    </row>
    <row r="15" spans="1:6" x14ac:dyDescent="0.25">
      <c r="A15" s="10">
        <f t="shared" si="0"/>
        <v>4</v>
      </c>
      <c r="B15" s="49"/>
      <c r="C15" s="52"/>
      <c r="D15" s="3" t="s">
        <v>5</v>
      </c>
      <c r="E15" s="4" t="s">
        <v>12</v>
      </c>
      <c r="F15" s="11">
        <v>23269.42</v>
      </c>
    </row>
    <row r="16" spans="1:6" x14ac:dyDescent="0.25">
      <c r="A16" s="10">
        <f t="shared" si="0"/>
        <v>4</v>
      </c>
      <c r="B16" s="49"/>
      <c r="C16" s="52"/>
      <c r="D16" s="3" t="s">
        <v>5</v>
      </c>
      <c r="E16" s="4" t="s">
        <v>12</v>
      </c>
      <c r="F16" s="11">
        <v>12795</v>
      </c>
    </row>
    <row r="17" spans="1:6" ht="15.75" thickBot="1" x14ac:dyDescent="0.3">
      <c r="A17" s="12">
        <f t="shared" si="0"/>
        <v>4</v>
      </c>
      <c r="B17" s="50"/>
      <c r="C17" s="53"/>
      <c r="D17" s="5" t="s">
        <v>3</v>
      </c>
      <c r="E17" s="6" t="s">
        <v>10</v>
      </c>
      <c r="F17" s="13">
        <v>896</v>
      </c>
    </row>
  </sheetData>
  <mergeCells count="8">
    <mergeCell ref="B2:B6"/>
    <mergeCell ref="C2:C6"/>
    <mergeCell ref="B14:B17"/>
    <mergeCell ref="C14:C17"/>
    <mergeCell ref="B7:B8"/>
    <mergeCell ref="C7:C8"/>
    <mergeCell ref="B9:B13"/>
    <mergeCell ref="C9:C13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52F94F-2967-4C35-85BD-80C2D51FA1BA}">
  <sheetPr codeName="Feuil2"/>
  <dimension ref="A1:Y13"/>
  <sheetViews>
    <sheetView showGridLines="0" tabSelected="1" zoomScale="70" zoomScaleNormal="70" workbookViewId="0">
      <selection activeCell="M4" sqref="M4"/>
    </sheetView>
  </sheetViews>
  <sheetFormatPr baseColWidth="10" defaultRowHeight="15" x14ac:dyDescent="0.25"/>
  <cols>
    <col min="1" max="1" width="12.5703125" bestFit="1" customWidth="1"/>
    <col min="2" max="2" width="18.140625" bestFit="1" customWidth="1"/>
    <col min="3" max="3" width="17.85546875" bestFit="1" customWidth="1"/>
    <col min="4" max="4" width="19" bestFit="1" customWidth="1"/>
    <col min="5" max="5" width="15.85546875" bestFit="1" customWidth="1"/>
    <col min="6" max="7" width="17.85546875" bestFit="1" customWidth="1"/>
    <col min="8" max="8" width="19.42578125" bestFit="1" customWidth="1"/>
    <col min="9" max="9" width="13.140625" bestFit="1" customWidth="1"/>
    <col min="10" max="10" width="12.85546875" customWidth="1"/>
    <col min="11" max="11" width="17.85546875" bestFit="1" customWidth="1"/>
  </cols>
  <sheetData>
    <row r="1" spans="1:25" s="19" customFormat="1" ht="36.75" thickBot="1" x14ac:dyDescent="0.25">
      <c r="A1" s="43" t="s">
        <v>17</v>
      </c>
      <c r="B1" s="44" t="s">
        <v>18</v>
      </c>
      <c r="C1" s="45" t="s">
        <v>19</v>
      </c>
      <c r="D1" s="46" t="s">
        <v>8</v>
      </c>
      <c r="E1" s="46" t="s">
        <v>9</v>
      </c>
      <c r="F1" s="46" t="s">
        <v>10</v>
      </c>
      <c r="G1" s="46" t="s">
        <v>11</v>
      </c>
      <c r="H1" s="46" t="s">
        <v>12</v>
      </c>
      <c r="I1" s="46" t="s">
        <v>16</v>
      </c>
      <c r="J1" s="54"/>
      <c r="K1" s="47" t="s">
        <v>20</v>
      </c>
      <c r="L1" s="18"/>
      <c r="M1" s="18"/>
      <c r="N1" s="18"/>
      <c r="O1" s="18"/>
      <c r="P1" s="18"/>
      <c r="Q1" s="18"/>
      <c r="R1" s="18"/>
      <c r="S1" s="18"/>
      <c r="T1" s="18"/>
    </row>
    <row r="2" spans="1:25" s="21" customFormat="1" ht="35.1" customHeight="1" x14ac:dyDescent="0.25">
      <c r="A2" s="38">
        <v>1</v>
      </c>
      <c r="B2" s="39" t="s">
        <v>7</v>
      </c>
      <c r="C2" s="40" t="s">
        <v>0</v>
      </c>
      <c r="D2" s="41">
        <v>7432.34</v>
      </c>
      <c r="E2" s="41">
        <v>-1647.03</v>
      </c>
      <c r="F2" s="41"/>
      <c r="G2" s="41">
        <v>-916.64</v>
      </c>
      <c r="H2" s="41">
        <v>72</v>
      </c>
      <c r="I2" s="41"/>
      <c r="J2" s="55"/>
      <c r="K2" s="42">
        <f>SUM(D2:I2)</f>
        <v>4940.67</v>
      </c>
      <c r="L2" s="20"/>
      <c r="M2" s="20"/>
      <c r="N2" s="20"/>
      <c r="O2" s="20"/>
      <c r="P2" s="20"/>
      <c r="Q2" s="20"/>
      <c r="R2" s="20"/>
      <c r="S2" s="20"/>
      <c r="T2" s="20"/>
    </row>
    <row r="3" spans="1:25" s="21" customFormat="1" ht="36" x14ac:dyDescent="0.25">
      <c r="A3" s="27">
        <v>2</v>
      </c>
      <c r="B3" s="28" t="s">
        <v>14</v>
      </c>
      <c r="C3" s="28" t="s">
        <v>0</v>
      </c>
      <c r="D3" s="29">
        <v>5491.98</v>
      </c>
      <c r="E3" s="29"/>
      <c r="F3" s="30">
        <v>62033</v>
      </c>
      <c r="G3" s="30"/>
      <c r="H3" s="29"/>
      <c r="I3" s="30"/>
      <c r="J3" s="56"/>
      <c r="K3" s="31">
        <f>SUM(D3:I3)</f>
        <v>67524.98</v>
      </c>
      <c r="O3" s="22"/>
      <c r="P3" s="22"/>
      <c r="R3" s="22"/>
      <c r="S3" s="22"/>
      <c r="T3" s="22"/>
      <c r="U3" s="22"/>
      <c r="V3" s="22"/>
      <c r="W3" s="22"/>
      <c r="X3" s="22"/>
      <c r="Y3" s="22"/>
    </row>
    <row r="4" spans="1:25" s="21" customFormat="1" ht="62.25" customHeight="1" x14ac:dyDescent="0.25">
      <c r="A4" s="27">
        <v>3</v>
      </c>
      <c r="B4" s="28" t="s">
        <v>15</v>
      </c>
      <c r="C4" s="28" t="s">
        <v>0</v>
      </c>
      <c r="D4" s="29">
        <v>5002</v>
      </c>
      <c r="E4" s="29">
        <v>4168.07</v>
      </c>
      <c r="F4" s="30">
        <v>8265.5</v>
      </c>
      <c r="G4" s="30">
        <f>14327.2+1091.56</f>
        <v>15418.76</v>
      </c>
      <c r="H4" s="30"/>
      <c r="I4" s="30"/>
      <c r="J4" s="56"/>
      <c r="K4" s="31">
        <f>SUM(D4:I4)</f>
        <v>32854.33</v>
      </c>
      <c r="L4" s="20"/>
      <c r="M4" s="20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</row>
    <row r="5" spans="1:25" s="21" customFormat="1" ht="35.1" customHeight="1" thickBot="1" x14ac:dyDescent="0.3">
      <c r="A5" s="32">
        <v>4</v>
      </c>
      <c r="B5" s="33" t="s">
        <v>21</v>
      </c>
      <c r="C5" s="34" t="s">
        <v>0</v>
      </c>
      <c r="D5" s="35">
        <v>39239.31</v>
      </c>
      <c r="E5" s="35"/>
      <c r="F5" s="36">
        <v>896</v>
      </c>
      <c r="G5" s="36">
        <f>23269.42+12795</f>
        <v>36064.42</v>
      </c>
      <c r="H5" s="36"/>
      <c r="I5" s="36"/>
      <c r="J5" s="57"/>
      <c r="K5" s="37">
        <f>SUM(D5:I5)</f>
        <v>76199.73</v>
      </c>
      <c r="L5" s="20"/>
      <c r="M5" s="20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</row>
    <row r="9" spans="1:25" ht="18.75" x14ac:dyDescent="0.3">
      <c r="A9" s="58" t="s">
        <v>17</v>
      </c>
      <c r="B9" s="58" t="s">
        <v>18</v>
      </c>
      <c r="C9" s="58" t="s">
        <v>19</v>
      </c>
      <c r="D9" s="58" t="s">
        <v>8</v>
      </c>
      <c r="E9" s="58" t="s">
        <v>9</v>
      </c>
      <c r="F9" s="58" t="s">
        <v>10</v>
      </c>
      <c r="G9" s="58" t="s">
        <v>11</v>
      </c>
      <c r="H9" s="58" t="s">
        <v>12</v>
      </c>
      <c r="I9" s="58" t="s">
        <v>16</v>
      </c>
      <c r="J9" s="58" t="s">
        <v>25</v>
      </c>
      <c r="L9" s="61" t="s">
        <v>26</v>
      </c>
    </row>
    <row r="10" spans="1:25" ht="26.25" x14ac:dyDescent="0.4">
      <c r="A10" s="59">
        <v>1</v>
      </c>
      <c r="B10" s="58" t="s">
        <v>7</v>
      </c>
      <c r="C10" s="58" t="s">
        <v>0</v>
      </c>
      <c r="D10" s="60">
        <v>7432.34</v>
      </c>
      <c r="E10" s="60">
        <v>-1647.03</v>
      </c>
      <c r="F10" s="60">
        <v>0</v>
      </c>
      <c r="G10" s="60">
        <v>-916.64</v>
      </c>
      <c r="H10" s="60">
        <v>72</v>
      </c>
      <c r="I10" s="60"/>
      <c r="J10" s="60">
        <v>4940.67</v>
      </c>
      <c r="L10" s="61" t="s">
        <v>27</v>
      </c>
    </row>
    <row r="11" spans="1:25" ht="26.25" x14ac:dyDescent="0.4">
      <c r="A11" s="59">
        <v>2</v>
      </c>
      <c r="B11" s="58" t="s">
        <v>14</v>
      </c>
      <c r="C11" s="58" t="s">
        <v>0</v>
      </c>
      <c r="D11" s="60">
        <v>5491.98</v>
      </c>
      <c r="E11" s="60"/>
      <c r="F11" s="60">
        <v>62033</v>
      </c>
      <c r="G11" s="60"/>
      <c r="H11" s="60"/>
      <c r="I11" s="60"/>
      <c r="J11" s="60">
        <v>67524.98</v>
      </c>
      <c r="L11" s="61" t="s">
        <v>28</v>
      </c>
    </row>
    <row r="12" spans="1:25" ht="26.25" x14ac:dyDescent="0.4">
      <c r="A12" s="59">
        <v>3</v>
      </c>
      <c r="B12" s="58" t="s">
        <v>14</v>
      </c>
      <c r="C12" s="58" t="s">
        <v>0</v>
      </c>
      <c r="D12" s="60">
        <v>5002.3100000000004</v>
      </c>
      <c r="E12" s="60">
        <v>4168.07</v>
      </c>
      <c r="F12" s="60">
        <v>8265.5</v>
      </c>
      <c r="G12" s="60">
        <v>15418.76</v>
      </c>
      <c r="H12" s="60"/>
      <c r="I12" s="60"/>
      <c r="J12" s="60">
        <v>32854.639999999999</v>
      </c>
    </row>
    <row r="13" spans="1:25" ht="26.25" x14ac:dyDescent="0.4">
      <c r="A13" s="59">
        <v>4</v>
      </c>
      <c r="B13" s="58" t="s">
        <v>15</v>
      </c>
      <c r="C13" s="58" t="s">
        <v>0</v>
      </c>
      <c r="D13" s="60"/>
      <c r="E13" s="60"/>
      <c r="F13" s="60"/>
      <c r="G13" s="60"/>
      <c r="H13" s="60">
        <v>36064.42</v>
      </c>
      <c r="I13" s="60">
        <v>39239.31</v>
      </c>
      <c r="J13" s="60">
        <v>75303.73</v>
      </c>
    </row>
  </sheetData>
  <phoneticPr fontId="6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A14E518-C976-47A2-A6C5-099028AD1E3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BUCHET Valentin</dc:creator>
  <cp:lastModifiedBy>Jean-Eric</cp:lastModifiedBy>
  <dcterms:created xsi:type="dcterms:W3CDTF">2020-06-09T16:14:04Z</dcterms:created>
  <dcterms:modified xsi:type="dcterms:W3CDTF">2020-06-09T17:22:44Z</dcterms:modified>
</cp:coreProperties>
</file>