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9980" windowHeight="7305" activeTab="1"/>
  </bookViews>
  <sheets>
    <sheet name="TCD 2013 - 2014 " sheetId="4" r:id="rId1"/>
    <sheet name="Consolidation" sheetId="5" r:id="rId2"/>
  </sheets>
  <externalReferences>
    <externalReference r:id="rId3"/>
    <externalReference r:id="rId4"/>
  </externalReferences>
  <definedNames>
    <definedName name="list">[1]Feuil1!$S$2:$S$3</definedName>
    <definedName name="liste">[2]N°DAI!#REF!</definedName>
  </definedNames>
  <calcPr calcId="145621"/>
  <pivotCaches>
    <pivotCache cacheId="0" r:id="rId5"/>
  </pivotCaches>
</workbook>
</file>

<file path=xl/calcChain.xml><?xml version="1.0" encoding="utf-8"?>
<calcChain xmlns="http://schemas.openxmlformats.org/spreadsheetml/2006/main">
  <c r="D39" i="5" l="1"/>
  <c r="D47" i="5"/>
  <c r="E39" i="5"/>
  <c r="E41" i="5"/>
  <c r="E43" i="5"/>
  <c r="E45" i="5"/>
  <c r="E47" i="5"/>
  <c r="E49" i="5"/>
  <c r="D42" i="5"/>
  <c r="D44" i="5"/>
  <c r="D46" i="5"/>
  <c r="D50" i="5"/>
  <c r="D40" i="5"/>
  <c r="D48" i="5"/>
  <c r="E40" i="5"/>
  <c r="E42" i="5"/>
  <c r="E44" i="5"/>
  <c r="E46" i="5"/>
  <c r="E48" i="5"/>
  <c r="E50" i="5"/>
  <c r="D41" i="5"/>
  <c r="D43" i="5"/>
  <c r="D45" i="5"/>
  <c r="D49" i="5"/>
  <c r="C48" i="5"/>
  <c r="C41" i="5"/>
  <c r="C45" i="5"/>
  <c r="C49" i="5"/>
  <c r="C42" i="5"/>
  <c r="C50" i="5"/>
  <c r="C46" i="5"/>
  <c r="C43" i="5"/>
  <c r="C47" i="5"/>
  <c r="C40" i="5"/>
  <c r="C44" i="5"/>
  <c r="C39" i="5"/>
  <c r="D27" i="5"/>
  <c r="D35" i="5"/>
  <c r="E27" i="5"/>
  <c r="E29" i="5"/>
  <c r="E31" i="5"/>
  <c r="E33" i="5"/>
  <c r="E35" i="5"/>
  <c r="E37" i="5"/>
  <c r="D30" i="5"/>
  <c r="D32" i="5"/>
  <c r="D34" i="5"/>
  <c r="D38" i="5"/>
  <c r="D28" i="5"/>
  <c r="D36" i="5"/>
  <c r="E28" i="5"/>
  <c r="E30" i="5"/>
  <c r="E32" i="5"/>
  <c r="E34" i="5"/>
  <c r="E36" i="5"/>
  <c r="E38" i="5"/>
  <c r="D29" i="5"/>
  <c r="D31" i="5"/>
  <c r="D33" i="5"/>
  <c r="D37" i="5"/>
  <c r="C32" i="5"/>
  <c r="C29" i="5"/>
  <c r="C33" i="5"/>
  <c r="C37" i="5"/>
  <c r="C34" i="5"/>
  <c r="C30" i="5"/>
  <c r="C31" i="5"/>
  <c r="C35" i="5"/>
  <c r="C28" i="5"/>
  <c r="C36" i="5"/>
  <c r="C38" i="5"/>
  <c r="C27" i="5"/>
  <c r="D15" i="5"/>
  <c r="D23" i="5"/>
  <c r="E15" i="5"/>
  <c r="E17" i="5"/>
  <c r="E19" i="5"/>
  <c r="E21" i="5"/>
  <c r="E23" i="5"/>
  <c r="E25" i="5"/>
  <c r="D18" i="5"/>
  <c r="D20" i="5"/>
  <c r="D22" i="5"/>
  <c r="D26" i="5"/>
  <c r="D16" i="5"/>
  <c r="D24" i="5"/>
  <c r="E16" i="5"/>
  <c r="E18" i="5"/>
  <c r="E20" i="5"/>
  <c r="E22" i="5"/>
  <c r="E24" i="5"/>
  <c r="E26" i="5"/>
  <c r="D17" i="5"/>
  <c r="D19" i="5"/>
  <c r="D21" i="5"/>
  <c r="D25" i="5"/>
  <c r="C20" i="5"/>
  <c r="C17" i="5"/>
  <c r="C21" i="5"/>
  <c r="C25" i="5"/>
  <c r="C22" i="5"/>
  <c r="C18" i="5"/>
  <c r="C19" i="5"/>
  <c r="C23" i="5"/>
  <c r="C16" i="5"/>
  <c r="C24" i="5"/>
  <c r="C26" i="5"/>
  <c r="C15" i="5"/>
  <c r="D3" i="5"/>
  <c r="D7" i="5"/>
  <c r="D13" i="5"/>
  <c r="E3" i="5"/>
  <c r="E5" i="5"/>
  <c r="E7" i="5"/>
  <c r="E9" i="5"/>
  <c r="E11" i="5"/>
  <c r="E13" i="5"/>
  <c r="D6" i="5"/>
  <c r="D10" i="5"/>
  <c r="D14" i="5"/>
  <c r="D4" i="5"/>
  <c r="D8" i="5"/>
  <c r="D12" i="5"/>
  <c r="E4" i="5"/>
  <c r="E6" i="5"/>
  <c r="E8" i="5"/>
  <c r="E10" i="5"/>
  <c r="E12" i="5"/>
  <c r="E14" i="5"/>
  <c r="D5" i="5"/>
  <c r="D9" i="5"/>
  <c r="D11" i="5"/>
  <c r="C4" i="5"/>
  <c r="C5" i="5"/>
  <c r="C9" i="5"/>
  <c r="C13" i="5"/>
  <c r="C10" i="5"/>
  <c r="C14" i="5"/>
  <c r="C6" i="5"/>
  <c r="C7" i="5"/>
  <c r="C11" i="5"/>
  <c r="C8" i="5"/>
  <c r="C12" i="5"/>
  <c r="C3" i="5"/>
  <c r="F50" i="5" l="1"/>
  <c r="F49" i="5"/>
  <c r="F48" i="5"/>
  <c r="F47" i="5"/>
  <c r="F46" i="5"/>
  <c r="F45" i="5"/>
  <c r="F44" i="5"/>
  <c r="F43" i="5"/>
  <c r="F42" i="5"/>
  <c r="F41" i="5"/>
  <c r="F4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I3" i="5"/>
  <c r="I4" i="5" s="1"/>
  <c r="I5" i="5" s="1"/>
  <c r="I6" i="5" s="1"/>
  <c r="I7" i="5" s="1"/>
  <c r="I8" i="5" s="1"/>
  <c r="I9" i="5" s="1"/>
  <c r="I10" i="5" s="1"/>
  <c r="I11" i="5" s="1"/>
  <c r="I12" i="5" s="1"/>
  <c r="I13" i="5" s="1"/>
  <c r="I14" i="5" s="1"/>
  <c r="I15" i="5" s="1"/>
  <c r="I16" i="5" s="1"/>
  <c r="I17" i="5" s="1"/>
  <c r="I18" i="5" s="1"/>
  <c r="I19" i="5" s="1"/>
  <c r="I20" i="5" s="1"/>
  <c r="I21" i="5" s="1"/>
  <c r="I22" i="5" s="1"/>
  <c r="I23" i="5" s="1"/>
  <c r="I24" i="5" s="1"/>
  <c r="I25" i="5" s="1"/>
  <c r="I26" i="5" s="1"/>
  <c r="I27" i="5" s="1"/>
  <c r="I28" i="5" s="1"/>
  <c r="I29" i="5" s="1"/>
  <c r="I30" i="5" s="1"/>
  <c r="I31" i="5" s="1"/>
  <c r="I32" i="5" s="1"/>
  <c r="I33" i="5" s="1"/>
  <c r="I34" i="5" s="1"/>
  <c r="I35" i="5" s="1"/>
  <c r="I36" i="5" s="1"/>
  <c r="I37" i="5" s="1"/>
  <c r="I38" i="5" s="1"/>
  <c r="I39" i="5" s="1"/>
  <c r="I40" i="5" s="1"/>
  <c r="I41" i="5" s="1"/>
  <c r="I42" i="5" s="1"/>
  <c r="I43" i="5" s="1"/>
  <c r="I44" i="5" s="1"/>
  <c r="I45" i="5" s="1"/>
  <c r="I46" i="5" s="1"/>
  <c r="I47" i="5" s="1"/>
  <c r="I48" i="5" s="1"/>
  <c r="I49" i="5" s="1"/>
  <c r="I50" i="5" s="1"/>
  <c r="F4" i="5" l="1"/>
  <c r="F3" i="5"/>
  <c r="G3" i="5" s="1"/>
  <c r="G4" i="5" l="1"/>
  <c r="F5" i="5"/>
  <c r="G5" i="5" l="1"/>
  <c r="F6" i="5"/>
  <c r="G6" i="5" l="1"/>
  <c r="F7" i="5"/>
  <c r="G7" i="5" s="1"/>
  <c r="F8" i="5" l="1"/>
  <c r="G8" i="5" s="1"/>
  <c r="F9" i="5" l="1"/>
  <c r="G9" i="5" s="1"/>
  <c r="F10" i="5" l="1"/>
  <c r="G10" i="5" s="1"/>
  <c r="F11" i="5" l="1"/>
  <c r="G11" i="5" s="1"/>
  <c r="F12" i="5" l="1"/>
  <c r="G12" i="5" s="1"/>
  <c r="F13" i="5" l="1"/>
  <c r="G13" i="5" s="1"/>
  <c r="F14" i="5" l="1"/>
  <c r="G14" i="5" s="1"/>
  <c r="G15" i="5" s="1"/>
  <c r="G16" i="5" s="1"/>
  <c r="G17" i="5" s="1"/>
  <c r="G18" i="5" s="1"/>
  <c r="G19" i="5" s="1"/>
  <c r="G20" i="5" s="1"/>
  <c r="G21" i="5" s="1"/>
  <c r="G22" i="5" s="1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G40" i="5" s="1"/>
  <c r="G41" i="5" s="1"/>
  <c r="G42" i="5" s="1"/>
  <c r="G43" i="5" s="1"/>
  <c r="G44" i="5" s="1"/>
  <c r="G45" i="5" s="1"/>
  <c r="G46" i="5" s="1"/>
  <c r="G47" i="5" s="1"/>
  <c r="G48" i="5" s="1"/>
  <c r="G49" i="5" s="1"/>
  <c r="G50" i="5" s="1"/>
</calcChain>
</file>

<file path=xl/sharedStrings.xml><?xml version="1.0" encoding="utf-8"?>
<sst xmlns="http://schemas.openxmlformats.org/spreadsheetml/2006/main" count="89" uniqueCount="33">
  <si>
    <t>Sum of Montant</t>
  </si>
  <si>
    <t>Type</t>
  </si>
  <si>
    <t>Année</t>
  </si>
  <si>
    <t>Mois</t>
  </si>
  <si>
    <t>elec</t>
  </si>
  <si>
    <t>meca</t>
  </si>
  <si>
    <t>mu&amp;ac</t>
  </si>
  <si>
    <t>#N/A</t>
  </si>
  <si>
    <t>Grand Total</t>
  </si>
  <si>
    <t>2013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</si>
  <si>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</si>
  <si>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</si>
  <si>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</si>
  <si>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</si>
  <si>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</si>
  <si>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</si>
  <si>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</si>
  <si>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</si>
  <si>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</si>
  <si>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2013 Total</t>
  </si>
  <si>
    <t>2014</t>
  </si>
  <si>
    <t>001</t>
  </si>
  <si>
    <t>002</t>
  </si>
  <si>
    <t>003</t>
  </si>
  <si>
    <t>2014 Total</t>
  </si>
  <si>
    <t>Year</t>
  </si>
  <si>
    <t>Month</t>
  </si>
  <si>
    <t>Total in K€</t>
  </si>
  <si>
    <t>Real Cumulative</t>
  </si>
  <si>
    <t>Budget in K€</t>
  </si>
  <si>
    <t>Budget Cumulative</t>
  </si>
  <si>
    <t>2015</t>
  </si>
  <si>
    <t>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</si>
</sst>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d\-mmm\-yy;@"/>
    <numFmt numFmtId="165" formatCode="_(* #,##0.00_);_(* \(#,##0.00\);_(* &quot;-&quot;??_);_(@_)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Helv"/>
    </font>
    <font>
      <sz val="10"/>
      <name val="Helv"/>
      <family val="2"/>
    </font>
    <font>
      <sz val="10"/>
      <name val="Arial"/>
      <family val="2"/>
    </font>
    <font>
      <sz val="11"/>
      <color indexed="9"/>
      <name val="Calibri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b/>
      <sz val="11"/>
      <color indexed="8"/>
      <name val="Calibri"/>
      <family val="2"/>
    </font>
    <font>
      <sz val="12"/>
      <name val="宋体"/>
      <charset val="134"/>
    </font>
    <font>
      <b/>
      <sz val="12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26"/>
      </patternFill>
    </fill>
    <fill>
      <patternFill patternType="solid">
        <fgColor indexed="40"/>
        <bgColor indexed="64"/>
      </patternFill>
    </fill>
    <fill>
      <patternFill patternType="solid">
        <fgColor indexed="41"/>
      </patternFill>
    </fill>
    <fill>
      <patternFill patternType="solid">
        <fgColor indexed="40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164" fontId="2" fillId="0" borderId="0">
      <alignment vertical="top"/>
    </xf>
    <xf numFmtId="164" fontId="3" fillId="0" borderId="0"/>
    <xf numFmtId="164" fontId="4" fillId="0" borderId="0"/>
    <xf numFmtId="164" fontId="4" fillId="0" borderId="0"/>
    <xf numFmtId="164" fontId="4" fillId="0" borderId="0"/>
    <xf numFmtId="164" fontId="4" fillId="0" borderId="0"/>
    <xf numFmtId="164" fontId="3" fillId="0" borderId="0"/>
    <xf numFmtId="164" fontId="5" fillId="0" borderId="0"/>
    <xf numFmtId="164" fontId="5" fillId="0" borderId="0"/>
    <xf numFmtId="164" fontId="5" fillId="0" borderId="0"/>
    <xf numFmtId="164" fontId="5" fillId="0" borderId="0"/>
    <xf numFmtId="164" fontId="6" fillId="2" borderId="0" applyNumberFormat="0" applyBorder="0" applyAlignment="0" applyProtection="0"/>
    <xf numFmtId="164" fontId="6" fillId="3" borderId="0" applyNumberFormat="0" applyBorder="0" applyAlignment="0" applyProtection="0"/>
    <xf numFmtId="164" fontId="6" fillId="4" borderId="0" applyNumberFormat="0" applyBorder="0" applyAlignment="0" applyProtection="0"/>
    <xf numFmtId="164" fontId="6" fillId="5" borderId="0" applyNumberFormat="0" applyBorder="0" applyAlignment="0" applyProtection="0"/>
    <xf numFmtId="164" fontId="6" fillId="6" borderId="0" applyNumberFormat="0" applyBorder="0" applyAlignment="0" applyProtection="0"/>
    <xf numFmtId="164" fontId="6" fillId="7" borderId="0" applyNumberFormat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5" fillId="0" borderId="0"/>
    <xf numFmtId="164" fontId="5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5" fillId="0" borderId="0"/>
    <xf numFmtId="0" fontId="5" fillId="0" borderId="0"/>
    <xf numFmtId="0" fontId="1" fillId="0" borderId="0"/>
    <xf numFmtId="164" fontId="5" fillId="0" borderId="0"/>
    <xf numFmtId="164" fontId="5" fillId="8" borderId="1" applyNumberFormat="0" applyFont="0" applyAlignment="0" applyProtection="0"/>
    <xf numFmtId="164" fontId="5" fillId="8" borderId="1" applyNumberFormat="0" applyFont="0" applyAlignment="0" applyProtection="0"/>
    <xf numFmtId="164" fontId="5" fillId="8" borderId="1" applyNumberFormat="0" applyFont="0" applyAlignment="0" applyProtection="0"/>
    <xf numFmtId="9" fontId="5" fillId="0" borderId="0" applyFont="0" applyFill="0" applyBorder="0" applyAlignment="0" applyProtection="0"/>
    <xf numFmtId="4" fontId="7" fillId="9" borderId="0" applyNumberFormat="0" applyProtection="0">
      <alignment horizontal="left" vertical="center" indent="1"/>
    </xf>
    <xf numFmtId="4" fontId="2" fillId="10" borderId="2" applyNumberFormat="0" applyProtection="0">
      <alignment horizontal="right" vertical="center"/>
    </xf>
    <xf numFmtId="4" fontId="8" fillId="11" borderId="2" applyNumberFormat="0" applyProtection="0">
      <alignment horizontal="left" vertical="center" indent="1"/>
    </xf>
    <xf numFmtId="164" fontId="2" fillId="9" borderId="2" applyNumberFormat="0" applyProtection="0">
      <alignment horizontal="left" vertical="top" indent="1"/>
    </xf>
    <xf numFmtId="164" fontId="5" fillId="0" borderId="0"/>
    <xf numFmtId="164" fontId="5" fillId="0" borderId="0"/>
    <xf numFmtId="164" fontId="5" fillId="0" borderId="0"/>
    <xf numFmtId="164" fontId="9" fillId="0" borderId="3" applyNumberFormat="0" applyFill="0" applyAlignment="0" applyProtection="0"/>
    <xf numFmtId="165" fontId="5" fillId="0" borderId="0" applyFont="0" applyFill="0" applyBorder="0" applyAlignment="0" applyProtection="0"/>
    <xf numFmtId="164" fontId="10" fillId="0" borderId="0"/>
  </cellStyleXfs>
  <cellXfs count="17">
    <xf numFmtId="0" fontId="0" fillId="0" borderId="0" xfId="0"/>
    <xf numFmtId="3" fontId="0" fillId="0" borderId="0" xfId="0" applyNumberFormat="1"/>
    <xf numFmtId="0" fontId="0" fillId="0" borderId="0" xfId="0" applyAlignment="1">
      <alignment wrapText="1"/>
    </xf>
    <xf numFmtId="0" fontId="11" fillId="0" borderId="4" xfId="0" applyFont="1" applyFill="1" applyBorder="1" applyAlignment="1">
      <alignment vertical="center" wrapText="1"/>
    </xf>
    <xf numFmtId="0" fontId="0" fillId="12" borderId="4" xfId="0" applyFill="1" applyBorder="1" applyAlignment="1"/>
    <xf numFmtId="0" fontId="0" fillId="0" borderId="0" xfId="0" applyAlignment="1"/>
    <xf numFmtId="0" fontId="0" fillId="12" borderId="6" xfId="0" applyFill="1" applyBorder="1" applyAlignment="1">
      <alignment vertical="center"/>
    </xf>
    <xf numFmtId="0" fontId="0" fillId="12" borderId="7" xfId="0" applyFill="1" applyBorder="1" applyAlignment="1">
      <alignment vertical="center"/>
    </xf>
    <xf numFmtId="0" fontId="0" fillId="0" borderId="4" xfId="0" applyBorder="1" applyAlignment="1"/>
    <xf numFmtId="0" fontId="0" fillId="0" borderId="4" xfId="0" applyFill="1" applyBorder="1" applyAlignment="1"/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6" xfId="0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0" fillId="12" borderId="5" xfId="0" quotePrefix="1" applyFill="1" applyBorder="1" applyAlignment="1">
      <alignment vertical="center"/>
    </xf>
    <xf numFmtId="0" fontId="0" fillId="0" borderId="5" xfId="0" quotePrefix="1" applyBorder="1" applyAlignment="1">
      <alignment vertical="center"/>
    </xf>
    <xf numFmtId="0" fontId="0" fillId="0" borderId="5" xfId="0" quotePrefix="1" applyFill="1" applyBorder="1" applyAlignment="1">
      <alignment vertical="center"/>
    </xf>
  </cellXfs>
  <cellStyles count="77">
    <cellStyle name="_Feuil1" xfId="1"/>
    <cellStyle name="_Feuil1_1" xfId="2"/>
    <cellStyle name="_OD Intra POWER 03" xfId="3"/>
    <cellStyle name="_OD Intra POWER 04" xfId="4"/>
    <cellStyle name="_OD Intra POWER 05" xfId="5"/>
    <cellStyle name="_OD SEI = outside POWER 04" xfId="6"/>
    <cellStyle name="_part list méca christian" xfId="7"/>
    <cellStyle name="_quantité et récapitulatif chiffrage pièces V1" xfId="8"/>
    <cellStyle name="_quantité et récapitulatif chiffrage pièces V1 2" xfId="9"/>
    <cellStyle name="_quantité et récapitulatif chiffrage pièces V1 3" xfId="10"/>
    <cellStyle name="0,0_x000d__x000a_NA_x000d__x000a_" xfId="11"/>
    <cellStyle name="Accent1 2" xfId="12"/>
    <cellStyle name="Accent2 2" xfId="13"/>
    <cellStyle name="Accent3 2" xfId="14"/>
    <cellStyle name="Accent4 2" xfId="15"/>
    <cellStyle name="Accent5 2" xfId="16"/>
    <cellStyle name="Accent6 2" xfId="17"/>
    <cellStyle name="Euro" xfId="18"/>
    <cellStyle name="Euro 2" xfId="19"/>
    <cellStyle name="Euro 2 2" xfId="20"/>
    <cellStyle name="Euro 3" xfId="21"/>
    <cellStyle name="Milliers 2" xfId="22"/>
    <cellStyle name="Milliers 2 2" xfId="23"/>
    <cellStyle name="Milliers 3" xfId="24"/>
    <cellStyle name="Milliers 4" xfId="25"/>
    <cellStyle name="Monétaire 2" xfId="26"/>
    <cellStyle name="Normal" xfId="0" builtinId="0"/>
    <cellStyle name="Normal 10" xfId="27"/>
    <cellStyle name="Normal 11" xfId="28"/>
    <cellStyle name="Normal 12" xfId="29"/>
    <cellStyle name="Normal 2" xfId="30"/>
    <cellStyle name="Normal 2 2" xfId="31"/>
    <cellStyle name="Normal 3" xfId="32"/>
    <cellStyle name="Normal 3 2" xfId="33"/>
    <cellStyle name="Normal 3 2 2" xfId="34"/>
    <cellStyle name="Normal 3 2 2 2" xfId="35"/>
    <cellStyle name="Normal 3 2 3" xfId="36"/>
    <cellStyle name="Normal 3 2 3 2" xfId="37"/>
    <cellStyle name="Normal 3 2 4" xfId="38"/>
    <cellStyle name="Normal 3 3" xfId="39"/>
    <cellStyle name="Normal 3 3 2" xfId="40"/>
    <cellStyle name="Normal 3 3 2 2" xfId="41"/>
    <cellStyle name="Normal 3 3 3" xfId="42"/>
    <cellStyle name="Normal 3 3 3 2" xfId="43"/>
    <cellStyle name="Normal 3 3 4" xfId="44"/>
    <cellStyle name="Normal 3 4" xfId="45"/>
    <cellStyle name="Normal 3 4 2" xfId="46"/>
    <cellStyle name="Normal 3 5" xfId="47"/>
    <cellStyle name="Normal 3 5 2" xfId="48"/>
    <cellStyle name="Normal 3 6" xfId="49"/>
    <cellStyle name="Normal 4" xfId="50"/>
    <cellStyle name="Normal 4 2" xfId="51"/>
    <cellStyle name="Normal 4 2 2" xfId="52"/>
    <cellStyle name="Normal 4 3" xfId="53"/>
    <cellStyle name="Normal 4 3 2" xfId="54"/>
    <cellStyle name="Normal 4 4" xfId="55"/>
    <cellStyle name="Normal 5" xfId="56"/>
    <cellStyle name="Normal 5 2" xfId="57"/>
    <cellStyle name="Normal 6" xfId="58"/>
    <cellStyle name="Normal 7" xfId="59"/>
    <cellStyle name="Normal 8" xfId="60"/>
    <cellStyle name="Normal 9" xfId="61"/>
    <cellStyle name="Normale 2" xfId="62"/>
    <cellStyle name="Note 2" xfId="63"/>
    <cellStyle name="Note 2 2" xfId="64"/>
    <cellStyle name="Note 3" xfId="65"/>
    <cellStyle name="Pourcentage 2" xfId="66"/>
    <cellStyle name="SAPBEXchaText" xfId="67"/>
    <cellStyle name="SAPBEXstdData" xfId="68"/>
    <cellStyle name="SAPBEXstdItem" xfId="69"/>
    <cellStyle name="SAPBEXstdItemX" xfId="70"/>
    <cellStyle name="Style 1" xfId="71"/>
    <cellStyle name="Style 1 2" xfId="72"/>
    <cellStyle name="Style 1 3" xfId="73"/>
    <cellStyle name="Total 2" xfId="74"/>
    <cellStyle name="千位分隔_hrly rate" xfId="75"/>
    <cellStyle name="常规_B04HClevel" xfId="7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6864477340066738E-2"/>
          <c:y val="3.0595486925734761E-2"/>
          <c:w val="0.79687512343399824"/>
          <c:h val="0.79134606757108583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Consolidation!$C$2</c:f>
              <c:strCache>
                <c:ptCount val="1"/>
                <c:pt idx="0">
                  <c:v>elec</c:v>
                </c:pt>
              </c:strCache>
            </c:strRef>
          </c:tx>
          <c:invertIfNegative val="0"/>
          <c:cat>
            <c:multiLvlStrRef>
              <c:f>Consolidation!$A$3:$B$50</c:f>
              <c:multiLvlStrCache>
                <c:ptCount val="48"/>
                <c:lvl>
                  <c:pt idx="0">
                    <c:v>001</c:v>
                  </c:pt>
                  <c:pt idx="1">
                    <c:v>002</c:v>
                  </c:pt>
                  <c:pt idx="2">
                    <c:v>003</c:v>
                  </c:pt>
                  <c:pt idx="3">
                    <c:v>004</c:v>
                  </c:pt>
                  <c:pt idx="4">
                    <c:v>005</c:v>
                  </c:pt>
                  <c:pt idx="5">
                    <c:v>006</c:v>
                  </c:pt>
                  <c:pt idx="6">
                    <c:v>007</c:v>
                  </c:pt>
                  <c:pt idx="7">
                    <c:v>008</c:v>
                  </c:pt>
                  <c:pt idx="8">
                    <c:v>009</c:v>
                  </c:pt>
                  <c:pt idx="9">
                    <c:v>010</c:v>
                  </c:pt>
                  <c:pt idx="10">
                    <c:v>011</c:v>
                  </c:pt>
                  <c:pt idx="11">
                    <c:v>012</c:v>
                  </c:pt>
                  <c:pt idx="12">
                    <c:v>001</c:v>
                  </c:pt>
                  <c:pt idx="13">
                    <c:v>002</c:v>
                  </c:pt>
                  <c:pt idx="14">
                    <c:v>003</c:v>
                  </c:pt>
                  <c:pt idx="15">
                    <c:v>004</c:v>
                  </c:pt>
                  <c:pt idx="16">
                    <c:v>005</c:v>
                  </c:pt>
                  <c:pt idx="17">
                    <c:v>006</c:v>
                  </c:pt>
                  <c:pt idx="18">
                    <c:v>007</c:v>
                  </c:pt>
                  <c:pt idx="19">
                    <c:v>008</c:v>
                  </c:pt>
                  <c:pt idx="20">
                    <c:v>009</c:v>
                  </c:pt>
                  <c:pt idx="21">
                    <c:v>010</c:v>
                  </c:pt>
                  <c:pt idx="22">
                    <c:v>011</c:v>
                  </c:pt>
                  <c:pt idx="23">
                    <c:v>012</c:v>
                  </c:pt>
                  <c:pt idx="24">
                    <c:v>001</c:v>
                  </c:pt>
                  <c:pt idx="25">
                    <c:v>002</c:v>
                  </c:pt>
                  <c:pt idx="26">
                    <c:v>003</c:v>
                  </c:pt>
                  <c:pt idx="27">
                    <c:v>004</c:v>
                  </c:pt>
                  <c:pt idx="28">
                    <c:v>005</c:v>
                  </c:pt>
                  <c:pt idx="29">
                    <c:v>006</c:v>
                  </c:pt>
                  <c:pt idx="30">
                    <c:v>007</c:v>
                  </c:pt>
                  <c:pt idx="31">
                    <c:v>008</c:v>
                  </c:pt>
                  <c:pt idx="32">
                    <c:v>009</c:v>
                  </c:pt>
                  <c:pt idx="33">
                    <c:v>010</c:v>
                  </c:pt>
                  <c:pt idx="34">
                    <c:v>011</c:v>
                  </c:pt>
                  <c:pt idx="35">
                    <c:v>012</c:v>
                  </c:pt>
                  <c:pt idx="36">
                    <c:v>001</c:v>
                  </c:pt>
                  <c:pt idx="37">
                    <c:v>002</c:v>
                  </c:pt>
                  <c:pt idx="38">
                    <c:v>003</c:v>
                  </c:pt>
                  <c:pt idx="39">
                    <c:v>004</c:v>
                  </c:pt>
                  <c:pt idx="40">
                    <c:v>005</c:v>
                  </c:pt>
                  <c:pt idx="41">
                    <c:v>006</c:v>
                  </c:pt>
                  <c:pt idx="42">
                    <c:v>007</c:v>
                  </c:pt>
                  <c:pt idx="43">
                    <c:v>008</c:v>
                  </c:pt>
                  <c:pt idx="44">
                    <c:v>009</c:v>
                  </c:pt>
                  <c:pt idx="45">
                    <c:v>010</c:v>
                  </c:pt>
                  <c:pt idx="46">
                    <c:v>011</c:v>
                  </c:pt>
                  <c:pt idx="47">
                    <c:v>012</c:v>
                  </c:pt>
                </c:lvl>
                <c:lvl>
                  <c:pt idx="0">
                    <c:v>2013</c:v>
                  </c:pt>
                  <c:pt idx="12">
                    <c:v>2014</c:v>
                  </c:pt>
                  <c:pt idx="24">
                    <c:v>2015</c:v>
                  </c:pt>
                  <c:pt idx="36">
                    <c:v>2016</c:v>
                  </c:pt>
                </c:lvl>
              </c:multiLvlStrCache>
            </c:multiLvlStrRef>
          </c:cat>
          <c:val>
            <c:numRef>
              <c:f>Consolidation!$C$3:$C$50</c:f>
              <c:numCache>
                <c:formatCode>General</c:formatCode>
                <c:ptCount val="4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24.962599999999998</c:v>
                </c:pt>
                <c:pt idx="5">
                  <c:v>0</c:v>
                </c:pt>
                <c:pt idx="6">
                  <c:v>2.7130000000000001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2.5999999999999999E-2</c:v>
                </c:pt>
                <c:pt idx="11">
                  <c:v>8.8699999999999992</c:v>
                </c:pt>
                <c:pt idx="12">
                  <c:v>86.748999999999995</c:v>
                </c:pt>
                <c:pt idx="13">
                  <c:v>136.2732</c:v>
                </c:pt>
                <c:pt idx="14">
                  <c:v>5.1890499999999999</c:v>
                </c:pt>
                <c:pt idx="15">
                  <c:v>72.87</c:v>
                </c:pt>
                <c:pt idx="16">
                  <c:v>6.9850000000000003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</c:numCache>
            </c:numRef>
          </c:val>
        </c:ser>
        <c:ser>
          <c:idx val="1"/>
          <c:order val="1"/>
          <c:tx>
            <c:strRef>
              <c:f>Consolidation!$D$2</c:f>
              <c:strCache>
                <c:ptCount val="1"/>
                <c:pt idx="0">
                  <c:v>meca</c:v>
                </c:pt>
              </c:strCache>
            </c:strRef>
          </c:tx>
          <c:invertIfNegative val="0"/>
          <c:cat>
            <c:multiLvlStrRef>
              <c:f>Consolidation!$A$3:$B$50</c:f>
              <c:multiLvlStrCache>
                <c:ptCount val="48"/>
                <c:lvl>
                  <c:pt idx="0">
                    <c:v>001</c:v>
                  </c:pt>
                  <c:pt idx="1">
                    <c:v>002</c:v>
                  </c:pt>
                  <c:pt idx="2">
                    <c:v>003</c:v>
                  </c:pt>
                  <c:pt idx="3">
                    <c:v>004</c:v>
                  </c:pt>
                  <c:pt idx="4">
                    <c:v>005</c:v>
                  </c:pt>
                  <c:pt idx="5">
                    <c:v>006</c:v>
                  </c:pt>
                  <c:pt idx="6">
                    <c:v>007</c:v>
                  </c:pt>
                  <c:pt idx="7">
                    <c:v>008</c:v>
                  </c:pt>
                  <c:pt idx="8">
                    <c:v>009</c:v>
                  </c:pt>
                  <c:pt idx="9">
                    <c:v>010</c:v>
                  </c:pt>
                  <c:pt idx="10">
                    <c:v>011</c:v>
                  </c:pt>
                  <c:pt idx="11">
                    <c:v>012</c:v>
                  </c:pt>
                  <c:pt idx="12">
                    <c:v>001</c:v>
                  </c:pt>
                  <c:pt idx="13">
                    <c:v>002</c:v>
                  </c:pt>
                  <c:pt idx="14">
                    <c:v>003</c:v>
                  </c:pt>
                  <c:pt idx="15">
                    <c:v>004</c:v>
                  </c:pt>
                  <c:pt idx="16">
                    <c:v>005</c:v>
                  </c:pt>
                  <c:pt idx="17">
                    <c:v>006</c:v>
                  </c:pt>
                  <c:pt idx="18">
                    <c:v>007</c:v>
                  </c:pt>
                  <c:pt idx="19">
                    <c:v>008</c:v>
                  </c:pt>
                  <c:pt idx="20">
                    <c:v>009</c:v>
                  </c:pt>
                  <c:pt idx="21">
                    <c:v>010</c:v>
                  </c:pt>
                  <c:pt idx="22">
                    <c:v>011</c:v>
                  </c:pt>
                  <c:pt idx="23">
                    <c:v>012</c:v>
                  </c:pt>
                  <c:pt idx="24">
                    <c:v>001</c:v>
                  </c:pt>
                  <c:pt idx="25">
                    <c:v>002</c:v>
                  </c:pt>
                  <c:pt idx="26">
                    <c:v>003</c:v>
                  </c:pt>
                  <c:pt idx="27">
                    <c:v>004</c:v>
                  </c:pt>
                  <c:pt idx="28">
                    <c:v>005</c:v>
                  </c:pt>
                  <c:pt idx="29">
                    <c:v>006</c:v>
                  </c:pt>
                  <c:pt idx="30">
                    <c:v>007</c:v>
                  </c:pt>
                  <c:pt idx="31">
                    <c:v>008</c:v>
                  </c:pt>
                  <c:pt idx="32">
                    <c:v>009</c:v>
                  </c:pt>
                  <c:pt idx="33">
                    <c:v>010</c:v>
                  </c:pt>
                  <c:pt idx="34">
                    <c:v>011</c:v>
                  </c:pt>
                  <c:pt idx="35">
                    <c:v>012</c:v>
                  </c:pt>
                  <c:pt idx="36">
                    <c:v>001</c:v>
                  </c:pt>
                  <c:pt idx="37">
                    <c:v>002</c:v>
                  </c:pt>
                  <c:pt idx="38">
                    <c:v>003</c:v>
                  </c:pt>
                  <c:pt idx="39">
                    <c:v>004</c:v>
                  </c:pt>
                  <c:pt idx="40">
                    <c:v>005</c:v>
                  </c:pt>
                  <c:pt idx="41">
                    <c:v>006</c:v>
                  </c:pt>
                  <c:pt idx="42">
                    <c:v>007</c:v>
                  </c:pt>
                  <c:pt idx="43">
                    <c:v>008</c:v>
                  </c:pt>
                  <c:pt idx="44">
                    <c:v>009</c:v>
                  </c:pt>
                  <c:pt idx="45">
                    <c:v>010</c:v>
                  </c:pt>
                  <c:pt idx="46">
                    <c:v>011</c:v>
                  </c:pt>
                  <c:pt idx="47">
                    <c:v>012</c:v>
                  </c:pt>
                </c:lvl>
                <c:lvl>
                  <c:pt idx="0">
                    <c:v>2013</c:v>
                  </c:pt>
                  <c:pt idx="12">
                    <c:v>2014</c:v>
                  </c:pt>
                  <c:pt idx="24">
                    <c:v>2015</c:v>
                  </c:pt>
                  <c:pt idx="36">
                    <c:v>2016</c:v>
                  </c:pt>
                </c:lvl>
              </c:multiLvlStrCache>
            </c:multiLvlStrRef>
          </c:cat>
          <c:val>
            <c:numRef>
              <c:f>Consolidation!$D$3:$D$50</c:f>
              <c:numCache>
                <c:formatCode>General</c:formatCode>
                <c:ptCount val="4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9.2219999999999995</c:v>
                </c:pt>
                <c:pt idx="4">
                  <c:v>250.66336999999999</c:v>
                </c:pt>
                <c:pt idx="5">
                  <c:v>65.878609999999995</c:v>
                </c:pt>
                <c:pt idx="6">
                  <c:v>54.109000000000002</c:v>
                </c:pt>
                <c:pt idx="7">
                  <c:v>78.043929999999989</c:v>
                </c:pt>
                <c:pt idx="8">
                  <c:v>2.8109999999999999</c:v>
                </c:pt>
                <c:pt idx="9">
                  <c:v>105.58167999999998</c:v>
                </c:pt>
                <c:pt idx="10">
                  <c:v>159.43577999999999</c:v>
                </c:pt>
                <c:pt idx="11">
                  <c:v>-12.567100000000002</c:v>
                </c:pt>
                <c:pt idx="12">
                  <c:v>84.398980000000009</c:v>
                </c:pt>
                <c:pt idx="13">
                  <c:v>46.387140000000002</c:v>
                </c:pt>
                <c:pt idx="14">
                  <c:v>6.1777700000000006</c:v>
                </c:pt>
                <c:pt idx="15">
                  <c:v>58.64529000000001</c:v>
                </c:pt>
                <c:pt idx="16">
                  <c:v>-28.646999999999998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</c:numCache>
            </c:numRef>
          </c:val>
        </c:ser>
        <c:ser>
          <c:idx val="2"/>
          <c:order val="2"/>
          <c:tx>
            <c:strRef>
              <c:f>Consolidation!$E$2</c:f>
              <c:strCache>
                <c:ptCount val="1"/>
                <c:pt idx="0">
                  <c:v>mu&amp;ac</c:v>
                </c:pt>
              </c:strCache>
            </c:strRef>
          </c:tx>
          <c:invertIfNegative val="0"/>
          <c:cat>
            <c:multiLvlStrRef>
              <c:f>Consolidation!$A$3:$B$50</c:f>
              <c:multiLvlStrCache>
                <c:ptCount val="48"/>
                <c:lvl>
                  <c:pt idx="0">
                    <c:v>001</c:v>
                  </c:pt>
                  <c:pt idx="1">
                    <c:v>002</c:v>
                  </c:pt>
                  <c:pt idx="2">
                    <c:v>003</c:v>
                  </c:pt>
                  <c:pt idx="3">
                    <c:v>004</c:v>
                  </c:pt>
                  <c:pt idx="4">
                    <c:v>005</c:v>
                  </c:pt>
                  <c:pt idx="5">
                    <c:v>006</c:v>
                  </c:pt>
                  <c:pt idx="6">
                    <c:v>007</c:v>
                  </c:pt>
                  <c:pt idx="7">
                    <c:v>008</c:v>
                  </c:pt>
                  <c:pt idx="8">
                    <c:v>009</c:v>
                  </c:pt>
                  <c:pt idx="9">
                    <c:v>010</c:v>
                  </c:pt>
                  <c:pt idx="10">
                    <c:v>011</c:v>
                  </c:pt>
                  <c:pt idx="11">
                    <c:v>012</c:v>
                  </c:pt>
                  <c:pt idx="12">
                    <c:v>001</c:v>
                  </c:pt>
                  <c:pt idx="13">
                    <c:v>002</c:v>
                  </c:pt>
                  <c:pt idx="14">
                    <c:v>003</c:v>
                  </c:pt>
                  <c:pt idx="15">
                    <c:v>004</c:v>
                  </c:pt>
                  <c:pt idx="16">
                    <c:v>005</c:v>
                  </c:pt>
                  <c:pt idx="17">
                    <c:v>006</c:v>
                  </c:pt>
                  <c:pt idx="18">
                    <c:v>007</c:v>
                  </c:pt>
                  <c:pt idx="19">
                    <c:v>008</c:v>
                  </c:pt>
                  <c:pt idx="20">
                    <c:v>009</c:v>
                  </c:pt>
                  <c:pt idx="21">
                    <c:v>010</c:v>
                  </c:pt>
                  <c:pt idx="22">
                    <c:v>011</c:v>
                  </c:pt>
                  <c:pt idx="23">
                    <c:v>012</c:v>
                  </c:pt>
                  <c:pt idx="24">
                    <c:v>001</c:v>
                  </c:pt>
                  <c:pt idx="25">
                    <c:v>002</c:v>
                  </c:pt>
                  <c:pt idx="26">
                    <c:v>003</c:v>
                  </c:pt>
                  <c:pt idx="27">
                    <c:v>004</c:v>
                  </c:pt>
                  <c:pt idx="28">
                    <c:v>005</c:v>
                  </c:pt>
                  <c:pt idx="29">
                    <c:v>006</c:v>
                  </c:pt>
                  <c:pt idx="30">
                    <c:v>007</c:v>
                  </c:pt>
                  <c:pt idx="31">
                    <c:v>008</c:v>
                  </c:pt>
                  <c:pt idx="32">
                    <c:v>009</c:v>
                  </c:pt>
                  <c:pt idx="33">
                    <c:v>010</c:v>
                  </c:pt>
                  <c:pt idx="34">
                    <c:v>011</c:v>
                  </c:pt>
                  <c:pt idx="35">
                    <c:v>012</c:v>
                  </c:pt>
                  <c:pt idx="36">
                    <c:v>001</c:v>
                  </c:pt>
                  <c:pt idx="37">
                    <c:v>002</c:v>
                  </c:pt>
                  <c:pt idx="38">
                    <c:v>003</c:v>
                  </c:pt>
                  <c:pt idx="39">
                    <c:v>004</c:v>
                  </c:pt>
                  <c:pt idx="40">
                    <c:v>005</c:v>
                  </c:pt>
                  <c:pt idx="41">
                    <c:v>006</c:v>
                  </c:pt>
                  <c:pt idx="42">
                    <c:v>007</c:v>
                  </c:pt>
                  <c:pt idx="43">
                    <c:v>008</c:v>
                  </c:pt>
                  <c:pt idx="44">
                    <c:v>009</c:v>
                  </c:pt>
                  <c:pt idx="45">
                    <c:v>010</c:v>
                  </c:pt>
                  <c:pt idx="46">
                    <c:v>011</c:v>
                  </c:pt>
                  <c:pt idx="47">
                    <c:v>012</c:v>
                  </c:pt>
                </c:lvl>
                <c:lvl>
                  <c:pt idx="0">
                    <c:v>2013</c:v>
                  </c:pt>
                  <c:pt idx="12">
                    <c:v>2014</c:v>
                  </c:pt>
                  <c:pt idx="24">
                    <c:v>2015</c:v>
                  </c:pt>
                  <c:pt idx="36">
                    <c:v>2016</c:v>
                  </c:pt>
                </c:lvl>
              </c:multiLvlStrCache>
            </c:multiLvlStrRef>
          </c:cat>
          <c:val>
            <c:numRef>
              <c:f>Consolidation!$E$3:$E$50</c:f>
              <c:numCache>
                <c:formatCode>General</c:formatCode>
                <c:ptCount val="4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24.962599999999998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7.3979999999999997</c:v>
                </c:pt>
                <c:pt idx="10">
                  <c:v>99.748000000000005</c:v>
                </c:pt>
                <c:pt idx="11">
                  <c:v>0</c:v>
                </c:pt>
                <c:pt idx="12">
                  <c:v>181.21299999999999</c:v>
                </c:pt>
                <c:pt idx="13">
                  <c:v>39.594999999999999</c:v>
                </c:pt>
                <c:pt idx="14">
                  <c:v>6.8</c:v>
                </c:pt>
                <c:pt idx="15">
                  <c:v>45.638100000000001</c:v>
                </c:pt>
                <c:pt idx="16">
                  <c:v>57.059750000000001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8858880"/>
        <c:axId val="138860416"/>
      </c:barChart>
      <c:lineChart>
        <c:grouping val="standard"/>
        <c:varyColors val="0"/>
        <c:ser>
          <c:idx val="4"/>
          <c:order val="4"/>
          <c:tx>
            <c:strRef>
              <c:f>Consolidation!$H$2</c:f>
              <c:strCache>
                <c:ptCount val="1"/>
                <c:pt idx="0">
                  <c:v>Budget in K€</c:v>
                </c:pt>
              </c:strCache>
            </c:strRef>
          </c:tx>
          <c:marker>
            <c:symbol val="none"/>
          </c:marker>
          <c:cat>
            <c:multiLvlStrRef>
              <c:f>Consolidation!$A$3:$B$50</c:f>
              <c:multiLvlStrCache>
                <c:ptCount val="48"/>
                <c:lvl>
                  <c:pt idx="0">
                    <c:v>001</c:v>
                  </c:pt>
                  <c:pt idx="1">
                    <c:v>002</c:v>
                  </c:pt>
                  <c:pt idx="2">
                    <c:v>003</c:v>
                  </c:pt>
                  <c:pt idx="3">
                    <c:v>004</c:v>
                  </c:pt>
                  <c:pt idx="4">
                    <c:v>005</c:v>
                  </c:pt>
                  <c:pt idx="5">
                    <c:v>006</c:v>
                  </c:pt>
                  <c:pt idx="6">
                    <c:v>007</c:v>
                  </c:pt>
                  <c:pt idx="7">
                    <c:v>008</c:v>
                  </c:pt>
                  <c:pt idx="8">
                    <c:v>009</c:v>
                  </c:pt>
                  <c:pt idx="9">
                    <c:v>010</c:v>
                  </c:pt>
                  <c:pt idx="10">
                    <c:v>011</c:v>
                  </c:pt>
                  <c:pt idx="11">
                    <c:v>012</c:v>
                  </c:pt>
                  <c:pt idx="12">
                    <c:v>001</c:v>
                  </c:pt>
                  <c:pt idx="13">
                    <c:v>002</c:v>
                  </c:pt>
                  <c:pt idx="14">
                    <c:v>003</c:v>
                  </c:pt>
                  <c:pt idx="15">
                    <c:v>004</c:v>
                  </c:pt>
                  <c:pt idx="16">
                    <c:v>005</c:v>
                  </c:pt>
                  <c:pt idx="17">
                    <c:v>006</c:v>
                  </c:pt>
                  <c:pt idx="18">
                    <c:v>007</c:v>
                  </c:pt>
                  <c:pt idx="19">
                    <c:v>008</c:v>
                  </c:pt>
                  <c:pt idx="20">
                    <c:v>009</c:v>
                  </c:pt>
                  <c:pt idx="21">
                    <c:v>010</c:v>
                  </c:pt>
                  <c:pt idx="22">
                    <c:v>011</c:v>
                  </c:pt>
                  <c:pt idx="23">
                    <c:v>012</c:v>
                  </c:pt>
                  <c:pt idx="24">
                    <c:v>001</c:v>
                  </c:pt>
                  <c:pt idx="25">
                    <c:v>002</c:v>
                  </c:pt>
                  <c:pt idx="26">
                    <c:v>003</c:v>
                  </c:pt>
                  <c:pt idx="27">
                    <c:v>004</c:v>
                  </c:pt>
                  <c:pt idx="28">
                    <c:v>005</c:v>
                  </c:pt>
                  <c:pt idx="29">
                    <c:v>006</c:v>
                  </c:pt>
                  <c:pt idx="30">
                    <c:v>007</c:v>
                  </c:pt>
                  <c:pt idx="31">
                    <c:v>008</c:v>
                  </c:pt>
                  <c:pt idx="32">
                    <c:v>009</c:v>
                  </c:pt>
                  <c:pt idx="33">
                    <c:v>010</c:v>
                  </c:pt>
                  <c:pt idx="34">
                    <c:v>011</c:v>
                  </c:pt>
                  <c:pt idx="35">
                    <c:v>012</c:v>
                  </c:pt>
                  <c:pt idx="36">
                    <c:v>001</c:v>
                  </c:pt>
                  <c:pt idx="37">
                    <c:v>002</c:v>
                  </c:pt>
                  <c:pt idx="38">
                    <c:v>003</c:v>
                  </c:pt>
                  <c:pt idx="39">
                    <c:v>004</c:v>
                  </c:pt>
                  <c:pt idx="40">
                    <c:v>005</c:v>
                  </c:pt>
                  <c:pt idx="41">
                    <c:v>006</c:v>
                  </c:pt>
                  <c:pt idx="42">
                    <c:v>007</c:v>
                  </c:pt>
                  <c:pt idx="43">
                    <c:v>008</c:v>
                  </c:pt>
                  <c:pt idx="44">
                    <c:v>009</c:v>
                  </c:pt>
                  <c:pt idx="45">
                    <c:v>010</c:v>
                  </c:pt>
                  <c:pt idx="46">
                    <c:v>011</c:v>
                  </c:pt>
                  <c:pt idx="47">
                    <c:v>012</c:v>
                  </c:pt>
                </c:lvl>
                <c:lvl>
                  <c:pt idx="0">
                    <c:v>2013</c:v>
                  </c:pt>
                  <c:pt idx="12">
                    <c:v>2014</c:v>
                  </c:pt>
                  <c:pt idx="24">
                    <c:v>2015</c:v>
                  </c:pt>
                  <c:pt idx="36">
                    <c:v>2016</c:v>
                  </c:pt>
                </c:lvl>
              </c:multiLvlStrCache>
            </c:multiLvlStrRef>
          </c:cat>
          <c:val>
            <c:numRef>
              <c:f>Consolidation!$H$3:$H$50</c:f>
              <c:numCache>
                <c:formatCode>General</c:formatCode>
                <c:ptCount val="48"/>
                <c:pt idx="0">
                  <c:v>15.02</c:v>
                </c:pt>
                <c:pt idx="1">
                  <c:v>15.02</c:v>
                </c:pt>
                <c:pt idx="2">
                  <c:v>15.02</c:v>
                </c:pt>
                <c:pt idx="3">
                  <c:v>15.02</c:v>
                </c:pt>
                <c:pt idx="4">
                  <c:v>15.02</c:v>
                </c:pt>
                <c:pt idx="5">
                  <c:v>15.02</c:v>
                </c:pt>
                <c:pt idx="6">
                  <c:v>15.02</c:v>
                </c:pt>
                <c:pt idx="7">
                  <c:v>15.02</c:v>
                </c:pt>
                <c:pt idx="8">
                  <c:v>15.02</c:v>
                </c:pt>
                <c:pt idx="9">
                  <c:v>15.02</c:v>
                </c:pt>
                <c:pt idx="10">
                  <c:v>15.02</c:v>
                </c:pt>
                <c:pt idx="11">
                  <c:v>15.02</c:v>
                </c:pt>
                <c:pt idx="12">
                  <c:v>17.170000000000002</c:v>
                </c:pt>
                <c:pt idx="13">
                  <c:v>17.170000000000002</c:v>
                </c:pt>
                <c:pt idx="14">
                  <c:v>17.170000000000002</c:v>
                </c:pt>
                <c:pt idx="15">
                  <c:v>17.170000000000002</c:v>
                </c:pt>
                <c:pt idx="16">
                  <c:v>17.170000000000002</c:v>
                </c:pt>
                <c:pt idx="17">
                  <c:v>17.170000000000002</c:v>
                </c:pt>
                <c:pt idx="18">
                  <c:v>17.170000000000002</c:v>
                </c:pt>
                <c:pt idx="19">
                  <c:v>17.170000000000002</c:v>
                </c:pt>
                <c:pt idx="20">
                  <c:v>17.170000000000002</c:v>
                </c:pt>
                <c:pt idx="21">
                  <c:v>17.170000000000002</c:v>
                </c:pt>
                <c:pt idx="22">
                  <c:v>17.170000000000002</c:v>
                </c:pt>
                <c:pt idx="23">
                  <c:v>17.170000000000002</c:v>
                </c:pt>
                <c:pt idx="24">
                  <c:v>28.83</c:v>
                </c:pt>
                <c:pt idx="25">
                  <c:v>28.83</c:v>
                </c:pt>
                <c:pt idx="26">
                  <c:v>28.83</c:v>
                </c:pt>
                <c:pt idx="27">
                  <c:v>28.83</c:v>
                </c:pt>
                <c:pt idx="28">
                  <c:v>28.83</c:v>
                </c:pt>
                <c:pt idx="29">
                  <c:v>28.83</c:v>
                </c:pt>
                <c:pt idx="30">
                  <c:v>28.83</c:v>
                </c:pt>
                <c:pt idx="31">
                  <c:v>28.83</c:v>
                </c:pt>
                <c:pt idx="32">
                  <c:v>28.83</c:v>
                </c:pt>
                <c:pt idx="33">
                  <c:v>28.83</c:v>
                </c:pt>
                <c:pt idx="34">
                  <c:v>28.83</c:v>
                </c:pt>
                <c:pt idx="35">
                  <c:v>28.83</c:v>
                </c:pt>
                <c:pt idx="36">
                  <c:v>7.33</c:v>
                </c:pt>
                <c:pt idx="37">
                  <c:v>7.33</c:v>
                </c:pt>
                <c:pt idx="38">
                  <c:v>7.33</c:v>
                </c:pt>
                <c:pt idx="39">
                  <c:v>7.33</c:v>
                </c:pt>
                <c:pt idx="40">
                  <c:v>7.33</c:v>
                </c:pt>
                <c:pt idx="41">
                  <c:v>7.33</c:v>
                </c:pt>
                <c:pt idx="42">
                  <c:v>7.33</c:v>
                </c:pt>
                <c:pt idx="43">
                  <c:v>7.33</c:v>
                </c:pt>
                <c:pt idx="44">
                  <c:v>7.33</c:v>
                </c:pt>
                <c:pt idx="45">
                  <c:v>7.33</c:v>
                </c:pt>
                <c:pt idx="46">
                  <c:v>7.33</c:v>
                </c:pt>
                <c:pt idx="47">
                  <c:v>7.33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858880"/>
        <c:axId val="138860416"/>
      </c:lineChart>
      <c:lineChart>
        <c:grouping val="standard"/>
        <c:varyColors val="0"/>
        <c:ser>
          <c:idx val="5"/>
          <c:order val="3"/>
          <c:tx>
            <c:strRef>
              <c:f>Consolidation!$G$2</c:f>
              <c:strCache>
                <c:ptCount val="1"/>
                <c:pt idx="0">
                  <c:v>Real Cumulative</c:v>
                </c:pt>
              </c:strCache>
            </c:strRef>
          </c:tx>
          <c:marker>
            <c:symbol val="none"/>
          </c:marker>
          <c:cat>
            <c:multiLvlStrRef>
              <c:f>Consolidation!$A$3:$B$50</c:f>
              <c:multiLvlStrCache>
                <c:ptCount val="48"/>
                <c:lvl>
                  <c:pt idx="0">
                    <c:v>001</c:v>
                  </c:pt>
                  <c:pt idx="1">
                    <c:v>002</c:v>
                  </c:pt>
                  <c:pt idx="2">
                    <c:v>003</c:v>
                  </c:pt>
                  <c:pt idx="3">
                    <c:v>004</c:v>
                  </c:pt>
                  <c:pt idx="4">
                    <c:v>005</c:v>
                  </c:pt>
                  <c:pt idx="5">
                    <c:v>006</c:v>
                  </c:pt>
                  <c:pt idx="6">
                    <c:v>007</c:v>
                  </c:pt>
                  <c:pt idx="7">
                    <c:v>008</c:v>
                  </c:pt>
                  <c:pt idx="8">
                    <c:v>009</c:v>
                  </c:pt>
                  <c:pt idx="9">
                    <c:v>010</c:v>
                  </c:pt>
                  <c:pt idx="10">
                    <c:v>011</c:v>
                  </c:pt>
                  <c:pt idx="11">
                    <c:v>012</c:v>
                  </c:pt>
                  <c:pt idx="12">
                    <c:v>001</c:v>
                  </c:pt>
                  <c:pt idx="13">
                    <c:v>002</c:v>
                  </c:pt>
                  <c:pt idx="14">
                    <c:v>003</c:v>
                  </c:pt>
                  <c:pt idx="15">
                    <c:v>004</c:v>
                  </c:pt>
                  <c:pt idx="16">
                    <c:v>005</c:v>
                  </c:pt>
                  <c:pt idx="17">
                    <c:v>006</c:v>
                  </c:pt>
                  <c:pt idx="18">
                    <c:v>007</c:v>
                  </c:pt>
                  <c:pt idx="19">
                    <c:v>008</c:v>
                  </c:pt>
                  <c:pt idx="20">
                    <c:v>009</c:v>
                  </c:pt>
                  <c:pt idx="21">
                    <c:v>010</c:v>
                  </c:pt>
                  <c:pt idx="22">
                    <c:v>011</c:v>
                  </c:pt>
                  <c:pt idx="23">
                    <c:v>012</c:v>
                  </c:pt>
                  <c:pt idx="24">
                    <c:v>001</c:v>
                  </c:pt>
                  <c:pt idx="25">
                    <c:v>002</c:v>
                  </c:pt>
                  <c:pt idx="26">
                    <c:v>003</c:v>
                  </c:pt>
                  <c:pt idx="27">
                    <c:v>004</c:v>
                  </c:pt>
                  <c:pt idx="28">
                    <c:v>005</c:v>
                  </c:pt>
                  <c:pt idx="29">
                    <c:v>006</c:v>
                  </c:pt>
                  <c:pt idx="30">
                    <c:v>007</c:v>
                  </c:pt>
                  <c:pt idx="31">
                    <c:v>008</c:v>
                  </c:pt>
                  <c:pt idx="32">
                    <c:v>009</c:v>
                  </c:pt>
                  <c:pt idx="33">
                    <c:v>010</c:v>
                  </c:pt>
                  <c:pt idx="34">
                    <c:v>011</c:v>
                  </c:pt>
                  <c:pt idx="35">
                    <c:v>012</c:v>
                  </c:pt>
                  <c:pt idx="36">
                    <c:v>001</c:v>
                  </c:pt>
                  <c:pt idx="37">
                    <c:v>002</c:v>
                  </c:pt>
                  <c:pt idx="38">
                    <c:v>003</c:v>
                  </c:pt>
                  <c:pt idx="39">
                    <c:v>004</c:v>
                  </c:pt>
                  <c:pt idx="40">
                    <c:v>005</c:v>
                  </c:pt>
                  <c:pt idx="41">
                    <c:v>006</c:v>
                  </c:pt>
                  <c:pt idx="42">
                    <c:v>007</c:v>
                  </c:pt>
                  <c:pt idx="43">
                    <c:v>008</c:v>
                  </c:pt>
                  <c:pt idx="44">
                    <c:v>009</c:v>
                  </c:pt>
                  <c:pt idx="45">
                    <c:v>010</c:v>
                  </c:pt>
                  <c:pt idx="46">
                    <c:v>011</c:v>
                  </c:pt>
                  <c:pt idx="47">
                    <c:v>012</c:v>
                  </c:pt>
                </c:lvl>
                <c:lvl>
                  <c:pt idx="0">
                    <c:v>2013</c:v>
                  </c:pt>
                  <c:pt idx="12">
                    <c:v>2014</c:v>
                  </c:pt>
                  <c:pt idx="24">
                    <c:v>2015</c:v>
                  </c:pt>
                  <c:pt idx="36">
                    <c:v>2016</c:v>
                  </c:pt>
                </c:lvl>
              </c:multiLvlStrCache>
            </c:multiLvlStrRef>
          </c:cat>
          <c:val>
            <c:numRef>
              <c:f>Consolidation!$G$3:$G$50</c:f>
              <c:numCache>
                <c:formatCode>General</c:formatCode>
                <c:ptCount val="4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9.2219999999999995</c:v>
                </c:pt>
                <c:pt idx="4">
                  <c:v>309.81056999999998</c:v>
                </c:pt>
                <c:pt idx="5">
                  <c:v>375.68917999999996</c:v>
                </c:pt>
                <c:pt idx="6">
                  <c:v>432.51117999999997</c:v>
                </c:pt>
                <c:pt idx="7">
                  <c:v>510.55510999999996</c:v>
                </c:pt>
                <c:pt idx="8">
                  <c:v>513.36610999999994</c:v>
                </c:pt>
                <c:pt idx="9">
                  <c:v>626.34578999999985</c:v>
                </c:pt>
                <c:pt idx="10">
                  <c:v>885.55556999999988</c:v>
                </c:pt>
                <c:pt idx="11">
                  <c:v>881.8584699999999</c:v>
                </c:pt>
                <c:pt idx="12">
                  <c:v>1234.2194500000001</c:v>
                </c:pt>
                <c:pt idx="13">
                  <c:v>1456.47479</c:v>
                </c:pt>
                <c:pt idx="14">
                  <c:v>1474.6416099999999</c:v>
                </c:pt>
                <c:pt idx="15">
                  <c:v>1651.7949999999998</c:v>
                </c:pt>
                <c:pt idx="16">
                  <c:v>1687.1927499999999</c:v>
                </c:pt>
                <c:pt idx="17">
                  <c:v>1687.1927499999999</c:v>
                </c:pt>
                <c:pt idx="18">
                  <c:v>1687.1927499999999</c:v>
                </c:pt>
                <c:pt idx="19">
                  <c:v>1687.1927499999999</c:v>
                </c:pt>
                <c:pt idx="20">
                  <c:v>1687.1927499999999</c:v>
                </c:pt>
                <c:pt idx="21">
                  <c:v>1687.1927499999999</c:v>
                </c:pt>
                <c:pt idx="22">
                  <c:v>1687.1927499999999</c:v>
                </c:pt>
                <c:pt idx="23">
                  <c:v>1687.1927499999999</c:v>
                </c:pt>
                <c:pt idx="24">
                  <c:v>1687.1927499999999</c:v>
                </c:pt>
                <c:pt idx="25">
                  <c:v>1687.1927499999999</c:v>
                </c:pt>
                <c:pt idx="26">
                  <c:v>1687.1927499999999</c:v>
                </c:pt>
                <c:pt idx="27">
                  <c:v>1687.1927499999999</c:v>
                </c:pt>
                <c:pt idx="28">
                  <c:v>1687.1927499999999</c:v>
                </c:pt>
                <c:pt idx="29">
                  <c:v>1687.1927499999999</c:v>
                </c:pt>
                <c:pt idx="30">
                  <c:v>1687.1927499999999</c:v>
                </c:pt>
                <c:pt idx="31">
                  <c:v>1687.1927499999999</c:v>
                </c:pt>
                <c:pt idx="32">
                  <c:v>1687.1927499999999</c:v>
                </c:pt>
                <c:pt idx="33">
                  <c:v>1687.1927499999999</c:v>
                </c:pt>
                <c:pt idx="34">
                  <c:v>1687.1927499999999</c:v>
                </c:pt>
                <c:pt idx="35">
                  <c:v>1687.1927499999999</c:v>
                </c:pt>
                <c:pt idx="36">
                  <c:v>1687.1927499999999</c:v>
                </c:pt>
                <c:pt idx="37">
                  <c:v>1687.1927499999999</c:v>
                </c:pt>
                <c:pt idx="38">
                  <c:v>1687.1927499999999</c:v>
                </c:pt>
                <c:pt idx="39">
                  <c:v>1687.1927499999999</c:v>
                </c:pt>
                <c:pt idx="40">
                  <c:v>1687.1927499999999</c:v>
                </c:pt>
                <c:pt idx="41">
                  <c:v>1687.1927499999999</c:v>
                </c:pt>
                <c:pt idx="42">
                  <c:v>1687.1927499999999</c:v>
                </c:pt>
                <c:pt idx="43">
                  <c:v>1687.1927499999999</c:v>
                </c:pt>
                <c:pt idx="44">
                  <c:v>1687.1927499999999</c:v>
                </c:pt>
                <c:pt idx="45">
                  <c:v>1687.1927499999999</c:v>
                </c:pt>
                <c:pt idx="46">
                  <c:v>1687.1927499999999</c:v>
                </c:pt>
                <c:pt idx="47">
                  <c:v>1687.1927499999999</c:v>
                </c:pt>
              </c:numCache>
            </c:numRef>
          </c:val>
          <c:smooth val="0"/>
        </c:ser>
        <c:ser>
          <c:idx val="6"/>
          <c:order val="5"/>
          <c:tx>
            <c:strRef>
              <c:f>Consolidation!$I$2</c:f>
              <c:strCache>
                <c:ptCount val="1"/>
                <c:pt idx="0">
                  <c:v>Budget Cumulative</c:v>
                </c:pt>
              </c:strCache>
            </c:strRef>
          </c:tx>
          <c:marker>
            <c:symbol val="none"/>
          </c:marker>
          <c:cat>
            <c:multiLvlStrRef>
              <c:f>Consolidation!$A$3:$B$50</c:f>
              <c:multiLvlStrCache>
                <c:ptCount val="48"/>
                <c:lvl>
                  <c:pt idx="0">
                    <c:v>001</c:v>
                  </c:pt>
                  <c:pt idx="1">
                    <c:v>002</c:v>
                  </c:pt>
                  <c:pt idx="2">
                    <c:v>003</c:v>
                  </c:pt>
                  <c:pt idx="3">
                    <c:v>004</c:v>
                  </c:pt>
                  <c:pt idx="4">
                    <c:v>005</c:v>
                  </c:pt>
                  <c:pt idx="5">
                    <c:v>006</c:v>
                  </c:pt>
                  <c:pt idx="6">
                    <c:v>007</c:v>
                  </c:pt>
                  <c:pt idx="7">
                    <c:v>008</c:v>
                  </c:pt>
                  <c:pt idx="8">
                    <c:v>009</c:v>
                  </c:pt>
                  <c:pt idx="9">
                    <c:v>010</c:v>
                  </c:pt>
                  <c:pt idx="10">
                    <c:v>011</c:v>
                  </c:pt>
                  <c:pt idx="11">
                    <c:v>012</c:v>
                  </c:pt>
                  <c:pt idx="12">
                    <c:v>001</c:v>
                  </c:pt>
                  <c:pt idx="13">
                    <c:v>002</c:v>
                  </c:pt>
                  <c:pt idx="14">
                    <c:v>003</c:v>
                  </c:pt>
                  <c:pt idx="15">
                    <c:v>004</c:v>
                  </c:pt>
                  <c:pt idx="16">
                    <c:v>005</c:v>
                  </c:pt>
                  <c:pt idx="17">
                    <c:v>006</c:v>
                  </c:pt>
                  <c:pt idx="18">
                    <c:v>007</c:v>
                  </c:pt>
                  <c:pt idx="19">
                    <c:v>008</c:v>
                  </c:pt>
                  <c:pt idx="20">
                    <c:v>009</c:v>
                  </c:pt>
                  <c:pt idx="21">
                    <c:v>010</c:v>
                  </c:pt>
                  <c:pt idx="22">
                    <c:v>011</c:v>
                  </c:pt>
                  <c:pt idx="23">
                    <c:v>012</c:v>
                  </c:pt>
                  <c:pt idx="24">
                    <c:v>001</c:v>
                  </c:pt>
                  <c:pt idx="25">
                    <c:v>002</c:v>
                  </c:pt>
                  <c:pt idx="26">
                    <c:v>003</c:v>
                  </c:pt>
                  <c:pt idx="27">
                    <c:v>004</c:v>
                  </c:pt>
                  <c:pt idx="28">
                    <c:v>005</c:v>
                  </c:pt>
                  <c:pt idx="29">
                    <c:v>006</c:v>
                  </c:pt>
                  <c:pt idx="30">
                    <c:v>007</c:v>
                  </c:pt>
                  <c:pt idx="31">
                    <c:v>008</c:v>
                  </c:pt>
                  <c:pt idx="32">
                    <c:v>009</c:v>
                  </c:pt>
                  <c:pt idx="33">
                    <c:v>010</c:v>
                  </c:pt>
                  <c:pt idx="34">
                    <c:v>011</c:v>
                  </c:pt>
                  <c:pt idx="35">
                    <c:v>012</c:v>
                  </c:pt>
                  <c:pt idx="36">
                    <c:v>001</c:v>
                  </c:pt>
                  <c:pt idx="37">
                    <c:v>002</c:v>
                  </c:pt>
                  <c:pt idx="38">
                    <c:v>003</c:v>
                  </c:pt>
                  <c:pt idx="39">
                    <c:v>004</c:v>
                  </c:pt>
                  <c:pt idx="40">
                    <c:v>005</c:v>
                  </c:pt>
                  <c:pt idx="41">
                    <c:v>006</c:v>
                  </c:pt>
                  <c:pt idx="42">
                    <c:v>007</c:v>
                  </c:pt>
                  <c:pt idx="43">
                    <c:v>008</c:v>
                  </c:pt>
                  <c:pt idx="44">
                    <c:v>009</c:v>
                  </c:pt>
                  <c:pt idx="45">
                    <c:v>010</c:v>
                  </c:pt>
                  <c:pt idx="46">
                    <c:v>011</c:v>
                  </c:pt>
                  <c:pt idx="47">
                    <c:v>012</c:v>
                  </c:pt>
                </c:lvl>
                <c:lvl>
                  <c:pt idx="0">
                    <c:v>2013</c:v>
                  </c:pt>
                  <c:pt idx="12">
                    <c:v>2014</c:v>
                  </c:pt>
                  <c:pt idx="24">
                    <c:v>2015</c:v>
                  </c:pt>
                  <c:pt idx="36">
                    <c:v>2016</c:v>
                  </c:pt>
                </c:lvl>
              </c:multiLvlStrCache>
            </c:multiLvlStrRef>
          </c:cat>
          <c:val>
            <c:numRef>
              <c:f>Consolidation!$I$3:$I$50</c:f>
              <c:numCache>
                <c:formatCode>General</c:formatCode>
                <c:ptCount val="48"/>
                <c:pt idx="0">
                  <c:v>15.02</c:v>
                </c:pt>
                <c:pt idx="1">
                  <c:v>30.04</c:v>
                </c:pt>
                <c:pt idx="2">
                  <c:v>45.06</c:v>
                </c:pt>
                <c:pt idx="3">
                  <c:v>60.08</c:v>
                </c:pt>
                <c:pt idx="4">
                  <c:v>75.099999999999994</c:v>
                </c:pt>
                <c:pt idx="5">
                  <c:v>90.11999999999999</c:v>
                </c:pt>
                <c:pt idx="6">
                  <c:v>105.13999999999999</c:v>
                </c:pt>
                <c:pt idx="7">
                  <c:v>120.15999999999998</c:v>
                </c:pt>
                <c:pt idx="8">
                  <c:v>135.17999999999998</c:v>
                </c:pt>
                <c:pt idx="9">
                  <c:v>150.19999999999999</c:v>
                </c:pt>
                <c:pt idx="10">
                  <c:v>165.22</c:v>
                </c:pt>
                <c:pt idx="11">
                  <c:v>180.24</c:v>
                </c:pt>
                <c:pt idx="12">
                  <c:v>197.41000000000003</c:v>
                </c:pt>
                <c:pt idx="13">
                  <c:v>214.58000000000004</c:v>
                </c:pt>
                <c:pt idx="14">
                  <c:v>231.75000000000006</c:v>
                </c:pt>
                <c:pt idx="15">
                  <c:v>248.92000000000007</c:v>
                </c:pt>
                <c:pt idx="16">
                  <c:v>266.09000000000009</c:v>
                </c:pt>
                <c:pt idx="17">
                  <c:v>283.2600000000001</c:v>
                </c:pt>
                <c:pt idx="18">
                  <c:v>300.43000000000012</c:v>
                </c:pt>
                <c:pt idx="19">
                  <c:v>317.60000000000014</c:v>
                </c:pt>
                <c:pt idx="20">
                  <c:v>334.77000000000015</c:v>
                </c:pt>
                <c:pt idx="21">
                  <c:v>351.94000000000017</c:v>
                </c:pt>
                <c:pt idx="22">
                  <c:v>369.11000000000018</c:v>
                </c:pt>
                <c:pt idx="23">
                  <c:v>386.2800000000002</c:v>
                </c:pt>
                <c:pt idx="24">
                  <c:v>415.11000000000018</c:v>
                </c:pt>
                <c:pt idx="25">
                  <c:v>443.94000000000017</c:v>
                </c:pt>
                <c:pt idx="26">
                  <c:v>472.77000000000015</c:v>
                </c:pt>
                <c:pt idx="27">
                  <c:v>501.60000000000014</c:v>
                </c:pt>
                <c:pt idx="28">
                  <c:v>530.43000000000018</c:v>
                </c:pt>
                <c:pt idx="29">
                  <c:v>559.26000000000022</c:v>
                </c:pt>
                <c:pt idx="30">
                  <c:v>588.09000000000026</c:v>
                </c:pt>
                <c:pt idx="31">
                  <c:v>616.9200000000003</c:v>
                </c:pt>
                <c:pt idx="32">
                  <c:v>645.75000000000034</c:v>
                </c:pt>
                <c:pt idx="33">
                  <c:v>674.58000000000038</c:v>
                </c:pt>
                <c:pt idx="34">
                  <c:v>703.41000000000042</c:v>
                </c:pt>
                <c:pt idx="35">
                  <c:v>732.24000000000046</c:v>
                </c:pt>
                <c:pt idx="36">
                  <c:v>739.5700000000005</c:v>
                </c:pt>
                <c:pt idx="37">
                  <c:v>746.90000000000055</c:v>
                </c:pt>
                <c:pt idx="38">
                  <c:v>754.23000000000059</c:v>
                </c:pt>
                <c:pt idx="39">
                  <c:v>761.56000000000063</c:v>
                </c:pt>
                <c:pt idx="40">
                  <c:v>768.89000000000067</c:v>
                </c:pt>
                <c:pt idx="41">
                  <c:v>776.22000000000071</c:v>
                </c:pt>
                <c:pt idx="42">
                  <c:v>783.55000000000075</c:v>
                </c:pt>
                <c:pt idx="43">
                  <c:v>790.88000000000079</c:v>
                </c:pt>
                <c:pt idx="44">
                  <c:v>798.21000000000083</c:v>
                </c:pt>
                <c:pt idx="45">
                  <c:v>805.54000000000087</c:v>
                </c:pt>
                <c:pt idx="46">
                  <c:v>812.87000000000091</c:v>
                </c:pt>
                <c:pt idx="47">
                  <c:v>820.20000000000095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867840"/>
        <c:axId val="138861952"/>
      </c:lineChart>
      <c:catAx>
        <c:axId val="138858880"/>
        <c:scaling>
          <c:orientation val="minMax"/>
        </c:scaling>
        <c:delete val="0"/>
        <c:axPos val="b"/>
        <c:majorTickMark val="out"/>
        <c:minorTickMark val="none"/>
        <c:tickLblPos val="nextTo"/>
        <c:crossAx val="138860416"/>
        <c:crosses val="autoZero"/>
        <c:auto val="1"/>
        <c:lblAlgn val="ctr"/>
        <c:lblOffset val="100"/>
        <c:noMultiLvlLbl val="0"/>
      </c:catAx>
      <c:valAx>
        <c:axId val="138860416"/>
        <c:scaling>
          <c:orientation val="minMax"/>
          <c:max val="100"/>
          <c:min val="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8858880"/>
        <c:crosses val="autoZero"/>
        <c:crossBetween val="between"/>
        <c:majorUnit val="10"/>
      </c:valAx>
      <c:valAx>
        <c:axId val="138861952"/>
        <c:scaling>
          <c:orientation val="minMax"/>
          <c:max val="900"/>
          <c:min val="0"/>
        </c:scaling>
        <c:delete val="0"/>
        <c:axPos val="r"/>
        <c:numFmt formatCode="General" sourceLinked="1"/>
        <c:majorTickMark val="out"/>
        <c:minorTickMark val="none"/>
        <c:tickLblPos val="nextTo"/>
        <c:crossAx val="138867840"/>
        <c:crosses val="max"/>
        <c:crossBetween val="between"/>
        <c:majorUnit val="50"/>
      </c:valAx>
      <c:catAx>
        <c:axId val="138867840"/>
        <c:scaling>
          <c:orientation val="minMax"/>
        </c:scaling>
        <c:delete val="1"/>
        <c:axPos val="b"/>
        <c:majorTickMark val="out"/>
        <c:minorTickMark val="none"/>
        <c:tickLblPos val="nextTo"/>
        <c:crossAx val="138861952"/>
        <c:crosses val="autoZero"/>
        <c:auto val="1"/>
        <c:lblAlgn val="ctr"/>
        <c:lblOffset val="100"/>
        <c:noMultiLvlLbl val="0"/>
      </c:catAx>
    </c:plotArea>
    <c:legend>
      <c:legendPos val="r"/>
      <c:layout>
        <c:manualLayout>
          <c:xMode val="edge"/>
          <c:yMode val="edge"/>
          <c:x val="0.88209316821835859"/>
          <c:y val="0.29869864101775839"/>
          <c:w val="0.10726509106650638"/>
          <c:h val="0.39793236566462747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263522</xdr:colOff>
      <xdr:row>1</xdr:row>
      <xdr:rowOff>106892</xdr:rowOff>
    </xdr:from>
    <xdr:to>
      <xdr:col>27</xdr:col>
      <xdr:colOff>49740</xdr:colOff>
      <xdr:row>29</xdr:row>
      <xdr:rowOff>2118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.simon/AppData/Local/Microsoft/Windows/Temporary%20Internet%20Files/Content.Outlook/6HC2UWLU/BCI%20DAI/DAI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ESA28~1/AppData/Local/Temp/7zOD08A.tmp/2014%2003%20CAPEX%20Engagements%20-%20TGoj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2">
          <cell r="S2" t="str">
            <v xml:space="preserve">N°immo </v>
          </cell>
        </row>
        <row r="3">
          <cell r="S3" t="str">
            <v xml:space="preserve">N°eotp 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éthodologie"/>
      <sheetName val="New Table 2014"/>
      <sheetName val="N°DAI"/>
      <sheetName val="TCD Mars"/>
      <sheetName val="DATA Mars"/>
      <sheetName val="EOTP"/>
      <sheetName val="CC"/>
      <sheetName val="Feuil1"/>
      <sheetName val="Apuration commandes 2009-Q12013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Suivi%20des%20Capex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ESA290355" refreshedDate="41808.733340856481" createdVersion="4" refreshedVersion="4" minRefreshableVersion="3" recordCount="217">
  <cacheSource type="worksheet">
    <worksheetSource ref="A1:E218" sheet="Tables" r:id="rId2"/>
  </cacheSource>
  <cacheFields count="5">
    <cacheField name="Eotp" numFmtId="0">
      <sharedItems/>
    </cacheField>
    <cacheField name="Mois" numFmtId="0">
      <sharedItems containsMixedTypes="1" containsNumber="1" containsInteger="1" minValue="0" maxValue="0" count="13">
        <s v="005"/>
        <s v="007"/>
        <s v="010"/>
        <s v="011"/>
        <s v="004"/>
        <s v="009"/>
        <s v="006"/>
        <s v="008"/>
        <s v="012"/>
        <s v="001"/>
        <s v="002"/>
        <s v="003"/>
        <n v="0" u="1"/>
      </sharedItems>
    </cacheField>
    <cacheField name="Année" numFmtId="0">
      <sharedItems count="2">
        <s v="2013"/>
        <s v="2014"/>
      </sharedItems>
    </cacheField>
    <cacheField name="Montant" numFmtId="4">
      <sharedItems containsSemiMixedTypes="0" containsString="0" containsNumber="1" minValue="-45890" maxValue="106830"/>
    </cacheField>
    <cacheField name="Type" numFmtId="0">
      <sharedItems count="4">
        <s v="meca"/>
        <s v="elec"/>
        <s v="mu&amp;ac"/>
        <e v="#N/A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7">
  <r>
    <s v="INDFUSD1MO.001A"/>
    <x v="0"/>
    <x v="0"/>
    <n v="39600"/>
    <x v="0"/>
  </r>
  <r>
    <s v="INDFUSD1MO.001A"/>
    <x v="1"/>
    <x v="0"/>
    <n v="9880"/>
    <x v="0"/>
  </r>
  <r>
    <s v="INDFUSD1MO.001A"/>
    <x v="2"/>
    <x v="0"/>
    <n v="11880"/>
    <x v="0"/>
  </r>
  <r>
    <s v="INDFUSD1MO.002A"/>
    <x v="0"/>
    <x v="0"/>
    <n v="37800"/>
    <x v="0"/>
  </r>
  <r>
    <s v="INDFUSD1MO.002A"/>
    <x v="1"/>
    <x v="0"/>
    <n v="23520"/>
    <x v="0"/>
  </r>
  <r>
    <s v="INDFUSD1MO.002A"/>
    <x v="2"/>
    <x v="0"/>
    <n v="11340"/>
    <x v="0"/>
  </r>
  <r>
    <s v="INDFUSD1MO.002A"/>
    <x v="3"/>
    <x v="0"/>
    <n v="2150"/>
    <x v="0"/>
  </r>
  <r>
    <s v="INDFUSD1MO.003A"/>
    <x v="0"/>
    <x v="0"/>
    <n v="20500"/>
    <x v="0"/>
  </r>
  <r>
    <s v="INDFUSD1MO.003A"/>
    <x v="1"/>
    <x v="0"/>
    <n v="2720"/>
    <x v="0"/>
  </r>
  <r>
    <s v="INDFUSD1MO.003A"/>
    <x v="2"/>
    <x v="0"/>
    <n v="6150"/>
    <x v="0"/>
  </r>
  <r>
    <s v="INDFUSD1MO.003A"/>
    <x v="3"/>
    <x v="0"/>
    <n v="2700"/>
    <x v="0"/>
  </r>
  <r>
    <s v="INDFUSD1MO.004A"/>
    <x v="4"/>
    <x v="0"/>
    <n v="5000"/>
    <x v="0"/>
  </r>
  <r>
    <s v="INDFUSD1MO.004A"/>
    <x v="0"/>
    <x v="0"/>
    <n v="32000"/>
    <x v="0"/>
  </r>
  <r>
    <s v="INDFUSD1MO.004A"/>
    <x v="1"/>
    <x v="0"/>
    <n v="5600"/>
    <x v="0"/>
  </r>
  <r>
    <s v="INDFUSD1MO.004A"/>
    <x v="2"/>
    <x v="0"/>
    <n v="9600"/>
    <x v="0"/>
  </r>
  <r>
    <s v="INDFUSD1MO.004A"/>
    <x v="3"/>
    <x v="0"/>
    <n v="5000"/>
    <x v="0"/>
  </r>
  <r>
    <s v="INDFUSD1MO.005A"/>
    <x v="0"/>
    <x v="0"/>
    <n v="57350"/>
    <x v="0"/>
  </r>
  <r>
    <s v="INDFUSD1MO.005A"/>
    <x v="1"/>
    <x v="0"/>
    <n v="9200"/>
    <x v="0"/>
  </r>
  <r>
    <s v="INDFUSD1MO.005A"/>
    <x v="2"/>
    <x v="0"/>
    <n v="17205"/>
    <x v="0"/>
  </r>
  <r>
    <s v="INDFUSD1MO.010A"/>
    <x v="0"/>
    <x v="0"/>
    <n v="700"/>
    <x v="0"/>
  </r>
  <r>
    <s v="INDFUSD1MO.010A"/>
    <x v="2"/>
    <x v="0"/>
    <n v="210"/>
    <x v="0"/>
  </r>
  <r>
    <s v="INDFUSD1MO.011A"/>
    <x v="0"/>
    <x v="0"/>
    <n v="1800"/>
    <x v="0"/>
  </r>
  <r>
    <s v="INDFUSD1MO.012A"/>
    <x v="0"/>
    <x v="0"/>
    <n v="3600"/>
    <x v="0"/>
  </r>
  <r>
    <s v="INDFUSD1MO.013A"/>
    <x v="0"/>
    <x v="0"/>
    <n v="5500"/>
    <x v="0"/>
  </r>
  <r>
    <s v="INDFUSD1MO.013A"/>
    <x v="2"/>
    <x v="0"/>
    <n v="1650"/>
    <x v="0"/>
  </r>
  <r>
    <s v="INDFUSD1MO.014A"/>
    <x v="0"/>
    <x v="0"/>
    <n v="5300"/>
    <x v="0"/>
  </r>
  <r>
    <s v="INDFUSD1MO.014A"/>
    <x v="2"/>
    <x v="0"/>
    <n v="1590"/>
    <x v="0"/>
  </r>
  <r>
    <s v="INDFUSD1MO.015A"/>
    <x v="0"/>
    <x v="0"/>
    <n v="1400"/>
    <x v="0"/>
  </r>
  <r>
    <s v="INDFUSD1MO.016A"/>
    <x v="0"/>
    <x v="0"/>
    <n v="8109"/>
    <x v="0"/>
  </r>
  <r>
    <s v="INDFUSD1MO.016A"/>
    <x v="2"/>
    <x v="0"/>
    <n v="1770"/>
    <x v="0"/>
  </r>
  <r>
    <s v="INDFUSD1MO.016A"/>
    <x v="3"/>
    <x v="0"/>
    <n v="95"/>
    <x v="0"/>
  </r>
  <r>
    <s v="INDFUSD1MO.017A"/>
    <x v="4"/>
    <x v="0"/>
    <n v="1040"/>
    <x v="0"/>
  </r>
  <r>
    <s v="INDFUSD1MO.017A"/>
    <x v="0"/>
    <x v="0"/>
    <n v="4097"/>
    <x v="0"/>
  </r>
  <r>
    <s v="INDFUSD1MO.017A"/>
    <x v="1"/>
    <x v="0"/>
    <n v="134"/>
    <x v="0"/>
  </r>
  <r>
    <s v="INDFUSD1MO.017A"/>
    <x v="5"/>
    <x v="0"/>
    <n v="290"/>
    <x v="0"/>
  </r>
  <r>
    <s v="INDFUSD1MO.019A"/>
    <x v="0"/>
    <x v="0"/>
    <n v="3449"/>
    <x v="0"/>
  </r>
  <r>
    <s v="INDFUSD1MO.019A"/>
    <x v="5"/>
    <x v="0"/>
    <n v="290"/>
    <x v="0"/>
  </r>
  <r>
    <s v="INDFUSD1MO.020A"/>
    <x v="0"/>
    <x v="0"/>
    <n v="585"/>
    <x v="0"/>
  </r>
  <r>
    <s v="INDFUSD1MO.022A"/>
    <x v="0"/>
    <x v="0"/>
    <n v="470"/>
    <x v="0"/>
  </r>
  <r>
    <s v="INDFUSD1MO.023A"/>
    <x v="4"/>
    <x v="0"/>
    <n v="3182"/>
    <x v="0"/>
  </r>
  <r>
    <s v="INDFUSD1MO.023A"/>
    <x v="0"/>
    <x v="0"/>
    <n v="405"/>
    <x v="0"/>
  </r>
  <r>
    <s v="INDFUSD1MO.023A"/>
    <x v="5"/>
    <x v="0"/>
    <n v="340"/>
    <x v="0"/>
  </r>
  <r>
    <s v="INDFUSDCMM.001A"/>
    <x v="0"/>
    <x v="0"/>
    <n v="24962.6"/>
    <x v="1"/>
  </r>
  <r>
    <s v="INDFUSDCMM.002A"/>
    <x v="0"/>
    <x v="0"/>
    <n v="24962.6"/>
    <x v="2"/>
  </r>
  <r>
    <s v="INDFUSDCMO.001A"/>
    <x v="6"/>
    <x v="0"/>
    <n v="8465.9699999999993"/>
    <x v="0"/>
  </r>
  <r>
    <s v="INDFUSDCMO.001A"/>
    <x v="7"/>
    <x v="0"/>
    <n v="6108.17"/>
    <x v="0"/>
  </r>
  <r>
    <s v="INDFUSDCMO.001A"/>
    <x v="3"/>
    <x v="0"/>
    <n v="1214.83"/>
    <x v="0"/>
  </r>
  <r>
    <s v="INDFUSDCMO.002A"/>
    <x v="0"/>
    <x v="0"/>
    <n v="1464.31"/>
    <x v="0"/>
  </r>
  <r>
    <s v="INDFUSDCMO.002A"/>
    <x v="6"/>
    <x v="0"/>
    <n v="9233.59"/>
    <x v="0"/>
  </r>
  <r>
    <s v="INDFUSDCMO.002A"/>
    <x v="7"/>
    <x v="0"/>
    <n v="-337.71000000000004"/>
    <x v="0"/>
  </r>
  <r>
    <s v="INDFUSDCMO.003A"/>
    <x v="6"/>
    <x v="0"/>
    <n v="8465.9699999999993"/>
    <x v="0"/>
  </r>
  <r>
    <s v="INDFUSDCMO.003A"/>
    <x v="7"/>
    <x v="0"/>
    <n v="6108.17"/>
    <x v="0"/>
  </r>
  <r>
    <s v="INDFUSDCMO.003A"/>
    <x v="3"/>
    <x v="0"/>
    <n v="1214.83"/>
    <x v="0"/>
  </r>
  <r>
    <s v="INDFUSDCMO.004A"/>
    <x v="6"/>
    <x v="0"/>
    <n v="19240.84"/>
    <x v="0"/>
  </r>
  <r>
    <s v="INDFUSDCMO.004A"/>
    <x v="7"/>
    <x v="0"/>
    <n v="13742.699999999999"/>
    <x v="0"/>
  </r>
  <r>
    <s v="INDFUSDCMO.004A"/>
    <x v="5"/>
    <x v="0"/>
    <n v="0"/>
    <x v="0"/>
  </r>
  <r>
    <s v="INDFUSDCMO.006A"/>
    <x v="0"/>
    <x v="0"/>
    <n v="26534.059999999998"/>
    <x v="0"/>
  </r>
  <r>
    <s v="INDFUSDCMO.007A"/>
    <x v="6"/>
    <x v="0"/>
    <n v="5772.25"/>
    <x v="0"/>
  </r>
  <r>
    <s v="INDFUSDCMO.007A"/>
    <x v="7"/>
    <x v="0"/>
    <n v="3892.6899999999996"/>
    <x v="0"/>
  </r>
  <r>
    <s v="INDFUSDCMO.008A"/>
    <x v="6"/>
    <x v="0"/>
    <n v="14699.99"/>
    <x v="0"/>
  </r>
  <r>
    <s v="INDFUSDCMO.008A"/>
    <x v="7"/>
    <x v="0"/>
    <n v="3325.9100000000008"/>
    <x v="0"/>
  </r>
  <r>
    <s v="INDFUSDCMO.008A"/>
    <x v="5"/>
    <x v="0"/>
    <n v="0"/>
    <x v="0"/>
  </r>
  <r>
    <s v="INDFUSD1MO.007A"/>
    <x v="1"/>
    <x v="0"/>
    <n v="835"/>
    <x v="0"/>
  </r>
  <r>
    <s v="INDFUSD1MO.033A"/>
    <x v="1"/>
    <x v="0"/>
    <n v="2713"/>
    <x v="1"/>
  </r>
  <r>
    <s v="INDFUSD1MO.033A"/>
    <x v="3"/>
    <x v="0"/>
    <n v="26"/>
    <x v="1"/>
  </r>
  <r>
    <s v="INDFUSD1MO.033A"/>
    <x v="8"/>
    <x v="0"/>
    <n v="8870"/>
    <x v="1"/>
  </r>
  <r>
    <s v="INDFUSDCMO.031A"/>
    <x v="1"/>
    <x v="0"/>
    <n v="2220"/>
    <x v="0"/>
  </r>
  <r>
    <s v="INDFUSDCMO.013A"/>
    <x v="7"/>
    <x v="0"/>
    <n v="36654"/>
    <x v="0"/>
  </r>
  <r>
    <s v="INDFUSDCMO.013A"/>
    <x v="3"/>
    <x v="0"/>
    <n v="85526"/>
    <x v="0"/>
  </r>
  <r>
    <s v="INDFUSDCMO.014A"/>
    <x v="7"/>
    <x v="0"/>
    <n v="8550"/>
    <x v="0"/>
  </r>
  <r>
    <s v="INDFUSDCMO.014A"/>
    <x v="3"/>
    <x v="0"/>
    <n v="19950"/>
    <x v="0"/>
  </r>
  <r>
    <s v="INDFUSDCMO.012A"/>
    <x v="5"/>
    <x v="0"/>
    <n v="690"/>
    <x v="0"/>
  </r>
  <r>
    <s v="INDFUSDCMO.016A"/>
    <x v="5"/>
    <x v="0"/>
    <n v="821"/>
    <x v="0"/>
  </r>
  <r>
    <s v="INDFUSDCMO.017A"/>
    <x v="5"/>
    <x v="0"/>
    <n v="380"/>
    <x v="0"/>
  </r>
  <r>
    <s v="INDFUSDCMO.017A"/>
    <x v="2"/>
    <x v="0"/>
    <n v="2441.94"/>
    <x v="0"/>
  </r>
  <r>
    <s v="INDFUSDCMO.017A"/>
    <x v="8"/>
    <x v="0"/>
    <n v="-1000.3700000000001"/>
    <x v="0"/>
  </r>
  <r>
    <s v="INDFUSDCMM.018A"/>
    <x v="2"/>
    <x v="0"/>
    <n v="1845"/>
    <x v="2"/>
  </r>
  <r>
    <s v="INDFUSDCMM.019A"/>
    <x v="2"/>
    <x v="0"/>
    <n v="1845"/>
    <x v="2"/>
  </r>
  <r>
    <s v="INDFUSDCMM.021A"/>
    <x v="2"/>
    <x v="0"/>
    <n v="1854"/>
    <x v="2"/>
  </r>
  <r>
    <s v="INDFUSDCMM.022A"/>
    <x v="2"/>
    <x v="0"/>
    <n v="1854"/>
    <x v="2"/>
  </r>
  <r>
    <s v="INDFUSDCMO.005A"/>
    <x v="2"/>
    <x v="0"/>
    <n v="6086.06"/>
    <x v="0"/>
  </r>
  <r>
    <s v="INDFUSDCMO.005A"/>
    <x v="8"/>
    <x v="0"/>
    <n v="-2493.2200000000003"/>
    <x v="0"/>
  </r>
  <r>
    <s v="INDFUSDCMO.009A"/>
    <x v="2"/>
    <x v="0"/>
    <n v="6762.29"/>
    <x v="0"/>
  </r>
  <r>
    <s v="INDFUSDCMO.009A"/>
    <x v="3"/>
    <x v="0"/>
    <n v="367.68"/>
    <x v="0"/>
  </r>
  <r>
    <s v="INDFUSDCMO.009A"/>
    <x v="8"/>
    <x v="0"/>
    <n v="-2770.24"/>
    <x v="0"/>
  </r>
  <r>
    <s v="INDFUSDCMO.010A"/>
    <x v="2"/>
    <x v="0"/>
    <n v="610"/>
    <x v="0"/>
  </r>
  <r>
    <s v="INDFUSDCMO.015A"/>
    <x v="2"/>
    <x v="0"/>
    <n v="7137.97"/>
    <x v="0"/>
  </r>
  <r>
    <s v="INDFUSDCMO.015A"/>
    <x v="8"/>
    <x v="0"/>
    <n v="-2924.1400000000003"/>
    <x v="0"/>
  </r>
  <r>
    <s v="INDFUSDCMO.018A"/>
    <x v="2"/>
    <x v="0"/>
    <n v="6161.2"/>
    <x v="0"/>
  </r>
  <r>
    <s v="INDFUSDCMO.018A"/>
    <x v="3"/>
    <x v="0"/>
    <n v="882.44"/>
    <x v="0"/>
  </r>
  <r>
    <s v="INDFUSDCMO.018A"/>
    <x v="8"/>
    <x v="0"/>
    <n v="-2523.9999999999995"/>
    <x v="0"/>
  </r>
  <r>
    <s v="INDFUSDCMO.019A"/>
    <x v="2"/>
    <x v="0"/>
    <n v="3381.15"/>
    <x v="0"/>
  </r>
  <r>
    <s v="INDFUSDCMO.019A"/>
    <x v="8"/>
    <x v="0"/>
    <n v="-1385.13"/>
    <x v="0"/>
  </r>
  <r>
    <s v="INDFUSDCMO.029A"/>
    <x v="2"/>
    <x v="0"/>
    <n v="4132.51"/>
    <x v="0"/>
  </r>
  <r>
    <s v="INDFUSDCMO.030A"/>
    <x v="2"/>
    <x v="0"/>
    <n v="6912.56"/>
    <x v="0"/>
  </r>
  <r>
    <s v="INDFUSDCMO.036A"/>
    <x v="2"/>
    <x v="0"/>
    <n v="561"/>
    <x v="0"/>
  </r>
  <r>
    <s v="INDFUSDCMM.005A"/>
    <x v="3"/>
    <x v="0"/>
    <n v="86260"/>
    <x v="2"/>
  </r>
  <r>
    <s v="INDFUSDCMM.010A"/>
    <x v="3"/>
    <x v="0"/>
    <n v="40190"/>
    <x v="0"/>
  </r>
  <r>
    <s v="INDFUSDCMM.024A"/>
    <x v="3"/>
    <x v="0"/>
    <n v="3123.25"/>
    <x v="2"/>
  </r>
  <r>
    <s v="INDFUSDCMM.025A"/>
    <x v="3"/>
    <x v="0"/>
    <n v="3123.25"/>
    <x v="2"/>
  </r>
  <r>
    <s v="INDFUSDCMM.026A"/>
    <x v="3"/>
    <x v="0"/>
    <n v="3123.25"/>
    <x v="2"/>
  </r>
  <r>
    <s v="INDFUSDCMM.027A"/>
    <x v="3"/>
    <x v="0"/>
    <n v="3123.25"/>
    <x v="2"/>
  </r>
  <r>
    <s v="INDFUSDCMM.028A"/>
    <x v="3"/>
    <x v="0"/>
    <n v="995"/>
    <x v="2"/>
  </r>
  <r>
    <s v="INDFUSDCMO.023A"/>
    <x v="3"/>
    <x v="0"/>
    <n v="145"/>
    <x v="0"/>
  </r>
  <r>
    <s v="INDFUSDCMM.012A"/>
    <x v="8"/>
    <x v="0"/>
    <n v="322.25"/>
    <x v="3"/>
  </r>
  <r>
    <s v="INDFUSDCMO.034A"/>
    <x v="8"/>
    <x v="0"/>
    <n v="530"/>
    <x v="0"/>
  </r>
  <r>
    <s v="INDFUSD1MO.005A"/>
    <x v="9"/>
    <x v="1"/>
    <n v="2010"/>
    <x v="0"/>
  </r>
  <r>
    <s v="INDFUSD1MO.005A"/>
    <x v="0"/>
    <x v="1"/>
    <n v="-17205"/>
    <x v="0"/>
  </r>
  <r>
    <s v="INDFUSD1MO.025A"/>
    <x v="9"/>
    <x v="1"/>
    <n v="28840"/>
    <x v="2"/>
  </r>
  <r>
    <s v="INDFUSD1MO.026A"/>
    <x v="9"/>
    <x v="1"/>
    <n v="25430"/>
    <x v="2"/>
  </r>
  <r>
    <s v="INDFUSD1MO.034A"/>
    <x v="9"/>
    <x v="1"/>
    <n v="21515"/>
    <x v="1"/>
  </r>
  <r>
    <s v="INDFUSD1MO.035A"/>
    <x v="9"/>
    <x v="1"/>
    <n v="14438"/>
    <x v="1"/>
  </r>
  <r>
    <s v="INDFUSD1MO.039A"/>
    <x v="9"/>
    <x v="1"/>
    <n v="19930"/>
    <x v="3"/>
  </r>
  <r>
    <s v="INDFUSD1MO.039A"/>
    <x v="4"/>
    <x v="1"/>
    <n v="3680"/>
    <x v="3"/>
  </r>
  <r>
    <s v="INDFUSD1MO.049A"/>
    <x v="9"/>
    <x v="1"/>
    <n v="6648.79"/>
    <x v="0"/>
  </r>
  <r>
    <s v="INDFUSD1MO.050A"/>
    <x v="9"/>
    <x v="1"/>
    <n v="6648.79"/>
    <x v="0"/>
  </r>
  <r>
    <s v="INDFUSD1MO.051A"/>
    <x v="9"/>
    <x v="1"/>
    <n v="7379.43"/>
    <x v="0"/>
  </r>
  <r>
    <s v="INDFUSD1MO.051A"/>
    <x v="10"/>
    <x v="1"/>
    <n v="7371.56"/>
    <x v="0"/>
  </r>
  <r>
    <s v="INDFUSD1MO.051A"/>
    <x v="4"/>
    <x v="1"/>
    <n v="-43.23"/>
    <x v="0"/>
  </r>
  <r>
    <s v="INDFUSD1MO.055A"/>
    <x v="9"/>
    <x v="1"/>
    <n v="5216"/>
    <x v="0"/>
  </r>
  <r>
    <s v="INDFUSDCMM.003A"/>
    <x v="9"/>
    <x v="1"/>
    <n v="106830"/>
    <x v="2"/>
  </r>
  <r>
    <s v="INDFUSDCMM.004A"/>
    <x v="9"/>
    <x v="1"/>
    <n v="10600"/>
    <x v="2"/>
  </r>
  <r>
    <s v="INDFUSDCMM.005A"/>
    <x v="9"/>
    <x v="1"/>
    <n v="1050"/>
    <x v="2"/>
  </r>
  <r>
    <s v="INDFUSDCMM.005A"/>
    <x v="11"/>
    <x v="1"/>
    <n v="6800"/>
    <x v="2"/>
  </r>
  <r>
    <s v="INDFUSDCMM.006A"/>
    <x v="9"/>
    <x v="1"/>
    <n v="3640"/>
    <x v="2"/>
  </r>
  <r>
    <s v="INDFUSDCMM.007A"/>
    <x v="9"/>
    <x v="1"/>
    <n v="896"/>
    <x v="1"/>
  </r>
  <r>
    <s v="INDFUSDCMM.007A"/>
    <x v="11"/>
    <x v="1"/>
    <n v="8.0500000000000007"/>
    <x v="1"/>
  </r>
  <r>
    <s v="INDFUSDCMM.007A"/>
    <x v="4"/>
    <x v="1"/>
    <n v="72870"/>
    <x v="1"/>
  </r>
  <r>
    <s v="INDFUSDCMM.010A"/>
    <x v="9"/>
    <x v="1"/>
    <n v="54065.700000000004"/>
    <x v="0"/>
  </r>
  <r>
    <s v="INDFUSDCMM.010A"/>
    <x v="10"/>
    <x v="1"/>
    <n v="-45890"/>
    <x v="0"/>
  </r>
  <r>
    <s v="INDFUSDCMM.012A"/>
    <x v="9"/>
    <x v="1"/>
    <n v="49900"/>
    <x v="1"/>
  </r>
  <r>
    <s v="INDFUSDCMM.012A"/>
    <x v="10"/>
    <x v="1"/>
    <n v="1730.8"/>
    <x v="1"/>
  </r>
  <r>
    <s v="INDFUSDCMM.020A"/>
    <x v="9"/>
    <x v="1"/>
    <n v="2950"/>
    <x v="2"/>
  </r>
  <r>
    <s v="INDFUSDCMM.032A"/>
    <x v="9"/>
    <x v="1"/>
    <n v="1873"/>
    <x v="2"/>
  </r>
  <r>
    <s v="INDFUSDCMM.038A"/>
    <x v="9"/>
    <x v="1"/>
    <n v="8037"/>
    <x v="0"/>
  </r>
  <r>
    <s v="INDFUSDCMO.013A"/>
    <x v="9"/>
    <x v="1"/>
    <n v="-31609"/>
    <x v="0"/>
  </r>
  <r>
    <s v="INDFUSDCMO.013A"/>
    <x v="10"/>
    <x v="1"/>
    <n v="30136"/>
    <x v="0"/>
  </r>
  <r>
    <s v="INDFUSDCMO.013A"/>
    <x v="4"/>
    <x v="1"/>
    <n v="6518.0000000000073"/>
    <x v="0"/>
  </r>
  <r>
    <s v="INDFUSDCMO.014A"/>
    <x v="9"/>
    <x v="1"/>
    <n v="430"/>
    <x v="0"/>
  </r>
  <r>
    <s v="INDFUSDCMO.014A"/>
    <x v="4"/>
    <x v="1"/>
    <n v="0"/>
    <x v="0"/>
  </r>
  <r>
    <s v="INDFUSDCMO.021A"/>
    <x v="9"/>
    <x v="1"/>
    <n v="25572.27"/>
    <x v="0"/>
  </r>
  <r>
    <s v="INDFUSD1MO.036A"/>
    <x v="10"/>
    <x v="1"/>
    <n v="43616"/>
    <x v="1"/>
  </r>
  <r>
    <s v="INDFUSD1MO.046A"/>
    <x v="10"/>
    <x v="1"/>
    <n v="16070"/>
    <x v="3"/>
  </r>
  <r>
    <s v="INDFUSD1MO.048A"/>
    <x v="10"/>
    <x v="1"/>
    <n v="12990"/>
    <x v="1"/>
  </r>
  <r>
    <s v="INDFUSD1MO.048A"/>
    <x v="11"/>
    <x v="1"/>
    <n v="1681"/>
    <x v="1"/>
  </r>
  <r>
    <s v="INDFUSD1MO.048A"/>
    <x v="0"/>
    <x v="1"/>
    <n v="1350"/>
    <x v="1"/>
  </r>
  <r>
    <s v="INDFUSD1MO.062A"/>
    <x v="10"/>
    <x v="1"/>
    <n v="6735.3"/>
    <x v="3"/>
  </r>
  <r>
    <s v="INDFUSD1MO.065A"/>
    <x v="10"/>
    <x v="1"/>
    <n v="3927"/>
    <x v="3"/>
  </r>
  <r>
    <s v="INDFUSD1MO.066A"/>
    <x v="10"/>
    <x v="1"/>
    <n v="1995.9"/>
    <x v="3"/>
  </r>
  <r>
    <s v="INDFUSD1MO.067A"/>
    <x v="10"/>
    <x v="1"/>
    <n v="1950.9"/>
    <x v="3"/>
  </r>
  <r>
    <s v="INDFUSD1MO.071A"/>
    <x v="10"/>
    <x v="1"/>
    <n v="1302"/>
    <x v="1"/>
  </r>
  <r>
    <s v="INDFUSD1MO.075A"/>
    <x v="10"/>
    <x v="1"/>
    <n v="3012.88"/>
    <x v="3"/>
  </r>
  <r>
    <s v="INDFUSDCMM.013A"/>
    <x v="10"/>
    <x v="1"/>
    <n v="74665.8"/>
    <x v="1"/>
  </r>
  <r>
    <s v="INDFUSDCMM.013A"/>
    <x v="11"/>
    <x v="1"/>
    <n v="3500"/>
    <x v="1"/>
  </r>
  <r>
    <s v="INDFUSDCMM.033A"/>
    <x v="10"/>
    <x v="1"/>
    <n v="39595"/>
    <x v="2"/>
  </r>
  <r>
    <s v="INDFUSDCMM.039A"/>
    <x v="10"/>
    <x v="1"/>
    <n v="1968.6"/>
    <x v="1"/>
  </r>
  <r>
    <s v="INDFUSDCMM.039A"/>
    <x v="0"/>
    <x v="1"/>
    <n v="5635"/>
    <x v="1"/>
  </r>
  <r>
    <s v="INDFUSDCMO.005A"/>
    <x v="10"/>
    <x v="1"/>
    <n v="2378.12"/>
    <x v="0"/>
  </r>
  <r>
    <s v="INDFUSDCMO.005A"/>
    <x v="11"/>
    <x v="1"/>
    <n v="293.36"/>
    <x v="0"/>
  </r>
  <r>
    <s v="INDFUSDCMO.005A"/>
    <x v="4"/>
    <x v="1"/>
    <n v="-35.01"/>
    <x v="0"/>
  </r>
  <r>
    <s v="INDFUSDCMO.006A"/>
    <x v="10"/>
    <x v="1"/>
    <n v="25689.589999999997"/>
    <x v="0"/>
  </r>
  <r>
    <s v="INDFUSDCMO.006A"/>
    <x v="4"/>
    <x v="1"/>
    <n v="-378.26"/>
    <x v="0"/>
  </r>
  <r>
    <s v="INDFUSDCMO.007A"/>
    <x v="10"/>
    <x v="1"/>
    <n v="440.39"/>
    <x v="0"/>
  </r>
  <r>
    <s v="INDFUSDCMO.009A"/>
    <x v="10"/>
    <x v="1"/>
    <n v="2641.67"/>
    <x v="0"/>
  </r>
  <r>
    <s v="INDFUSDCMO.009A"/>
    <x v="4"/>
    <x v="1"/>
    <n v="-38.909999999999997"/>
    <x v="0"/>
  </r>
  <r>
    <s v="INDFUSDCMO.015A"/>
    <x v="10"/>
    <x v="1"/>
    <n v="2789.16"/>
    <x v="0"/>
  </r>
  <r>
    <s v="INDFUSDCMO.015A"/>
    <x v="4"/>
    <x v="1"/>
    <n v="-41.07"/>
    <x v="0"/>
  </r>
  <r>
    <s v="INDFUSDCMO.017A"/>
    <x v="10"/>
    <x v="1"/>
    <n v="954.18"/>
    <x v="0"/>
  </r>
  <r>
    <s v="INDFUSDCMO.017A"/>
    <x v="4"/>
    <x v="1"/>
    <n v="-14.04"/>
    <x v="0"/>
  </r>
  <r>
    <s v="INDFUSDCMO.018A"/>
    <x v="10"/>
    <x v="1"/>
    <n v="2407.5500000000002"/>
    <x v="0"/>
  </r>
  <r>
    <s v="INDFUSDCMO.018A"/>
    <x v="11"/>
    <x v="1"/>
    <n v="1613.47"/>
    <x v="0"/>
  </r>
  <r>
    <s v="INDFUSDCMO.018A"/>
    <x v="4"/>
    <x v="1"/>
    <n v="-57.92"/>
    <x v="0"/>
  </r>
  <r>
    <s v="INDFUSDCMO.019A"/>
    <x v="10"/>
    <x v="1"/>
    <n v="1321.18"/>
    <x v="0"/>
  </r>
  <r>
    <s v="INDFUSDCMO.019A"/>
    <x v="4"/>
    <x v="1"/>
    <n v="-19.45"/>
    <x v="0"/>
  </r>
  <r>
    <s v="INDFUSDCMO.026A"/>
    <x v="10"/>
    <x v="1"/>
    <n v="6238.9"/>
    <x v="0"/>
  </r>
  <r>
    <s v="INDFUSDCMO.026A"/>
    <x v="11"/>
    <x v="1"/>
    <n v="-5.03"/>
    <x v="0"/>
  </r>
  <r>
    <s v="INDFUSDCMO.035A"/>
    <x v="10"/>
    <x v="1"/>
    <n v="6238.9"/>
    <x v="0"/>
  </r>
  <r>
    <s v="INDFUSDCMO.035A"/>
    <x v="11"/>
    <x v="1"/>
    <n v="-5.03"/>
    <x v="0"/>
  </r>
  <r>
    <s v="INDFUSDCMO.037A"/>
    <x v="10"/>
    <x v="1"/>
    <n v="3669.94"/>
    <x v="0"/>
  </r>
  <r>
    <s v="INDFUSD1MO.004A"/>
    <x v="11"/>
    <x v="1"/>
    <n v="630"/>
    <x v="0"/>
  </r>
  <r>
    <s v="INDFUSD1MO.004A"/>
    <x v="0"/>
    <x v="1"/>
    <n v="-9600"/>
    <x v="0"/>
  </r>
  <r>
    <s v="INDFUSD1MO.011A"/>
    <x v="11"/>
    <x v="1"/>
    <n v="2800"/>
    <x v="0"/>
  </r>
  <r>
    <s v="INDFUSD1MO.023A"/>
    <x v="11"/>
    <x v="1"/>
    <n v="851"/>
    <x v="0"/>
  </r>
  <r>
    <s v="INDFUSD1MO.033A"/>
    <x v="11"/>
    <x v="1"/>
    <n v="711"/>
    <x v="3"/>
  </r>
  <r>
    <s v="INDFUSD1MO.064A"/>
    <x v="11"/>
    <x v="1"/>
    <n v="0.8999999999996362"/>
    <x v="3"/>
  </r>
  <r>
    <s v="INDFUSD1MO.069A"/>
    <x v="11"/>
    <x v="1"/>
    <n v="1500"/>
    <x v="3"/>
  </r>
  <r>
    <s v="INDFUSD1MO.078A"/>
    <x v="11"/>
    <x v="1"/>
    <n v="6631"/>
    <x v="3"/>
  </r>
  <r>
    <s v="INDFUSD1MO.018A"/>
    <x v="4"/>
    <x v="1"/>
    <n v="690"/>
    <x v="0"/>
  </r>
  <r>
    <s v="INDFUSD1MO.027A"/>
    <x v="4"/>
    <x v="1"/>
    <n v="21463"/>
    <x v="3"/>
  </r>
  <r>
    <s v="INDFUSD1MO.028A"/>
    <x v="4"/>
    <x v="1"/>
    <n v="17518.55"/>
    <x v="3"/>
  </r>
  <r>
    <s v="INDFUSD1MO.029A"/>
    <x v="4"/>
    <x v="1"/>
    <n v="16895"/>
    <x v="3"/>
  </r>
  <r>
    <s v="INDFUSD1MO.038A"/>
    <x v="4"/>
    <x v="1"/>
    <n v="34747"/>
    <x v="3"/>
  </r>
  <r>
    <s v="INDFUSD1MO.040A"/>
    <x v="4"/>
    <x v="1"/>
    <n v="14764.36"/>
    <x v="3"/>
  </r>
  <r>
    <s v="INDFUSD1MO.041A"/>
    <x v="4"/>
    <x v="1"/>
    <n v="14351.55"/>
    <x v="3"/>
  </r>
  <r>
    <s v="INDFUSD1MO.041A"/>
    <x v="0"/>
    <x v="1"/>
    <n v="780"/>
    <x v="3"/>
  </r>
  <r>
    <s v="INDFUSD1MO.053A"/>
    <x v="4"/>
    <x v="1"/>
    <n v="27600"/>
    <x v="0"/>
  </r>
  <r>
    <s v="INDFUSDCML.001A"/>
    <x v="4"/>
    <x v="1"/>
    <n v="45638.1"/>
    <x v="2"/>
  </r>
  <r>
    <s v="INDFUSDCMM.008A"/>
    <x v="4"/>
    <x v="1"/>
    <n v="36166"/>
    <x v="3"/>
  </r>
  <r>
    <s v="INDFUSDCMM.009A"/>
    <x v="4"/>
    <x v="1"/>
    <n v="32566"/>
    <x v="3"/>
  </r>
  <r>
    <s v="INDFUSDCMO.003A"/>
    <x v="4"/>
    <x v="1"/>
    <n v="723.18"/>
    <x v="0"/>
  </r>
  <r>
    <s v="INDFUSDCMO.033A"/>
    <x v="4"/>
    <x v="1"/>
    <n v="23742"/>
    <x v="0"/>
  </r>
  <r>
    <s v="INDFUSDCMO.033A"/>
    <x v="0"/>
    <x v="1"/>
    <n v="2570"/>
    <x v="0"/>
  </r>
  <r>
    <s v="INDFUSD1MO.001A"/>
    <x v="0"/>
    <x v="1"/>
    <n v="-11880"/>
    <x v="3"/>
  </r>
  <r>
    <s v="INDFUSD1MO.002A"/>
    <x v="0"/>
    <x v="1"/>
    <n v="-11340"/>
    <x v="3"/>
  </r>
  <r>
    <s v="INDFUSD1MO.003A"/>
    <x v="0"/>
    <x v="1"/>
    <n v="-6150"/>
    <x v="3"/>
  </r>
  <r>
    <s v="INDFUSD1MO.010A"/>
    <x v="0"/>
    <x v="1"/>
    <n v="-210"/>
    <x v="0"/>
  </r>
  <r>
    <s v="INDFUSD1MO.013A"/>
    <x v="0"/>
    <x v="1"/>
    <n v="-1650"/>
    <x v="0"/>
  </r>
  <r>
    <s v="INDFUSD1MO.014A"/>
    <x v="0"/>
    <x v="1"/>
    <n v="-1590"/>
    <x v="0"/>
  </r>
  <r>
    <s v="INDFUSD1MO.016A"/>
    <x v="0"/>
    <x v="1"/>
    <n v="-962"/>
    <x v="0"/>
  </r>
  <r>
    <s v="INDFUSD1MO.037A"/>
    <x v="0"/>
    <x v="1"/>
    <n v="19623.87"/>
    <x v="3"/>
  </r>
  <r>
    <s v="INDFUSD1MO.044A"/>
    <x v="0"/>
    <x v="1"/>
    <n v="13550"/>
    <x v="3"/>
  </r>
  <r>
    <s v="INDFUSDCMM.035A"/>
    <x v="0"/>
    <x v="1"/>
    <n v="44000"/>
    <x v="2"/>
  </r>
  <r>
    <s v="INDFUSDCMM.042A"/>
    <x v="0"/>
    <x v="1"/>
    <n v="1843"/>
    <x v="2"/>
  </r>
  <r>
    <s v="INDFUSDCMM.043A"/>
    <x v="0"/>
    <x v="1"/>
    <n v="1847"/>
    <x v="2"/>
  </r>
  <r>
    <s v="INDFUSDCMM.044A"/>
    <x v="0"/>
    <x v="1"/>
    <n v="3123.25"/>
    <x v="2"/>
  </r>
  <r>
    <s v="INDFUSDCMM.045A"/>
    <x v="0"/>
    <x v="1"/>
    <n v="3123.25"/>
    <x v="2"/>
  </r>
  <r>
    <s v="INDFUSDCMM.046A"/>
    <x v="0"/>
    <x v="1"/>
    <n v="3123.25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0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compact="0" compactData="0" gridDropZones="1" multipleFieldFilters="0">
  <location ref="A3:G21" firstHeaderRow="1" firstDataRow="2" firstDataCol="2"/>
  <pivotFields count="5">
    <pivotField compact="0" outline="0" showAll="0"/>
    <pivotField axis="axisRow" compact="0" outline="0" showAll="0">
      <items count="14">
        <item m="1" x="12"/>
        <item x="9"/>
        <item x="10"/>
        <item x="11"/>
        <item x="4"/>
        <item x="0"/>
        <item x="6"/>
        <item x="1"/>
        <item x="7"/>
        <item x="5"/>
        <item x="2"/>
        <item x="3"/>
        <item x="8"/>
        <item t="default"/>
      </items>
    </pivotField>
    <pivotField axis="axisRow" compact="0" outline="0" showAll="0">
      <items count="3">
        <item x="0"/>
        <item x="1"/>
        <item t="default"/>
      </items>
    </pivotField>
    <pivotField dataField="1" compact="0" numFmtId="4" outline="0" showAll="0"/>
    <pivotField axis="axisCol" compact="0" outline="0" showAll="0">
      <items count="5">
        <item x="1"/>
        <item x="0"/>
        <item x="2"/>
        <item x="3"/>
        <item t="default"/>
      </items>
    </pivotField>
  </pivotFields>
  <rowFields count="2">
    <field x="2"/>
    <field x="1"/>
  </rowFields>
  <rowItems count="17">
    <i>
      <x/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default">
      <x/>
    </i>
    <i>
      <x v="1"/>
      <x v="1"/>
    </i>
    <i r="1">
      <x v="2"/>
    </i>
    <i r="1">
      <x v="3"/>
    </i>
    <i r="1">
      <x v="4"/>
    </i>
    <i r="1">
      <x v="5"/>
    </i>
    <i t="default">
      <x v="1"/>
    </i>
    <i t="grand">
      <x/>
    </i>
  </rowItems>
  <colFields count="1">
    <field x="4"/>
  </colFields>
  <colItems count="5">
    <i>
      <x/>
    </i>
    <i>
      <x v="1"/>
    </i>
    <i>
      <x v="2"/>
    </i>
    <i>
      <x v="3"/>
    </i>
    <i t="grand">
      <x/>
    </i>
  </colItems>
  <dataFields count="1">
    <dataField name="Sum of Montant" fld="3" baseField="0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1"/>
  <sheetViews>
    <sheetView workbookViewId="0">
      <selection activeCell="E26" sqref="E26"/>
    </sheetView>
  </sheetViews>
  <sheetFormatPr baseColWidth="10" defaultColWidth="9.140625" defaultRowHeight="15"/>
  <cols>
    <col min="1" max="1" width="15.42578125" customWidth="1"/>
    <col min="2" max="2" width="7.5703125" customWidth="1"/>
    <col min="3" max="6" width="7.42578125" customWidth="1"/>
    <col min="7" max="7" width="11.28515625" customWidth="1"/>
    <col min="8" max="8" width="8.85546875" customWidth="1"/>
    <col min="9" max="12" width="7.42578125" customWidth="1"/>
    <col min="13" max="13" width="8.85546875" customWidth="1"/>
    <col min="14" max="17" width="7.28515625" customWidth="1"/>
    <col min="18" max="18" width="8.85546875" customWidth="1"/>
    <col min="19" max="22" width="7.42578125" customWidth="1"/>
    <col min="23" max="23" width="8.85546875" customWidth="1"/>
    <col min="24" max="27" width="7.42578125" customWidth="1"/>
    <col min="28" max="28" width="8.85546875" customWidth="1"/>
    <col min="29" max="29" width="6.42578125" customWidth="1"/>
    <col min="30" max="30" width="8.85546875" customWidth="1"/>
    <col min="31" max="32" width="6.42578125" customWidth="1"/>
    <col min="33" max="33" width="8.85546875" customWidth="1"/>
    <col min="34" max="34" width="6.42578125" customWidth="1"/>
    <col min="35" max="35" width="8.85546875" customWidth="1"/>
    <col min="36" max="36" width="5.85546875" customWidth="1"/>
    <col min="37" max="37" width="8.85546875" customWidth="1"/>
    <col min="38" max="39" width="7.42578125" customWidth="1"/>
    <col min="40" max="40" width="8.85546875" customWidth="1"/>
    <col min="41" max="43" width="7.42578125" customWidth="1"/>
    <col min="44" max="44" width="8.85546875" customWidth="1"/>
    <col min="45" max="47" width="7.140625" customWidth="1"/>
    <col min="48" max="48" width="8.85546875" customWidth="1"/>
    <col min="49" max="49" width="11.28515625" customWidth="1"/>
    <col min="50" max="50" width="8.85546875" customWidth="1"/>
    <col min="51" max="54" width="7.28515625" customWidth="1"/>
    <col min="55" max="55" width="8.85546875" customWidth="1"/>
    <col min="56" max="56" width="9.85546875" bestFit="1" customWidth="1"/>
    <col min="57" max="57" width="11.28515625" bestFit="1" customWidth="1"/>
  </cols>
  <sheetData>
    <row r="3" spans="1:7">
      <c r="A3" t="s">
        <v>0</v>
      </c>
      <c r="C3" t="s">
        <v>1</v>
      </c>
    </row>
    <row r="4" spans="1:7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</row>
    <row r="5" spans="1:7">
      <c r="A5" t="s">
        <v>9</v>
      </c>
      <c r="B5" t="s">
        <v>10</v>
      </c>
      <c r="C5" s="1"/>
      <c r="D5" s="1">
        <v>9222</v>
      </c>
      <c r="E5" s="1"/>
      <c r="F5" s="1"/>
      <c r="G5" s="1">
        <v>9222</v>
      </c>
    </row>
    <row r="6" spans="1:7">
      <c r="B6" t="s">
        <v>11</v>
      </c>
      <c r="C6" s="1">
        <v>24962.6</v>
      </c>
      <c r="D6" s="1">
        <v>250663.37</v>
      </c>
      <c r="E6" s="1">
        <v>24962.6</v>
      </c>
      <c r="F6" s="1"/>
      <c r="G6" s="1">
        <v>300588.56999999995</v>
      </c>
    </row>
    <row r="7" spans="1:7">
      <c r="B7" t="s">
        <v>12</v>
      </c>
      <c r="C7" s="1"/>
      <c r="D7" s="1">
        <v>65878.61</v>
      </c>
      <c r="E7" s="1"/>
      <c r="F7" s="1"/>
      <c r="G7" s="1">
        <v>65878.61</v>
      </c>
    </row>
    <row r="8" spans="1:7">
      <c r="B8" t="s">
        <v>13</v>
      </c>
      <c r="C8" s="1">
        <v>2713</v>
      </c>
      <c r="D8" s="1">
        <v>54109</v>
      </c>
      <c r="E8" s="1"/>
      <c r="F8" s="1"/>
      <c r="G8" s="1">
        <v>56822</v>
      </c>
    </row>
    <row r="9" spans="1:7">
      <c r="B9" t="s">
        <v>14</v>
      </c>
      <c r="C9" s="1"/>
      <c r="D9" s="1">
        <v>78043.929999999993</v>
      </c>
      <c r="E9" s="1"/>
      <c r="F9" s="1"/>
      <c r="G9" s="1">
        <v>78043.929999999993</v>
      </c>
    </row>
    <row r="10" spans="1:7">
      <c r="B10" t="s">
        <v>15</v>
      </c>
      <c r="C10" s="1"/>
      <c r="D10" s="1">
        <v>2811</v>
      </c>
      <c r="E10" s="1"/>
      <c r="F10" s="1"/>
      <c r="G10" s="1">
        <v>2811</v>
      </c>
    </row>
    <row r="11" spans="1:7">
      <c r="B11" t="s">
        <v>16</v>
      </c>
      <c r="C11" s="1"/>
      <c r="D11" s="1">
        <v>105581.67999999998</v>
      </c>
      <c r="E11" s="1">
        <v>7398</v>
      </c>
      <c r="F11" s="1"/>
      <c r="G11" s="1">
        <v>112979.67999999998</v>
      </c>
    </row>
    <row r="12" spans="1:7">
      <c r="B12" t="s">
        <v>17</v>
      </c>
      <c r="C12" s="1">
        <v>26</v>
      </c>
      <c r="D12" s="1">
        <v>159435.78</v>
      </c>
      <c r="E12" s="1">
        <v>99748</v>
      </c>
      <c r="F12" s="1"/>
      <c r="G12" s="1">
        <v>259209.78</v>
      </c>
    </row>
    <row r="13" spans="1:7">
      <c r="B13" t="s">
        <v>18</v>
      </c>
      <c r="C13" s="1">
        <v>8870</v>
      </c>
      <c r="D13" s="1">
        <v>-12567.100000000002</v>
      </c>
      <c r="E13" s="1"/>
      <c r="F13" s="1">
        <v>322.25</v>
      </c>
      <c r="G13" s="1">
        <v>-3374.8500000000022</v>
      </c>
    </row>
    <row r="14" spans="1:7">
      <c r="A14" t="s">
        <v>19</v>
      </c>
      <c r="C14" s="1">
        <v>36571.599999999999</v>
      </c>
      <c r="D14" s="1">
        <v>713178.27</v>
      </c>
      <c r="E14" s="1">
        <v>132108.6</v>
      </c>
      <c r="F14" s="1">
        <v>322.25</v>
      </c>
      <c r="G14" s="1">
        <v>882180.72</v>
      </c>
    </row>
    <row r="15" spans="1:7">
      <c r="A15" t="s">
        <v>20</v>
      </c>
      <c r="B15" t="s">
        <v>21</v>
      </c>
      <c r="C15" s="1">
        <v>86749</v>
      </c>
      <c r="D15" s="1">
        <v>84398.98000000001</v>
      </c>
      <c r="E15" s="1">
        <v>181213</v>
      </c>
      <c r="F15" s="1">
        <v>19930</v>
      </c>
      <c r="G15" s="1">
        <v>372290.98</v>
      </c>
    </row>
    <row r="16" spans="1:7">
      <c r="B16" t="s">
        <v>22</v>
      </c>
      <c r="C16" s="1">
        <v>136273.20000000001</v>
      </c>
      <c r="D16" s="1">
        <v>46387.14</v>
      </c>
      <c r="E16" s="1">
        <v>39595</v>
      </c>
      <c r="F16" s="1">
        <v>33691.980000000003</v>
      </c>
      <c r="G16" s="1">
        <v>255947.32000000004</v>
      </c>
    </row>
    <row r="17" spans="1:7">
      <c r="B17" t="s">
        <v>23</v>
      </c>
      <c r="C17" s="1">
        <v>5189.05</v>
      </c>
      <c r="D17" s="1">
        <v>6177.77</v>
      </c>
      <c r="E17" s="1">
        <v>6800</v>
      </c>
      <c r="F17" s="1">
        <v>8842.9</v>
      </c>
      <c r="G17" s="1">
        <v>27009.72</v>
      </c>
    </row>
    <row r="18" spans="1:7">
      <c r="B18" t="s">
        <v>10</v>
      </c>
      <c r="C18" s="1">
        <v>72870</v>
      </c>
      <c r="D18" s="1">
        <v>58645.290000000008</v>
      </c>
      <c r="E18" s="1">
        <v>45638.1</v>
      </c>
      <c r="F18" s="1">
        <v>192151.46000000002</v>
      </c>
      <c r="G18" s="1">
        <v>369304.85000000003</v>
      </c>
    </row>
    <row r="19" spans="1:7">
      <c r="B19" t="s">
        <v>11</v>
      </c>
      <c r="C19" s="1">
        <v>6985</v>
      </c>
      <c r="D19" s="1">
        <v>-28647</v>
      </c>
      <c r="E19" s="1">
        <v>57059.75</v>
      </c>
      <c r="F19" s="1">
        <v>4583.869999999999</v>
      </c>
      <c r="G19" s="1">
        <v>39981.619999999995</v>
      </c>
    </row>
    <row r="20" spans="1:7">
      <c r="A20" t="s">
        <v>24</v>
      </c>
      <c r="C20" s="1">
        <v>308066.25</v>
      </c>
      <c r="D20" s="1">
        <v>166962.18000000002</v>
      </c>
      <c r="E20" s="1">
        <v>330305.84999999998</v>
      </c>
      <c r="F20" s="1">
        <v>259200.21000000002</v>
      </c>
      <c r="G20" s="1">
        <v>1064534.4900000002</v>
      </c>
    </row>
    <row r="21" spans="1:7">
      <c r="A21" t="s">
        <v>8</v>
      </c>
      <c r="C21" s="1">
        <v>344637.85000000003</v>
      </c>
      <c r="D21" s="1">
        <v>880140.45000000007</v>
      </c>
      <c r="E21" s="1">
        <v>462414.44999999995</v>
      </c>
      <c r="F21" s="1">
        <v>259522.46000000002</v>
      </c>
      <c r="G21" s="1">
        <v>1946715.21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I50"/>
  <sheetViews>
    <sheetView tabSelected="1" zoomScale="90" zoomScaleNormal="90" workbookViewId="0">
      <selection activeCell="E36" sqref="E36"/>
    </sheetView>
  </sheetViews>
  <sheetFormatPr baseColWidth="10" defaultColWidth="9.140625" defaultRowHeight="15"/>
  <cols>
    <col min="1" max="1" width="5.28515625" style="5" bestFit="1" customWidth="1"/>
    <col min="2" max="2" width="10.85546875" style="5" bestFit="1" customWidth="1"/>
    <col min="3" max="3" width="8.42578125" style="5" bestFit="1" customWidth="1"/>
    <col min="4" max="4" width="11.140625" style="5" bestFit="1" customWidth="1"/>
    <col min="5" max="5" width="8.85546875" style="5" bestFit="1" customWidth="1"/>
    <col min="6" max="6" width="11.42578125" style="5" bestFit="1" customWidth="1"/>
    <col min="7" max="7" width="12" style="5" bestFit="1" customWidth="1"/>
    <col min="8" max="8" width="13.5703125" style="5" bestFit="1" customWidth="1"/>
    <col min="9" max="9" width="12" style="5" bestFit="1" customWidth="1"/>
    <col min="10" max="16384" width="9.140625" style="5"/>
  </cols>
  <sheetData>
    <row r="2" spans="1:9" s="2" customFormat="1" ht="31.5">
      <c r="A2" s="3" t="s">
        <v>25</v>
      </c>
      <c r="B2" s="3" t="s">
        <v>26</v>
      </c>
      <c r="C2" s="3" t="s">
        <v>4</v>
      </c>
      <c r="D2" s="3" t="s">
        <v>5</v>
      </c>
      <c r="E2" s="3" t="s">
        <v>6</v>
      </c>
      <c r="F2" s="3" t="s">
        <v>27</v>
      </c>
      <c r="G2" s="3" t="s">
        <v>28</v>
      </c>
      <c r="H2" s="3" t="s">
        <v>29</v>
      </c>
      <c r="I2" s="3" t="s">
        <v>30</v>
      </c>
    </row>
    <row r="3" spans="1:9">
      <c r="A3" s="14" t="s">
        <v>9</v>
      </c>
      <c r="B3" s="4" t="s">
        <v>21</v>
      </c>
      <c r="C3" s="4">
        <f>IFERROR(GETPIVOTDATA("Montant",'TCD 2013 - 2014 '!$A$3,"Mois",$B3,"Année",$A$3,"Type",C$2)/1000,0)</f>
        <v>0</v>
      </c>
      <c r="D3" s="4">
        <f>IFERROR(GETPIVOTDATA("Montant",'TCD 2013 - 2014 '!$A$3,"Mois",$B3,"Année",$A$3,"Type",D$2)/1000,0)</f>
        <v>0</v>
      </c>
      <c r="E3" s="4">
        <f>IFERROR(GETPIVOTDATA("Montant",'TCD 2013 - 2014 '!$A$3,"Mois",$B3,"Année",$A$3,"Type",E$2)/1000,0)</f>
        <v>0</v>
      </c>
      <c r="F3" s="4">
        <f>SUM(C3:E3)</f>
        <v>0</v>
      </c>
      <c r="G3" s="4">
        <f>F3</f>
        <v>0</v>
      </c>
      <c r="H3" s="4">
        <v>15.02</v>
      </c>
      <c r="I3" s="4">
        <f>H3</f>
        <v>15.02</v>
      </c>
    </row>
    <row r="4" spans="1:9">
      <c r="A4" s="6"/>
      <c r="B4" s="4" t="s">
        <v>22</v>
      </c>
      <c r="C4" s="4">
        <f>IFERROR(GETPIVOTDATA("Montant",'TCD 2013 - 2014 '!$A$3,"Mois",$B4,"Année",$A$3,"Type",C$2)/1000,0)</f>
        <v>0</v>
      </c>
      <c r="D4" s="4">
        <f>IFERROR(GETPIVOTDATA("Montant",'TCD 2013 - 2014 '!$A$3,"Mois",$B4,"Année",$A$3,"Type",D$2)/1000,0)</f>
        <v>0</v>
      </c>
      <c r="E4" s="4">
        <f>IFERROR(GETPIVOTDATA("Montant",'TCD 2013 - 2014 '!$A$3,"Mois",$B4,"Année",$A$3,"Type",E$2)/1000,0)</f>
        <v>0</v>
      </c>
      <c r="F4" s="4">
        <f t="shared" ref="F4:F50" si="0">SUM(C4:E4)</f>
        <v>0</v>
      </c>
      <c r="G4" s="4">
        <f>G3+F4</f>
        <v>0</v>
      </c>
      <c r="H4" s="4">
        <v>15.02</v>
      </c>
      <c r="I4" s="4">
        <f>I3+H4</f>
        <v>30.04</v>
      </c>
    </row>
    <row r="5" spans="1:9">
      <c r="A5" s="6"/>
      <c r="B5" s="4" t="s">
        <v>23</v>
      </c>
      <c r="C5" s="4">
        <f>IFERROR(GETPIVOTDATA("Montant",'TCD 2013 - 2014 '!$A$3,"Mois",$B5,"Année",$A$3,"Type",C$2)/1000,0)</f>
        <v>0</v>
      </c>
      <c r="D5" s="4">
        <f>IFERROR(GETPIVOTDATA("Montant",'TCD 2013 - 2014 '!$A$3,"Mois",$B5,"Année",$A$3,"Type",D$2)/1000,0)</f>
        <v>0</v>
      </c>
      <c r="E5" s="4">
        <f>IFERROR(GETPIVOTDATA("Montant",'TCD 2013 - 2014 '!$A$3,"Mois",$B5,"Année",$A$3,"Type",E$2)/1000,0)</f>
        <v>0</v>
      </c>
      <c r="F5" s="4">
        <f t="shared" si="0"/>
        <v>0</v>
      </c>
      <c r="G5" s="4">
        <f t="shared" ref="G5:G50" si="1">G4+F5</f>
        <v>0</v>
      </c>
      <c r="H5" s="4">
        <v>15.02</v>
      </c>
      <c r="I5" s="4">
        <f t="shared" ref="I5:I50" si="2">I4+H5</f>
        <v>45.06</v>
      </c>
    </row>
    <row r="6" spans="1:9">
      <c r="A6" s="6"/>
      <c r="B6" s="4" t="s">
        <v>10</v>
      </c>
      <c r="C6" s="4">
        <f>IFERROR(GETPIVOTDATA("Montant",'TCD 2013 - 2014 '!$A$3,"Mois",$B6,"Année",$A$3,"Type",C$2)/1000,0)</f>
        <v>0</v>
      </c>
      <c r="D6" s="4">
        <f>IFERROR(GETPIVOTDATA("Montant",'TCD 2013 - 2014 '!$A$3,"Mois",$B6,"Année",$A$3,"Type",D$2)/1000,0)</f>
        <v>9.2219999999999995</v>
      </c>
      <c r="E6" s="4">
        <f>IFERROR(GETPIVOTDATA("Montant",'TCD 2013 - 2014 '!$A$3,"Mois",$B6,"Année",$A$3,"Type",E$2)/1000,0)</f>
        <v>0</v>
      </c>
      <c r="F6" s="4">
        <f t="shared" si="0"/>
        <v>9.2219999999999995</v>
      </c>
      <c r="G6" s="4">
        <f t="shared" si="1"/>
        <v>9.2219999999999995</v>
      </c>
      <c r="H6" s="4">
        <v>15.02</v>
      </c>
      <c r="I6" s="4">
        <f t="shared" si="2"/>
        <v>60.08</v>
      </c>
    </row>
    <row r="7" spans="1:9">
      <c r="A7" s="6"/>
      <c r="B7" s="4" t="s">
        <v>11</v>
      </c>
      <c r="C7" s="4">
        <f>IFERROR(GETPIVOTDATA("Montant",'TCD 2013 - 2014 '!$A$3,"Mois",$B7,"Année",$A$3,"Type",C$2)/1000,0)</f>
        <v>24.962599999999998</v>
      </c>
      <c r="D7" s="4">
        <f>IFERROR(GETPIVOTDATA("Montant",'TCD 2013 - 2014 '!$A$3,"Mois",$B7,"Année",$A$3,"Type",D$2)/1000,0)</f>
        <v>250.66336999999999</v>
      </c>
      <c r="E7" s="4">
        <f>IFERROR(GETPIVOTDATA("Montant",'TCD 2013 - 2014 '!$A$3,"Mois",$B7,"Année",$A$3,"Type",E$2)/1000,0)</f>
        <v>24.962599999999998</v>
      </c>
      <c r="F7" s="4">
        <f t="shared" si="0"/>
        <v>300.58857</v>
      </c>
      <c r="G7" s="4">
        <f t="shared" si="1"/>
        <v>309.81056999999998</v>
      </c>
      <c r="H7" s="4">
        <v>15.02</v>
      </c>
      <c r="I7" s="4">
        <f t="shared" si="2"/>
        <v>75.099999999999994</v>
      </c>
    </row>
    <row r="8" spans="1:9">
      <c r="A8" s="6"/>
      <c r="B8" s="4" t="s">
        <v>12</v>
      </c>
      <c r="C8" s="4">
        <f>IFERROR(GETPIVOTDATA("Montant",'TCD 2013 - 2014 '!$A$3,"Mois",$B8,"Année",$A$3,"Type",C$2)/1000,0)</f>
        <v>0</v>
      </c>
      <c r="D8" s="4">
        <f>IFERROR(GETPIVOTDATA("Montant",'TCD 2013 - 2014 '!$A$3,"Mois",$B8,"Année",$A$3,"Type",D$2)/1000,0)</f>
        <v>65.878609999999995</v>
      </c>
      <c r="E8" s="4">
        <f>IFERROR(GETPIVOTDATA("Montant",'TCD 2013 - 2014 '!$A$3,"Mois",$B8,"Année",$A$3,"Type",E$2)/1000,0)</f>
        <v>0</v>
      </c>
      <c r="F8" s="4">
        <f t="shared" si="0"/>
        <v>65.878609999999995</v>
      </c>
      <c r="G8" s="4">
        <f t="shared" si="1"/>
        <v>375.68917999999996</v>
      </c>
      <c r="H8" s="4">
        <v>15.02</v>
      </c>
      <c r="I8" s="4">
        <f t="shared" si="2"/>
        <v>90.11999999999999</v>
      </c>
    </row>
    <row r="9" spans="1:9">
      <c r="A9" s="6"/>
      <c r="B9" s="4" t="s">
        <v>13</v>
      </c>
      <c r="C9" s="4">
        <f>IFERROR(GETPIVOTDATA("Montant",'TCD 2013 - 2014 '!$A$3,"Mois",$B9,"Année",$A$3,"Type",C$2)/1000,0)</f>
        <v>2.7130000000000001</v>
      </c>
      <c r="D9" s="4">
        <f>IFERROR(GETPIVOTDATA("Montant",'TCD 2013 - 2014 '!$A$3,"Mois",$B9,"Année",$A$3,"Type",D$2)/1000,0)</f>
        <v>54.109000000000002</v>
      </c>
      <c r="E9" s="4">
        <f>IFERROR(GETPIVOTDATA("Montant",'TCD 2013 - 2014 '!$A$3,"Mois",$B9,"Année",$A$3,"Type",E$2)/1000,0)</f>
        <v>0</v>
      </c>
      <c r="F9" s="4">
        <f t="shared" si="0"/>
        <v>56.822000000000003</v>
      </c>
      <c r="G9" s="4">
        <f t="shared" si="1"/>
        <v>432.51117999999997</v>
      </c>
      <c r="H9" s="4">
        <v>15.02</v>
      </c>
      <c r="I9" s="4">
        <f t="shared" si="2"/>
        <v>105.13999999999999</v>
      </c>
    </row>
    <row r="10" spans="1:9">
      <c r="A10" s="6"/>
      <c r="B10" s="4" t="s">
        <v>14</v>
      </c>
      <c r="C10" s="4">
        <f>IFERROR(GETPIVOTDATA("Montant",'TCD 2013 - 2014 '!$A$3,"Mois",$B10,"Année",$A$3,"Type",C$2)/1000,0)</f>
        <v>0</v>
      </c>
      <c r="D10" s="4">
        <f>IFERROR(GETPIVOTDATA("Montant",'TCD 2013 - 2014 '!$A$3,"Mois",$B10,"Année",$A$3,"Type",D$2)/1000,0)</f>
        <v>78.043929999999989</v>
      </c>
      <c r="E10" s="4">
        <f>IFERROR(GETPIVOTDATA("Montant",'TCD 2013 - 2014 '!$A$3,"Mois",$B10,"Année",$A$3,"Type",E$2)/1000,0)</f>
        <v>0</v>
      </c>
      <c r="F10" s="4">
        <f t="shared" si="0"/>
        <v>78.043929999999989</v>
      </c>
      <c r="G10" s="4">
        <f t="shared" si="1"/>
        <v>510.55510999999996</v>
      </c>
      <c r="H10" s="4">
        <v>15.02</v>
      </c>
      <c r="I10" s="4">
        <f t="shared" si="2"/>
        <v>120.15999999999998</v>
      </c>
    </row>
    <row r="11" spans="1:9">
      <c r="A11" s="6"/>
      <c r="B11" s="4" t="s">
        <v>15</v>
      </c>
      <c r="C11" s="4">
        <f>IFERROR(GETPIVOTDATA("Montant",'TCD 2013 - 2014 '!$A$3,"Mois",$B11,"Année",$A$3,"Type",C$2)/1000,0)</f>
        <v>0</v>
      </c>
      <c r="D11" s="4">
        <f>IFERROR(GETPIVOTDATA("Montant",'TCD 2013 - 2014 '!$A$3,"Mois",$B11,"Année",$A$3,"Type",D$2)/1000,0)</f>
        <v>2.8109999999999999</v>
      </c>
      <c r="E11" s="4">
        <f>IFERROR(GETPIVOTDATA("Montant",'TCD 2013 - 2014 '!$A$3,"Mois",$B11,"Année",$A$3,"Type",E$2)/1000,0)</f>
        <v>0</v>
      </c>
      <c r="F11" s="4">
        <f t="shared" si="0"/>
        <v>2.8109999999999999</v>
      </c>
      <c r="G11" s="4">
        <f t="shared" si="1"/>
        <v>513.36610999999994</v>
      </c>
      <c r="H11" s="4">
        <v>15.02</v>
      </c>
      <c r="I11" s="4">
        <f t="shared" si="2"/>
        <v>135.17999999999998</v>
      </c>
    </row>
    <row r="12" spans="1:9">
      <c r="A12" s="6"/>
      <c r="B12" s="4" t="s">
        <v>16</v>
      </c>
      <c r="C12" s="4">
        <f>IFERROR(GETPIVOTDATA("Montant",'TCD 2013 - 2014 '!$A$3,"Mois",$B12,"Année",$A$3,"Type",C$2)/1000,0)</f>
        <v>0</v>
      </c>
      <c r="D12" s="4">
        <f>IFERROR(GETPIVOTDATA("Montant",'TCD 2013 - 2014 '!$A$3,"Mois",$B12,"Année",$A$3,"Type",D$2)/1000,0)</f>
        <v>105.58167999999998</v>
      </c>
      <c r="E12" s="4">
        <f>IFERROR(GETPIVOTDATA("Montant",'TCD 2013 - 2014 '!$A$3,"Mois",$B12,"Année",$A$3,"Type",E$2)/1000,0)</f>
        <v>7.3979999999999997</v>
      </c>
      <c r="F12" s="4">
        <f t="shared" si="0"/>
        <v>112.97967999999997</v>
      </c>
      <c r="G12" s="4">
        <f t="shared" si="1"/>
        <v>626.34578999999985</v>
      </c>
      <c r="H12" s="4">
        <v>15.02</v>
      </c>
      <c r="I12" s="4">
        <f t="shared" si="2"/>
        <v>150.19999999999999</v>
      </c>
    </row>
    <row r="13" spans="1:9">
      <c r="A13" s="6"/>
      <c r="B13" s="4" t="s">
        <v>17</v>
      </c>
      <c r="C13" s="4">
        <f>IFERROR(GETPIVOTDATA("Montant",'TCD 2013 - 2014 '!$A$3,"Mois",$B13,"Année",$A$3,"Type",C$2)/1000,0)</f>
        <v>2.5999999999999999E-2</v>
      </c>
      <c r="D13" s="4">
        <f>IFERROR(GETPIVOTDATA("Montant",'TCD 2013 - 2014 '!$A$3,"Mois",$B13,"Année",$A$3,"Type",D$2)/1000,0)</f>
        <v>159.43577999999999</v>
      </c>
      <c r="E13" s="4">
        <f>IFERROR(GETPIVOTDATA("Montant",'TCD 2013 - 2014 '!$A$3,"Mois",$B13,"Année",$A$3,"Type",E$2)/1000,0)</f>
        <v>99.748000000000005</v>
      </c>
      <c r="F13" s="4">
        <f t="shared" si="0"/>
        <v>259.20978000000002</v>
      </c>
      <c r="G13" s="4">
        <f t="shared" si="1"/>
        <v>885.55556999999988</v>
      </c>
      <c r="H13" s="4">
        <v>15.02</v>
      </c>
      <c r="I13" s="4">
        <f t="shared" si="2"/>
        <v>165.22</v>
      </c>
    </row>
    <row r="14" spans="1:9">
      <c r="A14" s="7"/>
      <c r="B14" s="4" t="s">
        <v>18</v>
      </c>
      <c r="C14" s="4">
        <f>IFERROR(GETPIVOTDATA("Montant",'TCD 2013 - 2014 '!$A$3,"Mois",$B14,"Année",$A$3,"Type",C$2)/1000,0)</f>
        <v>8.8699999999999992</v>
      </c>
      <c r="D14" s="4">
        <f>IFERROR(GETPIVOTDATA("Montant",'TCD 2013 - 2014 '!$A$3,"Mois",$B14,"Année",$A$3,"Type",D$2)/1000,0)</f>
        <v>-12.567100000000002</v>
      </c>
      <c r="E14" s="4">
        <f>IFERROR(GETPIVOTDATA("Montant",'TCD 2013 - 2014 '!$A$3,"Mois",$B14,"Année",$A$3,"Type",E$2)/1000,0)</f>
        <v>0</v>
      </c>
      <c r="F14" s="4">
        <f t="shared" si="0"/>
        <v>-3.6971000000000025</v>
      </c>
      <c r="G14" s="4">
        <f t="shared" si="1"/>
        <v>881.8584699999999</v>
      </c>
      <c r="H14" s="4">
        <v>15.02</v>
      </c>
      <c r="I14" s="4">
        <f t="shared" si="2"/>
        <v>180.24</v>
      </c>
    </row>
    <row r="15" spans="1:9">
      <c r="A15" s="15" t="s">
        <v>20</v>
      </c>
      <c r="B15" s="8" t="s">
        <v>21</v>
      </c>
      <c r="C15" s="9">
        <f>IFERROR(GETPIVOTDATA("Montant",'TCD 2013 - 2014 '!$A$3,"Mois",$B15,"Année",$A$15,"Type",C$2)/1000,0)</f>
        <v>86.748999999999995</v>
      </c>
      <c r="D15" s="9">
        <f>IFERROR(GETPIVOTDATA("Montant",'TCD 2013 - 2014 '!$A$3,"Mois",$B15,"Année",$A$15,"Type",D$2)/1000,0)</f>
        <v>84.398980000000009</v>
      </c>
      <c r="E15" s="9">
        <f>IFERROR(GETPIVOTDATA("Montant",'TCD 2013 - 2014 '!$A$3,"Mois",$B15,"Année",$A$15,"Type",E$2)/1000,0)</f>
        <v>181.21299999999999</v>
      </c>
      <c r="F15" s="8">
        <f t="shared" si="0"/>
        <v>352.36098000000004</v>
      </c>
      <c r="G15" s="8">
        <f t="shared" si="1"/>
        <v>1234.2194500000001</v>
      </c>
      <c r="H15" s="8">
        <v>17.170000000000002</v>
      </c>
      <c r="I15" s="8">
        <f t="shared" si="2"/>
        <v>197.41000000000003</v>
      </c>
    </row>
    <row r="16" spans="1:9">
      <c r="A16" s="10"/>
      <c r="B16" s="8" t="s">
        <v>22</v>
      </c>
      <c r="C16" s="9">
        <f>IFERROR(GETPIVOTDATA("Montant",'TCD 2013 - 2014 '!$A$3,"Mois",$B16,"Année",$A$15,"Type",C$2)/1000,0)</f>
        <v>136.2732</v>
      </c>
      <c r="D16" s="9">
        <f>IFERROR(GETPIVOTDATA("Montant",'TCD 2013 - 2014 '!$A$3,"Mois",$B16,"Année",$A$15,"Type",D$2)/1000,0)</f>
        <v>46.387140000000002</v>
      </c>
      <c r="E16" s="9">
        <f>IFERROR(GETPIVOTDATA("Montant",'TCD 2013 - 2014 '!$A$3,"Mois",$B16,"Année",$A$15,"Type",E$2)/1000,0)</f>
        <v>39.594999999999999</v>
      </c>
      <c r="F16" s="8">
        <f t="shared" si="0"/>
        <v>222.25534000000002</v>
      </c>
      <c r="G16" s="8">
        <f t="shared" si="1"/>
        <v>1456.47479</v>
      </c>
      <c r="H16" s="8">
        <v>17.170000000000002</v>
      </c>
      <c r="I16" s="8">
        <f t="shared" si="2"/>
        <v>214.58000000000004</v>
      </c>
    </row>
    <row r="17" spans="1:9">
      <c r="A17" s="10"/>
      <c r="B17" s="8" t="s">
        <v>23</v>
      </c>
      <c r="C17" s="9">
        <f>IFERROR(GETPIVOTDATA("Montant",'TCD 2013 - 2014 '!$A$3,"Mois",$B17,"Année",$A$15,"Type",C$2)/1000,0)</f>
        <v>5.1890499999999999</v>
      </c>
      <c r="D17" s="9">
        <f>IFERROR(GETPIVOTDATA("Montant",'TCD 2013 - 2014 '!$A$3,"Mois",$B17,"Année",$A$15,"Type",D$2)/1000,0)</f>
        <v>6.1777700000000006</v>
      </c>
      <c r="E17" s="9">
        <f>IFERROR(GETPIVOTDATA("Montant",'TCD 2013 - 2014 '!$A$3,"Mois",$B17,"Année",$A$15,"Type",E$2)/1000,0)</f>
        <v>6.8</v>
      </c>
      <c r="F17" s="8">
        <f t="shared" si="0"/>
        <v>18.166820000000001</v>
      </c>
      <c r="G17" s="8">
        <f t="shared" si="1"/>
        <v>1474.6416099999999</v>
      </c>
      <c r="H17" s="8">
        <v>17.170000000000002</v>
      </c>
      <c r="I17" s="8">
        <f t="shared" si="2"/>
        <v>231.75000000000006</v>
      </c>
    </row>
    <row r="18" spans="1:9">
      <c r="A18" s="10"/>
      <c r="B18" s="8" t="s">
        <v>10</v>
      </c>
      <c r="C18" s="9">
        <f>IFERROR(GETPIVOTDATA("Montant",'TCD 2013 - 2014 '!$A$3,"Mois",$B18,"Année",$A$15,"Type",C$2)/1000,0)</f>
        <v>72.87</v>
      </c>
      <c r="D18" s="9">
        <f>IFERROR(GETPIVOTDATA("Montant",'TCD 2013 - 2014 '!$A$3,"Mois",$B18,"Année",$A$15,"Type",D$2)/1000,0)</f>
        <v>58.64529000000001</v>
      </c>
      <c r="E18" s="9">
        <f>IFERROR(GETPIVOTDATA("Montant",'TCD 2013 - 2014 '!$A$3,"Mois",$B18,"Année",$A$15,"Type",E$2)/1000,0)</f>
        <v>45.638100000000001</v>
      </c>
      <c r="F18" s="8">
        <f t="shared" si="0"/>
        <v>177.15339000000003</v>
      </c>
      <c r="G18" s="8">
        <f t="shared" si="1"/>
        <v>1651.7949999999998</v>
      </c>
      <c r="H18" s="8">
        <v>17.170000000000002</v>
      </c>
      <c r="I18" s="8">
        <f t="shared" si="2"/>
        <v>248.92000000000007</v>
      </c>
    </row>
    <row r="19" spans="1:9">
      <c r="A19" s="10"/>
      <c r="B19" s="8" t="s">
        <v>11</v>
      </c>
      <c r="C19" s="9">
        <f>IFERROR(GETPIVOTDATA("Montant",'TCD 2013 - 2014 '!$A$3,"Mois",$B19,"Année",$A$15,"Type",C$2)/1000,0)</f>
        <v>6.9850000000000003</v>
      </c>
      <c r="D19" s="9">
        <f>IFERROR(GETPIVOTDATA("Montant",'TCD 2013 - 2014 '!$A$3,"Mois",$B19,"Année",$A$15,"Type",D$2)/1000,0)</f>
        <v>-28.646999999999998</v>
      </c>
      <c r="E19" s="9">
        <f>IFERROR(GETPIVOTDATA("Montant",'TCD 2013 - 2014 '!$A$3,"Mois",$B19,"Année",$A$15,"Type",E$2)/1000,0)</f>
        <v>57.059750000000001</v>
      </c>
      <c r="F19" s="8">
        <f t="shared" si="0"/>
        <v>35.397750000000002</v>
      </c>
      <c r="G19" s="8">
        <f t="shared" si="1"/>
        <v>1687.1927499999999</v>
      </c>
      <c r="H19" s="8">
        <v>17.170000000000002</v>
      </c>
      <c r="I19" s="8">
        <f t="shared" si="2"/>
        <v>266.09000000000009</v>
      </c>
    </row>
    <row r="20" spans="1:9">
      <c r="A20" s="10"/>
      <c r="B20" s="8" t="s">
        <v>12</v>
      </c>
      <c r="C20" s="9">
        <f>IFERROR(GETPIVOTDATA("Montant",'TCD 2013 - 2014 '!$A$3,"Mois",$B20,"Année",$A$15,"Type",C$2)/1000,0)</f>
        <v>0</v>
      </c>
      <c r="D20" s="9">
        <f>IFERROR(GETPIVOTDATA("Montant",'TCD 2013 - 2014 '!$A$3,"Mois",$B20,"Année",$A$15,"Type",D$2)/1000,0)</f>
        <v>0</v>
      </c>
      <c r="E20" s="9">
        <f>IFERROR(GETPIVOTDATA("Montant",'TCD 2013 - 2014 '!$A$3,"Mois",$B20,"Année",$A$15,"Type",E$2)/1000,0)</f>
        <v>0</v>
      </c>
      <c r="F20" s="8">
        <f t="shared" si="0"/>
        <v>0</v>
      </c>
      <c r="G20" s="8">
        <f t="shared" si="1"/>
        <v>1687.1927499999999</v>
      </c>
      <c r="H20" s="8">
        <v>17.170000000000002</v>
      </c>
      <c r="I20" s="8">
        <f t="shared" si="2"/>
        <v>283.2600000000001</v>
      </c>
    </row>
    <row r="21" spans="1:9">
      <c r="A21" s="10"/>
      <c r="B21" s="8" t="s">
        <v>13</v>
      </c>
      <c r="C21" s="9">
        <f>IFERROR(GETPIVOTDATA("Montant",'TCD 2013 - 2014 '!$A$3,"Mois",$B21,"Année",$A$15,"Type",C$2)/1000,0)</f>
        <v>0</v>
      </c>
      <c r="D21" s="9">
        <f>IFERROR(GETPIVOTDATA("Montant",'TCD 2013 - 2014 '!$A$3,"Mois",$B21,"Année",$A$15,"Type",D$2)/1000,0)</f>
        <v>0</v>
      </c>
      <c r="E21" s="9">
        <f>IFERROR(GETPIVOTDATA("Montant",'TCD 2013 - 2014 '!$A$3,"Mois",$B21,"Année",$A$15,"Type",E$2)/1000,0)</f>
        <v>0</v>
      </c>
      <c r="F21" s="8">
        <f t="shared" si="0"/>
        <v>0</v>
      </c>
      <c r="G21" s="8">
        <f t="shared" si="1"/>
        <v>1687.1927499999999</v>
      </c>
      <c r="H21" s="8">
        <v>17.170000000000002</v>
      </c>
      <c r="I21" s="8">
        <f t="shared" si="2"/>
        <v>300.43000000000012</v>
      </c>
    </row>
    <row r="22" spans="1:9">
      <c r="A22" s="10"/>
      <c r="B22" s="8" t="s">
        <v>14</v>
      </c>
      <c r="C22" s="9">
        <f>IFERROR(GETPIVOTDATA("Montant",'TCD 2013 - 2014 '!$A$3,"Mois",$B22,"Année",$A$15,"Type",C$2)/1000,0)</f>
        <v>0</v>
      </c>
      <c r="D22" s="9">
        <f>IFERROR(GETPIVOTDATA("Montant",'TCD 2013 - 2014 '!$A$3,"Mois",$B22,"Année",$A$15,"Type",D$2)/1000,0)</f>
        <v>0</v>
      </c>
      <c r="E22" s="9">
        <f>IFERROR(GETPIVOTDATA("Montant",'TCD 2013 - 2014 '!$A$3,"Mois",$B22,"Année",$A$15,"Type",E$2)/1000,0)</f>
        <v>0</v>
      </c>
      <c r="F22" s="8">
        <f t="shared" si="0"/>
        <v>0</v>
      </c>
      <c r="G22" s="8">
        <f t="shared" si="1"/>
        <v>1687.1927499999999</v>
      </c>
      <c r="H22" s="8">
        <v>17.170000000000002</v>
      </c>
      <c r="I22" s="8">
        <f t="shared" si="2"/>
        <v>317.60000000000014</v>
      </c>
    </row>
    <row r="23" spans="1:9">
      <c r="A23" s="10"/>
      <c r="B23" s="8" t="s">
        <v>15</v>
      </c>
      <c r="C23" s="9">
        <f>IFERROR(GETPIVOTDATA("Montant",'TCD 2013 - 2014 '!$A$3,"Mois",$B23,"Année",$A$15,"Type",C$2)/1000,0)</f>
        <v>0</v>
      </c>
      <c r="D23" s="9">
        <f>IFERROR(GETPIVOTDATA("Montant",'TCD 2013 - 2014 '!$A$3,"Mois",$B23,"Année",$A$15,"Type",D$2)/1000,0)</f>
        <v>0</v>
      </c>
      <c r="E23" s="9">
        <f>IFERROR(GETPIVOTDATA("Montant",'TCD 2013 - 2014 '!$A$3,"Mois",$B23,"Année",$A$15,"Type",E$2)/1000,0)</f>
        <v>0</v>
      </c>
      <c r="F23" s="8">
        <f t="shared" si="0"/>
        <v>0</v>
      </c>
      <c r="G23" s="8">
        <f t="shared" si="1"/>
        <v>1687.1927499999999</v>
      </c>
      <c r="H23" s="8">
        <v>17.170000000000002</v>
      </c>
      <c r="I23" s="8">
        <f t="shared" si="2"/>
        <v>334.77000000000015</v>
      </c>
    </row>
    <row r="24" spans="1:9">
      <c r="A24" s="10"/>
      <c r="B24" s="8" t="s">
        <v>16</v>
      </c>
      <c r="C24" s="9">
        <f>IFERROR(GETPIVOTDATA("Montant",'TCD 2013 - 2014 '!$A$3,"Mois",$B24,"Année",$A$15,"Type",C$2)/1000,0)</f>
        <v>0</v>
      </c>
      <c r="D24" s="9">
        <f>IFERROR(GETPIVOTDATA("Montant",'TCD 2013 - 2014 '!$A$3,"Mois",$B24,"Année",$A$15,"Type",D$2)/1000,0)</f>
        <v>0</v>
      </c>
      <c r="E24" s="9">
        <f>IFERROR(GETPIVOTDATA("Montant",'TCD 2013 - 2014 '!$A$3,"Mois",$B24,"Année",$A$15,"Type",E$2)/1000,0)</f>
        <v>0</v>
      </c>
      <c r="F24" s="8">
        <f t="shared" si="0"/>
        <v>0</v>
      </c>
      <c r="G24" s="8">
        <f t="shared" si="1"/>
        <v>1687.1927499999999</v>
      </c>
      <c r="H24" s="8">
        <v>17.170000000000002</v>
      </c>
      <c r="I24" s="8">
        <f t="shared" si="2"/>
        <v>351.94000000000017</v>
      </c>
    </row>
    <row r="25" spans="1:9">
      <c r="A25" s="10"/>
      <c r="B25" s="8" t="s">
        <v>17</v>
      </c>
      <c r="C25" s="9">
        <f>IFERROR(GETPIVOTDATA("Montant",'TCD 2013 - 2014 '!$A$3,"Mois",$B25,"Année",$A$15,"Type",C$2)/1000,0)</f>
        <v>0</v>
      </c>
      <c r="D25" s="9">
        <f>IFERROR(GETPIVOTDATA("Montant",'TCD 2013 - 2014 '!$A$3,"Mois",$B25,"Année",$A$15,"Type",D$2)/1000,0)</f>
        <v>0</v>
      </c>
      <c r="E25" s="9">
        <f>IFERROR(GETPIVOTDATA("Montant",'TCD 2013 - 2014 '!$A$3,"Mois",$B25,"Année",$A$15,"Type",E$2)/1000,0)</f>
        <v>0</v>
      </c>
      <c r="F25" s="8">
        <f t="shared" si="0"/>
        <v>0</v>
      </c>
      <c r="G25" s="8">
        <f t="shared" si="1"/>
        <v>1687.1927499999999</v>
      </c>
      <c r="H25" s="8">
        <v>17.170000000000002</v>
      </c>
      <c r="I25" s="8">
        <f t="shared" si="2"/>
        <v>369.11000000000018</v>
      </c>
    </row>
    <row r="26" spans="1:9">
      <c r="A26" s="11"/>
      <c r="B26" s="8" t="s">
        <v>18</v>
      </c>
      <c r="C26" s="9">
        <f>IFERROR(GETPIVOTDATA("Montant",'TCD 2013 - 2014 '!$A$3,"Mois",$B26,"Année",$A$15,"Type",C$2)/1000,0)</f>
        <v>0</v>
      </c>
      <c r="D26" s="9">
        <f>IFERROR(GETPIVOTDATA("Montant",'TCD 2013 - 2014 '!$A$3,"Mois",$B26,"Année",$A$15,"Type",D$2)/1000,0)</f>
        <v>0</v>
      </c>
      <c r="E26" s="9">
        <f>IFERROR(GETPIVOTDATA("Montant",'TCD 2013 - 2014 '!$A$3,"Mois",$B26,"Année",$A$15,"Type",E$2)/1000,0)</f>
        <v>0</v>
      </c>
      <c r="F26" s="8">
        <f t="shared" si="0"/>
        <v>0</v>
      </c>
      <c r="G26" s="8">
        <f t="shared" si="1"/>
        <v>1687.1927499999999</v>
      </c>
      <c r="H26" s="8">
        <v>17.170000000000002</v>
      </c>
      <c r="I26" s="8">
        <f t="shared" si="2"/>
        <v>386.2800000000002</v>
      </c>
    </row>
    <row r="27" spans="1:9">
      <c r="A27" s="14" t="s">
        <v>31</v>
      </c>
      <c r="B27" s="4" t="s">
        <v>21</v>
      </c>
      <c r="C27" s="4">
        <f>IFERROR(GETPIVOTDATA("Montant",'TCD 2013 - 2014 '!$A$3,"Mois",$B27,"Année",$A$27,"Type",C$2)/1000,0)</f>
        <v>0</v>
      </c>
      <c r="D27" s="4">
        <f>IFERROR(GETPIVOTDATA("Montant",'TCD 2013 - 2014 '!$A$3,"Mois",$B27,"Année",$A$27,"Type",D$2)/1000,0)</f>
        <v>0</v>
      </c>
      <c r="E27" s="4">
        <f>IFERROR(GETPIVOTDATA("Montant",'TCD 2013 - 2014 '!$A$3,"Mois",$B27,"Année",$A$27,"Type",E$2)/1000,0)</f>
        <v>0</v>
      </c>
      <c r="F27" s="4">
        <f t="shared" si="0"/>
        <v>0</v>
      </c>
      <c r="G27" s="4">
        <f t="shared" si="1"/>
        <v>1687.1927499999999</v>
      </c>
      <c r="H27" s="4">
        <v>28.83</v>
      </c>
      <c r="I27" s="4">
        <f t="shared" si="2"/>
        <v>415.11000000000018</v>
      </c>
    </row>
    <row r="28" spans="1:9">
      <c r="A28" s="6"/>
      <c r="B28" s="4" t="s">
        <v>22</v>
      </c>
      <c r="C28" s="4">
        <f>IFERROR(GETPIVOTDATA("Montant",'TCD 2013 - 2014 '!$A$3,"Mois",$B28,"Année",$A$27,"Type",C$2)/1000,0)</f>
        <v>0</v>
      </c>
      <c r="D28" s="4">
        <f>IFERROR(GETPIVOTDATA("Montant",'TCD 2013 - 2014 '!$A$3,"Mois",$B28,"Année",$A$27,"Type",D$2)/1000,0)</f>
        <v>0</v>
      </c>
      <c r="E28" s="4">
        <f>IFERROR(GETPIVOTDATA("Montant",'TCD 2013 - 2014 '!$A$3,"Mois",$B28,"Année",$A$27,"Type",E$2)/1000,0)</f>
        <v>0</v>
      </c>
      <c r="F28" s="4">
        <f t="shared" si="0"/>
        <v>0</v>
      </c>
      <c r="G28" s="4">
        <f t="shared" si="1"/>
        <v>1687.1927499999999</v>
      </c>
      <c r="H28" s="4">
        <v>28.83</v>
      </c>
      <c r="I28" s="4">
        <f t="shared" si="2"/>
        <v>443.94000000000017</v>
      </c>
    </row>
    <row r="29" spans="1:9">
      <c r="A29" s="6"/>
      <c r="B29" s="4" t="s">
        <v>23</v>
      </c>
      <c r="C29" s="4">
        <f>IFERROR(GETPIVOTDATA("Montant",'TCD 2013 - 2014 '!$A$3,"Mois",$B29,"Année",$A$27,"Type",C$2)/1000,0)</f>
        <v>0</v>
      </c>
      <c r="D29" s="4">
        <f>IFERROR(GETPIVOTDATA("Montant",'TCD 2013 - 2014 '!$A$3,"Mois",$B29,"Année",$A$27,"Type",D$2)/1000,0)</f>
        <v>0</v>
      </c>
      <c r="E29" s="4">
        <f>IFERROR(GETPIVOTDATA("Montant",'TCD 2013 - 2014 '!$A$3,"Mois",$B29,"Année",$A$27,"Type",E$2)/1000,0)</f>
        <v>0</v>
      </c>
      <c r="F29" s="4">
        <f t="shared" si="0"/>
        <v>0</v>
      </c>
      <c r="G29" s="4">
        <f t="shared" si="1"/>
        <v>1687.1927499999999</v>
      </c>
      <c r="H29" s="4">
        <v>28.83</v>
      </c>
      <c r="I29" s="4">
        <f t="shared" si="2"/>
        <v>472.77000000000015</v>
      </c>
    </row>
    <row r="30" spans="1:9">
      <c r="A30" s="6"/>
      <c r="B30" s="4" t="s">
        <v>10</v>
      </c>
      <c r="C30" s="4">
        <f>IFERROR(GETPIVOTDATA("Montant",'TCD 2013 - 2014 '!$A$3,"Mois",$B30,"Année",$A$27,"Type",C$2)/1000,0)</f>
        <v>0</v>
      </c>
      <c r="D30" s="4">
        <f>IFERROR(GETPIVOTDATA("Montant",'TCD 2013 - 2014 '!$A$3,"Mois",$B30,"Année",$A$27,"Type",D$2)/1000,0)</f>
        <v>0</v>
      </c>
      <c r="E30" s="4">
        <f>IFERROR(GETPIVOTDATA("Montant",'TCD 2013 - 2014 '!$A$3,"Mois",$B30,"Année",$A$27,"Type",E$2)/1000,0)</f>
        <v>0</v>
      </c>
      <c r="F30" s="4">
        <f t="shared" si="0"/>
        <v>0</v>
      </c>
      <c r="G30" s="4">
        <f t="shared" si="1"/>
        <v>1687.1927499999999</v>
      </c>
      <c r="H30" s="4">
        <v>28.83</v>
      </c>
      <c r="I30" s="4">
        <f t="shared" si="2"/>
        <v>501.60000000000014</v>
      </c>
    </row>
    <row r="31" spans="1:9">
      <c r="A31" s="6"/>
      <c r="B31" s="4" t="s">
        <v>11</v>
      </c>
      <c r="C31" s="4">
        <f>IFERROR(GETPIVOTDATA("Montant",'TCD 2013 - 2014 '!$A$3,"Mois",$B31,"Année",$A$27,"Type",C$2)/1000,0)</f>
        <v>0</v>
      </c>
      <c r="D31" s="4">
        <f>IFERROR(GETPIVOTDATA("Montant",'TCD 2013 - 2014 '!$A$3,"Mois",$B31,"Année",$A$27,"Type",D$2)/1000,0)</f>
        <v>0</v>
      </c>
      <c r="E31" s="4">
        <f>IFERROR(GETPIVOTDATA("Montant",'TCD 2013 - 2014 '!$A$3,"Mois",$B31,"Année",$A$27,"Type",E$2)/1000,0)</f>
        <v>0</v>
      </c>
      <c r="F31" s="4">
        <f t="shared" si="0"/>
        <v>0</v>
      </c>
      <c r="G31" s="4">
        <f t="shared" si="1"/>
        <v>1687.1927499999999</v>
      </c>
      <c r="H31" s="4">
        <v>28.83</v>
      </c>
      <c r="I31" s="4">
        <f t="shared" si="2"/>
        <v>530.43000000000018</v>
      </c>
    </row>
    <row r="32" spans="1:9">
      <c r="A32" s="6"/>
      <c r="B32" s="4" t="s">
        <v>12</v>
      </c>
      <c r="C32" s="4">
        <f>IFERROR(GETPIVOTDATA("Montant",'TCD 2013 - 2014 '!$A$3,"Mois",$B32,"Année",$A$27,"Type",C$2)/1000,0)</f>
        <v>0</v>
      </c>
      <c r="D32" s="4">
        <f>IFERROR(GETPIVOTDATA("Montant",'TCD 2013 - 2014 '!$A$3,"Mois",$B32,"Année",$A$27,"Type",D$2)/1000,0)</f>
        <v>0</v>
      </c>
      <c r="E32" s="4">
        <f>IFERROR(GETPIVOTDATA("Montant",'TCD 2013 - 2014 '!$A$3,"Mois",$B32,"Année",$A$27,"Type",E$2)/1000,0)</f>
        <v>0</v>
      </c>
      <c r="F32" s="4">
        <f t="shared" si="0"/>
        <v>0</v>
      </c>
      <c r="G32" s="4">
        <f t="shared" si="1"/>
        <v>1687.1927499999999</v>
      </c>
      <c r="H32" s="4">
        <v>28.83</v>
      </c>
      <c r="I32" s="4">
        <f t="shared" si="2"/>
        <v>559.26000000000022</v>
      </c>
    </row>
    <row r="33" spans="1:9">
      <c r="A33" s="6"/>
      <c r="B33" s="4" t="s">
        <v>13</v>
      </c>
      <c r="C33" s="4">
        <f>IFERROR(GETPIVOTDATA("Montant",'TCD 2013 - 2014 '!$A$3,"Mois",$B33,"Année",$A$27,"Type",C$2)/1000,0)</f>
        <v>0</v>
      </c>
      <c r="D33" s="4">
        <f>IFERROR(GETPIVOTDATA("Montant",'TCD 2013 - 2014 '!$A$3,"Mois",$B33,"Année",$A$27,"Type",D$2)/1000,0)</f>
        <v>0</v>
      </c>
      <c r="E33" s="4">
        <f>IFERROR(GETPIVOTDATA("Montant",'TCD 2013 - 2014 '!$A$3,"Mois",$B33,"Année",$A$27,"Type",E$2)/1000,0)</f>
        <v>0</v>
      </c>
      <c r="F33" s="4">
        <f t="shared" si="0"/>
        <v>0</v>
      </c>
      <c r="G33" s="4">
        <f t="shared" si="1"/>
        <v>1687.1927499999999</v>
      </c>
      <c r="H33" s="4">
        <v>28.83</v>
      </c>
      <c r="I33" s="4">
        <f t="shared" si="2"/>
        <v>588.09000000000026</v>
      </c>
    </row>
    <row r="34" spans="1:9">
      <c r="A34" s="6"/>
      <c r="B34" s="4" t="s">
        <v>14</v>
      </c>
      <c r="C34" s="4">
        <f>IFERROR(GETPIVOTDATA("Montant",'TCD 2013 - 2014 '!$A$3,"Mois",$B34,"Année",$A$27,"Type",C$2)/1000,0)</f>
        <v>0</v>
      </c>
      <c r="D34" s="4">
        <f>IFERROR(GETPIVOTDATA("Montant",'TCD 2013 - 2014 '!$A$3,"Mois",$B34,"Année",$A$27,"Type",D$2)/1000,0)</f>
        <v>0</v>
      </c>
      <c r="E34" s="4">
        <f>IFERROR(GETPIVOTDATA("Montant",'TCD 2013 - 2014 '!$A$3,"Mois",$B34,"Année",$A$27,"Type",E$2)/1000,0)</f>
        <v>0</v>
      </c>
      <c r="F34" s="4">
        <f t="shared" si="0"/>
        <v>0</v>
      </c>
      <c r="G34" s="4">
        <f t="shared" si="1"/>
        <v>1687.1927499999999</v>
      </c>
      <c r="H34" s="4">
        <v>28.83</v>
      </c>
      <c r="I34" s="4">
        <f t="shared" si="2"/>
        <v>616.9200000000003</v>
      </c>
    </row>
    <row r="35" spans="1:9">
      <c r="A35" s="6"/>
      <c r="B35" s="4" t="s">
        <v>15</v>
      </c>
      <c r="C35" s="4">
        <f>IFERROR(GETPIVOTDATA("Montant",'TCD 2013 - 2014 '!$A$3,"Mois",$B35,"Année",$A$27,"Type",C$2)/1000,0)</f>
        <v>0</v>
      </c>
      <c r="D35" s="4">
        <f>IFERROR(GETPIVOTDATA("Montant",'TCD 2013 - 2014 '!$A$3,"Mois",$B35,"Année",$A$27,"Type",D$2)/1000,0)</f>
        <v>0</v>
      </c>
      <c r="E35" s="4">
        <f>IFERROR(GETPIVOTDATA("Montant",'TCD 2013 - 2014 '!$A$3,"Mois",$B35,"Année",$A$27,"Type",E$2)/1000,0)</f>
        <v>0</v>
      </c>
      <c r="F35" s="4">
        <f t="shared" si="0"/>
        <v>0</v>
      </c>
      <c r="G35" s="4">
        <f t="shared" si="1"/>
        <v>1687.1927499999999</v>
      </c>
      <c r="H35" s="4">
        <v>28.83</v>
      </c>
      <c r="I35" s="4">
        <f t="shared" si="2"/>
        <v>645.75000000000034</v>
      </c>
    </row>
    <row r="36" spans="1:9">
      <c r="A36" s="6"/>
      <c r="B36" s="4" t="s">
        <v>16</v>
      </c>
      <c r="C36" s="4">
        <f>IFERROR(GETPIVOTDATA("Montant",'TCD 2013 - 2014 '!$A$3,"Mois",$B36,"Année",$A$27,"Type",C$2)/1000,0)</f>
        <v>0</v>
      </c>
      <c r="D36" s="4">
        <f>IFERROR(GETPIVOTDATA("Montant",'TCD 2013 - 2014 '!$A$3,"Mois",$B36,"Année",$A$27,"Type",D$2)/1000,0)</f>
        <v>0</v>
      </c>
      <c r="E36" s="4">
        <f>IFERROR(GETPIVOTDATA("Montant",'TCD 2013 - 2014 '!$A$3,"Mois",$B36,"Année",$A$27,"Type",E$2)/1000,0)</f>
        <v>0</v>
      </c>
      <c r="F36" s="4">
        <f t="shared" si="0"/>
        <v>0</v>
      </c>
      <c r="G36" s="4">
        <f t="shared" si="1"/>
        <v>1687.1927499999999</v>
      </c>
      <c r="H36" s="4">
        <v>28.83</v>
      </c>
      <c r="I36" s="4">
        <f t="shared" si="2"/>
        <v>674.58000000000038</v>
      </c>
    </row>
    <row r="37" spans="1:9">
      <c r="A37" s="6"/>
      <c r="B37" s="4" t="s">
        <v>17</v>
      </c>
      <c r="C37" s="4">
        <f>IFERROR(GETPIVOTDATA("Montant",'TCD 2013 - 2014 '!$A$3,"Mois",$B37,"Année",$A$27,"Type",C$2)/1000,0)</f>
        <v>0</v>
      </c>
      <c r="D37" s="4">
        <f>IFERROR(GETPIVOTDATA("Montant",'TCD 2013 - 2014 '!$A$3,"Mois",$B37,"Année",$A$27,"Type",D$2)/1000,0)</f>
        <v>0</v>
      </c>
      <c r="E37" s="4">
        <f>IFERROR(GETPIVOTDATA("Montant",'TCD 2013 - 2014 '!$A$3,"Mois",$B37,"Année",$A$27,"Type",E$2)/1000,0)</f>
        <v>0</v>
      </c>
      <c r="F37" s="4">
        <f t="shared" si="0"/>
        <v>0</v>
      </c>
      <c r="G37" s="4">
        <f t="shared" si="1"/>
        <v>1687.1927499999999</v>
      </c>
      <c r="H37" s="4">
        <v>28.83</v>
      </c>
      <c r="I37" s="4">
        <f t="shared" si="2"/>
        <v>703.41000000000042</v>
      </c>
    </row>
    <row r="38" spans="1:9">
      <c r="A38" s="7"/>
      <c r="B38" s="4" t="s">
        <v>18</v>
      </c>
      <c r="C38" s="4">
        <f>IFERROR(GETPIVOTDATA("Montant",'TCD 2013 - 2014 '!$A$3,"Mois",$B38,"Année",$A$27,"Type",C$2)/1000,0)</f>
        <v>0</v>
      </c>
      <c r="D38" s="4">
        <f>IFERROR(GETPIVOTDATA("Montant",'TCD 2013 - 2014 '!$A$3,"Mois",$B38,"Année",$A$27,"Type",D$2)/1000,0)</f>
        <v>0</v>
      </c>
      <c r="E38" s="4">
        <f>IFERROR(GETPIVOTDATA("Montant",'TCD 2013 - 2014 '!$A$3,"Mois",$B38,"Année",$A$27,"Type",E$2)/1000,0)</f>
        <v>0</v>
      </c>
      <c r="F38" s="4">
        <f t="shared" si="0"/>
        <v>0</v>
      </c>
      <c r="G38" s="4">
        <f t="shared" si="1"/>
        <v>1687.1927499999999</v>
      </c>
      <c r="H38" s="4">
        <v>28.83</v>
      </c>
      <c r="I38" s="4">
        <f t="shared" si="2"/>
        <v>732.24000000000046</v>
      </c>
    </row>
    <row r="39" spans="1:9">
      <c r="A39" s="16" t="s">
        <v>32</v>
      </c>
      <c r="B39" s="8" t="s">
        <v>21</v>
      </c>
      <c r="C39" s="9">
        <f>IFERROR(GETPIVOTDATA("Montant",'TCD 2013 - 2014 '!$A$3,"Mois",$B39,"Année",$A$39,"Type",C$2)/1000,0)</f>
        <v>0</v>
      </c>
      <c r="D39" s="9">
        <f>IFERROR(GETPIVOTDATA("Montant",'TCD 2013 - 2014 '!$A$3,"Mois",$B39,"Année",$A$39,"Type",D$2)/1000,0)</f>
        <v>0</v>
      </c>
      <c r="E39" s="9">
        <f>IFERROR(GETPIVOTDATA("Montant",'TCD 2013 - 2014 '!$A$3,"Mois",$B39,"Année",$A$39,"Type",E$2)/1000,0)</f>
        <v>0</v>
      </c>
      <c r="F39" s="8">
        <f t="shared" si="0"/>
        <v>0</v>
      </c>
      <c r="G39" s="8">
        <f t="shared" si="1"/>
        <v>1687.1927499999999</v>
      </c>
      <c r="H39" s="8">
        <v>7.33</v>
      </c>
      <c r="I39" s="8">
        <f t="shared" si="2"/>
        <v>739.5700000000005</v>
      </c>
    </row>
    <row r="40" spans="1:9">
      <c r="A40" s="12"/>
      <c r="B40" s="8" t="s">
        <v>22</v>
      </c>
      <c r="C40" s="9">
        <f>IFERROR(GETPIVOTDATA("Montant",'TCD 2013 - 2014 '!$A$3,"Mois",$B40,"Année",$A$39,"Type",C$2)/1000,0)</f>
        <v>0</v>
      </c>
      <c r="D40" s="9">
        <f>IFERROR(GETPIVOTDATA("Montant",'TCD 2013 - 2014 '!$A$3,"Mois",$B40,"Année",$A$39,"Type",D$2)/1000,0)</f>
        <v>0</v>
      </c>
      <c r="E40" s="9">
        <f>IFERROR(GETPIVOTDATA("Montant",'TCD 2013 - 2014 '!$A$3,"Mois",$B40,"Année",$A$39,"Type",E$2)/1000,0)</f>
        <v>0</v>
      </c>
      <c r="F40" s="8">
        <f t="shared" si="0"/>
        <v>0</v>
      </c>
      <c r="G40" s="8">
        <f t="shared" si="1"/>
        <v>1687.1927499999999</v>
      </c>
      <c r="H40" s="8">
        <v>7.33</v>
      </c>
      <c r="I40" s="8">
        <f t="shared" si="2"/>
        <v>746.90000000000055</v>
      </c>
    </row>
    <row r="41" spans="1:9">
      <c r="A41" s="12"/>
      <c r="B41" s="8" t="s">
        <v>23</v>
      </c>
      <c r="C41" s="9">
        <f>IFERROR(GETPIVOTDATA("Montant",'TCD 2013 - 2014 '!$A$3,"Mois",$B41,"Année",$A$39,"Type",C$2)/1000,0)</f>
        <v>0</v>
      </c>
      <c r="D41" s="9">
        <f>IFERROR(GETPIVOTDATA("Montant",'TCD 2013 - 2014 '!$A$3,"Mois",$B41,"Année",$A$39,"Type",D$2)/1000,0)</f>
        <v>0</v>
      </c>
      <c r="E41" s="9">
        <f>IFERROR(GETPIVOTDATA("Montant",'TCD 2013 - 2014 '!$A$3,"Mois",$B41,"Année",$A$39,"Type",E$2)/1000,0)</f>
        <v>0</v>
      </c>
      <c r="F41" s="8">
        <f t="shared" si="0"/>
        <v>0</v>
      </c>
      <c r="G41" s="8">
        <f t="shared" si="1"/>
        <v>1687.1927499999999</v>
      </c>
      <c r="H41" s="8">
        <v>7.33</v>
      </c>
      <c r="I41" s="8">
        <f t="shared" si="2"/>
        <v>754.23000000000059</v>
      </c>
    </row>
    <row r="42" spans="1:9">
      <c r="A42" s="12"/>
      <c r="B42" s="8" t="s">
        <v>10</v>
      </c>
      <c r="C42" s="9">
        <f>IFERROR(GETPIVOTDATA("Montant",'TCD 2013 - 2014 '!$A$3,"Mois",$B42,"Année",$A$39,"Type",C$2)/1000,0)</f>
        <v>0</v>
      </c>
      <c r="D42" s="9">
        <f>IFERROR(GETPIVOTDATA("Montant",'TCD 2013 - 2014 '!$A$3,"Mois",$B42,"Année",$A$39,"Type",D$2)/1000,0)</f>
        <v>0</v>
      </c>
      <c r="E42" s="9">
        <f>IFERROR(GETPIVOTDATA("Montant",'TCD 2013 - 2014 '!$A$3,"Mois",$B42,"Année",$A$39,"Type",E$2)/1000,0)</f>
        <v>0</v>
      </c>
      <c r="F42" s="8">
        <f t="shared" si="0"/>
        <v>0</v>
      </c>
      <c r="G42" s="8">
        <f t="shared" si="1"/>
        <v>1687.1927499999999</v>
      </c>
      <c r="H42" s="8">
        <v>7.33</v>
      </c>
      <c r="I42" s="8">
        <f t="shared" si="2"/>
        <v>761.56000000000063</v>
      </c>
    </row>
    <row r="43" spans="1:9">
      <c r="A43" s="12"/>
      <c r="B43" s="8" t="s">
        <v>11</v>
      </c>
      <c r="C43" s="9">
        <f>IFERROR(GETPIVOTDATA("Montant",'TCD 2013 - 2014 '!$A$3,"Mois",$B43,"Année",$A$39,"Type",C$2)/1000,0)</f>
        <v>0</v>
      </c>
      <c r="D43" s="9">
        <f>IFERROR(GETPIVOTDATA("Montant",'TCD 2013 - 2014 '!$A$3,"Mois",$B43,"Année",$A$39,"Type",D$2)/1000,0)</f>
        <v>0</v>
      </c>
      <c r="E43" s="9">
        <f>IFERROR(GETPIVOTDATA("Montant",'TCD 2013 - 2014 '!$A$3,"Mois",$B43,"Année",$A$39,"Type",E$2)/1000,0)</f>
        <v>0</v>
      </c>
      <c r="F43" s="8">
        <f t="shared" si="0"/>
        <v>0</v>
      </c>
      <c r="G43" s="8">
        <f t="shared" si="1"/>
        <v>1687.1927499999999</v>
      </c>
      <c r="H43" s="8">
        <v>7.33</v>
      </c>
      <c r="I43" s="8">
        <f t="shared" si="2"/>
        <v>768.89000000000067</v>
      </c>
    </row>
    <row r="44" spans="1:9">
      <c r="A44" s="12"/>
      <c r="B44" s="8" t="s">
        <v>12</v>
      </c>
      <c r="C44" s="9">
        <f>IFERROR(GETPIVOTDATA("Montant",'TCD 2013 - 2014 '!$A$3,"Mois",$B44,"Année",$A$39,"Type",C$2)/1000,0)</f>
        <v>0</v>
      </c>
      <c r="D44" s="9">
        <f>IFERROR(GETPIVOTDATA("Montant",'TCD 2013 - 2014 '!$A$3,"Mois",$B44,"Année",$A$39,"Type",D$2)/1000,0)</f>
        <v>0</v>
      </c>
      <c r="E44" s="9">
        <f>IFERROR(GETPIVOTDATA("Montant",'TCD 2013 - 2014 '!$A$3,"Mois",$B44,"Année",$A$39,"Type",E$2)/1000,0)</f>
        <v>0</v>
      </c>
      <c r="F44" s="8">
        <f t="shared" si="0"/>
        <v>0</v>
      </c>
      <c r="G44" s="8">
        <f t="shared" si="1"/>
        <v>1687.1927499999999</v>
      </c>
      <c r="H44" s="8">
        <v>7.33</v>
      </c>
      <c r="I44" s="8">
        <f t="shared" si="2"/>
        <v>776.22000000000071</v>
      </c>
    </row>
    <row r="45" spans="1:9">
      <c r="A45" s="12"/>
      <c r="B45" s="8" t="s">
        <v>13</v>
      </c>
      <c r="C45" s="9">
        <f>IFERROR(GETPIVOTDATA("Montant",'TCD 2013 - 2014 '!$A$3,"Mois",$B45,"Année",$A$39,"Type",C$2)/1000,0)</f>
        <v>0</v>
      </c>
      <c r="D45" s="9">
        <f>IFERROR(GETPIVOTDATA("Montant",'TCD 2013 - 2014 '!$A$3,"Mois",$B45,"Année",$A$39,"Type",D$2)/1000,0)</f>
        <v>0</v>
      </c>
      <c r="E45" s="9">
        <f>IFERROR(GETPIVOTDATA("Montant",'TCD 2013 - 2014 '!$A$3,"Mois",$B45,"Année",$A$39,"Type",E$2)/1000,0)</f>
        <v>0</v>
      </c>
      <c r="F45" s="8">
        <f t="shared" si="0"/>
        <v>0</v>
      </c>
      <c r="G45" s="8">
        <f t="shared" si="1"/>
        <v>1687.1927499999999</v>
      </c>
      <c r="H45" s="8">
        <v>7.33</v>
      </c>
      <c r="I45" s="8">
        <f t="shared" si="2"/>
        <v>783.55000000000075</v>
      </c>
    </row>
    <row r="46" spans="1:9">
      <c r="A46" s="12"/>
      <c r="B46" s="8" t="s">
        <v>14</v>
      </c>
      <c r="C46" s="9">
        <f>IFERROR(GETPIVOTDATA("Montant",'TCD 2013 - 2014 '!$A$3,"Mois",$B46,"Année",$A$39,"Type",C$2)/1000,0)</f>
        <v>0</v>
      </c>
      <c r="D46" s="9">
        <f>IFERROR(GETPIVOTDATA("Montant",'TCD 2013 - 2014 '!$A$3,"Mois",$B46,"Année",$A$39,"Type",D$2)/1000,0)</f>
        <v>0</v>
      </c>
      <c r="E46" s="9">
        <f>IFERROR(GETPIVOTDATA("Montant",'TCD 2013 - 2014 '!$A$3,"Mois",$B46,"Année",$A$39,"Type",E$2)/1000,0)</f>
        <v>0</v>
      </c>
      <c r="F46" s="8">
        <f t="shared" si="0"/>
        <v>0</v>
      </c>
      <c r="G46" s="8">
        <f t="shared" si="1"/>
        <v>1687.1927499999999</v>
      </c>
      <c r="H46" s="8">
        <v>7.33</v>
      </c>
      <c r="I46" s="8">
        <f t="shared" si="2"/>
        <v>790.88000000000079</v>
      </c>
    </row>
    <row r="47" spans="1:9">
      <c r="A47" s="12"/>
      <c r="B47" s="8" t="s">
        <v>15</v>
      </c>
      <c r="C47" s="9">
        <f>IFERROR(GETPIVOTDATA("Montant",'TCD 2013 - 2014 '!$A$3,"Mois",$B47,"Année",$A$39,"Type",C$2)/1000,0)</f>
        <v>0</v>
      </c>
      <c r="D47" s="9">
        <f>IFERROR(GETPIVOTDATA("Montant",'TCD 2013 - 2014 '!$A$3,"Mois",$B47,"Année",$A$39,"Type",D$2)/1000,0)</f>
        <v>0</v>
      </c>
      <c r="E47" s="9">
        <f>IFERROR(GETPIVOTDATA("Montant",'TCD 2013 - 2014 '!$A$3,"Mois",$B47,"Année",$A$39,"Type",E$2)/1000,0)</f>
        <v>0</v>
      </c>
      <c r="F47" s="8">
        <f t="shared" si="0"/>
        <v>0</v>
      </c>
      <c r="G47" s="8">
        <f t="shared" si="1"/>
        <v>1687.1927499999999</v>
      </c>
      <c r="H47" s="8">
        <v>7.33</v>
      </c>
      <c r="I47" s="8">
        <f t="shared" si="2"/>
        <v>798.21000000000083</v>
      </c>
    </row>
    <row r="48" spans="1:9">
      <c r="A48" s="12"/>
      <c r="B48" s="8" t="s">
        <v>16</v>
      </c>
      <c r="C48" s="9">
        <f>IFERROR(GETPIVOTDATA("Montant",'TCD 2013 - 2014 '!$A$3,"Mois",$B48,"Année",$A$39,"Type",C$2)/1000,0)</f>
        <v>0</v>
      </c>
      <c r="D48" s="9">
        <f>IFERROR(GETPIVOTDATA("Montant",'TCD 2013 - 2014 '!$A$3,"Mois",$B48,"Année",$A$39,"Type",D$2)/1000,0)</f>
        <v>0</v>
      </c>
      <c r="E48" s="9">
        <f>IFERROR(GETPIVOTDATA("Montant",'TCD 2013 - 2014 '!$A$3,"Mois",$B48,"Année",$A$39,"Type",E$2)/1000,0)</f>
        <v>0</v>
      </c>
      <c r="F48" s="8">
        <f t="shared" si="0"/>
        <v>0</v>
      </c>
      <c r="G48" s="8">
        <f t="shared" si="1"/>
        <v>1687.1927499999999</v>
      </c>
      <c r="H48" s="8">
        <v>7.33</v>
      </c>
      <c r="I48" s="8">
        <f t="shared" si="2"/>
        <v>805.54000000000087</v>
      </c>
    </row>
    <row r="49" spans="1:9">
      <c r="A49" s="12"/>
      <c r="B49" s="8" t="s">
        <v>17</v>
      </c>
      <c r="C49" s="9">
        <f>IFERROR(GETPIVOTDATA("Montant",'TCD 2013 - 2014 '!$A$3,"Mois",$B49,"Année",$A$39,"Type",C$2)/1000,0)</f>
        <v>0</v>
      </c>
      <c r="D49" s="9">
        <f>IFERROR(GETPIVOTDATA("Montant",'TCD 2013 - 2014 '!$A$3,"Mois",$B49,"Année",$A$39,"Type",D$2)/1000,0)</f>
        <v>0</v>
      </c>
      <c r="E49" s="9">
        <f>IFERROR(GETPIVOTDATA("Montant",'TCD 2013 - 2014 '!$A$3,"Mois",$B49,"Année",$A$39,"Type",E$2)/1000,0)</f>
        <v>0</v>
      </c>
      <c r="F49" s="8">
        <f t="shared" si="0"/>
        <v>0</v>
      </c>
      <c r="G49" s="8">
        <f t="shared" si="1"/>
        <v>1687.1927499999999</v>
      </c>
      <c r="H49" s="8">
        <v>7.33</v>
      </c>
      <c r="I49" s="8">
        <f t="shared" si="2"/>
        <v>812.87000000000091</v>
      </c>
    </row>
    <row r="50" spans="1:9">
      <c r="A50" s="13"/>
      <c r="B50" s="8" t="s">
        <v>18</v>
      </c>
      <c r="C50" s="9">
        <f>IFERROR(GETPIVOTDATA("Montant",'TCD 2013 - 2014 '!$A$3,"Mois",$B50,"Année",$A$39,"Type",C$2)/1000,0)</f>
        <v>0</v>
      </c>
      <c r="D50" s="9">
        <f>IFERROR(GETPIVOTDATA("Montant",'TCD 2013 - 2014 '!$A$3,"Mois",$B50,"Année",$A$39,"Type",D$2)/1000,0)</f>
        <v>0</v>
      </c>
      <c r="E50" s="9">
        <f>IFERROR(GETPIVOTDATA("Montant",'TCD 2013 - 2014 '!$A$3,"Mois",$B50,"Année",$A$39,"Type",E$2)/1000,0)</f>
        <v>0</v>
      </c>
      <c r="F50" s="8">
        <f t="shared" si="0"/>
        <v>0</v>
      </c>
      <c r="G50" s="8">
        <f t="shared" si="1"/>
        <v>1687.1927499999999</v>
      </c>
      <c r="H50" s="8">
        <v>7.33</v>
      </c>
      <c r="I50" s="8">
        <f t="shared" si="2"/>
        <v>820.20000000000095</v>
      </c>
    </row>
  </sheetData>
  <mergeCells count="4">
    <mergeCell ref="A3:A14"/>
    <mergeCell ref="A15:A26"/>
    <mergeCell ref="A27:A38"/>
    <mergeCell ref="A39:A5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 2013 - 2014 </vt:lpstr>
      <vt:lpstr>Consolidation</vt:lpstr>
    </vt:vector>
  </TitlesOfParts>
  <Company>SCHNEIDER ELECTRIC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SESA290355</dc:creator>
  <cp:lastModifiedBy>jep</cp:lastModifiedBy>
  <dcterms:created xsi:type="dcterms:W3CDTF">2014-06-18T15:59:01Z</dcterms:created>
  <dcterms:modified xsi:type="dcterms:W3CDTF">2014-06-19T05:24:45Z</dcterms:modified>
</cp:coreProperties>
</file>