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showInkAnnotation="0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/>
  </bookViews>
  <sheets>
    <sheet name="Feuil1" sheetId="1" r:id="rId1"/>
    <sheet name="Jours fériés" sheetId="2" r:id="rId2"/>
  </sheets>
  <definedNames>
    <definedName name="An">'Jours fériés'!$B$1</definedName>
    <definedName name="Fériés">'Jours fériés'!$B$3:$B$16</definedName>
    <definedName name="Paques">'Jours fériés'!$B$4</definedName>
  </definedNames>
  <calcPr calcId="162913"/>
</workbook>
</file>

<file path=xl/calcChain.xml><?xml version="1.0" encoding="utf-8"?>
<calcChain xmlns="http://schemas.openxmlformats.org/spreadsheetml/2006/main">
  <c r="B1" i="2" l="1"/>
  <c r="B7" i="2" s="1"/>
  <c r="B16" i="2" l="1"/>
  <c r="B14" i="2"/>
  <c r="B3" i="2"/>
  <c r="B11" i="2"/>
  <c r="B12" i="2"/>
  <c r="B4" i="2"/>
  <c r="B9" i="2" s="1"/>
  <c r="B13" i="2"/>
  <c r="B6" i="2"/>
  <c r="B10" i="2" l="1"/>
  <c r="B15" i="2"/>
  <c r="B5" i="2"/>
  <c r="B8" i="2"/>
  <c r="C6" i="1" l="1"/>
  <c r="E6" i="1" s="1"/>
  <c r="O37" i="1"/>
  <c r="M37" i="1"/>
  <c r="K37" i="1"/>
  <c r="I37" i="1"/>
  <c r="G37" i="1"/>
  <c r="E37" i="1"/>
  <c r="C37" i="1"/>
  <c r="C38" i="1" s="1"/>
  <c r="M5" i="1"/>
  <c r="I5" i="1"/>
  <c r="Y5" i="1"/>
  <c r="W5" i="1"/>
  <c r="U5" i="1"/>
  <c r="S5" i="1"/>
  <c r="Q5" i="1"/>
  <c r="O5" i="1"/>
  <c r="K5" i="1"/>
  <c r="G5" i="1"/>
  <c r="E5" i="1"/>
  <c r="C5" i="1"/>
  <c r="E7" i="1" l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G6" i="1"/>
  <c r="C7" i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I6" i="1" l="1"/>
  <c r="G7" i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K6" i="1" l="1"/>
  <c r="M6" i="1" s="1"/>
  <c r="I7" i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M7" i="1" l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K7" i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O6" i="1"/>
  <c r="Q6" i="1" l="1"/>
  <c r="Q7" i="1" s="1"/>
  <c r="Q8" i="1" s="1"/>
  <c r="Q9" i="1" s="1"/>
  <c r="Q10" i="1" s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O7" i="1"/>
  <c r="O8" i="1" s="1"/>
  <c r="O9" i="1" s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S6" i="1" l="1"/>
  <c r="S7" i="1" l="1"/>
  <c r="S8" i="1" s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34" i="1" s="1"/>
  <c r="S35" i="1" s="1"/>
  <c r="S36" i="1" s="1"/>
  <c r="U6" i="1"/>
  <c r="U7" i="1" l="1"/>
  <c r="U8" i="1" s="1"/>
  <c r="U9" i="1" s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U34" i="1" s="1"/>
  <c r="U35" i="1" s="1"/>
  <c r="U36" i="1" s="1"/>
  <c r="W6" i="1"/>
  <c r="O38" i="1"/>
  <c r="E38" i="1"/>
  <c r="F38" i="1"/>
  <c r="G38" i="1"/>
  <c r="H38" i="1"/>
  <c r="I38" i="1"/>
  <c r="J38" i="1"/>
  <c r="K38" i="1"/>
  <c r="L38" i="1"/>
  <c r="M38" i="1"/>
  <c r="N38" i="1"/>
  <c r="W7" i="1" l="1"/>
  <c r="W8" i="1" s="1"/>
  <c r="W9" i="1" s="1"/>
  <c r="W10" i="1" s="1"/>
  <c r="W11" i="1" s="1"/>
  <c r="W12" i="1" s="1"/>
  <c r="W13" i="1" s="1"/>
  <c r="W14" i="1" s="1"/>
  <c r="W15" i="1" s="1"/>
  <c r="W16" i="1" s="1"/>
  <c r="W17" i="1" s="1"/>
  <c r="W18" i="1" s="1"/>
  <c r="W19" i="1" s="1"/>
  <c r="W20" i="1" s="1"/>
  <c r="W21" i="1" s="1"/>
  <c r="W22" i="1" s="1"/>
  <c r="W23" i="1" s="1"/>
  <c r="W24" i="1" s="1"/>
  <c r="W25" i="1" s="1"/>
  <c r="W26" i="1" s="1"/>
  <c r="W27" i="1" s="1"/>
  <c r="W28" i="1" s="1"/>
  <c r="W29" i="1" s="1"/>
  <c r="W30" i="1" s="1"/>
  <c r="W31" i="1" s="1"/>
  <c r="W32" i="1" s="1"/>
  <c r="W33" i="1" s="1"/>
  <c r="W34" i="1" s="1"/>
  <c r="W35" i="1" s="1"/>
  <c r="W36" i="1" s="1"/>
  <c r="Y6" i="1"/>
  <c r="Y7" i="1" s="1"/>
  <c r="Y8" i="1" s="1"/>
  <c r="Y9" i="1" s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M40" i="1"/>
  <c r="J40" i="1"/>
  <c r="I40" i="1"/>
  <c r="E40" i="1"/>
  <c r="C40" i="1"/>
  <c r="N40" i="1"/>
  <c r="L40" i="1"/>
  <c r="H40" i="1"/>
  <c r="F40" i="1"/>
  <c r="K40" i="1"/>
  <c r="G40" i="1"/>
  <c r="O40" i="1"/>
</calcChain>
</file>

<file path=xl/sharedStrings.xml><?xml version="1.0" encoding="utf-8"?>
<sst xmlns="http://schemas.openxmlformats.org/spreadsheetml/2006/main" count="24" uniqueCount="24">
  <si>
    <t>Nombre de repas</t>
  </si>
  <si>
    <t>Forfait repas</t>
  </si>
  <si>
    <t>Montant retiré en espèces</t>
  </si>
  <si>
    <t>Total</t>
  </si>
  <si>
    <t>FEUILLE DE CALCUL REPAS MIDI</t>
  </si>
  <si>
    <t>Année en cours</t>
  </si>
  <si>
    <t>Nom</t>
  </si>
  <si>
    <t>Prénom</t>
  </si>
  <si>
    <t>Année :</t>
  </si>
  <si>
    <t>Jours Fériés</t>
  </si>
  <si>
    <t>Nouvel An</t>
  </si>
  <si>
    <t>Pâques</t>
  </si>
  <si>
    <t>L. Pâques</t>
  </si>
  <si>
    <t>F. Travail</t>
  </si>
  <si>
    <t>Vict. 1945</t>
  </si>
  <si>
    <t>Ascension</t>
  </si>
  <si>
    <t>Pentecôte</t>
  </si>
  <si>
    <t>L. Pentecôte</t>
  </si>
  <si>
    <t>F. Nationale</t>
  </si>
  <si>
    <t>Assomption</t>
  </si>
  <si>
    <t>Toussaint</t>
  </si>
  <si>
    <t>Armistice</t>
  </si>
  <si>
    <t>Rameaux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</si>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</sst>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3" formatCode="_-* #,##0.00\ _€_-;\-* #,##0.00\ _€_-;_-* &quot;-&quot;??\ _€_-;_-@_-"/>
    <numFmt numFmtId="164" formatCode="_-* #,##0\ _€_-;\-* #,##0\ _€_-;_-* &quot;-&quot;??\ _€_-;_-@_-"/>
    <numFmt numFmtId="165" formatCode="[$-40C]dddd\ d"/>
    <numFmt numFmtId="166" formatCode="[$-40C]dddd"/>
    <numFmt numFmtId="167" formatCode="dddd\ d\ mmmm\ yyyy"/>
  </numFmts>
  <fonts count="28" x14ac:knownFonts="1"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Arial"/>
      <family val="2"/>
    </font>
    <font>
      <b/>
      <sz val="10"/>
      <name val="Comic Sans MS"/>
      <family val="4"/>
    </font>
    <font>
      <b/>
      <i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2"/>
      <name val="Arial"/>
      <family val="2"/>
    </font>
    <font>
      <b/>
      <sz val="14"/>
      <color indexed="9"/>
      <name val="Arial"/>
      <family val="2"/>
    </font>
    <font>
      <i/>
      <sz val="9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7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5" tint="0.59999389629810485"/>
        <bgColor indexed="64"/>
      </patternFill>
    </fill>
  </fills>
  <borders count="3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43" fontId="1" fillId="0" borderId="0" applyFont="0" applyFill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59">
    <xf numFmtId="0" fontId="0" fillId="0" borderId="0" xfId="0"/>
    <xf numFmtId="0" fontId="19" fillId="0" borderId="13" xfId="0" applyFont="1" applyBorder="1" applyAlignment="1">
      <alignment horizontal="center"/>
    </xf>
    <xf numFmtId="0" fontId="19" fillId="0" borderId="12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9" fillId="0" borderId="16" xfId="0" applyFont="1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0" fillId="0" borderId="0" xfId="0" applyFill="1" applyBorder="1"/>
    <xf numFmtId="164" fontId="19" fillId="0" borderId="17" xfId="31" applyNumberFormat="1" applyFont="1" applyFill="1" applyBorder="1" applyAlignment="1">
      <alignment horizontal="center"/>
    </xf>
    <xf numFmtId="164" fontId="0" fillId="0" borderId="0" xfId="31" applyNumberFormat="1" applyFont="1" applyAlignment="1">
      <alignment horizontal="center"/>
    </xf>
    <xf numFmtId="164" fontId="0" fillId="0" borderId="0" xfId="31" applyNumberFormat="1" applyFont="1"/>
    <xf numFmtId="164" fontId="0" fillId="0" borderId="0" xfId="0" applyNumberFormat="1"/>
    <xf numFmtId="49" fontId="23" fillId="0" borderId="0" xfId="0" applyNumberFormat="1" applyFont="1"/>
    <xf numFmtId="0" fontId="23" fillId="0" borderId="0" xfId="0" applyFont="1"/>
    <xf numFmtId="14" fontId="0" fillId="0" borderId="0" xfId="0" applyNumberFormat="1"/>
    <xf numFmtId="0" fontId="21" fillId="0" borderId="0" xfId="0" applyFont="1" applyBorder="1" applyAlignment="1">
      <alignment horizontal="center" vertical="center"/>
    </xf>
    <xf numFmtId="165" fontId="24" fillId="0" borderId="25" xfId="0" applyNumberFormat="1" applyFont="1" applyBorder="1" applyAlignment="1" applyProtection="1">
      <alignment horizontal="left" vertical="top" shrinkToFit="1"/>
    </xf>
    <xf numFmtId="165" fontId="24" fillId="0" borderId="26" xfId="0" applyNumberFormat="1" applyFont="1" applyBorder="1" applyAlignment="1" applyProtection="1">
      <alignment horizontal="left" vertical="top" shrinkToFit="1"/>
    </xf>
    <xf numFmtId="165" fontId="24" fillId="0" borderId="11" xfId="0" applyNumberFormat="1" applyFont="1" applyBorder="1" applyAlignment="1" applyProtection="1">
      <alignment horizontal="left" vertical="top" shrinkToFit="1"/>
    </xf>
    <xf numFmtId="166" fontId="24" fillId="0" borderId="28" xfId="0" applyNumberFormat="1" applyFont="1" applyBorder="1" applyAlignment="1" applyProtection="1">
      <alignment horizontal="left" vertical="top" shrinkToFit="1"/>
    </xf>
    <xf numFmtId="0" fontId="19" fillId="0" borderId="15" xfId="0" applyFont="1" applyBorder="1" applyAlignment="1">
      <alignment wrapText="1"/>
    </xf>
    <xf numFmtId="0" fontId="19" fillId="0" borderId="17" xfId="0" applyFont="1" applyBorder="1" applyAlignment="1">
      <alignment wrapText="1"/>
    </xf>
    <xf numFmtId="0" fontId="19" fillId="0" borderId="22" xfId="0" applyFont="1" applyBorder="1" applyAlignment="1">
      <alignment wrapText="1"/>
    </xf>
    <xf numFmtId="0" fontId="19" fillId="0" borderId="0" xfId="0" applyFont="1" applyBorder="1" applyAlignment="1">
      <alignment wrapText="1"/>
    </xf>
    <xf numFmtId="0" fontId="0" fillId="0" borderId="0" xfId="0" applyAlignment="1">
      <alignment wrapText="1"/>
    </xf>
    <xf numFmtId="0" fontId="19" fillId="0" borderId="0" xfId="0" applyFont="1" applyBorder="1" applyAlignment="1">
      <alignment vertical="center"/>
    </xf>
    <xf numFmtId="0" fontId="0" fillId="0" borderId="0" xfId="0" applyAlignment="1">
      <alignment vertical="center"/>
    </xf>
    <xf numFmtId="0" fontId="25" fillId="24" borderId="15" xfId="0" applyFont="1" applyFill="1" applyBorder="1" applyAlignment="1" applyProtection="1">
      <alignment horizontal="center"/>
    </xf>
    <xf numFmtId="0" fontId="26" fillId="25" borderId="20" xfId="0" applyFont="1" applyFill="1" applyBorder="1" applyAlignment="1" applyProtection="1">
      <alignment horizontal="center"/>
    </xf>
    <xf numFmtId="0" fontId="19" fillId="26" borderId="27" xfId="0" applyFont="1" applyFill="1" applyBorder="1" applyAlignment="1" applyProtection="1"/>
    <xf numFmtId="167" fontId="27" fillId="26" borderId="26" xfId="0" applyNumberFormat="1" applyFont="1" applyFill="1" applyBorder="1" applyAlignment="1" applyProtection="1">
      <alignment horizontal="left"/>
    </xf>
    <xf numFmtId="0" fontId="19" fillId="26" borderId="27" xfId="0" applyFont="1" applyFill="1" applyBorder="1" applyProtection="1"/>
    <xf numFmtId="0" fontId="19" fillId="26" borderId="10" xfId="0" applyFont="1" applyFill="1" applyBorder="1" applyProtection="1"/>
    <xf numFmtId="167" fontId="27" fillId="26" borderId="11" xfId="0" applyNumberFormat="1" applyFont="1" applyFill="1" applyBorder="1" applyAlignment="1" applyProtection="1">
      <alignment horizontal="left"/>
    </xf>
    <xf numFmtId="0" fontId="19" fillId="0" borderId="23" xfId="0" applyFont="1" applyBorder="1" applyAlignment="1">
      <alignment horizontal="center"/>
    </xf>
    <xf numFmtId="166" fontId="24" fillId="0" borderId="10" xfId="0" applyNumberFormat="1" applyFont="1" applyBorder="1" applyAlignment="1" applyProtection="1">
      <alignment horizontal="left" vertical="top" shrinkToFit="1"/>
    </xf>
    <xf numFmtId="0" fontId="0" fillId="0" borderId="18" xfId="0" applyBorder="1" applyAlignment="1">
      <alignment horizontal="center"/>
    </xf>
    <xf numFmtId="0" fontId="0" fillId="0" borderId="16" xfId="0" applyBorder="1" applyAlignment="1">
      <alignment horizontal="center"/>
    </xf>
    <xf numFmtId="0" fontId="19" fillId="0" borderId="14" xfId="0" applyNumberFormat="1" applyFont="1" applyFill="1" applyBorder="1" applyAlignment="1">
      <alignment horizontal="center" vertical="center"/>
    </xf>
    <xf numFmtId="0" fontId="19" fillId="0" borderId="18" xfId="0" applyNumberFormat="1" applyFont="1" applyFill="1" applyBorder="1" applyAlignment="1">
      <alignment horizontal="center" vertical="center"/>
    </xf>
    <xf numFmtId="0" fontId="23" fillId="0" borderId="18" xfId="0" applyFont="1" applyBorder="1" applyAlignment="1">
      <alignment horizontal="center"/>
    </xf>
    <xf numFmtId="0" fontId="19" fillId="0" borderId="16" xfId="0" applyNumberFormat="1" applyFont="1" applyFill="1" applyBorder="1" applyAlignment="1">
      <alignment horizontal="center" vertical="center"/>
    </xf>
    <xf numFmtId="17" fontId="20" fillId="0" borderId="14" xfId="0" applyNumberFormat="1" applyFont="1" applyBorder="1" applyAlignment="1">
      <alignment horizontal="center" vertical="center"/>
    </xf>
    <xf numFmtId="17" fontId="20" fillId="0" borderId="16" xfId="0" applyNumberFormat="1" applyFont="1" applyBorder="1" applyAlignment="1">
      <alignment horizontal="center" vertical="center"/>
    </xf>
    <xf numFmtId="0" fontId="1" fillId="0" borderId="2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9" xfId="0" applyBorder="1" applyAlignment="1">
      <alignment horizontal="center"/>
    </xf>
    <xf numFmtId="0" fontId="19" fillId="0" borderId="14" xfId="0" applyFont="1" applyFill="1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19" fillId="0" borderId="14" xfId="0" applyFont="1" applyBorder="1" applyAlignment="1">
      <alignment horizontal="left" vertical="center"/>
    </xf>
    <xf numFmtId="0" fontId="19" fillId="0" borderId="16" xfId="0" applyFont="1" applyBorder="1" applyAlignment="1">
      <alignment horizontal="left" vertical="center"/>
    </xf>
    <xf numFmtId="0" fontId="19" fillId="0" borderId="22" xfId="0" applyFont="1" applyBorder="1" applyAlignment="1">
      <alignment horizontal="left" vertical="center"/>
    </xf>
    <xf numFmtId="0" fontId="0" fillId="0" borderId="24" xfId="0" applyBorder="1" applyAlignment="1">
      <alignment horizontal="left" vertical="center"/>
    </xf>
    <xf numFmtId="0" fontId="19" fillId="26" borderId="30" xfId="0" applyFont="1" applyFill="1" applyBorder="1" applyAlignment="1" applyProtection="1">
      <alignment horizontal="center" vertical="center"/>
    </xf>
    <xf numFmtId="0" fontId="0" fillId="26" borderId="31" xfId="0" applyFill="1" applyBorder="1" applyAlignment="1" applyProtection="1">
      <alignment horizontal="center" vertic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9" builtinId="20" customBuiltin="1"/>
    <cellStyle name="Insatisfaisant" xfId="30" builtinId="27" customBuiltin="1"/>
    <cellStyle name="Milliers" xfId="31" builtinId="3"/>
    <cellStyle name="Neutre" xfId="32" builtinId="28" customBuiltin="1"/>
    <cellStyle name="Normal" xfId="0" builtinId="0"/>
    <cellStyle name="Note" xfId="28" builtinId="10" customBuiltin="1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92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5"/>
  <sheetViews>
    <sheetView tabSelected="1" zoomScaleNormal="100" workbookViewId="0">
      <selection activeCell="D15" sqref="D15"/>
    </sheetView>
  </sheetViews>
  <sheetFormatPr baseColWidth="10" defaultRowHeight="12.75" x14ac:dyDescent="0.2"/>
  <cols>
    <col min="1" max="1" width="10" style="25" customWidth="1"/>
    <col min="2" max="2" width="6.85546875" customWidth="1"/>
    <col min="3" max="3" width="10.28515625" customWidth="1"/>
    <col min="4" max="4" width="4" customWidth="1"/>
    <col min="5" max="5" width="10.28515625" customWidth="1"/>
    <col min="6" max="6" width="4" customWidth="1"/>
    <col min="7" max="7" width="10.28515625" customWidth="1"/>
    <col min="8" max="8" width="4" customWidth="1"/>
    <col min="9" max="9" width="10.28515625" customWidth="1"/>
    <col min="10" max="10" width="4" customWidth="1"/>
    <col min="11" max="11" width="10.28515625" customWidth="1"/>
    <col min="12" max="12" width="4" customWidth="1"/>
    <col min="13" max="13" width="10.28515625" customWidth="1"/>
    <col min="14" max="14" width="4" customWidth="1"/>
    <col min="15" max="15" width="10.28515625" customWidth="1"/>
    <col min="16" max="16" width="4" customWidth="1"/>
    <col min="17" max="17" width="10.28515625" customWidth="1"/>
    <col min="18" max="18" width="4" customWidth="1"/>
    <col min="19" max="19" width="10.28515625" customWidth="1"/>
    <col min="20" max="20" width="4" customWidth="1"/>
    <col min="21" max="21" width="10.28515625" customWidth="1"/>
    <col min="22" max="22" width="4" customWidth="1"/>
    <col min="23" max="23" width="10.28515625" customWidth="1"/>
    <col min="24" max="24" width="4" customWidth="1"/>
    <col min="25" max="25" width="10.28515625" customWidth="1"/>
    <col min="26" max="26" width="4" customWidth="1"/>
  </cols>
  <sheetData>
    <row r="1" spans="1:26" x14ac:dyDescent="0.2">
      <c r="A1" s="21" t="s">
        <v>6</v>
      </c>
      <c r="B1" s="45"/>
      <c r="C1" s="46"/>
      <c r="D1" s="26"/>
      <c r="E1" s="27"/>
      <c r="F1" s="27"/>
      <c r="G1" s="26" t="s">
        <v>4</v>
      </c>
      <c r="H1" s="27"/>
      <c r="I1" s="27"/>
      <c r="J1" s="27"/>
      <c r="K1" s="27"/>
      <c r="L1" s="27"/>
      <c r="M1" s="27"/>
      <c r="N1" s="27"/>
      <c r="O1" s="27"/>
    </row>
    <row r="2" spans="1:26" x14ac:dyDescent="0.2">
      <c r="A2" s="22" t="s">
        <v>7</v>
      </c>
      <c r="B2" s="47"/>
      <c r="C2" s="48"/>
      <c r="D2" s="3"/>
      <c r="E2" s="3"/>
      <c r="F2" s="3"/>
      <c r="G2" s="3"/>
      <c r="H2" s="3"/>
    </row>
    <row r="3" spans="1:26" ht="25.5" customHeight="1" thickBot="1" x14ac:dyDescent="0.25">
      <c r="A3" s="23" t="s">
        <v>5</v>
      </c>
      <c r="B3" s="49">
        <v>2020</v>
      </c>
      <c r="C3" s="50"/>
      <c r="I3" s="15"/>
    </row>
    <row r="4" spans="1:26" ht="13.5" thickBot="1" x14ac:dyDescent="0.25">
      <c r="A4" s="24"/>
      <c r="B4" s="5"/>
    </row>
    <row r="5" spans="1:26" ht="17.25" thickBot="1" x14ac:dyDescent="0.25">
      <c r="C5" s="43" t="str">
        <f>"Janv-"&amp;$B$3</f>
        <v>Janv-2020</v>
      </c>
      <c r="D5" s="44"/>
      <c r="E5" s="43" t="str">
        <f>"Févr-"&amp;$B$3</f>
        <v>Févr-2020</v>
      </c>
      <c r="F5" s="44"/>
      <c r="G5" s="43" t="str">
        <f>"Mars-"&amp;$B$3</f>
        <v>Mars-2020</v>
      </c>
      <c r="H5" s="44"/>
      <c r="I5" s="43" t="str">
        <f>"Avr-"&amp;$B$3</f>
        <v>Avr-2020</v>
      </c>
      <c r="J5" s="44"/>
      <c r="K5" s="43" t="str">
        <f>"Mai-"&amp;$B$3</f>
        <v>Mai-2020</v>
      </c>
      <c r="L5" s="44"/>
      <c r="M5" s="43" t="str">
        <f>"Juin-"&amp;$B$3</f>
        <v>Juin-2020</v>
      </c>
      <c r="N5" s="44"/>
      <c r="O5" s="43" t="str">
        <f>"Juil-"&amp;$B$3</f>
        <v>Juil-2020</v>
      </c>
      <c r="P5" s="44"/>
      <c r="Q5" s="43" t="str">
        <f>"Août-"&amp;$B$3</f>
        <v>Août-2020</v>
      </c>
      <c r="R5" s="44"/>
      <c r="S5" s="43" t="str">
        <f>"Sept-"&amp;$B$3</f>
        <v>Sept-2020</v>
      </c>
      <c r="T5" s="44"/>
      <c r="U5" s="43" t="str">
        <f>"Oct-"&amp;$B$3</f>
        <v>Oct-2020</v>
      </c>
      <c r="V5" s="44"/>
      <c r="W5" s="43" t="str">
        <f>"Nov-"&amp;$B$3</f>
        <v>Nov-2020</v>
      </c>
      <c r="X5" s="44"/>
      <c r="Y5" s="43" t="str">
        <f>"Déc-"&amp;$B$3</f>
        <v>Déc-2020</v>
      </c>
      <c r="Z5" s="44"/>
    </row>
    <row r="6" spans="1:26" ht="15.75" x14ac:dyDescent="0.2">
      <c r="B6" s="16">
        <v>1</v>
      </c>
      <c r="C6" s="20">
        <f>DATE(B3,1,1)</f>
        <v>43831</v>
      </c>
      <c r="D6" s="17"/>
      <c r="E6" s="20">
        <f>DATE(YEAR(C6),MONTH(C6)+1,1)</f>
        <v>43862</v>
      </c>
      <c r="F6" s="17"/>
      <c r="G6" s="20">
        <f>DATE(YEAR(E6),MONTH(E6)+1,1)</f>
        <v>43891</v>
      </c>
      <c r="H6" s="17"/>
      <c r="I6" s="20">
        <f>DATE(YEAR(G6),MONTH(G6)+1,1)</f>
        <v>43922</v>
      </c>
      <c r="J6" s="17"/>
      <c r="K6" s="20">
        <f>DATE(YEAR(I6),MONTH(I6)+1,1)</f>
        <v>43952</v>
      </c>
      <c r="L6" s="17"/>
      <c r="M6" s="20">
        <f>DATE(YEAR(K6),MONTH(K6)+1,1)</f>
        <v>43983</v>
      </c>
      <c r="N6" s="17"/>
      <c r="O6" s="20">
        <f>DATE(YEAR(M6),MONTH(M6)+1,1)</f>
        <v>44013</v>
      </c>
      <c r="P6" s="17"/>
      <c r="Q6" s="20">
        <f>DATE(YEAR(O6),MONTH(O6)+1,1)</f>
        <v>44044</v>
      </c>
      <c r="R6" s="17"/>
      <c r="S6" s="20">
        <f>DATE(YEAR(Q6),MONTH(Q6)+1,1)</f>
        <v>44075</v>
      </c>
      <c r="T6" s="17"/>
      <c r="U6" s="20">
        <f>DATE(YEAR(S6),MONTH(S6)+1,1)</f>
        <v>44105</v>
      </c>
      <c r="V6" s="17"/>
      <c r="W6" s="20">
        <f>DATE(YEAR(U6),MONTH(U6)+1,1)</f>
        <v>44136</v>
      </c>
      <c r="X6" s="17"/>
      <c r="Y6" s="20">
        <f>DATE(YEAR(W6),MONTH(W6)+1,1)</f>
        <v>44166</v>
      </c>
      <c r="Z6" s="17"/>
    </row>
    <row r="7" spans="1:26" ht="15.75" x14ac:dyDescent="0.2">
      <c r="B7" s="16">
        <v>2</v>
      </c>
      <c r="C7" s="20">
        <f>IF(C6="","",IF(MONTH(C6+1)&gt;MONTH(C6),"",C6+1))</f>
        <v>43832</v>
      </c>
      <c r="D7" s="18"/>
      <c r="E7" s="20">
        <f t="shared" ref="E7:Y35" si="0">IF(E6="","",IF(MONTH(E6+1)&gt;MONTH(E6),"",E6+1))</f>
        <v>43863</v>
      </c>
      <c r="F7" s="18"/>
      <c r="G7" s="20">
        <f t="shared" si="0"/>
        <v>43892</v>
      </c>
      <c r="H7" s="18"/>
      <c r="I7" s="20">
        <f t="shared" si="0"/>
        <v>43923</v>
      </c>
      <c r="J7" s="18"/>
      <c r="K7" s="20">
        <f t="shared" si="0"/>
        <v>43953</v>
      </c>
      <c r="L7" s="18"/>
      <c r="M7" s="20">
        <f t="shared" si="0"/>
        <v>43984</v>
      </c>
      <c r="N7" s="18"/>
      <c r="O7" s="20">
        <f t="shared" si="0"/>
        <v>44014</v>
      </c>
      <c r="P7" s="18"/>
      <c r="Q7" s="20">
        <f t="shared" si="0"/>
        <v>44045</v>
      </c>
      <c r="R7" s="18"/>
      <c r="S7" s="20">
        <f t="shared" si="0"/>
        <v>44076</v>
      </c>
      <c r="T7" s="18"/>
      <c r="U7" s="20">
        <f t="shared" si="0"/>
        <v>44106</v>
      </c>
      <c r="V7" s="18"/>
      <c r="W7" s="20">
        <f t="shared" si="0"/>
        <v>44137</v>
      </c>
      <c r="X7" s="18"/>
      <c r="Y7" s="20">
        <f t="shared" si="0"/>
        <v>44167</v>
      </c>
      <c r="Z7" s="18"/>
    </row>
    <row r="8" spans="1:26" ht="15.75" x14ac:dyDescent="0.2">
      <c r="B8" s="16">
        <v>3</v>
      </c>
      <c r="C8" s="20">
        <f t="shared" ref="C8:C35" si="1">IF(C7="","",IF(MONTH(C7+1)&gt;MONTH(C7),"",C7+1))</f>
        <v>43833</v>
      </c>
      <c r="D8" s="18"/>
      <c r="E8" s="20">
        <f t="shared" si="0"/>
        <v>43864</v>
      </c>
      <c r="F8" s="18"/>
      <c r="G8" s="20">
        <f t="shared" si="0"/>
        <v>43893</v>
      </c>
      <c r="H8" s="18"/>
      <c r="I8" s="20">
        <f t="shared" si="0"/>
        <v>43924</v>
      </c>
      <c r="J8" s="18"/>
      <c r="K8" s="20">
        <f t="shared" si="0"/>
        <v>43954</v>
      </c>
      <c r="L8" s="18"/>
      <c r="M8" s="20">
        <f t="shared" si="0"/>
        <v>43985</v>
      </c>
      <c r="N8" s="18"/>
      <c r="O8" s="20">
        <f t="shared" si="0"/>
        <v>44015</v>
      </c>
      <c r="P8" s="18"/>
      <c r="Q8" s="20">
        <f t="shared" si="0"/>
        <v>44046</v>
      </c>
      <c r="R8" s="18"/>
      <c r="S8" s="20">
        <f t="shared" si="0"/>
        <v>44077</v>
      </c>
      <c r="T8" s="18"/>
      <c r="U8" s="20">
        <f t="shared" si="0"/>
        <v>44107</v>
      </c>
      <c r="V8" s="18"/>
      <c r="W8" s="20">
        <f t="shared" si="0"/>
        <v>44138</v>
      </c>
      <c r="X8" s="18"/>
      <c r="Y8" s="20">
        <f t="shared" si="0"/>
        <v>44168</v>
      </c>
      <c r="Z8" s="18"/>
    </row>
    <row r="9" spans="1:26" ht="15.75" x14ac:dyDescent="0.2">
      <c r="B9" s="16">
        <v>4</v>
      </c>
      <c r="C9" s="20">
        <f t="shared" si="1"/>
        <v>43834</v>
      </c>
      <c r="D9" s="18"/>
      <c r="E9" s="20">
        <f t="shared" si="0"/>
        <v>43865</v>
      </c>
      <c r="F9" s="18"/>
      <c r="G9" s="20">
        <f t="shared" si="0"/>
        <v>43894</v>
      </c>
      <c r="H9" s="18"/>
      <c r="I9" s="20">
        <f t="shared" si="0"/>
        <v>43925</v>
      </c>
      <c r="J9" s="18"/>
      <c r="K9" s="20">
        <f t="shared" si="0"/>
        <v>43955</v>
      </c>
      <c r="L9" s="18"/>
      <c r="M9" s="20">
        <f t="shared" si="0"/>
        <v>43986</v>
      </c>
      <c r="N9" s="18"/>
      <c r="O9" s="20">
        <f t="shared" si="0"/>
        <v>44016</v>
      </c>
      <c r="P9" s="18"/>
      <c r="Q9" s="20">
        <f t="shared" si="0"/>
        <v>44047</v>
      </c>
      <c r="R9" s="18"/>
      <c r="S9" s="20">
        <f t="shared" si="0"/>
        <v>44078</v>
      </c>
      <c r="T9" s="18"/>
      <c r="U9" s="20">
        <f t="shared" si="0"/>
        <v>44108</v>
      </c>
      <c r="V9" s="18"/>
      <c r="W9" s="20">
        <f t="shared" si="0"/>
        <v>44139</v>
      </c>
      <c r="X9" s="18"/>
      <c r="Y9" s="20">
        <f t="shared" si="0"/>
        <v>44169</v>
      </c>
      <c r="Z9" s="18"/>
    </row>
    <row r="10" spans="1:26" ht="15.75" x14ac:dyDescent="0.2">
      <c r="B10" s="16">
        <v>5</v>
      </c>
      <c r="C10" s="20">
        <f t="shared" si="1"/>
        <v>43835</v>
      </c>
      <c r="D10" s="18"/>
      <c r="E10" s="20">
        <f t="shared" si="0"/>
        <v>43866</v>
      </c>
      <c r="F10" s="18"/>
      <c r="G10" s="20">
        <f t="shared" si="0"/>
        <v>43895</v>
      </c>
      <c r="H10" s="18"/>
      <c r="I10" s="20">
        <f t="shared" si="0"/>
        <v>43926</v>
      </c>
      <c r="J10" s="18"/>
      <c r="K10" s="20">
        <f t="shared" si="0"/>
        <v>43956</v>
      </c>
      <c r="L10" s="18"/>
      <c r="M10" s="20">
        <f t="shared" si="0"/>
        <v>43987</v>
      </c>
      <c r="N10" s="18"/>
      <c r="O10" s="20">
        <f t="shared" si="0"/>
        <v>44017</v>
      </c>
      <c r="P10" s="18"/>
      <c r="Q10" s="20">
        <f t="shared" si="0"/>
        <v>44048</v>
      </c>
      <c r="R10" s="18"/>
      <c r="S10" s="20">
        <f t="shared" si="0"/>
        <v>44079</v>
      </c>
      <c r="T10" s="18"/>
      <c r="U10" s="20">
        <f t="shared" si="0"/>
        <v>44109</v>
      </c>
      <c r="V10" s="18"/>
      <c r="W10" s="20">
        <f t="shared" si="0"/>
        <v>44140</v>
      </c>
      <c r="X10" s="18"/>
      <c r="Y10" s="20">
        <f t="shared" si="0"/>
        <v>44170</v>
      </c>
      <c r="Z10" s="18"/>
    </row>
    <row r="11" spans="1:26" ht="15.75" x14ac:dyDescent="0.2">
      <c r="B11" s="16">
        <v>6</v>
      </c>
      <c r="C11" s="20">
        <f t="shared" si="1"/>
        <v>43836</v>
      </c>
      <c r="D11" s="18"/>
      <c r="E11" s="20">
        <f t="shared" si="0"/>
        <v>43867</v>
      </c>
      <c r="F11" s="18"/>
      <c r="G11" s="20">
        <f t="shared" si="0"/>
        <v>43896</v>
      </c>
      <c r="H11" s="18"/>
      <c r="I11" s="20">
        <f t="shared" si="0"/>
        <v>43927</v>
      </c>
      <c r="J11" s="18"/>
      <c r="K11" s="20">
        <f t="shared" si="0"/>
        <v>43957</v>
      </c>
      <c r="L11" s="18"/>
      <c r="M11" s="20">
        <f t="shared" si="0"/>
        <v>43988</v>
      </c>
      <c r="N11" s="18"/>
      <c r="O11" s="20">
        <f t="shared" si="0"/>
        <v>44018</v>
      </c>
      <c r="P11" s="18"/>
      <c r="Q11" s="20">
        <f t="shared" si="0"/>
        <v>44049</v>
      </c>
      <c r="R11" s="18"/>
      <c r="S11" s="20">
        <f t="shared" si="0"/>
        <v>44080</v>
      </c>
      <c r="T11" s="18"/>
      <c r="U11" s="20">
        <f t="shared" si="0"/>
        <v>44110</v>
      </c>
      <c r="V11" s="18"/>
      <c r="W11" s="20">
        <f t="shared" si="0"/>
        <v>44141</v>
      </c>
      <c r="X11" s="18"/>
      <c r="Y11" s="20">
        <f t="shared" si="0"/>
        <v>44171</v>
      </c>
      <c r="Z11" s="18"/>
    </row>
    <row r="12" spans="1:26" ht="15.75" x14ac:dyDescent="0.2">
      <c r="B12" s="16">
        <v>7</v>
      </c>
      <c r="C12" s="20">
        <f t="shared" si="1"/>
        <v>43837</v>
      </c>
      <c r="D12" s="18"/>
      <c r="E12" s="20">
        <f t="shared" si="0"/>
        <v>43868</v>
      </c>
      <c r="F12" s="18"/>
      <c r="G12" s="20">
        <f t="shared" si="0"/>
        <v>43897</v>
      </c>
      <c r="H12" s="18"/>
      <c r="I12" s="20">
        <f t="shared" si="0"/>
        <v>43928</v>
      </c>
      <c r="J12" s="18"/>
      <c r="K12" s="20">
        <f t="shared" si="0"/>
        <v>43958</v>
      </c>
      <c r="L12" s="18"/>
      <c r="M12" s="20">
        <f t="shared" si="0"/>
        <v>43989</v>
      </c>
      <c r="N12" s="18"/>
      <c r="O12" s="20">
        <f t="shared" si="0"/>
        <v>44019</v>
      </c>
      <c r="P12" s="18"/>
      <c r="Q12" s="20">
        <f t="shared" si="0"/>
        <v>44050</v>
      </c>
      <c r="R12" s="18"/>
      <c r="S12" s="20">
        <f t="shared" si="0"/>
        <v>44081</v>
      </c>
      <c r="T12" s="18"/>
      <c r="U12" s="20">
        <f t="shared" si="0"/>
        <v>44111</v>
      </c>
      <c r="V12" s="18"/>
      <c r="W12" s="20">
        <f t="shared" si="0"/>
        <v>44142</v>
      </c>
      <c r="X12" s="18"/>
      <c r="Y12" s="20">
        <f t="shared" si="0"/>
        <v>44172</v>
      </c>
      <c r="Z12" s="18"/>
    </row>
    <row r="13" spans="1:26" ht="15.75" x14ac:dyDescent="0.2">
      <c r="B13" s="16">
        <v>8</v>
      </c>
      <c r="C13" s="20">
        <f t="shared" si="1"/>
        <v>43838</v>
      </c>
      <c r="D13" s="18"/>
      <c r="E13" s="20">
        <f t="shared" si="0"/>
        <v>43869</v>
      </c>
      <c r="F13" s="18"/>
      <c r="G13" s="20">
        <f t="shared" si="0"/>
        <v>43898</v>
      </c>
      <c r="H13" s="18"/>
      <c r="I13" s="20">
        <f t="shared" si="0"/>
        <v>43929</v>
      </c>
      <c r="J13" s="18"/>
      <c r="K13" s="20">
        <f t="shared" si="0"/>
        <v>43959</v>
      </c>
      <c r="L13" s="18"/>
      <c r="M13" s="20">
        <f t="shared" si="0"/>
        <v>43990</v>
      </c>
      <c r="N13" s="18"/>
      <c r="O13" s="20">
        <f t="shared" si="0"/>
        <v>44020</v>
      </c>
      <c r="P13" s="18"/>
      <c r="Q13" s="20">
        <f t="shared" si="0"/>
        <v>44051</v>
      </c>
      <c r="R13" s="18"/>
      <c r="S13" s="20">
        <f t="shared" si="0"/>
        <v>44082</v>
      </c>
      <c r="T13" s="18"/>
      <c r="U13" s="20">
        <f t="shared" si="0"/>
        <v>44112</v>
      </c>
      <c r="V13" s="18"/>
      <c r="W13" s="20">
        <f t="shared" si="0"/>
        <v>44143</v>
      </c>
      <c r="X13" s="18"/>
      <c r="Y13" s="20">
        <f t="shared" si="0"/>
        <v>44173</v>
      </c>
      <c r="Z13" s="18"/>
    </row>
    <row r="14" spans="1:26" ht="15.75" x14ac:dyDescent="0.2">
      <c r="B14" s="16">
        <v>9</v>
      </c>
      <c r="C14" s="20">
        <f t="shared" si="1"/>
        <v>43839</v>
      </c>
      <c r="D14" s="18"/>
      <c r="E14" s="20">
        <f t="shared" si="0"/>
        <v>43870</v>
      </c>
      <c r="F14" s="18"/>
      <c r="G14" s="20">
        <f t="shared" si="0"/>
        <v>43899</v>
      </c>
      <c r="H14" s="18"/>
      <c r="I14" s="20">
        <f t="shared" si="0"/>
        <v>43930</v>
      </c>
      <c r="J14" s="18"/>
      <c r="K14" s="20">
        <f t="shared" si="0"/>
        <v>43960</v>
      </c>
      <c r="L14" s="18"/>
      <c r="M14" s="20">
        <f t="shared" si="0"/>
        <v>43991</v>
      </c>
      <c r="N14" s="18"/>
      <c r="O14" s="20">
        <f t="shared" si="0"/>
        <v>44021</v>
      </c>
      <c r="P14" s="18"/>
      <c r="Q14" s="20">
        <f t="shared" si="0"/>
        <v>44052</v>
      </c>
      <c r="R14" s="18"/>
      <c r="S14" s="20">
        <f t="shared" si="0"/>
        <v>44083</v>
      </c>
      <c r="T14" s="18"/>
      <c r="U14" s="20">
        <f t="shared" si="0"/>
        <v>44113</v>
      </c>
      <c r="V14" s="18"/>
      <c r="W14" s="20">
        <f t="shared" si="0"/>
        <v>44144</v>
      </c>
      <c r="X14" s="18"/>
      <c r="Y14" s="20">
        <f t="shared" si="0"/>
        <v>44174</v>
      </c>
      <c r="Z14" s="18"/>
    </row>
    <row r="15" spans="1:26" ht="15.75" x14ac:dyDescent="0.2">
      <c r="B15" s="16">
        <v>10</v>
      </c>
      <c r="C15" s="20">
        <f t="shared" si="1"/>
        <v>43840</v>
      </c>
      <c r="D15" s="18"/>
      <c r="E15" s="20">
        <f t="shared" si="0"/>
        <v>43871</v>
      </c>
      <c r="F15" s="18"/>
      <c r="G15" s="20">
        <f t="shared" si="0"/>
        <v>43900</v>
      </c>
      <c r="H15" s="18"/>
      <c r="I15" s="20">
        <f t="shared" si="0"/>
        <v>43931</v>
      </c>
      <c r="J15" s="18"/>
      <c r="K15" s="20">
        <f t="shared" si="0"/>
        <v>43961</v>
      </c>
      <c r="L15" s="18"/>
      <c r="M15" s="20">
        <f t="shared" si="0"/>
        <v>43992</v>
      </c>
      <c r="N15" s="18"/>
      <c r="O15" s="20">
        <f t="shared" si="0"/>
        <v>44022</v>
      </c>
      <c r="P15" s="18"/>
      <c r="Q15" s="20">
        <f t="shared" si="0"/>
        <v>44053</v>
      </c>
      <c r="R15" s="18"/>
      <c r="S15" s="20">
        <f t="shared" si="0"/>
        <v>44084</v>
      </c>
      <c r="T15" s="18"/>
      <c r="U15" s="20">
        <f t="shared" si="0"/>
        <v>44114</v>
      </c>
      <c r="V15" s="18"/>
      <c r="W15" s="20">
        <f t="shared" si="0"/>
        <v>44145</v>
      </c>
      <c r="X15" s="18"/>
      <c r="Y15" s="20">
        <f t="shared" si="0"/>
        <v>44175</v>
      </c>
      <c r="Z15" s="18"/>
    </row>
    <row r="16" spans="1:26" ht="15.75" x14ac:dyDescent="0.2">
      <c r="B16" s="16">
        <v>11</v>
      </c>
      <c r="C16" s="20">
        <f t="shared" si="1"/>
        <v>43841</v>
      </c>
      <c r="D16" s="18"/>
      <c r="E16" s="20">
        <f t="shared" si="0"/>
        <v>43872</v>
      </c>
      <c r="F16" s="18"/>
      <c r="G16" s="20">
        <f t="shared" si="0"/>
        <v>43901</v>
      </c>
      <c r="H16" s="18"/>
      <c r="I16" s="20">
        <f t="shared" si="0"/>
        <v>43932</v>
      </c>
      <c r="J16" s="18"/>
      <c r="K16" s="20">
        <f t="shared" si="0"/>
        <v>43962</v>
      </c>
      <c r="L16" s="18"/>
      <c r="M16" s="20">
        <f t="shared" si="0"/>
        <v>43993</v>
      </c>
      <c r="N16" s="18"/>
      <c r="O16" s="20">
        <f t="shared" si="0"/>
        <v>44023</v>
      </c>
      <c r="P16" s="18"/>
      <c r="Q16" s="20">
        <f t="shared" si="0"/>
        <v>44054</v>
      </c>
      <c r="R16" s="18"/>
      <c r="S16" s="20">
        <f t="shared" si="0"/>
        <v>44085</v>
      </c>
      <c r="T16" s="18"/>
      <c r="U16" s="20">
        <f t="shared" si="0"/>
        <v>44115</v>
      </c>
      <c r="V16" s="18"/>
      <c r="W16" s="20">
        <f t="shared" si="0"/>
        <v>44146</v>
      </c>
      <c r="X16" s="18"/>
      <c r="Y16" s="20">
        <f t="shared" si="0"/>
        <v>44176</v>
      </c>
      <c r="Z16" s="18"/>
    </row>
    <row r="17" spans="2:26" ht="15.75" x14ac:dyDescent="0.2">
      <c r="B17" s="16">
        <v>12</v>
      </c>
      <c r="C17" s="20">
        <f t="shared" si="1"/>
        <v>43842</v>
      </c>
      <c r="D17" s="18"/>
      <c r="E17" s="20">
        <f t="shared" si="0"/>
        <v>43873</v>
      </c>
      <c r="F17" s="18"/>
      <c r="G17" s="20">
        <f t="shared" si="0"/>
        <v>43902</v>
      </c>
      <c r="H17" s="18"/>
      <c r="I17" s="20">
        <f t="shared" si="0"/>
        <v>43933</v>
      </c>
      <c r="J17" s="18"/>
      <c r="K17" s="20">
        <f t="shared" si="0"/>
        <v>43963</v>
      </c>
      <c r="L17" s="18"/>
      <c r="M17" s="20">
        <f t="shared" si="0"/>
        <v>43994</v>
      </c>
      <c r="N17" s="18"/>
      <c r="O17" s="20">
        <f t="shared" si="0"/>
        <v>44024</v>
      </c>
      <c r="P17" s="18"/>
      <c r="Q17" s="20">
        <f t="shared" si="0"/>
        <v>44055</v>
      </c>
      <c r="R17" s="18"/>
      <c r="S17" s="20">
        <f t="shared" si="0"/>
        <v>44086</v>
      </c>
      <c r="T17" s="18"/>
      <c r="U17" s="20">
        <f t="shared" si="0"/>
        <v>44116</v>
      </c>
      <c r="V17" s="18"/>
      <c r="W17" s="20">
        <f t="shared" si="0"/>
        <v>44147</v>
      </c>
      <c r="X17" s="18"/>
      <c r="Y17" s="20">
        <f t="shared" si="0"/>
        <v>44177</v>
      </c>
      <c r="Z17" s="18"/>
    </row>
    <row r="18" spans="2:26" ht="15.75" x14ac:dyDescent="0.2">
      <c r="B18" s="16">
        <v>13</v>
      </c>
      <c r="C18" s="20">
        <f t="shared" si="1"/>
        <v>43843</v>
      </c>
      <c r="D18" s="18"/>
      <c r="E18" s="20">
        <f t="shared" si="0"/>
        <v>43874</v>
      </c>
      <c r="F18" s="18"/>
      <c r="G18" s="20">
        <f t="shared" si="0"/>
        <v>43903</v>
      </c>
      <c r="H18" s="18"/>
      <c r="I18" s="20">
        <f t="shared" si="0"/>
        <v>43934</v>
      </c>
      <c r="J18" s="18"/>
      <c r="K18" s="20">
        <f t="shared" si="0"/>
        <v>43964</v>
      </c>
      <c r="L18" s="18"/>
      <c r="M18" s="20">
        <f t="shared" si="0"/>
        <v>43995</v>
      </c>
      <c r="N18" s="18"/>
      <c r="O18" s="20">
        <f t="shared" si="0"/>
        <v>44025</v>
      </c>
      <c r="P18" s="18"/>
      <c r="Q18" s="20">
        <f t="shared" si="0"/>
        <v>44056</v>
      </c>
      <c r="R18" s="18"/>
      <c r="S18" s="20">
        <f t="shared" si="0"/>
        <v>44087</v>
      </c>
      <c r="T18" s="18"/>
      <c r="U18" s="20">
        <f t="shared" si="0"/>
        <v>44117</v>
      </c>
      <c r="V18" s="18"/>
      <c r="W18" s="20">
        <f t="shared" si="0"/>
        <v>44148</v>
      </c>
      <c r="X18" s="18"/>
      <c r="Y18" s="20">
        <f t="shared" si="0"/>
        <v>44178</v>
      </c>
      <c r="Z18" s="18"/>
    </row>
    <row r="19" spans="2:26" ht="15.75" x14ac:dyDescent="0.2">
      <c r="B19" s="16">
        <v>14</v>
      </c>
      <c r="C19" s="20">
        <f t="shared" si="1"/>
        <v>43844</v>
      </c>
      <c r="D19" s="18"/>
      <c r="E19" s="20">
        <f t="shared" si="0"/>
        <v>43875</v>
      </c>
      <c r="F19" s="18"/>
      <c r="G19" s="20">
        <f t="shared" si="0"/>
        <v>43904</v>
      </c>
      <c r="H19" s="18"/>
      <c r="I19" s="20">
        <f t="shared" si="0"/>
        <v>43935</v>
      </c>
      <c r="J19" s="18"/>
      <c r="K19" s="20">
        <f t="shared" si="0"/>
        <v>43965</v>
      </c>
      <c r="L19" s="18"/>
      <c r="M19" s="20">
        <f t="shared" si="0"/>
        <v>43996</v>
      </c>
      <c r="N19" s="18"/>
      <c r="O19" s="20">
        <f t="shared" si="0"/>
        <v>44026</v>
      </c>
      <c r="P19" s="18"/>
      <c r="Q19" s="20">
        <f t="shared" si="0"/>
        <v>44057</v>
      </c>
      <c r="R19" s="18"/>
      <c r="S19" s="20">
        <f t="shared" si="0"/>
        <v>44088</v>
      </c>
      <c r="T19" s="18"/>
      <c r="U19" s="20">
        <f t="shared" si="0"/>
        <v>44118</v>
      </c>
      <c r="V19" s="18"/>
      <c r="W19" s="20">
        <f t="shared" si="0"/>
        <v>44149</v>
      </c>
      <c r="X19" s="18"/>
      <c r="Y19" s="20">
        <f t="shared" si="0"/>
        <v>44179</v>
      </c>
      <c r="Z19" s="18"/>
    </row>
    <row r="20" spans="2:26" ht="15.75" x14ac:dyDescent="0.2">
      <c r="B20" s="16">
        <v>15</v>
      </c>
      <c r="C20" s="20">
        <f t="shared" si="1"/>
        <v>43845</v>
      </c>
      <c r="D20" s="18"/>
      <c r="E20" s="20">
        <f t="shared" si="0"/>
        <v>43876</v>
      </c>
      <c r="F20" s="18"/>
      <c r="G20" s="20">
        <f t="shared" si="0"/>
        <v>43905</v>
      </c>
      <c r="H20" s="18"/>
      <c r="I20" s="20">
        <f t="shared" si="0"/>
        <v>43936</v>
      </c>
      <c r="J20" s="18"/>
      <c r="K20" s="20">
        <f t="shared" si="0"/>
        <v>43966</v>
      </c>
      <c r="L20" s="18"/>
      <c r="M20" s="20">
        <f t="shared" si="0"/>
        <v>43997</v>
      </c>
      <c r="N20" s="18"/>
      <c r="O20" s="20">
        <f t="shared" si="0"/>
        <v>44027</v>
      </c>
      <c r="P20" s="18"/>
      <c r="Q20" s="20">
        <f t="shared" si="0"/>
        <v>44058</v>
      </c>
      <c r="R20" s="18"/>
      <c r="S20" s="20">
        <f t="shared" ref="S20:Y35" si="2">IF(S19="","",IF(MONTH(S19+1)&gt;MONTH(S19),"",S19+1))</f>
        <v>44089</v>
      </c>
      <c r="T20" s="18"/>
      <c r="U20" s="20">
        <f t="shared" si="2"/>
        <v>44119</v>
      </c>
      <c r="V20" s="18"/>
      <c r="W20" s="20">
        <f t="shared" si="2"/>
        <v>44150</v>
      </c>
      <c r="X20" s="18"/>
      <c r="Y20" s="20">
        <f t="shared" si="2"/>
        <v>44180</v>
      </c>
      <c r="Z20" s="18"/>
    </row>
    <row r="21" spans="2:26" ht="15.75" x14ac:dyDescent="0.2">
      <c r="B21" s="16">
        <v>16</v>
      </c>
      <c r="C21" s="20">
        <f t="shared" si="1"/>
        <v>43846</v>
      </c>
      <c r="D21" s="18"/>
      <c r="E21" s="20">
        <f t="shared" si="0"/>
        <v>43877</v>
      </c>
      <c r="F21" s="18"/>
      <c r="G21" s="20">
        <f t="shared" si="0"/>
        <v>43906</v>
      </c>
      <c r="H21" s="18"/>
      <c r="I21" s="20">
        <f t="shared" si="0"/>
        <v>43937</v>
      </c>
      <c r="J21" s="18"/>
      <c r="K21" s="20">
        <f t="shared" si="0"/>
        <v>43967</v>
      </c>
      <c r="L21" s="18"/>
      <c r="M21" s="20">
        <f t="shared" si="0"/>
        <v>43998</v>
      </c>
      <c r="N21" s="18"/>
      <c r="O21" s="20">
        <f t="shared" si="0"/>
        <v>44028</v>
      </c>
      <c r="P21" s="18"/>
      <c r="Q21" s="20">
        <f t="shared" si="0"/>
        <v>44059</v>
      </c>
      <c r="R21" s="18"/>
      <c r="S21" s="20">
        <f t="shared" si="2"/>
        <v>44090</v>
      </c>
      <c r="T21" s="18"/>
      <c r="U21" s="20">
        <f t="shared" si="2"/>
        <v>44120</v>
      </c>
      <c r="V21" s="18"/>
      <c r="W21" s="20">
        <f t="shared" si="2"/>
        <v>44151</v>
      </c>
      <c r="X21" s="18"/>
      <c r="Y21" s="20">
        <f t="shared" si="2"/>
        <v>44181</v>
      </c>
      <c r="Z21" s="18"/>
    </row>
    <row r="22" spans="2:26" ht="15.75" x14ac:dyDescent="0.2">
      <c r="B22" s="16">
        <v>17</v>
      </c>
      <c r="C22" s="20">
        <f t="shared" si="1"/>
        <v>43847</v>
      </c>
      <c r="D22" s="18"/>
      <c r="E22" s="20">
        <f t="shared" si="0"/>
        <v>43878</v>
      </c>
      <c r="F22" s="18"/>
      <c r="G22" s="20">
        <f t="shared" si="0"/>
        <v>43907</v>
      </c>
      <c r="H22" s="18"/>
      <c r="I22" s="20">
        <f t="shared" si="0"/>
        <v>43938</v>
      </c>
      <c r="J22" s="18"/>
      <c r="K22" s="20">
        <f t="shared" si="0"/>
        <v>43968</v>
      </c>
      <c r="L22" s="18"/>
      <c r="M22" s="20">
        <f t="shared" si="0"/>
        <v>43999</v>
      </c>
      <c r="N22" s="18"/>
      <c r="O22" s="20">
        <f t="shared" si="0"/>
        <v>44029</v>
      </c>
      <c r="P22" s="18"/>
      <c r="Q22" s="20">
        <f t="shared" si="0"/>
        <v>44060</v>
      </c>
      <c r="R22" s="18"/>
      <c r="S22" s="20">
        <f t="shared" si="2"/>
        <v>44091</v>
      </c>
      <c r="T22" s="18"/>
      <c r="U22" s="20">
        <f t="shared" si="2"/>
        <v>44121</v>
      </c>
      <c r="V22" s="18"/>
      <c r="W22" s="20">
        <f t="shared" si="2"/>
        <v>44152</v>
      </c>
      <c r="X22" s="18"/>
      <c r="Y22" s="20">
        <f t="shared" si="2"/>
        <v>44182</v>
      </c>
      <c r="Z22" s="18"/>
    </row>
    <row r="23" spans="2:26" ht="15.75" x14ac:dyDescent="0.2">
      <c r="B23" s="16">
        <v>18</v>
      </c>
      <c r="C23" s="20">
        <f t="shared" si="1"/>
        <v>43848</v>
      </c>
      <c r="D23" s="18"/>
      <c r="E23" s="20">
        <f t="shared" si="0"/>
        <v>43879</v>
      </c>
      <c r="F23" s="18"/>
      <c r="G23" s="20">
        <f t="shared" si="0"/>
        <v>43908</v>
      </c>
      <c r="H23" s="18"/>
      <c r="I23" s="20">
        <f t="shared" si="0"/>
        <v>43939</v>
      </c>
      <c r="J23" s="18"/>
      <c r="K23" s="20">
        <f t="shared" si="0"/>
        <v>43969</v>
      </c>
      <c r="L23" s="18"/>
      <c r="M23" s="20">
        <f t="shared" si="0"/>
        <v>44000</v>
      </c>
      <c r="N23" s="18"/>
      <c r="O23" s="20">
        <f t="shared" si="0"/>
        <v>44030</v>
      </c>
      <c r="P23" s="18"/>
      <c r="Q23" s="20">
        <f t="shared" si="0"/>
        <v>44061</v>
      </c>
      <c r="R23" s="18"/>
      <c r="S23" s="20">
        <f t="shared" si="2"/>
        <v>44092</v>
      </c>
      <c r="T23" s="18"/>
      <c r="U23" s="20">
        <f t="shared" si="2"/>
        <v>44122</v>
      </c>
      <c r="V23" s="18"/>
      <c r="W23" s="20">
        <f t="shared" si="2"/>
        <v>44153</v>
      </c>
      <c r="X23" s="18"/>
      <c r="Y23" s="20">
        <f t="shared" si="2"/>
        <v>44183</v>
      </c>
      <c r="Z23" s="18"/>
    </row>
    <row r="24" spans="2:26" ht="15.75" x14ac:dyDescent="0.2">
      <c r="B24" s="16">
        <v>19</v>
      </c>
      <c r="C24" s="20">
        <f t="shared" si="1"/>
        <v>43849</v>
      </c>
      <c r="D24" s="18"/>
      <c r="E24" s="20">
        <f t="shared" si="0"/>
        <v>43880</v>
      </c>
      <c r="F24" s="18"/>
      <c r="G24" s="20">
        <f t="shared" si="0"/>
        <v>43909</v>
      </c>
      <c r="H24" s="18"/>
      <c r="I24" s="20">
        <f t="shared" si="0"/>
        <v>43940</v>
      </c>
      <c r="J24" s="18"/>
      <c r="K24" s="20">
        <f t="shared" si="0"/>
        <v>43970</v>
      </c>
      <c r="L24" s="18"/>
      <c r="M24" s="20">
        <f t="shared" si="0"/>
        <v>44001</v>
      </c>
      <c r="N24" s="18"/>
      <c r="O24" s="20">
        <f t="shared" si="0"/>
        <v>44031</v>
      </c>
      <c r="P24" s="18"/>
      <c r="Q24" s="20">
        <f t="shared" si="0"/>
        <v>44062</v>
      </c>
      <c r="R24" s="18"/>
      <c r="S24" s="20">
        <f t="shared" si="2"/>
        <v>44093</v>
      </c>
      <c r="T24" s="18"/>
      <c r="U24" s="20">
        <f t="shared" si="2"/>
        <v>44123</v>
      </c>
      <c r="V24" s="18"/>
      <c r="W24" s="20">
        <f t="shared" si="2"/>
        <v>44154</v>
      </c>
      <c r="X24" s="18"/>
      <c r="Y24" s="20">
        <f t="shared" si="2"/>
        <v>44184</v>
      </c>
      <c r="Z24" s="18"/>
    </row>
    <row r="25" spans="2:26" ht="15.75" x14ac:dyDescent="0.2">
      <c r="B25" s="16">
        <v>20</v>
      </c>
      <c r="C25" s="20">
        <f t="shared" si="1"/>
        <v>43850</v>
      </c>
      <c r="D25" s="18"/>
      <c r="E25" s="20">
        <f t="shared" si="0"/>
        <v>43881</v>
      </c>
      <c r="F25" s="18"/>
      <c r="G25" s="20">
        <f t="shared" si="0"/>
        <v>43910</v>
      </c>
      <c r="H25" s="18"/>
      <c r="I25" s="20">
        <f t="shared" si="0"/>
        <v>43941</v>
      </c>
      <c r="J25" s="18"/>
      <c r="K25" s="20">
        <f t="shared" si="0"/>
        <v>43971</v>
      </c>
      <c r="L25" s="18"/>
      <c r="M25" s="20">
        <f t="shared" si="0"/>
        <v>44002</v>
      </c>
      <c r="N25" s="18"/>
      <c r="O25" s="20">
        <f t="shared" si="0"/>
        <v>44032</v>
      </c>
      <c r="P25" s="18"/>
      <c r="Q25" s="20">
        <f t="shared" si="0"/>
        <v>44063</v>
      </c>
      <c r="R25" s="18"/>
      <c r="S25" s="20">
        <f t="shared" si="2"/>
        <v>44094</v>
      </c>
      <c r="T25" s="18"/>
      <c r="U25" s="20">
        <f t="shared" si="2"/>
        <v>44124</v>
      </c>
      <c r="V25" s="18"/>
      <c r="W25" s="20">
        <f t="shared" si="2"/>
        <v>44155</v>
      </c>
      <c r="X25" s="18"/>
      <c r="Y25" s="20">
        <f t="shared" si="2"/>
        <v>44185</v>
      </c>
      <c r="Z25" s="18"/>
    </row>
    <row r="26" spans="2:26" ht="15.75" x14ac:dyDescent="0.2">
      <c r="B26" s="16">
        <v>21</v>
      </c>
      <c r="C26" s="20">
        <f t="shared" si="1"/>
        <v>43851</v>
      </c>
      <c r="D26" s="18"/>
      <c r="E26" s="20">
        <f t="shared" si="0"/>
        <v>43882</v>
      </c>
      <c r="F26" s="18"/>
      <c r="G26" s="20">
        <f t="shared" si="0"/>
        <v>43911</v>
      </c>
      <c r="H26" s="18"/>
      <c r="I26" s="20">
        <f t="shared" si="0"/>
        <v>43942</v>
      </c>
      <c r="J26" s="18"/>
      <c r="K26" s="20">
        <f t="shared" si="0"/>
        <v>43972</v>
      </c>
      <c r="L26" s="18"/>
      <c r="M26" s="20">
        <f t="shared" si="0"/>
        <v>44003</v>
      </c>
      <c r="N26" s="18"/>
      <c r="O26" s="20">
        <f t="shared" si="0"/>
        <v>44033</v>
      </c>
      <c r="P26" s="18"/>
      <c r="Q26" s="20">
        <f t="shared" si="0"/>
        <v>44064</v>
      </c>
      <c r="R26" s="18"/>
      <c r="S26" s="20">
        <f t="shared" si="2"/>
        <v>44095</v>
      </c>
      <c r="T26" s="18"/>
      <c r="U26" s="20">
        <f t="shared" si="2"/>
        <v>44125</v>
      </c>
      <c r="V26" s="18"/>
      <c r="W26" s="20">
        <f t="shared" si="2"/>
        <v>44156</v>
      </c>
      <c r="X26" s="18"/>
      <c r="Y26" s="20">
        <f t="shared" si="2"/>
        <v>44186</v>
      </c>
      <c r="Z26" s="18"/>
    </row>
    <row r="27" spans="2:26" ht="15.75" x14ac:dyDescent="0.2">
      <c r="B27" s="16">
        <v>22</v>
      </c>
      <c r="C27" s="20">
        <f t="shared" si="1"/>
        <v>43852</v>
      </c>
      <c r="D27" s="18"/>
      <c r="E27" s="20">
        <f t="shared" si="0"/>
        <v>43883</v>
      </c>
      <c r="F27" s="18"/>
      <c r="G27" s="20">
        <f t="shared" si="0"/>
        <v>43912</v>
      </c>
      <c r="H27" s="18"/>
      <c r="I27" s="20">
        <f t="shared" si="0"/>
        <v>43943</v>
      </c>
      <c r="J27" s="18"/>
      <c r="K27" s="20">
        <f t="shared" si="0"/>
        <v>43973</v>
      </c>
      <c r="L27" s="18"/>
      <c r="M27" s="20">
        <f t="shared" si="0"/>
        <v>44004</v>
      </c>
      <c r="N27" s="18"/>
      <c r="O27" s="20">
        <f t="shared" si="0"/>
        <v>44034</v>
      </c>
      <c r="P27" s="18"/>
      <c r="Q27" s="20">
        <f t="shared" si="0"/>
        <v>44065</v>
      </c>
      <c r="R27" s="18"/>
      <c r="S27" s="20">
        <f t="shared" si="2"/>
        <v>44096</v>
      </c>
      <c r="T27" s="18"/>
      <c r="U27" s="20">
        <f t="shared" si="2"/>
        <v>44126</v>
      </c>
      <c r="V27" s="18"/>
      <c r="W27" s="20">
        <f t="shared" si="2"/>
        <v>44157</v>
      </c>
      <c r="X27" s="18"/>
      <c r="Y27" s="20">
        <f t="shared" si="2"/>
        <v>44187</v>
      </c>
      <c r="Z27" s="18"/>
    </row>
    <row r="28" spans="2:26" ht="15.75" x14ac:dyDescent="0.2">
      <c r="B28" s="16">
        <v>23</v>
      </c>
      <c r="C28" s="20">
        <f t="shared" si="1"/>
        <v>43853</v>
      </c>
      <c r="D28" s="18"/>
      <c r="E28" s="20">
        <f t="shared" si="0"/>
        <v>43884</v>
      </c>
      <c r="F28" s="18"/>
      <c r="G28" s="20">
        <f t="shared" si="0"/>
        <v>43913</v>
      </c>
      <c r="H28" s="18"/>
      <c r="I28" s="20">
        <f t="shared" si="0"/>
        <v>43944</v>
      </c>
      <c r="J28" s="18"/>
      <c r="K28" s="20">
        <f t="shared" si="0"/>
        <v>43974</v>
      </c>
      <c r="L28" s="18"/>
      <c r="M28" s="20">
        <f t="shared" si="0"/>
        <v>44005</v>
      </c>
      <c r="N28" s="18"/>
      <c r="O28" s="20">
        <f t="shared" si="0"/>
        <v>44035</v>
      </c>
      <c r="P28" s="18"/>
      <c r="Q28" s="20">
        <f t="shared" si="0"/>
        <v>44066</v>
      </c>
      <c r="R28" s="18"/>
      <c r="S28" s="20">
        <f t="shared" si="2"/>
        <v>44097</v>
      </c>
      <c r="T28" s="18"/>
      <c r="U28" s="20">
        <f t="shared" si="2"/>
        <v>44127</v>
      </c>
      <c r="V28" s="18"/>
      <c r="W28" s="20">
        <f t="shared" si="2"/>
        <v>44158</v>
      </c>
      <c r="X28" s="18"/>
      <c r="Y28" s="20">
        <f t="shared" si="2"/>
        <v>44188</v>
      </c>
      <c r="Z28" s="18"/>
    </row>
    <row r="29" spans="2:26" ht="15.75" x14ac:dyDescent="0.2">
      <c r="B29" s="16">
        <v>24</v>
      </c>
      <c r="C29" s="20">
        <f t="shared" si="1"/>
        <v>43854</v>
      </c>
      <c r="D29" s="18"/>
      <c r="E29" s="20">
        <f t="shared" si="0"/>
        <v>43885</v>
      </c>
      <c r="F29" s="18"/>
      <c r="G29" s="20">
        <f t="shared" si="0"/>
        <v>43914</v>
      </c>
      <c r="H29" s="18"/>
      <c r="I29" s="20">
        <f t="shared" si="0"/>
        <v>43945</v>
      </c>
      <c r="J29" s="18"/>
      <c r="K29" s="20">
        <f t="shared" si="0"/>
        <v>43975</v>
      </c>
      <c r="L29" s="18"/>
      <c r="M29" s="20">
        <f t="shared" si="0"/>
        <v>44006</v>
      </c>
      <c r="N29" s="18"/>
      <c r="O29" s="20">
        <f t="shared" si="0"/>
        <v>44036</v>
      </c>
      <c r="P29" s="18"/>
      <c r="Q29" s="20">
        <f t="shared" si="0"/>
        <v>44067</v>
      </c>
      <c r="R29" s="18"/>
      <c r="S29" s="20">
        <f t="shared" si="2"/>
        <v>44098</v>
      </c>
      <c r="T29" s="18"/>
      <c r="U29" s="20">
        <f t="shared" si="2"/>
        <v>44128</v>
      </c>
      <c r="V29" s="18"/>
      <c r="W29" s="20">
        <f t="shared" si="2"/>
        <v>44159</v>
      </c>
      <c r="X29" s="18"/>
      <c r="Y29" s="20">
        <f t="shared" si="2"/>
        <v>44189</v>
      </c>
      <c r="Z29" s="18"/>
    </row>
    <row r="30" spans="2:26" ht="15.75" x14ac:dyDescent="0.2">
      <c r="B30" s="16">
        <v>25</v>
      </c>
      <c r="C30" s="20">
        <f t="shared" si="1"/>
        <v>43855</v>
      </c>
      <c r="D30" s="18"/>
      <c r="E30" s="20">
        <f t="shared" si="0"/>
        <v>43886</v>
      </c>
      <c r="F30" s="18"/>
      <c r="G30" s="20">
        <f t="shared" si="0"/>
        <v>43915</v>
      </c>
      <c r="H30" s="18"/>
      <c r="I30" s="20">
        <f t="shared" si="0"/>
        <v>43946</v>
      </c>
      <c r="J30" s="18"/>
      <c r="K30" s="20">
        <f t="shared" si="0"/>
        <v>43976</v>
      </c>
      <c r="L30" s="18"/>
      <c r="M30" s="20">
        <f t="shared" si="0"/>
        <v>44007</v>
      </c>
      <c r="N30" s="18"/>
      <c r="O30" s="20">
        <f t="shared" si="0"/>
        <v>44037</v>
      </c>
      <c r="P30" s="18"/>
      <c r="Q30" s="20">
        <f t="shared" si="0"/>
        <v>44068</v>
      </c>
      <c r="R30" s="18"/>
      <c r="S30" s="20">
        <f t="shared" si="2"/>
        <v>44099</v>
      </c>
      <c r="T30" s="18"/>
      <c r="U30" s="20">
        <f t="shared" si="2"/>
        <v>44129</v>
      </c>
      <c r="V30" s="18"/>
      <c r="W30" s="20">
        <f t="shared" si="2"/>
        <v>44160</v>
      </c>
      <c r="X30" s="18"/>
      <c r="Y30" s="20">
        <f t="shared" si="2"/>
        <v>44190</v>
      </c>
      <c r="Z30" s="18"/>
    </row>
    <row r="31" spans="2:26" ht="15.75" x14ac:dyDescent="0.2">
      <c r="B31" s="16">
        <v>26</v>
      </c>
      <c r="C31" s="20">
        <f t="shared" si="1"/>
        <v>43856</v>
      </c>
      <c r="D31" s="18"/>
      <c r="E31" s="20">
        <f t="shared" si="0"/>
        <v>43887</v>
      </c>
      <c r="F31" s="18"/>
      <c r="G31" s="20">
        <f t="shared" si="0"/>
        <v>43916</v>
      </c>
      <c r="H31" s="18"/>
      <c r="I31" s="20">
        <f t="shared" si="0"/>
        <v>43947</v>
      </c>
      <c r="J31" s="18"/>
      <c r="K31" s="20">
        <f t="shared" si="0"/>
        <v>43977</v>
      </c>
      <c r="L31" s="18"/>
      <c r="M31" s="20">
        <f t="shared" si="0"/>
        <v>44008</v>
      </c>
      <c r="N31" s="18"/>
      <c r="O31" s="20">
        <f t="shared" si="0"/>
        <v>44038</v>
      </c>
      <c r="P31" s="18"/>
      <c r="Q31" s="20">
        <f t="shared" si="0"/>
        <v>44069</v>
      </c>
      <c r="R31" s="18"/>
      <c r="S31" s="20">
        <f t="shared" si="2"/>
        <v>44100</v>
      </c>
      <c r="T31" s="18"/>
      <c r="U31" s="20">
        <f t="shared" si="2"/>
        <v>44130</v>
      </c>
      <c r="V31" s="18"/>
      <c r="W31" s="20">
        <f t="shared" si="2"/>
        <v>44161</v>
      </c>
      <c r="X31" s="18"/>
      <c r="Y31" s="20">
        <f t="shared" si="2"/>
        <v>44191</v>
      </c>
      <c r="Z31" s="18"/>
    </row>
    <row r="32" spans="2:26" ht="15.75" x14ac:dyDescent="0.2">
      <c r="B32" s="16">
        <v>27</v>
      </c>
      <c r="C32" s="20">
        <f t="shared" si="1"/>
        <v>43857</v>
      </c>
      <c r="D32" s="18"/>
      <c r="E32" s="20">
        <f t="shared" si="0"/>
        <v>43888</v>
      </c>
      <c r="F32" s="18"/>
      <c r="G32" s="20">
        <f t="shared" si="0"/>
        <v>43917</v>
      </c>
      <c r="H32" s="18"/>
      <c r="I32" s="20">
        <f t="shared" si="0"/>
        <v>43948</v>
      </c>
      <c r="J32" s="18"/>
      <c r="K32" s="20">
        <f t="shared" si="0"/>
        <v>43978</v>
      </c>
      <c r="L32" s="18"/>
      <c r="M32" s="20">
        <f t="shared" si="0"/>
        <v>44009</v>
      </c>
      <c r="N32" s="18"/>
      <c r="O32" s="20">
        <f t="shared" si="0"/>
        <v>44039</v>
      </c>
      <c r="P32" s="18"/>
      <c r="Q32" s="20">
        <f t="shared" si="0"/>
        <v>44070</v>
      </c>
      <c r="R32" s="18"/>
      <c r="S32" s="20">
        <f t="shared" si="2"/>
        <v>44101</v>
      </c>
      <c r="T32" s="18"/>
      <c r="U32" s="20">
        <f t="shared" si="2"/>
        <v>44131</v>
      </c>
      <c r="V32" s="18"/>
      <c r="W32" s="20">
        <f t="shared" si="2"/>
        <v>44162</v>
      </c>
      <c r="X32" s="18"/>
      <c r="Y32" s="20">
        <f t="shared" si="2"/>
        <v>44192</v>
      </c>
      <c r="Z32" s="18"/>
    </row>
    <row r="33" spans="1:26" ht="15.75" x14ac:dyDescent="0.2">
      <c r="B33" s="16">
        <v>28</v>
      </c>
      <c r="C33" s="20">
        <f t="shared" si="1"/>
        <v>43858</v>
      </c>
      <c r="D33" s="18"/>
      <c r="E33" s="20">
        <f t="shared" si="0"/>
        <v>43889</v>
      </c>
      <c r="F33" s="18"/>
      <c r="G33" s="20">
        <f t="shared" si="0"/>
        <v>43918</v>
      </c>
      <c r="H33" s="18"/>
      <c r="I33" s="20">
        <f t="shared" si="0"/>
        <v>43949</v>
      </c>
      <c r="J33" s="18"/>
      <c r="K33" s="20">
        <f t="shared" si="0"/>
        <v>43979</v>
      </c>
      <c r="L33" s="18"/>
      <c r="M33" s="20">
        <f t="shared" si="0"/>
        <v>44010</v>
      </c>
      <c r="N33" s="18"/>
      <c r="O33" s="20">
        <f t="shared" si="0"/>
        <v>44040</v>
      </c>
      <c r="P33" s="18"/>
      <c r="Q33" s="20">
        <f t="shared" si="0"/>
        <v>44071</v>
      </c>
      <c r="R33" s="18"/>
      <c r="S33" s="20">
        <f t="shared" si="2"/>
        <v>44102</v>
      </c>
      <c r="T33" s="18"/>
      <c r="U33" s="20">
        <f t="shared" si="2"/>
        <v>44132</v>
      </c>
      <c r="V33" s="18"/>
      <c r="W33" s="20">
        <f t="shared" si="2"/>
        <v>44163</v>
      </c>
      <c r="X33" s="18"/>
      <c r="Y33" s="20">
        <f t="shared" si="2"/>
        <v>44193</v>
      </c>
      <c r="Z33" s="18"/>
    </row>
    <row r="34" spans="1:26" ht="15.75" x14ac:dyDescent="0.2">
      <c r="B34" s="16">
        <v>29</v>
      </c>
      <c r="C34" s="20">
        <f t="shared" si="1"/>
        <v>43859</v>
      </c>
      <c r="D34" s="18"/>
      <c r="E34" s="20">
        <f t="shared" si="0"/>
        <v>43890</v>
      </c>
      <c r="F34" s="18"/>
      <c r="G34" s="20">
        <f t="shared" si="0"/>
        <v>43919</v>
      </c>
      <c r="H34" s="18"/>
      <c r="I34" s="20">
        <f t="shared" si="0"/>
        <v>43950</v>
      </c>
      <c r="J34" s="18"/>
      <c r="K34" s="20">
        <f t="shared" si="0"/>
        <v>43980</v>
      </c>
      <c r="L34" s="18"/>
      <c r="M34" s="20">
        <f t="shared" si="0"/>
        <v>44011</v>
      </c>
      <c r="N34" s="18"/>
      <c r="O34" s="20">
        <f t="shared" si="0"/>
        <v>44041</v>
      </c>
      <c r="P34" s="18"/>
      <c r="Q34" s="20">
        <f t="shared" si="0"/>
        <v>44072</v>
      </c>
      <c r="R34" s="18"/>
      <c r="S34" s="20">
        <f t="shared" si="2"/>
        <v>44103</v>
      </c>
      <c r="T34" s="18"/>
      <c r="U34" s="20">
        <f t="shared" si="2"/>
        <v>44133</v>
      </c>
      <c r="V34" s="18"/>
      <c r="W34" s="20">
        <f t="shared" si="2"/>
        <v>44164</v>
      </c>
      <c r="X34" s="18"/>
      <c r="Y34" s="20">
        <f t="shared" si="2"/>
        <v>44194</v>
      </c>
      <c r="Z34" s="18"/>
    </row>
    <row r="35" spans="1:26" ht="15.75" x14ac:dyDescent="0.2">
      <c r="B35" s="16">
        <v>30</v>
      </c>
      <c r="C35" s="20">
        <f t="shared" si="1"/>
        <v>43860</v>
      </c>
      <c r="D35" s="18"/>
      <c r="E35" s="20" t="str">
        <f t="shared" si="0"/>
        <v/>
      </c>
      <c r="F35" s="18"/>
      <c r="G35" s="20">
        <f t="shared" si="0"/>
        <v>43920</v>
      </c>
      <c r="H35" s="18"/>
      <c r="I35" s="20">
        <f t="shared" si="0"/>
        <v>43951</v>
      </c>
      <c r="J35" s="18"/>
      <c r="K35" s="20">
        <f t="shared" si="0"/>
        <v>43981</v>
      </c>
      <c r="L35" s="18"/>
      <c r="M35" s="20">
        <f t="shared" si="0"/>
        <v>44012</v>
      </c>
      <c r="N35" s="18"/>
      <c r="O35" s="20">
        <f t="shared" si="0"/>
        <v>44042</v>
      </c>
      <c r="P35" s="18"/>
      <c r="Q35" s="20">
        <f t="shared" si="0"/>
        <v>44073</v>
      </c>
      <c r="R35" s="18"/>
      <c r="S35" s="20">
        <f t="shared" si="2"/>
        <v>44104</v>
      </c>
      <c r="T35" s="18"/>
      <c r="U35" s="20">
        <f t="shared" si="2"/>
        <v>44134</v>
      </c>
      <c r="V35" s="18"/>
      <c r="W35" s="20">
        <f t="shared" si="2"/>
        <v>44165</v>
      </c>
      <c r="X35" s="18"/>
      <c r="Y35" s="20">
        <f t="shared" si="2"/>
        <v>44195</v>
      </c>
      <c r="Z35" s="18"/>
    </row>
    <row r="36" spans="1:26" ht="16.5" thickBot="1" x14ac:dyDescent="0.25">
      <c r="B36" s="16">
        <v>31</v>
      </c>
      <c r="C36" s="36">
        <f>IF(C35="","",IF(MONTH(C35+1)&gt;MONTH(C35),"",C35+1))</f>
        <v>43861</v>
      </c>
      <c r="D36" s="19"/>
      <c r="E36" s="20" t="str">
        <f t="shared" ref="E36:F36" si="3">IF(E35="","",IF(MONTH(E35+1)&gt;MONTH(E35),"",E35+1))</f>
        <v/>
      </c>
      <c r="F36" s="18"/>
      <c r="G36" s="20">
        <f t="shared" ref="G36:Y36" si="4">IF(G35="","",IF(MONTH(G35+1)&gt;MONTH(G35),"",G35+1))</f>
        <v>43921</v>
      </c>
      <c r="H36" s="18"/>
      <c r="I36" s="20" t="str">
        <f t="shared" si="4"/>
        <v/>
      </c>
      <c r="J36" s="18"/>
      <c r="K36" s="20">
        <f t="shared" si="4"/>
        <v>43982</v>
      </c>
      <c r="L36" s="18"/>
      <c r="M36" s="20" t="str">
        <f t="shared" si="4"/>
        <v/>
      </c>
      <c r="N36" s="18"/>
      <c r="O36" s="20">
        <f t="shared" si="4"/>
        <v>44043</v>
      </c>
      <c r="P36" s="18"/>
      <c r="Q36" s="20">
        <f t="shared" si="4"/>
        <v>44074</v>
      </c>
      <c r="R36" s="18"/>
      <c r="S36" s="20" t="str">
        <f t="shared" si="4"/>
        <v/>
      </c>
      <c r="T36" s="18"/>
      <c r="U36" s="20">
        <f t="shared" si="4"/>
        <v>44135</v>
      </c>
      <c r="V36" s="18"/>
      <c r="W36" s="20" t="str">
        <f t="shared" si="4"/>
        <v/>
      </c>
      <c r="X36" s="18"/>
      <c r="Y36" s="20">
        <f t="shared" si="4"/>
        <v>44196</v>
      </c>
      <c r="Z36" s="18"/>
    </row>
    <row r="37" spans="1:26" ht="14.25" customHeight="1" thickBot="1" x14ac:dyDescent="0.25">
      <c r="A37" s="53" t="s">
        <v>0</v>
      </c>
      <c r="B37" s="54"/>
      <c r="C37" s="39">
        <f>SUM(D6:D36)</f>
        <v>0</v>
      </c>
      <c r="D37" s="42"/>
      <c r="E37" s="39">
        <f>SUM(F6:F36)</f>
        <v>0</v>
      </c>
      <c r="F37" s="42"/>
      <c r="G37" s="39">
        <f>SUM(H6:H36)</f>
        <v>0</v>
      </c>
      <c r="H37" s="42"/>
      <c r="I37" s="39">
        <f>SUM(J6:J36)</f>
        <v>0</v>
      </c>
      <c r="J37" s="42"/>
      <c r="K37" s="39">
        <f>SUM(L6:L36)</f>
        <v>0</v>
      </c>
      <c r="L37" s="42"/>
      <c r="M37" s="39">
        <f>SUM(N6:N36)</f>
        <v>0</v>
      </c>
      <c r="N37" s="42"/>
      <c r="O37" s="39">
        <f>SUM(P6:P36)</f>
        <v>0</v>
      </c>
      <c r="P37" s="40"/>
      <c r="Q37" s="41"/>
      <c r="R37" s="41"/>
      <c r="S37" s="37"/>
      <c r="T37" s="37"/>
      <c r="U37" s="37"/>
      <c r="V37" s="37"/>
      <c r="W37" s="37"/>
      <c r="X37" s="37"/>
      <c r="Y37" s="37"/>
      <c r="Z37" s="38"/>
    </row>
    <row r="38" spans="1:26" ht="13.5" thickBot="1" x14ac:dyDescent="0.25">
      <c r="A38" s="55" t="s">
        <v>1</v>
      </c>
      <c r="B38" s="56"/>
      <c r="C38" s="35">
        <f>C37*16.6</f>
        <v>0</v>
      </c>
      <c r="D38" s="35"/>
      <c r="E38" s="35">
        <f t="shared" ref="E38:O38" si="5">+E37*16.6</f>
        <v>0</v>
      </c>
      <c r="F38" s="35">
        <f t="shared" si="5"/>
        <v>0</v>
      </c>
      <c r="G38" s="35">
        <f t="shared" si="5"/>
        <v>0</v>
      </c>
      <c r="H38" s="35">
        <f t="shared" si="5"/>
        <v>0</v>
      </c>
      <c r="I38" s="35">
        <f t="shared" si="5"/>
        <v>0</v>
      </c>
      <c r="J38" s="35">
        <f t="shared" si="5"/>
        <v>0</v>
      </c>
      <c r="K38" s="35">
        <f t="shared" si="5"/>
        <v>0</v>
      </c>
      <c r="L38" s="35">
        <f t="shared" si="5"/>
        <v>0</v>
      </c>
      <c r="M38" s="35">
        <f t="shared" si="5"/>
        <v>0</v>
      </c>
      <c r="N38" s="35">
        <f t="shared" si="5"/>
        <v>0</v>
      </c>
      <c r="O38" s="35">
        <f t="shared" si="5"/>
        <v>0</v>
      </c>
      <c r="P38" s="9"/>
      <c r="Q38" s="5"/>
    </row>
    <row r="39" spans="1:26" ht="13.5" thickBot="1" x14ac:dyDescent="0.25">
      <c r="A39" s="53" t="s">
        <v>2</v>
      </c>
      <c r="B39" s="52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0"/>
    </row>
    <row r="40" spans="1:26" ht="13.5" thickBot="1" x14ac:dyDescent="0.25">
      <c r="A40" s="51" t="s">
        <v>3</v>
      </c>
      <c r="B40" s="52"/>
      <c r="C40" s="2" t="str">
        <f>IF(C37=0,"",(C38-C39))</f>
        <v/>
      </c>
      <c r="D40" s="4"/>
      <c r="E40" s="4" t="str">
        <f t="shared" ref="E40:I40" si="6">IF(E37=0,"",(E38-E39))</f>
        <v/>
      </c>
      <c r="F40" s="2" t="str">
        <f t="shared" si="6"/>
        <v/>
      </c>
      <c r="G40" s="2" t="str">
        <f t="shared" si="6"/>
        <v/>
      </c>
      <c r="H40" s="2" t="str">
        <f t="shared" si="6"/>
        <v/>
      </c>
      <c r="I40" s="2" t="str">
        <f t="shared" si="6"/>
        <v/>
      </c>
      <c r="J40" s="2" t="str">
        <f t="shared" ref="J40:O40" si="7">IF(J37=0,"",(J38-J39))</f>
        <v/>
      </c>
      <c r="K40" s="2" t="str">
        <f t="shared" si="7"/>
        <v/>
      </c>
      <c r="L40" s="2" t="str">
        <f t="shared" si="7"/>
        <v/>
      </c>
      <c r="M40" s="2" t="str">
        <f t="shared" si="7"/>
        <v/>
      </c>
      <c r="N40" s="2" t="str">
        <f t="shared" si="7"/>
        <v/>
      </c>
      <c r="O40" s="2" t="str">
        <f t="shared" si="7"/>
        <v/>
      </c>
      <c r="P40" s="11"/>
      <c r="Q40" s="13"/>
    </row>
    <row r="41" spans="1:26" x14ac:dyDescent="0.2">
      <c r="N41" s="6"/>
      <c r="O41" s="7"/>
      <c r="P41" s="12"/>
      <c r="Q41" s="14"/>
    </row>
    <row r="42" spans="1:26" x14ac:dyDescent="0.2">
      <c r="N42" s="6"/>
      <c r="O42" s="7"/>
    </row>
    <row r="43" spans="1:26" x14ac:dyDescent="0.2">
      <c r="N43" s="6"/>
      <c r="O43" s="7"/>
    </row>
    <row r="44" spans="1:26" x14ac:dyDescent="0.2">
      <c r="N44" s="6"/>
      <c r="O44" s="7"/>
    </row>
    <row r="45" spans="1:26" x14ac:dyDescent="0.2">
      <c r="N45" s="8"/>
      <c r="O45" s="8"/>
    </row>
  </sheetData>
  <mergeCells count="31">
    <mergeCell ref="A40:B40"/>
    <mergeCell ref="A37:B37"/>
    <mergeCell ref="A38:B38"/>
    <mergeCell ref="A39:B39"/>
    <mergeCell ref="C5:D5"/>
    <mergeCell ref="C37:D37"/>
    <mergeCell ref="B1:C1"/>
    <mergeCell ref="B2:C2"/>
    <mergeCell ref="B3:C3"/>
    <mergeCell ref="E5:F5"/>
    <mergeCell ref="G5:H5"/>
    <mergeCell ref="S5:T5"/>
    <mergeCell ref="U5:V5"/>
    <mergeCell ref="W5:X5"/>
    <mergeCell ref="Y5:Z5"/>
    <mergeCell ref="I5:J5"/>
    <mergeCell ref="K5:L5"/>
    <mergeCell ref="M5:N5"/>
    <mergeCell ref="O5:P5"/>
    <mergeCell ref="Q5:R5"/>
    <mergeCell ref="E37:F37"/>
    <mergeCell ref="G37:H37"/>
    <mergeCell ref="I37:J37"/>
    <mergeCell ref="K37:L37"/>
    <mergeCell ref="M37:N37"/>
    <mergeCell ref="Y37:Z37"/>
    <mergeCell ref="O37:P37"/>
    <mergeCell ref="Q37:R37"/>
    <mergeCell ref="S37:T37"/>
    <mergeCell ref="U37:V37"/>
    <mergeCell ref="W37:X37"/>
  </mergeCells>
  <phoneticPr fontId="22" type="noConversion"/>
  <conditionalFormatting sqref="C6:D36">
    <cfRule type="expression" dxfId="23" priority="12">
      <formula>OR(WEEKDAY($C6,2)&gt;5,COUNTIF(Fériés,$C6)&gt;0)</formula>
    </cfRule>
  </conditionalFormatting>
  <conditionalFormatting sqref="E6:F36">
    <cfRule type="expression" dxfId="22" priority="11">
      <formula>OR(WEEKDAY($E6,2)&gt;5,COUNTIF(Fériés,$E6)&gt;0)</formula>
    </cfRule>
  </conditionalFormatting>
  <conditionalFormatting sqref="G6:H36">
    <cfRule type="expression" dxfId="21" priority="10">
      <formula>OR(WEEKDAY($G6,2)&gt;5,COUNTIF(Fériés,$G6)&gt;0)</formula>
    </cfRule>
  </conditionalFormatting>
  <conditionalFormatting sqref="I6:J36">
    <cfRule type="expression" dxfId="20" priority="9">
      <formula>OR(WEEKDAY($I6,2)&gt;5,COUNTIF(Fériés,$I6)&gt;0)</formula>
    </cfRule>
  </conditionalFormatting>
  <conditionalFormatting sqref="K6:L36">
    <cfRule type="expression" dxfId="19" priority="8">
      <formula>OR(WEEKDAY($K6,2)&gt;5,COUNTIF(Fériés,$K6)&gt;0)</formula>
    </cfRule>
  </conditionalFormatting>
  <conditionalFormatting sqref="M6:N36">
    <cfRule type="expression" dxfId="18" priority="7">
      <formula>OR(WEEKDAY($M6,2)&gt;5,COUNTIF(Fériés,$M6)&gt;0)</formula>
    </cfRule>
  </conditionalFormatting>
  <conditionalFormatting sqref="O6:P36">
    <cfRule type="expression" dxfId="17" priority="6">
      <formula>OR(WEEKDAY($O6,2)&gt;5,COUNTIF(Fériés,$O6)&gt;0)</formula>
    </cfRule>
  </conditionalFormatting>
  <conditionalFormatting sqref="Q6:R36">
    <cfRule type="expression" dxfId="16" priority="5">
      <formula>OR(WEEKDAY($Q6,2)&gt;5,COUNTIF(Fériés,$Q6)&gt;0)</formula>
    </cfRule>
  </conditionalFormatting>
  <conditionalFormatting sqref="S6:T36">
    <cfRule type="expression" dxfId="15" priority="4">
      <formula>OR(WEEKDAY($S6,2)&gt;5,COUNTIF(Fériés,$S6)&gt;0)</formula>
    </cfRule>
  </conditionalFormatting>
  <conditionalFormatting sqref="U6:V36">
    <cfRule type="expression" dxfId="14" priority="3">
      <formula>OR(WEEKDAY($U6,2)&gt;5,COUNTIF(Fériés,$U6)&gt;0)</formula>
    </cfRule>
  </conditionalFormatting>
  <conditionalFormatting sqref="W6:X36">
    <cfRule type="expression" dxfId="13" priority="2">
      <formula>OR(WEEKDAY($W6,2)&gt;5,COUNTIF(Fériés,$W6)&gt;0)</formula>
    </cfRule>
  </conditionalFormatting>
  <conditionalFormatting sqref="Y6:Z36">
    <cfRule type="expression" dxfId="12" priority="1">
      <formula>OR(WEEKDAY($Y6,2)&gt;5,COUNTIF(Fériés,$Y6)&gt;0)</formula>
    </cfRule>
  </conditionalFormatting>
  <pageMargins left="0.7" right="0.7" top="0.75" bottom="0.75" header="0.3" footer="0.3"/>
  <pageSetup paperSize="9" scale="85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workbookViewId="0">
      <selection activeCell="B10" sqref="B10"/>
    </sheetView>
  </sheetViews>
  <sheetFormatPr baseColWidth="10" defaultRowHeight="12.75" x14ac:dyDescent="0.2"/>
  <cols>
    <col min="1" max="1" width="12.42578125" bestFit="1" customWidth="1"/>
    <col min="2" max="2" width="25.140625" bestFit="1" customWidth="1"/>
  </cols>
  <sheetData>
    <row r="1" spans="1:2" ht="18.75" thickBot="1" x14ac:dyDescent="0.3">
      <c r="A1" s="28" t="s">
        <v>8</v>
      </c>
      <c r="B1" s="29">
        <f>Feuil1!B3</f>
        <v>2020</v>
      </c>
    </row>
    <row r="2" spans="1:2" x14ac:dyDescent="0.2">
      <c r="A2" s="57" t="s">
        <v>9</v>
      </c>
      <c r="B2" s="58"/>
    </row>
    <row r="3" spans="1:2" x14ac:dyDescent="0.2">
      <c r="A3" s="30" t="s">
        <v>10</v>
      </c>
      <c r="B3" s="31">
        <f>DATE(An,1,1)</f>
        <v>43831</v>
      </c>
    </row>
    <row r="4" spans="1:2" x14ac:dyDescent="0.2">
      <c r="A4" s="30" t="s">
        <v>11</v>
      </c>
      <c r="B4" s="31">
        <f>IF(MOD(19*MOD(An,19)+24,30)+MOD(2*MOD(An,4)+4*MOD(An,7)+6*
MOD(19*MOD(An,19)+24,30)+5,7)-9&lt;=0,DATE(An,3,22+MOD(19*MOD(An,
19)+24,30)+MOD(2*MOD(An,4)+4*MOD(An,7)+6*MOD(19*MOD(An,19)+24,
30)+5,7)),DATE(An,4,MOD(19*MOD(An,19)+24,30)+MOD(2*MOD(An,4)+4*
MOD(An,7)+6*MOD(19*MOD(An,19)+24,30)+5,7)-9))</f>
        <v>43933</v>
      </c>
    </row>
    <row r="5" spans="1:2" x14ac:dyDescent="0.2">
      <c r="A5" s="30" t="s">
        <v>12</v>
      </c>
      <c r="B5" s="31">
        <f>Paques+1</f>
        <v>43934</v>
      </c>
    </row>
    <row r="6" spans="1:2" x14ac:dyDescent="0.2">
      <c r="A6" s="30" t="s">
        <v>13</v>
      </c>
      <c r="B6" s="31">
        <f>DATE(An,5,1)</f>
        <v>43952</v>
      </c>
    </row>
    <row r="7" spans="1:2" x14ac:dyDescent="0.2">
      <c r="A7" s="30" t="s">
        <v>14</v>
      </c>
      <c r="B7" s="31">
        <f>DATE(An,5,8)</f>
        <v>43959</v>
      </c>
    </row>
    <row r="8" spans="1:2" x14ac:dyDescent="0.2">
      <c r="A8" s="30" t="s">
        <v>15</v>
      </c>
      <c r="B8" s="31">
        <f>Paques+39</f>
        <v>43972</v>
      </c>
    </row>
    <row r="9" spans="1:2" x14ac:dyDescent="0.2">
      <c r="A9" s="30" t="s">
        <v>16</v>
      </c>
      <c r="B9" s="31">
        <f>Paques+49</f>
        <v>43982</v>
      </c>
    </row>
    <row r="10" spans="1:2" x14ac:dyDescent="0.2">
      <c r="A10" s="30" t="s">
        <v>17</v>
      </c>
      <c r="B10" s="31">
        <f>Paques+50</f>
        <v>43983</v>
      </c>
    </row>
    <row r="11" spans="1:2" x14ac:dyDescent="0.2">
      <c r="A11" s="32" t="s">
        <v>18</v>
      </c>
      <c r="B11" s="31">
        <f>DATE(An,7,14)</f>
        <v>44026</v>
      </c>
    </row>
    <row r="12" spans="1:2" x14ac:dyDescent="0.2">
      <c r="A12" s="32" t="s">
        <v>19</v>
      </c>
      <c r="B12" s="31">
        <f>DATE(An,8,15)</f>
        <v>44058</v>
      </c>
    </row>
    <row r="13" spans="1:2" x14ac:dyDescent="0.2">
      <c r="A13" s="32" t="s">
        <v>20</v>
      </c>
      <c r="B13" s="31">
        <f>DATE(An,11,1)</f>
        <v>44136</v>
      </c>
    </row>
    <row r="14" spans="1:2" x14ac:dyDescent="0.2">
      <c r="A14" s="32" t="s">
        <v>21</v>
      </c>
      <c r="B14" s="31">
        <f>DATE(An,11,11)</f>
        <v>44146</v>
      </c>
    </row>
    <row r="15" spans="1:2" x14ac:dyDescent="0.2">
      <c r="A15" s="32" t="s">
        <v>22</v>
      </c>
      <c r="B15" s="31">
        <f>B4-7</f>
        <v>43926</v>
      </c>
    </row>
    <row r="16" spans="1:2" ht="13.5" thickBot="1" x14ac:dyDescent="0.25">
      <c r="A16" s="33" t="s">
        <v>23</v>
      </c>
      <c r="B16" s="34">
        <f>DATE(An,12,25)</f>
        <v>44190</v>
      </c>
    </row>
  </sheetData>
  <mergeCells count="1">
    <mergeCell ref="A2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Jours fériés</vt:lpstr>
      <vt:lpstr>An</vt:lpstr>
      <vt:lpstr>Fériés</vt:lpstr>
      <vt:lpstr>Paques</vt:lpstr>
    </vt:vector>
  </TitlesOfParts>
  <Company>ENVIRONNEMENT S.A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RL</dc:creator>
  <cp:lastModifiedBy>Jean-Eric</cp:lastModifiedBy>
  <cp:lastPrinted>2012-01-09T10:42:28Z</cp:lastPrinted>
  <dcterms:created xsi:type="dcterms:W3CDTF">2009-07-01T06:51:23Z</dcterms:created>
  <dcterms:modified xsi:type="dcterms:W3CDTF">2018-10-09T23:48:40Z</dcterms:modified>
</cp:coreProperties>
</file>