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rospect" sheetId="1" r:id="rId1"/>
    <sheet name="Nouveaux Clients" sheetId="5" r:id="rId2"/>
    <sheet name="Informations" sheetId="4" r:id="rId3"/>
  </sheets>
  <externalReferences>
    <externalReference r:id="rId4"/>
  </externalReferences>
  <definedNames>
    <definedName name="choix">Informations!#REF!</definedName>
    <definedName name="Équipement">Informations!$B$5:$B$9</definedName>
    <definedName name="equipements">[1]Feuil2!$A$4:$A$14</definedName>
    <definedName name="ESC">Informations!$B$57:$B$72</definedName>
    <definedName name="Escompte">Informations!$B$58:$B$72</definedName>
    <definedName name="produit">[1]Feuil2!$A$20:$A$24</definedName>
    <definedName name="réservoirs">Informations!$B$5:$C$22</definedName>
    <definedName name="s.codes_prix">T_Codes_prix[[Code de prix ]]</definedName>
    <definedName name="s.fournisseurs">T_Fournisseurs[Fournisseur]</definedName>
    <definedName name="s.représentants">T_Représentants[Représentant]</definedName>
    <definedName name="type">Informations!$B$57:$B$64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5" l="1"/>
  <c r="M10" i="5"/>
  <c r="M6" i="1"/>
  <c r="M7" i="1"/>
  <c r="L6" i="1"/>
  <c r="L7" i="1"/>
  <c r="H8" i="1"/>
  <c r="M8" i="1" l="1"/>
</calcChain>
</file>

<file path=xl/sharedStrings.xml><?xml version="1.0" encoding="utf-8"?>
<sst xmlns="http://schemas.openxmlformats.org/spreadsheetml/2006/main" count="104" uniqueCount="84">
  <si>
    <t>Date</t>
  </si>
  <si>
    <t># téléphone</t>
  </si>
  <si>
    <t>Volume</t>
  </si>
  <si>
    <t>Fournisseur</t>
  </si>
  <si>
    <t>Représentant</t>
  </si>
  <si>
    <t>Équipement</t>
  </si>
  <si>
    <t>420 lbs</t>
  </si>
  <si>
    <t>500 gls</t>
  </si>
  <si>
    <t>Rainville</t>
  </si>
  <si>
    <t>AA propane</t>
  </si>
  <si>
    <t>Propane action</t>
  </si>
  <si>
    <t>Beauchemin</t>
  </si>
  <si>
    <t>Propane 360</t>
  </si>
  <si>
    <t>Propane Nord-Ouest</t>
  </si>
  <si>
    <t>Levac</t>
  </si>
  <si>
    <t>Accès Propane</t>
  </si>
  <si>
    <t>Desparois</t>
  </si>
  <si>
    <t>Budget</t>
  </si>
  <si>
    <t>Sonic</t>
  </si>
  <si>
    <t>Bell-Gaz</t>
  </si>
  <si>
    <t>NRJ</t>
  </si>
  <si>
    <t>Hamel</t>
  </si>
  <si>
    <t>Goyer</t>
  </si>
  <si>
    <t>Harnois</t>
  </si>
  <si>
    <t>Pomerleau</t>
  </si>
  <si>
    <t>Supérieur propane</t>
  </si>
  <si>
    <t>Jonathan Joubert</t>
  </si>
  <si>
    <t>Michel Benoit</t>
  </si>
  <si>
    <t>Stéphanie Rheault</t>
  </si>
  <si>
    <t>Marcel Bibeau</t>
  </si>
  <si>
    <t>Alex Berthiaume</t>
  </si>
  <si>
    <t>Manon Métivier</t>
  </si>
  <si>
    <t>Guy Pelletier</t>
  </si>
  <si>
    <t>Richard Brunet</t>
  </si>
  <si>
    <t>Denis Miron</t>
  </si>
  <si>
    <t>Alain Grenier</t>
  </si>
  <si>
    <t>Profit gaz</t>
  </si>
  <si>
    <t xml:space="preserve">Éric Bourdeau </t>
  </si>
  <si>
    <t>Aucun</t>
  </si>
  <si>
    <t xml:space="preserve">Ville </t>
  </si>
  <si>
    <t>Agricole</t>
  </si>
  <si>
    <t>1000 gls</t>
  </si>
  <si>
    <t>2000 gls</t>
  </si>
  <si>
    <t>33 lbs</t>
  </si>
  <si>
    <t>320 gls</t>
  </si>
  <si>
    <t>Vapo 40/40</t>
  </si>
  <si>
    <t>Vapo 80 /40</t>
  </si>
  <si>
    <t xml:space="preserve">Vapo 160 h </t>
  </si>
  <si>
    <t>Vapo 320h</t>
  </si>
  <si>
    <t>Vapo 120/ 60 H</t>
  </si>
  <si>
    <t>Cumulatif</t>
  </si>
  <si>
    <t>Objectif</t>
  </si>
  <si>
    <t>% de l'objectif atteint</t>
  </si>
  <si>
    <t xml:space="preserve">Zimmer </t>
  </si>
  <si>
    <t xml:space="preserve"> </t>
  </si>
  <si>
    <t xml:space="preserve">cost équipement </t>
  </si>
  <si>
    <t xml:space="preserve">Pièces </t>
  </si>
  <si>
    <t>ÉQUIPEMENT 1</t>
  </si>
  <si>
    <t xml:space="preserve">Marge nette </t>
  </si>
  <si>
    <t>Transport</t>
  </si>
  <si>
    <t>Sarnia de jour</t>
  </si>
  <si>
    <t>Code de prix</t>
  </si>
  <si>
    <t>Séchage</t>
  </si>
  <si>
    <t>AGR</t>
  </si>
  <si>
    <t>AGRX-G</t>
  </si>
  <si>
    <t>Sarnia +</t>
  </si>
  <si>
    <t>DOM</t>
  </si>
  <si>
    <t xml:space="preserve">Code de prix </t>
  </si>
  <si>
    <t>COM</t>
  </si>
  <si>
    <t>Cage</t>
  </si>
  <si>
    <t>Marge au litre sans carbonne</t>
  </si>
  <si>
    <t>30 et 40 = jaune</t>
  </si>
  <si>
    <t xml:space="preserve">moins de 30 = rouge </t>
  </si>
  <si>
    <t>Marge Brutte $ = Profit gaz + location  /      Marge Nette = marge au litre sans carbone - transport (0,05) / % rentabilité = marge en $ / cout d'équipement</t>
  </si>
  <si>
    <t>Alex</t>
  </si>
  <si>
    <t>Montréal</t>
  </si>
  <si>
    <t>Stephane</t>
  </si>
  <si>
    <t>Laval</t>
  </si>
  <si>
    <t>% réalisation</t>
  </si>
  <si>
    <t>% rentabilité (total)</t>
  </si>
  <si>
    <t>Client</t>
  </si>
  <si>
    <t>Total</t>
  </si>
  <si>
    <t xml:space="preserve">40 et  + = vert </t>
  </si>
  <si>
    <t xml:space="preserve">Calcul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</si>
</sst>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&lt;=9999999]###\-####;###\-###\-####"/>
    <numFmt numFmtId="165" formatCode="yyyy\-mm\-dd;@"/>
    <numFmt numFmtId="166" formatCode="[$$-1009]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165" fontId="0" fillId="0" borderId="0" xfId="0" applyNumberFormat="1"/>
    <xf numFmtId="164" fontId="0" fillId="0" borderId="0" xfId="0" applyNumberFormat="1"/>
    <xf numFmtId="0" fontId="2" fillId="2" borderId="1" xfId="0" applyFont="1" applyFill="1" applyBorder="1" applyAlignment="1">
      <alignment horizontal="centerContinuous"/>
    </xf>
    <xf numFmtId="166" fontId="0" fillId="0" borderId="0" xfId="0" applyNumberFormat="1"/>
    <xf numFmtId="0" fontId="0" fillId="0" borderId="0" xfId="0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0" fillId="3" borderId="3" xfId="0" applyFont="1" applyFill="1" applyBorder="1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/>
    <xf numFmtId="166" fontId="0" fillId="0" borderId="0" xfId="0" applyNumberFormat="1" applyAlignment="1"/>
  </cellXfs>
  <cellStyles count="2">
    <cellStyle name="Normal" xfId="0" builtinId="0"/>
    <cellStyle name="Texte explicatif" xfId="1" builtinId="53"/>
  </cellStyles>
  <dxfs count="17">
    <dxf>
      <numFmt numFmtId="166" formatCode="[$$-1009]#,##0"/>
    </dxf>
    <dxf>
      <numFmt numFmtId="166" formatCode="[$$-1009]#,##0"/>
    </dxf>
    <dxf>
      <numFmt numFmtId="166" formatCode="[$$-1009]#,##0"/>
      <alignment horizontal="general" vertical="bottom" textRotation="0" wrapText="0" indent="0" justifyLastLine="0" shrinkToFit="0" readingOrder="0"/>
    </dxf>
    <dxf>
      <numFmt numFmtId="166" formatCode="[$$-1009]#,##0"/>
    </dxf>
    <dxf>
      <numFmt numFmtId="164" formatCode="[&lt;=9999999]###\-####;###\-###\-####"/>
    </dxf>
    <dxf>
      <numFmt numFmtId="164" formatCode="[&lt;=9999999]###\-####;###\-###\-####"/>
    </dxf>
    <dxf>
      <numFmt numFmtId="165" formatCode="yyyy\-mm\-dd;@"/>
    </dxf>
    <dxf>
      <numFmt numFmtId="165" formatCode="yyyy\-mm\-dd;@"/>
    </dxf>
    <dxf>
      <alignment horizontal="general" vertical="top" textRotation="0" wrapText="1" indent="0" justifyLastLine="0" shrinkToFit="0" readingOrder="0"/>
    </dxf>
    <dxf>
      <numFmt numFmtId="166" formatCode="[$$-1009]#,##0"/>
    </dxf>
    <dxf>
      <numFmt numFmtId="166" formatCode="[$$-1009]#,##0"/>
    </dxf>
    <dxf>
      <numFmt numFmtId="0" formatCode="General"/>
    </dxf>
    <dxf>
      <numFmt numFmtId="166" formatCode="[$$-1009]#,##0"/>
    </dxf>
    <dxf>
      <numFmt numFmtId="166" formatCode="[$$-1009]#,##0"/>
    </dxf>
    <dxf>
      <numFmt numFmtId="164" formatCode="[&lt;=9999999]###\-####;###\-###\-####"/>
    </dxf>
    <dxf>
      <numFmt numFmtId="165" formatCode="yyyy\-mm\-dd;@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opane%20du%20Suroit\R&#233;servoirs\Documents%20P&#233;trole\Objectif%20P&#233;trol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des 3 succursales"/>
      <sheetName val="Cumulatif STM"/>
      <sheetName val="Cumulatif STH"/>
      <sheetName val="Cumulatif BED"/>
      <sheetName val="Feuil2"/>
      <sheetName val=" Jonathan _ Prospect "/>
      <sheetName val="Jonathan_ Nouveaux volumes"/>
      <sheetName val="Michel _Prospect"/>
      <sheetName val="Michel _Nouveaux volumes"/>
      <sheetName val="Alain_Prospect"/>
      <sheetName val="Alain_Nouveaux volumes"/>
      <sheetName val="Bernard_Prospect"/>
      <sheetName val="Bernard_Nouveaux volumes"/>
      <sheetName val="Éric_Prospect"/>
      <sheetName val="Éric_Nouveaux volumes"/>
      <sheetName val="Richard_Prospect"/>
      <sheetName val="Richard_Nouveaux Volumes"/>
      <sheetName val="Denis_Prospect"/>
      <sheetName val="Denis_Nouveaux volumes"/>
      <sheetName val="Alexandre_Prospect"/>
      <sheetName val="Alexandre _Nouveaux volumes"/>
      <sheetName val="Marcel_Prospect"/>
      <sheetName val="Marcel_Nouveaux volumes"/>
      <sheetName val="Stéphane_Prospect"/>
      <sheetName val="Stéphane_Nouveaux volumes"/>
      <sheetName val="Guy_ Prospect"/>
      <sheetName val="Guy_Nouveaux volumes"/>
      <sheetName val="Steeve_Prospect"/>
      <sheetName val="Steeve_Nouveaux volum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 xml:space="preserve">Réservoir au client </v>
          </cell>
        </row>
        <row r="5">
          <cell r="A5" t="str">
            <v>Pompe 3/4 sans meter</v>
          </cell>
        </row>
        <row r="6">
          <cell r="A6" t="str">
            <v>Pompe 3/4 avec meter</v>
          </cell>
        </row>
        <row r="7">
          <cell r="A7" t="str">
            <v>Pompe 1po sans meter</v>
          </cell>
        </row>
        <row r="8">
          <cell r="A8" t="str">
            <v>Pompe 1po avec meter</v>
          </cell>
        </row>
        <row r="9">
          <cell r="A9" t="str">
            <v>500 gls 3/4 avec meter</v>
          </cell>
        </row>
        <row r="10">
          <cell r="A10" t="str">
            <v>500 gls 1po avec meter</v>
          </cell>
        </row>
        <row r="11">
          <cell r="A11" t="str">
            <v>250 gls pompe avec meter</v>
          </cell>
        </row>
        <row r="12">
          <cell r="A12" t="str">
            <v>1000 gls 3/4 avec meter</v>
          </cell>
        </row>
        <row r="13">
          <cell r="A13" t="str">
            <v>1000 gls 1po avec meter</v>
          </cell>
        </row>
        <row r="20">
          <cell r="A20" t="str">
            <v>Clair</v>
          </cell>
        </row>
        <row r="21">
          <cell r="A21" t="str">
            <v>Coloré</v>
          </cell>
        </row>
        <row r="22">
          <cell r="A22" t="str">
            <v>Essence (sans plomb)</v>
          </cell>
        </row>
        <row r="23">
          <cell r="A23" t="str">
            <v>Huile de chauffage</v>
          </cell>
        </row>
        <row r="24">
          <cell r="A24" t="str">
            <v>Super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ables/table1.xml><?xml version="1.0" encoding="utf-8"?>
<table xmlns="http://schemas.openxmlformats.org/spreadsheetml/2006/main" id="1" name="T_Prospect" displayName="T_Prospect" ref="A5:M8" totalsRowCount="1" headerRowDxfId="16">
  <autoFilter ref="A5:M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totalsRowLabel="Total" dataDxfId="15"/>
    <tableColumn id="2" name="Client"/>
    <tableColumn id="3" name="Ville "/>
    <tableColumn id="4" name="# téléphone" dataDxfId="14"/>
    <tableColumn id="5" name="Code de prix"/>
    <tableColumn id="6" name="% réalisation"/>
    <tableColumn id="7" name="% rentabilité (total)"/>
    <tableColumn id="8" name="Volume" totalsRowFunction="sum" dataDxfId="13" totalsRowDxfId="12"/>
    <tableColumn id="9" name="Sarnia de jour"/>
    <tableColumn id="10" name="Marge au litre sans carbonne"/>
    <tableColumn id="11" name="Transport"/>
    <tableColumn id="12" name="Marge nette " dataDxfId="11">
      <calculatedColumnFormula>SUM(T_Prospect[[#This Row],[Marge au litre sans carbonne]],-T_Prospect[[#This Row],[Transport]])</calculatedColumnFormula>
    </tableColumn>
    <tableColumn id="13" name="Profit gaz" totalsRowFunction="sum" dataDxfId="10" totalsRowDxfId="9">
      <calculatedColumnFormula>T_Prospect[[#This Row],[Volume]]*T_Prospect[[#This Row],[Marge nette ]]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_Nouveaux_clients" displayName="T_Nouveaux_clients" ref="A8:M10" insertRow="1" totalsRowCount="1" headerRowDxfId="8">
  <autoFilter ref="A8:M9"/>
  <tableColumns count="13">
    <tableColumn id="1" name="Date" dataDxfId="7" totalsRowDxfId="6"/>
    <tableColumn id="2" name="Client"/>
    <tableColumn id="3" name="Ville "/>
    <tableColumn id="4" name="# téléphone" dataDxfId="5" totalsRowDxfId="4"/>
    <tableColumn id="5" name="Code de prix"/>
    <tableColumn id="6" name="% réalisation"/>
    <tableColumn id="7" name="% rentabilité (total)"/>
    <tableColumn id="8" name="Volume" totalsRowFunction="sum" dataDxfId="3" totalsRowDxfId="2"/>
    <tableColumn id="9" name="Sarnia de jour"/>
    <tableColumn id="10" name="Marge au litre sans carbonne"/>
    <tableColumn id="11" name="Transport"/>
    <tableColumn id="12" name="Marge nette "/>
    <tableColumn id="13" name="Profit gaz" totalsRowFunction="sum" dataDxfId="1" totalsRowDxfId="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T_Fournisseurs" displayName="T_Fournisseurs" ref="F3:F21" totalsRowShown="0">
  <autoFilter ref="F3:F21">
    <filterColumn colId="0" hiddenButton="1"/>
  </autoFilter>
  <tableColumns count="1">
    <tableColumn id="1" name="Fournisseur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" name="T_Représentants" displayName="T_Représentants" ref="H3:H14" totalsRowShown="0">
  <autoFilter ref="H3:H14">
    <filterColumn colId="0" hiddenButton="1"/>
  </autoFilter>
  <tableColumns count="1">
    <tableColumn id="1" name="Représentant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_Codes_prix" displayName="T_Codes_prix" ref="J3:J11" totalsRowShown="0">
  <autoFilter ref="J3:J11">
    <filterColumn colId="0" hiddenButton="1"/>
  </autoFilter>
  <sortState ref="J4:J11">
    <sortCondition ref="J4:J11"/>
  </sortState>
  <tableColumns count="1">
    <tableColumn id="1" name="Code de prix 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14"/>
  <sheetViews>
    <sheetView showGridLines="0" tabSelected="1" zoomScaleNormal="100" workbookViewId="0">
      <selection activeCell="D19" sqref="D19"/>
    </sheetView>
  </sheetViews>
  <sheetFormatPr baseColWidth="10" defaultRowHeight="15" x14ac:dyDescent="0.25"/>
  <cols>
    <col min="1" max="1" width="10.42578125" bestFit="1" customWidth="1"/>
    <col min="2" max="2" width="9.42578125" bestFit="1" customWidth="1"/>
    <col min="3" max="3" width="9.140625" bestFit="1" customWidth="1"/>
    <col min="4" max="4" width="13.85546875" customWidth="1"/>
    <col min="5" max="5" width="14.28515625" customWidth="1"/>
    <col min="6" max="6" width="14.5703125" customWidth="1"/>
    <col min="7" max="7" width="12.7109375" customWidth="1"/>
    <col min="8" max="8" width="11.42578125" customWidth="1"/>
    <col min="9" max="9" width="15.28515625" customWidth="1"/>
    <col min="10" max="10" width="14.5703125" customWidth="1"/>
    <col min="11" max="11" width="11.5703125" customWidth="1"/>
    <col min="12" max="12" width="14.42578125" customWidth="1"/>
    <col min="13" max="13" width="11.42578125" customWidth="1"/>
  </cols>
  <sheetData>
    <row r="4" spans="1:13" x14ac:dyDescent="0.25">
      <c r="H4" s="5" t="s">
        <v>57</v>
      </c>
      <c r="I4" s="5"/>
      <c r="J4" s="5"/>
      <c r="K4" s="5"/>
      <c r="L4" s="5"/>
      <c r="M4" s="5"/>
    </row>
    <row r="5" spans="1:13" ht="30" x14ac:dyDescent="0.25">
      <c r="A5" s="7" t="s">
        <v>0</v>
      </c>
      <c r="B5" s="7" t="s">
        <v>80</v>
      </c>
      <c r="C5" s="7" t="s">
        <v>39</v>
      </c>
      <c r="D5" s="7" t="s">
        <v>1</v>
      </c>
      <c r="E5" s="7" t="s">
        <v>61</v>
      </c>
      <c r="F5" s="7" t="s">
        <v>78</v>
      </c>
      <c r="G5" s="7" t="s">
        <v>79</v>
      </c>
      <c r="H5" s="7" t="s">
        <v>2</v>
      </c>
      <c r="I5" s="7" t="s">
        <v>60</v>
      </c>
      <c r="J5" s="7" t="s">
        <v>70</v>
      </c>
      <c r="K5" s="7" t="s">
        <v>59</v>
      </c>
      <c r="L5" s="7" t="s">
        <v>58</v>
      </c>
      <c r="M5" s="7" t="s">
        <v>36</v>
      </c>
    </row>
    <row r="6" spans="1:13" x14ac:dyDescent="0.25">
      <c r="A6" s="3">
        <v>43181</v>
      </c>
      <c r="B6" t="s">
        <v>74</v>
      </c>
      <c r="C6" t="s">
        <v>75</v>
      </c>
      <c r="D6" s="4">
        <v>5144441111</v>
      </c>
      <c r="E6" t="s">
        <v>40</v>
      </c>
      <c r="F6">
        <v>79</v>
      </c>
      <c r="H6" s="6">
        <v>2000</v>
      </c>
      <c r="I6">
        <v>0.28199999999999997</v>
      </c>
      <c r="J6">
        <v>0.5</v>
      </c>
      <c r="K6">
        <v>0.05</v>
      </c>
      <c r="L6">
        <f>SUM(T_Prospect[[#This Row],[Marge au litre sans carbonne]],-T_Prospect[[#This Row],[Transport]])</f>
        <v>0.45</v>
      </c>
      <c r="M6" s="6">
        <f>T_Prospect[[#This Row],[Volume]]*T_Prospect[[#This Row],[Marge nette ]]</f>
        <v>900</v>
      </c>
    </row>
    <row r="7" spans="1:13" x14ac:dyDescent="0.25">
      <c r="A7" s="3">
        <v>43212</v>
      </c>
      <c r="B7" t="s">
        <v>76</v>
      </c>
      <c r="C7" t="s">
        <v>77</v>
      </c>
      <c r="D7" s="4">
        <v>5148884444</v>
      </c>
      <c r="E7" t="s">
        <v>64</v>
      </c>
      <c r="F7">
        <v>90</v>
      </c>
      <c r="H7" s="6"/>
      <c r="L7">
        <f>SUM(T_Prospect[[#This Row],[Marge au litre sans carbonne]],-T_Prospect[[#This Row],[Transport]])</f>
        <v>0</v>
      </c>
      <c r="M7" s="6">
        <f>T_Prospect[[#This Row],[Volume]]*T_Prospect[[#This Row],[Marge nette ]]</f>
        <v>0</v>
      </c>
    </row>
    <row r="8" spans="1:13" x14ac:dyDescent="0.25">
      <c r="A8" t="s">
        <v>81</v>
      </c>
      <c r="H8" s="6">
        <f>SUBTOTAL(109,T_Prospect[Volume])</f>
        <v>2000</v>
      </c>
      <c r="M8" s="6">
        <f>SUBTOTAL(109,T_Prospect[Profit gaz])</f>
        <v>900</v>
      </c>
    </row>
    <row r="14" spans="1:13" x14ac:dyDescent="0.25">
      <c r="A14">
        <v>43181</v>
      </c>
      <c r="B14" t="s">
        <v>74</v>
      </c>
      <c r="C14" t="s">
        <v>75</v>
      </c>
      <c r="D14">
        <v>5144441111</v>
      </c>
      <c r="E14" t="s">
        <v>40</v>
      </c>
      <c r="F14">
        <v>100</v>
      </c>
      <c r="H14">
        <v>2000</v>
      </c>
      <c r="I14">
        <v>0.28199999999999997</v>
      </c>
      <c r="J14">
        <v>0.5</v>
      </c>
      <c r="K14">
        <v>0.05</v>
      </c>
    </row>
  </sheetData>
  <conditionalFormatting sqref="F6">
    <cfRule type="containsText" priority="1" operator="containsText" text="100">
      <formula>NOT(ISERROR(SEARCH("100",F6)))</formula>
    </cfRule>
  </conditionalFormatting>
  <dataValidations count="1">
    <dataValidation type="list" allowBlank="1" showInputMessage="1" showErrorMessage="1" sqref="E6:E7">
      <formula1>s.codes_prix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0"/>
  <sheetViews>
    <sheetView showGridLines="0" zoomScaleNormal="100" workbookViewId="0">
      <selection activeCell="E21" sqref="E21"/>
    </sheetView>
  </sheetViews>
  <sheetFormatPr baseColWidth="10" defaultRowHeight="15" x14ac:dyDescent="0.25"/>
  <cols>
    <col min="1" max="1" width="20.28515625" bestFit="1" customWidth="1"/>
    <col min="2" max="2" width="9.42578125" bestFit="1" customWidth="1"/>
    <col min="4" max="4" width="12.5703125" bestFit="1" customWidth="1"/>
    <col min="6" max="6" width="13.42578125" customWidth="1"/>
    <col min="7" max="7" width="14" customWidth="1"/>
    <col min="8" max="8" width="10.28515625" bestFit="1" customWidth="1"/>
    <col min="10" max="10" width="14.140625" customWidth="1"/>
  </cols>
  <sheetData>
    <row r="1" spans="1:13" x14ac:dyDescent="0.25">
      <c r="A1" s="8" t="s">
        <v>50</v>
      </c>
      <c r="B1" s="9"/>
      <c r="F1" s="1"/>
    </row>
    <row r="2" spans="1:13" x14ac:dyDescent="0.25">
      <c r="A2" s="8" t="s">
        <v>51</v>
      </c>
      <c r="B2" s="9"/>
      <c r="F2" s="1"/>
    </row>
    <row r="3" spans="1:13" x14ac:dyDescent="0.25">
      <c r="A3" s="8"/>
      <c r="B3" s="9"/>
      <c r="F3" s="1"/>
    </row>
    <row r="4" spans="1:13" x14ac:dyDescent="0.25">
      <c r="A4" s="8" t="s">
        <v>52</v>
      </c>
      <c r="B4" s="9"/>
      <c r="F4" s="1"/>
    </row>
    <row r="7" spans="1:13" x14ac:dyDescent="0.25">
      <c r="H7" s="5" t="s">
        <v>57</v>
      </c>
      <c r="I7" s="5"/>
      <c r="J7" s="5"/>
      <c r="K7" s="5"/>
      <c r="L7" s="5"/>
      <c r="M7" s="5"/>
    </row>
    <row r="8" spans="1:13" ht="30" x14ac:dyDescent="0.25">
      <c r="A8" s="7" t="s">
        <v>0</v>
      </c>
      <c r="B8" s="7" t="s">
        <v>80</v>
      </c>
      <c r="C8" s="7" t="s">
        <v>39</v>
      </c>
      <c r="D8" s="7" t="s">
        <v>1</v>
      </c>
      <c r="E8" s="7" t="s">
        <v>61</v>
      </c>
      <c r="F8" s="7" t="s">
        <v>78</v>
      </c>
      <c r="G8" s="7" t="s">
        <v>79</v>
      </c>
      <c r="H8" s="7" t="s">
        <v>2</v>
      </c>
      <c r="I8" s="7" t="s">
        <v>60</v>
      </c>
      <c r="J8" s="7" t="s">
        <v>70</v>
      </c>
      <c r="K8" s="7" t="s">
        <v>59</v>
      </c>
      <c r="L8" s="7" t="s">
        <v>58</v>
      </c>
      <c r="M8" s="7" t="s">
        <v>36</v>
      </c>
    </row>
    <row r="9" spans="1:13" x14ac:dyDescent="0.25">
      <c r="A9" s="3"/>
      <c r="D9" s="4"/>
      <c r="H9" s="6"/>
      <c r="M9" s="6"/>
    </row>
    <row r="10" spans="1:13" x14ac:dyDescent="0.25">
      <c r="A10" s="3"/>
      <c r="D10" s="4"/>
      <c r="H10" s="13">
        <f>SUBTOTAL(109,T_Nouveaux_clients[Volume])</f>
        <v>0</v>
      </c>
      <c r="M10" s="6">
        <f>SUBTOTAL(109,T_Nouveaux_clients[Profit gaz])</f>
        <v>0</v>
      </c>
    </row>
  </sheetData>
  <conditionalFormatting sqref="F9">
    <cfRule type="containsText" priority="1" operator="containsText" text="100">
      <formula>NOT(ISERROR(SEARCH("100",F9)))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Informations!$J$4:$J$8</xm:f>
          </x14:formula1>
          <xm:sqref>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1"/>
  <sheetViews>
    <sheetView workbookViewId="0">
      <selection activeCell="B7" sqref="B7"/>
    </sheetView>
  </sheetViews>
  <sheetFormatPr baseColWidth="10" defaultRowHeight="15" x14ac:dyDescent="0.25"/>
  <cols>
    <col min="2" max="2" width="22.28515625" customWidth="1"/>
    <col min="3" max="3" width="16.5703125" bestFit="1" customWidth="1"/>
    <col min="4" max="4" width="17.42578125" bestFit="1" customWidth="1"/>
    <col min="6" max="6" width="19.42578125" bestFit="1" customWidth="1"/>
    <col min="7" max="7" width="2.7109375" customWidth="1"/>
    <col min="8" max="8" width="17.42578125" bestFit="1" customWidth="1"/>
    <col min="9" max="9" width="2.7109375" customWidth="1"/>
    <col min="10" max="10" width="14.85546875" bestFit="1" customWidth="1"/>
    <col min="12" max="12" width="14.140625" style="1" bestFit="1" customWidth="1"/>
  </cols>
  <sheetData>
    <row r="1" spans="1:12" x14ac:dyDescent="0.25">
      <c r="A1" s="2" t="s">
        <v>83</v>
      </c>
      <c r="B1" t="s">
        <v>73</v>
      </c>
    </row>
    <row r="3" spans="1:12" x14ac:dyDescent="0.25">
      <c r="B3" t="s">
        <v>5</v>
      </c>
      <c r="C3" t="s">
        <v>55</v>
      </c>
      <c r="D3" t="s">
        <v>56</v>
      </c>
      <c r="F3" t="s">
        <v>3</v>
      </c>
      <c r="H3" t="s">
        <v>4</v>
      </c>
      <c r="J3" t="s">
        <v>67</v>
      </c>
    </row>
    <row r="4" spans="1:12" x14ac:dyDescent="0.25">
      <c r="F4" t="s">
        <v>9</v>
      </c>
      <c r="H4" t="s">
        <v>35</v>
      </c>
      <c r="J4" t="s">
        <v>43</v>
      </c>
    </row>
    <row r="5" spans="1:12" x14ac:dyDescent="0.25">
      <c r="B5" t="s">
        <v>38</v>
      </c>
      <c r="C5">
        <v>0</v>
      </c>
      <c r="F5" t="s">
        <v>15</v>
      </c>
      <c r="H5" t="s">
        <v>30</v>
      </c>
      <c r="J5" t="s">
        <v>63</v>
      </c>
    </row>
    <row r="6" spans="1:12" x14ac:dyDescent="0.25">
      <c r="B6" t="s">
        <v>43</v>
      </c>
      <c r="C6">
        <v>225</v>
      </c>
      <c r="F6" t="s">
        <v>11</v>
      </c>
      <c r="H6" t="s">
        <v>34</v>
      </c>
      <c r="J6" t="s">
        <v>40</v>
      </c>
    </row>
    <row r="7" spans="1:12" x14ac:dyDescent="0.25">
      <c r="B7" t="s">
        <v>6</v>
      </c>
      <c r="C7">
        <v>810</v>
      </c>
      <c r="F7" t="s">
        <v>19</v>
      </c>
      <c r="H7" t="s">
        <v>37</v>
      </c>
      <c r="J7" t="s">
        <v>64</v>
      </c>
    </row>
    <row r="8" spans="1:12" x14ac:dyDescent="0.25">
      <c r="B8" t="s">
        <v>44</v>
      </c>
      <c r="C8">
        <v>1425</v>
      </c>
      <c r="F8" t="s">
        <v>17</v>
      </c>
      <c r="H8" t="s">
        <v>32</v>
      </c>
      <c r="J8" t="s">
        <v>68</v>
      </c>
    </row>
    <row r="9" spans="1:12" x14ac:dyDescent="0.25">
      <c r="B9" t="s">
        <v>7</v>
      </c>
      <c r="C9">
        <v>2215</v>
      </c>
      <c r="F9" t="s">
        <v>16</v>
      </c>
      <c r="H9" t="s">
        <v>26</v>
      </c>
      <c r="J9" t="s">
        <v>66</v>
      </c>
      <c r="L9" s="12" t="s">
        <v>82</v>
      </c>
    </row>
    <row r="10" spans="1:12" x14ac:dyDescent="0.25">
      <c r="B10" t="s">
        <v>41</v>
      </c>
      <c r="C10">
        <v>3365</v>
      </c>
      <c r="F10" t="s">
        <v>22</v>
      </c>
      <c r="H10" t="s">
        <v>31</v>
      </c>
      <c r="J10" t="s">
        <v>65</v>
      </c>
      <c r="L10" s="11" t="s">
        <v>71</v>
      </c>
    </row>
    <row r="11" spans="1:12" x14ac:dyDescent="0.25">
      <c r="B11" t="s">
        <v>42</v>
      </c>
      <c r="C11">
        <v>8140</v>
      </c>
      <c r="F11" t="s">
        <v>21</v>
      </c>
      <c r="H11" t="s">
        <v>29</v>
      </c>
      <c r="J11" t="s">
        <v>62</v>
      </c>
      <c r="L11" s="10" t="s">
        <v>72</v>
      </c>
    </row>
    <row r="12" spans="1:12" x14ac:dyDescent="0.25">
      <c r="B12" t="s">
        <v>45</v>
      </c>
      <c r="C12">
        <v>4300</v>
      </c>
      <c r="D12">
        <v>1500</v>
      </c>
      <c r="F12" t="s">
        <v>23</v>
      </c>
      <c r="H12" t="s">
        <v>27</v>
      </c>
    </row>
    <row r="13" spans="1:12" x14ac:dyDescent="0.25">
      <c r="B13" t="s">
        <v>46</v>
      </c>
      <c r="C13">
        <v>5750</v>
      </c>
      <c r="D13">
        <v>1500</v>
      </c>
      <c r="F13" t="s">
        <v>14</v>
      </c>
      <c r="H13" t="s">
        <v>33</v>
      </c>
    </row>
    <row r="14" spans="1:12" x14ac:dyDescent="0.25">
      <c r="B14" t="s">
        <v>49</v>
      </c>
      <c r="C14">
        <v>7750</v>
      </c>
      <c r="D14">
        <v>1500</v>
      </c>
      <c r="F14" t="s">
        <v>20</v>
      </c>
      <c r="H14" t="s">
        <v>28</v>
      </c>
    </row>
    <row r="15" spans="1:12" x14ac:dyDescent="0.25">
      <c r="B15" t="s">
        <v>47</v>
      </c>
      <c r="C15">
        <v>11100</v>
      </c>
      <c r="D15">
        <v>1500</v>
      </c>
      <c r="F15" t="s">
        <v>24</v>
      </c>
    </row>
    <row r="16" spans="1:12" x14ac:dyDescent="0.25">
      <c r="B16" t="s">
        <v>48</v>
      </c>
      <c r="C16">
        <v>18500</v>
      </c>
      <c r="D16">
        <v>2000</v>
      </c>
      <c r="E16" t="s">
        <v>54</v>
      </c>
      <c r="F16" t="s">
        <v>12</v>
      </c>
    </row>
    <row r="17" spans="2:6" x14ac:dyDescent="0.25">
      <c r="B17" t="s">
        <v>53</v>
      </c>
      <c r="F17" t="s">
        <v>10</v>
      </c>
    </row>
    <row r="18" spans="2:6" x14ac:dyDescent="0.25">
      <c r="B18" t="s">
        <v>69</v>
      </c>
      <c r="F18" t="s">
        <v>13</v>
      </c>
    </row>
    <row r="19" spans="2:6" x14ac:dyDescent="0.25">
      <c r="F19" t="s">
        <v>8</v>
      </c>
    </row>
    <row r="20" spans="2:6" x14ac:dyDescent="0.25">
      <c r="F20" t="s">
        <v>18</v>
      </c>
    </row>
    <row r="21" spans="2:6" x14ac:dyDescent="0.25">
      <c r="F21" t="s">
        <v>25</v>
      </c>
    </row>
  </sheetData>
  <sheetProtection selectLockedCells="1" selectUnlockedCells="1"/>
  <sortState ref="F14:F24">
    <sortCondition ref="F34"/>
  </sortState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Prospect</vt:lpstr>
      <vt:lpstr>Nouveaux Clients</vt:lpstr>
      <vt:lpstr>Informations</vt:lpstr>
      <vt:lpstr>Équipement</vt:lpstr>
      <vt:lpstr>ESC</vt:lpstr>
      <vt:lpstr>Escompte</vt:lpstr>
      <vt:lpstr>réservoirs</vt:lpstr>
      <vt:lpstr>s.codes_prix</vt:lpstr>
      <vt:lpstr>s.fournisseurs</vt:lpstr>
      <vt:lpstr>s.représentants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Vézina</dc:creator>
  <cp:lastModifiedBy>Jean-Eric Pelouas</cp:lastModifiedBy>
  <cp:lastPrinted>2017-11-22T17:05:17Z</cp:lastPrinted>
  <dcterms:created xsi:type="dcterms:W3CDTF">2017-10-04T21:28:49Z</dcterms:created>
  <dcterms:modified xsi:type="dcterms:W3CDTF">2018-07-06T05:20:48Z</dcterms:modified>
</cp:coreProperties>
</file>