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DONNEES" sheetId="1" r:id="rId1"/>
    <sheet name="TCD GCD" sheetId="2" r:id="rId2"/>
  </sheets>
  <calcPr calcId="162913"/>
  <pivotCaches>
    <pivotCache cacheId="4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M5" i="1" l="1"/>
  <c r="M4" i="1"/>
  <c r="H10" i="1" l="1"/>
  <c r="H8" i="1"/>
  <c r="H9" i="1"/>
  <c r="H11" i="1"/>
  <c r="H5" i="1"/>
  <c r="H6" i="1"/>
  <c r="H4" i="1"/>
  <c r="H7" i="1"/>
  <c r="H22" i="1"/>
  <c r="H21" i="1"/>
  <c r="H23" i="1"/>
  <c r="H27" i="1"/>
  <c r="H29" i="1"/>
  <c r="H28" i="1"/>
  <c r="H26" i="1"/>
  <c r="H25" i="1"/>
  <c r="H24" i="1"/>
  <c r="H20" i="1"/>
  <c r="H19" i="1"/>
  <c r="H18" i="1"/>
  <c r="H17" i="1"/>
  <c r="H16" i="1"/>
  <c r="H15" i="1"/>
  <c r="H14" i="1"/>
  <c r="H13" i="1"/>
  <c r="H12" i="1"/>
</calcChain>
</file>

<file path=xl/sharedStrings.xml><?xml version="1.0" encoding="utf-8"?>
<sst xmlns="http://schemas.openxmlformats.org/spreadsheetml/2006/main" count="115" uniqueCount="57">
  <si>
    <t>AFF_</t>
  </si>
  <si>
    <t>LIB_</t>
  </si>
  <si>
    <t>C/NON C</t>
  </si>
  <si>
    <t>NB COL</t>
  </si>
  <si>
    <t>DATE</t>
  </si>
  <si>
    <t>CAP MAX</t>
  </si>
  <si>
    <t>SEMAINE</t>
  </si>
  <si>
    <t>SS_</t>
  </si>
  <si>
    <t>PROJET</t>
  </si>
  <si>
    <t>DEBUT</t>
  </si>
  <si>
    <t>NB SEMAINES</t>
  </si>
  <si>
    <t>FIN</t>
  </si>
  <si>
    <t>CH32</t>
  </si>
  <si>
    <t>TENGIZ</t>
  </si>
  <si>
    <t>C</t>
  </si>
  <si>
    <t>DUS</t>
  </si>
  <si>
    <t>CH33</t>
  </si>
  <si>
    <t>CH34</t>
  </si>
  <si>
    <t>CH35</t>
  </si>
  <si>
    <t>CH36</t>
  </si>
  <si>
    <t>CH37</t>
  </si>
  <si>
    <t>CH38</t>
  </si>
  <si>
    <t>CH39</t>
  </si>
  <si>
    <t>CH40</t>
  </si>
  <si>
    <t>THIANGE</t>
  </si>
  <si>
    <t>CH41</t>
  </si>
  <si>
    <t>CH42</t>
  </si>
  <si>
    <t>CH43</t>
  </si>
  <si>
    <t>G</t>
  </si>
  <si>
    <t>CH44</t>
  </si>
  <si>
    <t>CH45</t>
  </si>
  <si>
    <t>H</t>
  </si>
  <si>
    <t>CH46</t>
  </si>
  <si>
    <t>J</t>
  </si>
  <si>
    <t>CH47</t>
  </si>
  <si>
    <t>T</t>
  </si>
  <si>
    <t>CH48</t>
  </si>
  <si>
    <t>CH49</t>
  </si>
  <si>
    <t>AIRBUS</t>
  </si>
  <si>
    <t>NON C</t>
  </si>
  <si>
    <t>CH50</t>
  </si>
  <si>
    <t>CH51</t>
  </si>
  <si>
    <t>CH52</t>
  </si>
  <si>
    <t>TOTAL</t>
  </si>
  <si>
    <t>CH53</t>
  </si>
  <si>
    <t>CH54</t>
  </si>
  <si>
    <t>RENAULT</t>
  </si>
  <si>
    <t>CH55</t>
  </si>
  <si>
    <t>CH56</t>
  </si>
  <si>
    <t>CH57</t>
  </si>
  <si>
    <t>Total général</t>
  </si>
  <si>
    <t>(Tous)</t>
  </si>
  <si>
    <t>Somme de NB COL</t>
  </si>
  <si>
    <t>tbl_DATA</t>
  </si>
  <si>
    <t>tbl_Projects</t>
  </si>
  <si>
    <t>$G4 : =SI(ESTNA(RECHERCHEV([@[LIB_]];tbl_Projects[PROJET];1;FAUX));NO.SEMAINE.ISO(E4);RECHERCHEV([@[LIB_]];tbl_Projects;2;FAUX))</t>
  </si>
  <si>
    <t>$H4 : =SI(ESTNA(RECHERCHEV([@[LIB_]];tbl_Projects[PROJET];1;FAUX));[@SEMAINE];RECHERCHEV([@[LIB_]];tbl_Projects;4;FAUX))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</si>
</sst>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1"/>
    <xf numFmtId="0" fontId="0" fillId="0" borderId="0" xfId="0" applyFill="1"/>
    <xf numFmtId="0" fontId="0" fillId="0" borderId="0" xfId="0" applyNumberFormat="1" applyFill="1"/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7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[Aydounette.xlsm]TCD GCD!Tableau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GCD'!$B$4:$B$5</c:f>
              <c:strCache>
                <c:ptCount val="1"/>
                <c:pt idx="0">
                  <c:v>AIRBUS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GCD'!$A$6:$A$11</c:f>
              <c:strCache>
                <c:ptCount val="5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22</c:v>
                </c:pt>
              </c:strCache>
            </c:strRef>
          </c:cat>
          <c:val>
            <c:numRef>
              <c:f>'TCD GCD'!$B$6:$B$11</c:f>
              <c:numCache>
                <c:formatCode>General</c:formatCode>
                <c:ptCount val="5"/>
                <c:pt idx="3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B5-4ECA-A0E9-D769E0EC6767}"/>
            </c:ext>
          </c:extLst>
        </c:ser>
        <c:ser>
          <c:idx val="1"/>
          <c:order val="1"/>
          <c:tx>
            <c:strRef>
              <c:f>'TCD GCD'!$C$4:$C$5</c:f>
              <c:strCache>
                <c:ptCount val="1"/>
                <c:pt idx="0">
                  <c:v>DUS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 GCD'!$A$6:$A$11</c:f>
              <c:strCache>
                <c:ptCount val="5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22</c:v>
                </c:pt>
              </c:strCache>
            </c:strRef>
          </c:cat>
          <c:val>
            <c:numRef>
              <c:f>'TCD GCD'!$C$6:$C$11</c:f>
              <c:numCache>
                <c:formatCode>General</c:formatCode>
                <c:ptCount val="5"/>
                <c:pt idx="2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B5-4ECA-A0E9-D769E0EC6767}"/>
            </c:ext>
          </c:extLst>
        </c:ser>
        <c:ser>
          <c:idx val="2"/>
          <c:order val="2"/>
          <c:tx>
            <c:strRef>
              <c:f>'TCD GCD'!$D$4:$D$5</c:f>
              <c:strCache>
                <c:ptCount val="1"/>
                <c:pt idx="0">
                  <c:v>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'TCD GCD'!$A$6:$A$11</c:f>
              <c:strCache>
                <c:ptCount val="5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22</c:v>
                </c:pt>
              </c:strCache>
            </c:strRef>
          </c:cat>
          <c:val>
            <c:numRef>
              <c:f>'TCD GCD'!$D$6:$D$11</c:f>
              <c:numCache>
                <c:formatCode>General</c:formatCode>
                <c:ptCount val="5"/>
                <c:pt idx="1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FB5-4ECA-A0E9-D769E0EC6767}"/>
            </c:ext>
          </c:extLst>
        </c:ser>
        <c:ser>
          <c:idx val="3"/>
          <c:order val="3"/>
          <c:tx>
            <c:strRef>
              <c:f>'TCD GCD'!$E$4:$E$5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'TCD GCD'!$A$6:$A$11</c:f>
              <c:strCache>
                <c:ptCount val="5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22</c:v>
                </c:pt>
              </c:strCache>
            </c:strRef>
          </c:cat>
          <c:val>
            <c:numRef>
              <c:f>'TCD GCD'!$E$6:$E$11</c:f>
              <c:numCache>
                <c:formatCode>General</c:formatCode>
                <c:ptCount val="5"/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FB5-4ECA-A0E9-D769E0EC6767}"/>
            </c:ext>
          </c:extLst>
        </c:ser>
        <c:ser>
          <c:idx val="4"/>
          <c:order val="4"/>
          <c:tx>
            <c:strRef>
              <c:f>'TCD GCD'!$F$4:$F$5</c:f>
              <c:strCache>
                <c:ptCount val="1"/>
                <c:pt idx="0">
                  <c:v>J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'TCD GCD'!$A$6:$A$11</c:f>
              <c:strCache>
                <c:ptCount val="5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22</c:v>
                </c:pt>
              </c:strCache>
            </c:strRef>
          </c:cat>
          <c:val>
            <c:numRef>
              <c:f>'TCD GCD'!$F$6:$F$11</c:f>
              <c:numCache>
                <c:formatCode>General</c:formatCode>
                <c:ptCount val="5"/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FB5-4ECA-A0E9-D769E0EC6767}"/>
            </c:ext>
          </c:extLst>
        </c:ser>
        <c:ser>
          <c:idx val="5"/>
          <c:order val="5"/>
          <c:tx>
            <c:strRef>
              <c:f>'TCD GCD'!$G$4:$G$5</c:f>
              <c:strCache>
                <c:ptCount val="1"/>
                <c:pt idx="0">
                  <c:v>RENAULT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'TCD GCD'!$A$6:$A$11</c:f>
              <c:strCache>
                <c:ptCount val="5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22</c:v>
                </c:pt>
              </c:strCache>
            </c:strRef>
          </c:cat>
          <c:val>
            <c:numRef>
              <c:f>'TCD GCD'!$G$6:$G$11</c:f>
              <c:numCache>
                <c:formatCode>General</c:formatCode>
                <c:ptCount val="5"/>
                <c:pt idx="3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FB5-4ECA-A0E9-D769E0EC6767}"/>
            </c:ext>
          </c:extLst>
        </c:ser>
        <c:ser>
          <c:idx val="6"/>
          <c:order val="6"/>
          <c:tx>
            <c:strRef>
              <c:f>'TCD GCD'!$H$4:$H$5</c:f>
              <c:strCache>
                <c:ptCount val="1"/>
                <c:pt idx="0">
                  <c:v>T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'TCD GCD'!$A$6:$A$11</c:f>
              <c:strCache>
                <c:ptCount val="5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22</c:v>
                </c:pt>
              </c:strCache>
            </c:strRef>
          </c:cat>
          <c:val>
            <c:numRef>
              <c:f>'TCD GCD'!$H$6:$H$11</c:f>
              <c:numCache>
                <c:formatCode>General</c:formatCode>
                <c:ptCount val="5"/>
                <c:pt idx="2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FB5-4ECA-A0E9-D769E0EC6767}"/>
            </c:ext>
          </c:extLst>
        </c:ser>
        <c:ser>
          <c:idx val="7"/>
          <c:order val="7"/>
          <c:tx>
            <c:strRef>
              <c:f>'TCD GCD'!$I$4:$I$5</c:f>
              <c:strCache>
                <c:ptCount val="1"/>
                <c:pt idx="0">
                  <c:v>TENGIZ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'TCD GCD'!$A$6:$A$11</c:f>
              <c:strCache>
                <c:ptCount val="5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22</c:v>
                </c:pt>
              </c:strCache>
            </c:strRef>
          </c:cat>
          <c:val>
            <c:numRef>
              <c:f>'TCD GCD'!$I$6:$I$11</c:f>
              <c:numCache>
                <c:formatCode>General</c:formatCode>
                <c:ptCount val="5"/>
                <c:pt idx="0">
                  <c:v>20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FB5-4ECA-A0E9-D769E0EC6767}"/>
            </c:ext>
          </c:extLst>
        </c:ser>
        <c:ser>
          <c:idx val="8"/>
          <c:order val="8"/>
          <c:tx>
            <c:strRef>
              <c:f>'TCD GCD'!$J$4:$J$5</c:f>
              <c:strCache>
                <c:ptCount val="1"/>
                <c:pt idx="0">
                  <c:v>THIANGE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'TCD GCD'!$A$6:$A$11</c:f>
              <c:strCache>
                <c:ptCount val="5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22</c:v>
                </c:pt>
              </c:strCache>
            </c:strRef>
          </c:cat>
          <c:val>
            <c:numRef>
              <c:f>'TCD GCD'!$J$6:$J$11</c:f>
              <c:numCache>
                <c:formatCode>General</c:formatCode>
                <c:ptCount val="5"/>
                <c:pt idx="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FB5-4ECA-A0E9-D769E0EC6767}"/>
            </c:ext>
          </c:extLst>
        </c:ser>
        <c:ser>
          <c:idx val="9"/>
          <c:order val="9"/>
          <c:tx>
            <c:strRef>
              <c:f>'TCD GCD'!$K$4:$K$5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'TCD GCD'!$A$6:$A$11</c:f>
              <c:strCache>
                <c:ptCount val="5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22</c:v>
                </c:pt>
              </c:strCache>
            </c:strRef>
          </c:cat>
          <c:val>
            <c:numRef>
              <c:f>'TCD GCD'!$K$6:$K$11</c:f>
              <c:numCache>
                <c:formatCode>General</c:formatCode>
                <c:ptCount val="5"/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FB5-4ECA-A0E9-D769E0EC67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8434360"/>
        <c:axId val="488436000"/>
      </c:barChart>
      <c:catAx>
        <c:axId val="488434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8436000"/>
        <c:crosses val="autoZero"/>
        <c:auto val="1"/>
        <c:lblAlgn val="ctr"/>
        <c:lblOffset val="100"/>
        <c:noMultiLvlLbl val="0"/>
      </c:catAx>
      <c:valAx>
        <c:axId val="48843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8434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604836</xdr:colOff>
      <xdr:row>2</xdr:row>
      <xdr:rowOff>133350</xdr:rowOff>
    </xdr:from>
    <xdr:to>
      <xdr:col>20</xdr:col>
      <xdr:colOff>228599</xdr:colOff>
      <xdr:row>17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B3B216E-3C68-44A5-B23D-A697E607C1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64.006290509256" missingItemsLimit="0" createdVersion="6" refreshedVersion="6" minRefreshableVersion="3" recordCount="26">
  <cacheSource type="worksheet">
    <worksheetSource name="tbl_DATA"/>
  </cacheSource>
  <cacheFields count="8">
    <cacheField name="AFF_" numFmtId="0">
      <sharedItems count="26">
        <s v="CH32"/>
        <s v="CH33"/>
        <s v="CH34"/>
        <s v="CH35"/>
        <s v="CH36"/>
        <s v="CH37"/>
        <s v="CH38"/>
        <s v="CH39"/>
        <s v="CH40"/>
        <s v="CH41"/>
        <s v="CH42"/>
        <s v="CH43"/>
        <s v="CH44"/>
        <s v="CH45"/>
        <s v="CH46"/>
        <s v="CH47"/>
        <s v="CH48"/>
        <s v="CH49"/>
        <s v="CH50"/>
        <s v="CH51"/>
        <s v="CH52"/>
        <s v="CH53"/>
        <s v="CH54"/>
        <s v="CH55"/>
        <s v="CH56"/>
        <s v="CH57"/>
      </sharedItems>
    </cacheField>
    <cacheField name="LIB_" numFmtId="0">
      <sharedItems count="10">
        <s v="TENGIZ"/>
        <s v="DUS"/>
        <s v="THIANGE"/>
        <s v="G"/>
        <s v="H"/>
        <s v="J"/>
        <s v="T"/>
        <s v="AIRBUS"/>
        <s v="TOTAL"/>
        <s v="RENAULT"/>
      </sharedItems>
    </cacheField>
    <cacheField name="C/NON C" numFmtId="0">
      <sharedItems count="2">
        <s v="C"/>
        <s v="NON C"/>
      </sharedItems>
    </cacheField>
    <cacheField name="NB COL" numFmtId="0">
      <sharedItems containsSemiMixedTypes="0" containsString="0" containsNumber="1" containsInteger="1" minValue="2" maxValue="20"/>
    </cacheField>
    <cacheField name="DATE" numFmtId="14">
      <sharedItems containsSemiMixedTypes="0" containsNonDate="0" containsDate="1" containsString="0" minDate="2017-06-02T00:00:00" maxDate="2017-06-30T00:00:00"/>
    </cacheField>
    <cacheField name="CAP MAX" numFmtId="0">
      <sharedItems containsSemiMixedTypes="0" containsString="0" containsNumber="1" containsInteger="1" minValue="40" maxValue="50"/>
    </cacheField>
    <cacheField name="SEMAINE" numFmtId="0">
      <sharedItems containsSemiMixedTypes="0" containsString="0" containsNumber="1" containsInteger="1" minValue="22" maxValue="26"/>
    </cacheField>
    <cacheField name="SS_" numFmtId="0">
      <sharedItems containsSemiMixedTypes="0" containsString="0" containsNumber="1" containsInteger="1" minValue="22" maxValue="26" count="5">
        <n v="22"/>
        <n v="23"/>
        <n v="25"/>
        <n v="24"/>
        <n v="2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  <x v="0"/>
    <n v="10"/>
    <d v="2017-06-02T00:00:00"/>
    <n v="50"/>
    <n v="22"/>
    <x v="0"/>
  </r>
  <r>
    <x v="1"/>
    <x v="0"/>
    <x v="0"/>
    <n v="12"/>
    <d v="2017-06-05T00:00:00"/>
    <n v="40"/>
    <n v="23"/>
    <x v="1"/>
  </r>
  <r>
    <x v="2"/>
    <x v="0"/>
    <x v="0"/>
    <n v="5"/>
    <d v="2017-06-06T00:00:00"/>
    <n v="40"/>
    <n v="23"/>
    <x v="1"/>
  </r>
  <r>
    <x v="3"/>
    <x v="0"/>
    <x v="0"/>
    <n v="3"/>
    <d v="2017-06-07T00:00:00"/>
    <n v="40"/>
    <n v="23"/>
    <x v="1"/>
  </r>
  <r>
    <x v="4"/>
    <x v="1"/>
    <x v="0"/>
    <n v="2"/>
    <d v="2017-06-08T00:00:00"/>
    <n v="50"/>
    <n v="23"/>
    <x v="2"/>
  </r>
  <r>
    <x v="5"/>
    <x v="1"/>
    <x v="0"/>
    <n v="16"/>
    <d v="2017-06-09T00:00:00"/>
    <n v="40"/>
    <n v="23"/>
    <x v="2"/>
  </r>
  <r>
    <x v="6"/>
    <x v="1"/>
    <x v="0"/>
    <n v="14"/>
    <d v="2017-06-10T00:00:00"/>
    <n v="50"/>
    <n v="23"/>
    <x v="2"/>
  </r>
  <r>
    <x v="7"/>
    <x v="1"/>
    <x v="0"/>
    <n v="20"/>
    <d v="2017-06-11T00:00:00"/>
    <n v="50"/>
    <n v="23"/>
    <x v="2"/>
  </r>
  <r>
    <x v="8"/>
    <x v="2"/>
    <x v="0"/>
    <n v="14"/>
    <d v="2017-06-12T00:00:00"/>
    <n v="50"/>
    <n v="24"/>
    <x v="3"/>
  </r>
  <r>
    <x v="9"/>
    <x v="2"/>
    <x v="0"/>
    <n v="8"/>
    <d v="2017-06-13T00:00:00"/>
    <n v="50"/>
    <n v="24"/>
    <x v="3"/>
  </r>
  <r>
    <x v="10"/>
    <x v="2"/>
    <x v="0"/>
    <n v="9"/>
    <d v="2017-06-14T00:00:00"/>
    <n v="50"/>
    <n v="24"/>
    <x v="3"/>
  </r>
  <r>
    <x v="11"/>
    <x v="3"/>
    <x v="0"/>
    <n v="12"/>
    <d v="2017-06-15T00:00:00"/>
    <n v="50"/>
    <n v="24"/>
    <x v="3"/>
  </r>
  <r>
    <x v="12"/>
    <x v="3"/>
    <x v="0"/>
    <n v="15"/>
    <d v="2017-06-16T00:00:00"/>
    <n v="50"/>
    <n v="24"/>
    <x v="3"/>
  </r>
  <r>
    <x v="13"/>
    <x v="4"/>
    <x v="0"/>
    <n v="10"/>
    <d v="2017-06-17T00:00:00"/>
    <n v="50"/>
    <n v="24"/>
    <x v="3"/>
  </r>
  <r>
    <x v="14"/>
    <x v="5"/>
    <x v="0"/>
    <n v="5"/>
    <d v="2017-06-18T00:00:00"/>
    <n v="50"/>
    <n v="24"/>
    <x v="3"/>
  </r>
  <r>
    <x v="15"/>
    <x v="6"/>
    <x v="0"/>
    <n v="6"/>
    <d v="2017-06-19T00:00:00"/>
    <n v="50"/>
    <n v="25"/>
    <x v="2"/>
  </r>
  <r>
    <x v="16"/>
    <x v="6"/>
    <x v="0"/>
    <n v="8"/>
    <d v="2017-06-20T00:00:00"/>
    <n v="50"/>
    <n v="25"/>
    <x v="2"/>
  </r>
  <r>
    <x v="17"/>
    <x v="7"/>
    <x v="1"/>
    <n v="9"/>
    <d v="2017-06-21T00:00:00"/>
    <n v="50"/>
    <n v="25"/>
    <x v="4"/>
  </r>
  <r>
    <x v="18"/>
    <x v="7"/>
    <x v="1"/>
    <n v="7"/>
    <d v="2017-06-22T00:00:00"/>
    <n v="50"/>
    <n v="25"/>
    <x v="4"/>
  </r>
  <r>
    <x v="19"/>
    <x v="7"/>
    <x v="1"/>
    <n v="4"/>
    <d v="2017-06-23T00:00:00"/>
    <n v="50"/>
    <n v="25"/>
    <x v="4"/>
  </r>
  <r>
    <x v="20"/>
    <x v="8"/>
    <x v="1"/>
    <n v="5"/>
    <d v="2017-06-24T00:00:00"/>
    <n v="50"/>
    <n v="25"/>
    <x v="2"/>
  </r>
  <r>
    <x v="21"/>
    <x v="8"/>
    <x v="1"/>
    <n v="2"/>
    <d v="2017-06-25T00:00:00"/>
    <n v="50"/>
    <n v="25"/>
    <x v="2"/>
  </r>
  <r>
    <x v="22"/>
    <x v="9"/>
    <x v="1"/>
    <n v="2"/>
    <d v="2017-06-26T00:00:00"/>
    <n v="50"/>
    <n v="26"/>
    <x v="4"/>
  </r>
  <r>
    <x v="23"/>
    <x v="7"/>
    <x v="1"/>
    <n v="2"/>
    <d v="2017-06-27T00:00:00"/>
    <n v="50"/>
    <n v="25"/>
    <x v="4"/>
  </r>
  <r>
    <x v="24"/>
    <x v="9"/>
    <x v="1"/>
    <n v="3"/>
    <d v="2017-06-28T00:00:00"/>
    <n v="50"/>
    <n v="26"/>
    <x v="4"/>
  </r>
  <r>
    <x v="25"/>
    <x v="9"/>
    <x v="1"/>
    <n v="5"/>
    <d v="2017-06-29T00:00:00"/>
    <n v="50"/>
    <n v="26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>
  <location ref="A4:L11" firstHeaderRow="1" firstDataRow="2" firstDataCol="1" rowPageCount="2" colPageCount="1"/>
  <pivotFields count="8">
    <pivotField axis="axisPage" compact="0" outline="0" subtotalTop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>
      <items count="11">
        <item x="7"/>
        <item x="1"/>
        <item x="3"/>
        <item x="4"/>
        <item x="5"/>
        <item x="9"/>
        <item x="6"/>
        <item x="0"/>
        <item x="2"/>
        <item x="8"/>
        <item t="default"/>
      </items>
    </pivotField>
    <pivotField axis="axisPage" compact="0" outline="0" subtotalTop="0" showAll="0">
      <items count="3">
        <item x="0"/>
        <item x="1"/>
        <item t="default"/>
      </items>
    </pivotField>
    <pivotField dataField="1" compact="0" outline="0" subtotalTop="0" showAll="0"/>
    <pivotField compact="0" numFmtId="14" outline="0" subtotalTop="0" showAll="0"/>
    <pivotField compact="0" outline="0" subtotalTop="0" showAll="0"/>
    <pivotField compact="0" outline="0" subtotalTop="0" showAll="0"/>
    <pivotField axis="axisRow" compact="0" outline="0" subtotalTop="0" showAll="0">
      <items count="6">
        <item x="1"/>
        <item x="3"/>
        <item x="2"/>
        <item x="4"/>
        <item x="0"/>
        <item t="default"/>
      </items>
    </pivotField>
  </pivotFields>
  <rowFields count="1">
    <field x="7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pageFields count="2">
    <pageField fld="2" hier="-1"/>
    <pageField fld="0" hier="-1"/>
  </pageFields>
  <dataFields count="1">
    <dataField name="Somme de NB COL" fld="3" baseField="0" baseItem="0"/>
  </dataField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bl_DATA" displayName="tbl_DATA" comment="Source TCD" ref="A3:H29" totalsRowShown="0">
  <autoFilter ref="A3:H29"/>
  <tableColumns count="8">
    <tableColumn id="1" name="AFF_"/>
    <tableColumn id="2" name="LIB_"/>
    <tableColumn id="3" name="C/NON C"/>
    <tableColumn id="4" name="NB COL"/>
    <tableColumn id="5" name="DATE" dataDxfId="6"/>
    <tableColumn id="6" name="CAP MAX"/>
    <tableColumn id="7" name="SEMAINE" dataDxfId="0">
      <calculatedColumnFormula>IF(ISNA(VLOOKUP(tbl_DATA[[#This Row],[LIB_]],tbl_Projects[PROJET],1,FALSE)),_xlfn.ISOWEEKNUM(E4),VLOOKUP(tbl_DATA[[#This Row],[LIB_]],tbl_Projects[],2,FALSE))</calculatedColumnFormula>
    </tableColumn>
    <tableColumn id="8" name="SS_">
      <calculatedColumnFormula>IF(ISNA(VLOOKUP(tbl_DATA[[#This Row],[LIB_]],tbl_Projects[PROJET],1,FALSE)),tbl_DATA[[#This Row],[SEMAINE]],VLOOKUP(tbl_DATA[[#This Row],[LIB_]],tbl_Projects[],4,FALSE))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l_Projects" displayName="tbl_Projects" ref="J3:M5" headerRowCellStyle="Normal" dataCellStyle="Normal">
  <autoFilter ref="J3:M5"/>
  <tableColumns count="4">
    <tableColumn id="1" name="PROJET" totalsRowLabel="Total" totalsRowDxfId="5" dataCellStyle="Normal"/>
    <tableColumn id="2" name="DEBUT" totalsRowFunction="min" totalsRowDxfId="4" dataCellStyle="Normal"/>
    <tableColumn id="3" name="NB SEMAINES" totalsRowDxfId="3" dataCellStyle="Normal"/>
    <tableColumn id="4" name="FIN" totalsRowFunction="max" dataDxfId="2" totalsRowDxfId="1" dataCellStyle="Normal">
      <calculatedColumnFormula>SUM(tbl_Projects[[#This Row],[DEBUT]:[NB SEMAINES]])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29"/>
  <sheetViews>
    <sheetView showGridLines="0" tabSelected="1" topLeftCell="C1" workbookViewId="0">
      <selection activeCell="J15" sqref="J15"/>
    </sheetView>
  </sheetViews>
  <sheetFormatPr baseColWidth="10" defaultRowHeight="15" x14ac:dyDescent="0.25"/>
  <cols>
    <col min="8" max="9" width="11.42578125" customWidth="1"/>
    <col min="10" max="10" width="13.5703125" customWidth="1"/>
    <col min="11" max="11" width="11.42578125" customWidth="1"/>
    <col min="12" max="12" width="15.28515625" customWidth="1"/>
    <col min="13" max="13" width="6.28515625" customWidth="1"/>
  </cols>
  <sheetData>
    <row r="2" spans="1:13" x14ac:dyDescent="0.25">
      <c r="A2" s="4" t="s">
        <v>53</v>
      </c>
      <c r="J2" s="4" t="s">
        <v>54</v>
      </c>
    </row>
    <row r="3" spans="1:13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J3" t="s">
        <v>8</v>
      </c>
      <c r="K3" t="s">
        <v>9</v>
      </c>
      <c r="L3" t="s">
        <v>10</v>
      </c>
      <c r="M3" t="s">
        <v>11</v>
      </c>
    </row>
    <row r="4" spans="1:13" x14ac:dyDescent="0.25">
      <c r="A4" t="s">
        <v>12</v>
      </c>
      <c r="B4" t="s">
        <v>13</v>
      </c>
      <c r="C4" t="s">
        <v>14</v>
      </c>
      <c r="D4">
        <v>10</v>
      </c>
      <c r="E4" s="1">
        <v>42888</v>
      </c>
      <c r="F4">
        <v>50</v>
      </c>
      <c r="G4">
        <f>IF(ISNA(VLOOKUP(tbl_DATA[[#This Row],[LIB_]],tbl_Projects[PROJET],1,FALSE)),_xlfn.ISOWEEKNUM(E4),VLOOKUP(tbl_DATA[[#This Row],[LIB_]],tbl_Projects[],2,FALSE))</f>
        <v>22</v>
      </c>
      <c r="H4">
        <f>IF(ISNA(VLOOKUP(tbl_DATA[[#This Row],[LIB_]],tbl_Projects[PROJET],1,FALSE)),tbl_DATA[[#This Row],[SEMAINE]],VLOOKUP(tbl_DATA[[#This Row],[LIB_]],tbl_Projects[],4,FALSE))</f>
        <v>22</v>
      </c>
      <c r="J4" t="s">
        <v>15</v>
      </c>
      <c r="K4">
        <v>23</v>
      </c>
      <c r="L4">
        <v>2</v>
      </c>
      <c r="M4">
        <f>SUM(tbl_Projects[[#This Row],[DEBUT]:[NB SEMAINES]])</f>
        <v>25</v>
      </c>
    </row>
    <row r="5" spans="1:13" x14ac:dyDescent="0.25">
      <c r="A5" t="s">
        <v>16</v>
      </c>
      <c r="B5" t="s">
        <v>13</v>
      </c>
      <c r="C5" t="s">
        <v>14</v>
      </c>
      <c r="D5">
        <v>12</v>
      </c>
      <c r="E5" s="1">
        <v>42891</v>
      </c>
      <c r="F5">
        <v>40</v>
      </c>
      <c r="G5">
        <f>IF(ISNA(VLOOKUP(tbl_DATA[[#This Row],[LIB_]],tbl_Projects[PROJET],1,FALSE)),_xlfn.ISOWEEKNUM(E5),VLOOKUP(tbl_DATA[[#This Row],[LIB_]],tbl_Projects[],2,FALSE))</f>
        <v>23</v>
      </c>
      <c r="H5">
        <f>IF(ISNA(VLOOKUP(tbl_DATA[[#This Row],[LIB_]],tbl_Projects[PROJET],1,FALSE)),tbl_DATA[[#This Row],[SEMAINE]],VLOOKUP(tbl_DATA[[#This Row],[LIB_]],tbl_Projects[],4,FALSE))</f>
        <v>23</v>
      </c>
      <c r="J5" s="5" t="s">
        <v>38</v>
      </c>
      <c r="K5" s="5">
        <v>25</v>
      </c>
      <c r="L5" s="5">
        <v>1</v>
      </c>
      <c r="M5" s="6">
        <f>SUM(tbl_Projects[[#This Row],[DEBUT]:[NB SEMAINES]])</f>
        <v>26</v>
      </c>
    </row>
    <row r="6" spans="1:13" x14ac:dyDescent="0.25">
      <c r="A6" t="s">
        <v>17</v>
      </c>
      <c r="B6" t="s">
        <v>13</v>
      </c>
      <c r="C6" t="s">
        <v>14</v>
      </c>
      <c r="D6">
        <v>5</v>
      </c>
      <c r="E6" s="1">
        <v>42892</v>
      </c>
      <c r="F6">
        <v>40</v>
      </c>
      <c r="G6">
        <f>IF(ISNA(VLOOKUP(tbl_DATA[[#This Row],[LIB_]],tbl_Projects[PROJET],1,FALSE)),_xlfn.ISOWEEKNUM(E6),VLOOKUP(tbl_DATA[[#This Row],[LIB_]],tbl_Projects[],2,FALSE))</f>
        <v>23</v>
      </c>
      <c r="H6">
        <f>IF(ISNA(VLOOKUP(tbl_DATA[[#This Row],[LIB_]],tbl_Projects[PROJET],1,FALSE)),tbl_DATA[[#This Row],[SEMAINE]],VLOOKUP(tbl_DATA[[#This Row],[LIB_]],tbl_Projects[],4,FALSE))</f>
        <v>23</v>
      </c>
    </row>
    <row r="7" spans="1:13" x14ac:dyDescent="0.25">
      <c r="A7" t="s">
        <v>18</v>
      </c>
      <c r="B7" t="s">
        <v>13</v>
      </c>
      <c r="C7" t="s">
        <v>14</v>
      </c>
      <c r="D7">
        <v>3</v>
      </c>
      <c r="E7" s="1">
        <v>42893</v>
      </c>
      <c r="F7">
        <v>40</v>
      </c>
      <c r="G7">
        <f>IF(ISNA(VLOOKUP(tbl_DATA[[#This Row],[LIB_]],tbl_Projects[PROJET],1,FALSE)),_xlfn.ISOWEEKNUM(E7),VLOOKUP(tbl_DATA[[#This Row],[LIB_]],tbl_Projects[],2,FALSE))</f>
        <v>23</v>
      </c>
      <c r="H7">
        <f>IF(ISNA(VLOOKUP(tbl_DATA[[#This Row],[LIB_]],tbl_Projects[PROJET],1,FALSE)),tbl_DATA[[#This Row],[SEMAINE]],VLOOKUP(tbl_DATA[[#This Row],[LIB_]],tbl_Projects[],4,FALSE))</f>
        <v>23</v>
      </c>
    </row>
    <row r="8" spans="1:13" x14ac:dyDescent="0.25">
      <c r="A8" t="s">
        <v>19</v>
      </c>
      <c r="B8" t="s">
        <v>15</v>
      </c>
      <c r="C8" t="s">
        <v>14</v>
      </c>
      <c r="D8">
        <v>2</v>
      </c>
      <c r="E8" s="1">
        <v>42894</v>
      </c>
      <c r="F8">
        <v>50</v>
      </c>
      <c r="G8">
        <f>IF(ISNA(VLOOKUP(tbl_DATA[[#This Row],[LIB_]],tbl_Projects[PROJET],1,FALSE)),_xlfn.ISOWEEKNUM(E8),VLOOKUP(tbl_DATA[[#This Row],[LIB_]],tbl_Projects[],2,FALSE))</f>
        <v>23</v>
      </c>
      <c r="H8">
        <f>IF(ISNA(VLOOKUP(tbl_DATA[[#This Row],[LIB_]],tbl_Projects[PROJET],1,FALSE)),tbl_DATA[[#This Row],[SEMAINE]],VLOOKUP(tbl_DATA[[#This Row],[LIB_]],tbl_Projects[],4,FALSE))</f>
        <v>25</v>
      </c>
      <c r="J8" s="7" t="s">
        <v>55</v>
      </c>
    </row>
    <row r="9" spans="1:13" x14ac:dyDescent="0.25">
      <c r="A9" t="s">
        <v>20</v>
      </c>
      <c r="B9" t="s">
        <v>15</v>
      </c>
      <c r="C9" t="s">
        <v>14</v>
      </c>
      <c r="D9">
        <v>16</v>
      </c>
      <c r="E9" s="1">
        <v>42895</v>
      </c>
      <c r="F9">
        <v>40</v>
      </c>
      <c r="G9">
        <f>IF(ISNA(VLOOKUP(tbl_DATA[[#This Row],[LIB_]],tbl_Projects[PROJET],1,FALSE)),_xlfn.ISOWEEKNUM(E9),VLOOKUP(tbl_DATA[[#This Row],[LIB_]],tbl_Projects[],2,FALSE))</f>
        <v>23</v>
      </c>
      <c r="H9">
        <f>IF(ISNA(VLOOKUP(tbl_DATA[[#This Row],[LIB_]],tbl_Projects[PROJET],1,FALSE)),tbl_DATA[[#This Row],[SEMAINE]],VLOOKUP(tbl_DATA[[#This Row],[LIB_]],tbl_Projects[],4,FALSE))</f>
        <v>25</v>
      </c>
    </row>
    <row r="10" spans="1:13" x14ac:dyDescent="0.25">
      <c r="A10" t="s">
        <v>21</v>
      </c>
      <c r="B10" t="s">
        <v>15</v>
      </c>
      <c r="C10" t="s">
        <v>14</v>
      </c>
      <c r="D10">
        <v>14</v>
      </c>
      <c r="E10" s="1">
        <v>42896</v>
      </c>
      <c r="F10">
        <v>50</v>
      </c>
      <c r="G10">
        <f>IF(ISNA(VLOOKUP(tbl_DATA[[#This Row],[LIB_]],tbl_Projects[PROJET],1,FALSE)),_xlfn.ISOWEEKNUM(E10),VLOOKUP(tbl_DATA[[#This Row],[LIB_]],tbl_Projects[],2,FALSE))</f>
        <v>23</v>
      </c>
      <c r="H10">
        <f>IF(ISNA(VLOOKUP(tbl_DATA[[#This Row],[LIB_]],tbl_Projects[PROJET],1,FALSE)),tbl_DATA[[#This Row],[SEMAINE]],VLOOKUP(tbl_DATA[[#This Row],[LIB_]],tbl_Projects[],4,FALSE))</f>
        <v>25</v>
      </c>
      <c r="J10" s="7" t="s">
        <v>56</v>
      </c>
    </row>
    <row r="11" spans="1:13" x14ac:dyDescent="0.25">
      <c r="A11" t="s">
        <v>22</v>
      </c>
      <c r="B11" t="s">
        <v>15</v>
      </c>
      <c r="C11" t="s">
        <v>14</v>
      </c>
      <c r="D11">
        <v>20</v>
      </c>
      <c r="E11" s="1">
        <v>42897</v>
      </c>
      <c r="F11">
        <v>50</v>
      </c>
      <c r="G11">
        <f>IF(ISNA(VLOOKUP(tbl_DATA[[#This Row],[LIB_]],tbl_Projects[PROJET],1,FALSE)),_xlfn.ISOWEEKNUM(E11),VLOOKUP(tbl_DATA[[#This Row],[LIB_]],tbl_Projects[],2,FALSE))</f>
        <v>23</v>
      </c>
      <c r="H11">
        <f>IF(ISNA(VLOOKUP(tbl_DATA[[#This Row],[LIB_]],tbl_Projects[PROJET],1,FALSE)),tbl_DATA[[#This Row],[SEMAINE]],VLOOKUP(tbl_DATA[[#This Row],[LIB_]],tbl_Projects[],4,FALSE))</f>
        <v>25</v>
      </c>
    </row>
    <row r="12" spans="1:13" x14ac:dyDescent="0.25">
      <c r="A12" t="s">
        <v>23</v>
      </c>
      <c r="B12" t="s">
        <v>24</v>
      </c>
      <c r="C12" t="s">
        <v>14</v>
      </c>
      <c r="D12">
        <v>14</v>
      </c>
      <c r="E12" s="1">
        <v>42898</v>
      </c>
      <c r="F12">
        <v>50</v>
      </c>
      <c r="G12">
        <f>IF(ISNA(VLOOKUP(tbl_DATA[[#This Row],[LIB_]],tbl_Projects[PROJET],1,FALSE)),_xlfn.ISOWEEKNUM(E12),VLOOKUP(tbl_DATA[[#This Row],[LIB_]],tbl_Projects[],2,FALSE))</f>
        <v>24</v>
      </c>
      <c r="H12">
        <f>IF(ISNA(VLOOKUP(tbl_DATA[[#This Row],[LIB_]],tbl_Projects[PROJET],1,FALSE)),tbl_DATA[[#This Row],[SEMAINE]],VLOOKUP(tbl_DATA[[#This Row],[LIB_]],tbl_Projects[],4,FALSE))</f>
        <v>24</v>
      </c>
    </row>
    <row r="13" spans="1:13" x14ac:dyDescent="0.25">
      <c r="A13" t="s">
        <v>25</v>
      </c>
      <c r="B13" t="s">
        <v>24</v>
      </c>
      <c r="C13" t="s">
        <v>14</v>
      </c>
      <c r="D13">
        <v>8</v>
      </c>
      <c r="E13" s="1">
        <v>42899</v>
      </c>
      <c r="F13">
        <v>50</v>
      </c>
      <c r="G13">
        <f>IF(ISNA(VLOOKUP(tbl_DATA[[#This Row],[LIB_]],tbl_Projects[PROJET],1,FALSE)),_xlfn.ISOWEEKNUM(E13),VLOOKUP(tbl_DATA[[#This Row],[LIB_]],tbl_Projects[],2,FALSE))</f>
        <v>24</v>
      </c>
      <c r="H13">
        <f>IF(ISNA(VLOOKUP(tbl_DATA[[#This Row],[LIB_]],tbl_Projects[PROJET],1,FALSE)),tbl_DATA[[#This Row],[SEMAINE]],VLOOKUP(tbl_DATA[[#This Row],[LIB_]],tbl_Projects[],4,FALSE))</f>
        <v>24</v>
      </c>
    </row>
    <row r="14" spans="1:13" x14ac:dyDescent="0.25">
      <c r="A14" t="s">
        <v>26</v>
      </c>
      <c r="B14" t="s">
        <v>24</v>
      </c>
      <c r="C14" t="s">
        <v>14</v>
      </c>
      <c r="D14">
        <v>9</v>
      </c>
      <c r="E14" s="1">
        <v>42900</v>
      </c>
      <c r="F14">
        <v>50</v>
      </c>
      <c r="G14">
        <f>IF(ISNA(VLOOKUP(tbl_DATA[[#This Row],[LIB_]],tbl_Projects[PROJET],1,FALSE)),_xlfn.ISOWEEKNUM(E14),VLOOKUP(tbl_DATA[[#This Row],[LIB_]],tbl_Projects[],2,FALSE))</f>
        <v>24</v>
      </c>
      <c r="H14">
        <f>IF(ISNA(VLOOKUP(tbl_DATA[[#This Row],[LIB_]],tbl_Projects[PROJET],1,FALSE)),tbl_DATA[[#This Row],[SEMAINE]],VLOOKUP(tbl_DATA[[#This Row],[LIB_]],tbl_Projects[],4,FALSE))</f>
        <v>24</v>
      </c>
    </row>
    <row r="15" spans="1:13" x14ac:dyDescent="0.25">
      <c r="A15" t="s">
        <v>27</v>
      </c>
      <c r="B15" t="s">
        <v>28</v>
      </c>
      <c r="C15" t="s">
        <v>14</v>
      </c>
      <c r="D15">
        <v>12</v>
      </c>
      <c r="E15" s="1">
        <v>42901</v>
      </c>
      <c r="F15">
        <v>50</v>
      </c>
      <c r="G15">
        <f>IF(ISNA(VLOOKUP(tbl_DATA[[#This Row],[LIB_]],tbl_Projects[PROJET],1,FALSE)),_xlfn.ISOWEEKNUM(E15),VLOOKUP(tbl_DATA[[#This Row],[LIB_]],tbl_Projects[],2,FALSE))</f>
        <v>24</v>
      </c>
      <c r="H15">
        <f>IF(ISNA(VLOOKUP(tbl_DATA[[#This Row],[LIB_]],tbl_Projects[PROJET],1,FALSE)),tbl_DATA[[#This Row],[SEMAINE]],VLOOKUP(tbl_DATA[[#This Row],[LIB_]],tbl_Projects[],4,FALSE))</f>
        <v>24</v>
      </c>
    </row>
    <row r="16" spans="1:13" x14ac:dyDescent="0.25">
      <c r="A16" t="s">
        <v>29</v>
      </c>
      <c r="B16" t="s">
        <v>28</v>
      </c>
      <c r="C16" t="s">
        <v>14</v>
      </c>
      <c r="D16">
        <v>15</v>
      </c>
      <c r="E16" s="1">
        <v>42902</v>
      </c>
      <c r="F16">
        <v>50</v>
      </c>
      <c r="G16">
        <f>IF(ISNA(VLOOKUP(tbl_DATA[[#This Row],[LIB_]],tbl_Projects[PROJET],1,FALSE)),_xlfn.ISOWEEKNUM(E16),VLOOKUP(tbl_DATA[[#This Row],[LIB_]],tbl_Projects[],2,FALSE))</f>
        <v>24</v>
      </c>
      <c r="H16">
        <f>IF(ISNA(VLOOKUP(tbl_DATA[[#This Row],[LIB_]],tbl_Projects[PROJET],1,FALSE)),tbl_DATA[[#This Row],[SEMAINE]],VLOOKUP(tbl_DATA[[#This Row],[LIB_]],tbl_Projects[],4,FALSE))</f>
        <v>24</v>
      </c>
    </row>
    <row r="17" spans="1:8" x14ac:dyDescent="0.25">
      <c r="A17" t="s">
        <v>30</v>
      </c>
      <c r="B17" t="s">
        <v>31</v>
      </c>
      <c r="C17" t="s">
        <v>14</v>
      </c>
      <c r="D17">
        <v>10</v>
      </c>
      <c r="E17" s="1">
        <v>42903</v>
      </c>
      <c r="F17">
        <v>50</v>
      </c>
      <c r="G17">
        <f>IF(ISNA(VLOOKUP(tbl_DATA[[#This Row],[LIB_]],tbl_Projects[PROJET],1,FALSE)),_xlfn.ISOWEEKNUM(E17),VLOOKUP(tbl_DATA[[#This Row],[LIB_]],tbl_Projects[],2,FALSE))</f>
        <v>24</v>
      </c>
      <c r="H17">
        <f>IF(ISNA(VLOOKUP(tbl_DATA[[#This Row],[LIB_]],tbl_Projects[PROJET],1,FALSE)),tbl_DATA[[#This Row],[SEMAINE]],VLOOKUP(tbl_DATA[[#This Row],[LIB_]],tbl_Projects[],4,FALSE))</f>
        <v>24</v>
      </c>
    </row>
    <row r="18" spans="1:8" x14ac:dyDescent="0.25">
      <c r="A18" t="s">
        <v>32</v>
      </c>
      <c r="B18" t="s">
        <v>33</v>
      </c>
      <c r="C18" t="s">
        <v>14</v>
      </c>
      <c r="D18">
        <v>5</v>
      </c>
      <c r="E18" s="1">
        <v>42904</v>
      </c>
      <c r="F18">
        <v>50</v>
      </c>
      <c r="G18">
        <f>IF(ISNA(VLOOKUP(tbl_DATA[[#This Row],[LIB_]],tbl_Projects[PROJET],1,FALSE)),_xlfn.ISOWEEKNUM(E18),VLOOKUP(tbl_DATA[[#This Row],[LIB_]],tbl_Projects[],2,FALSE))</f>
        <v>24</v>
      </c>
      <c r="H18">
        <f>IF(ISNA(VLOOKUP(tbl_DATA[[#This Row],[LIB_]],tbl_Projects[PROJET],1,FALSE)),tbl_DATA[[#This Row],[SEMAINE]],VLOOKUP(tbl_DATA[[#This Row],[LIB_]],tbl_Projects[],4,FALSE))</f>
        <v>24</v>
      </c>
    </row>
    <row r="19" spans="1:8" x14ac:dyDescent="0.25">
      <c r="A19" t="s">
        <v>34</v>
      </c>
      <c r="B19" t="s">
        <v>35</v>
      </c>
      <c r="C19" t="s">
        <v>14</v>
      </c>
      <c r="D19">
        <v>6</v>
      </c>
      <c r="E19" s="1">
        <v>42905</v>
      </c>
      <c r="F19">
        <v>50</v>
      </c>
      <c r="G19">
        <f>IF(ISNA(VLOOKUP(tbl_DATA[[#This Row],[LIB_]],tbl_Projects[PROJET],1,FALSE)),_xlfn.ISOWEEKNUM(E19),VLOOKUP(tbl_DATA[[#This Row],[LIB_]],tbl_Projects[],2,FALSE))</f>
        <v>25</v>
      </c>
      <c r="H19">
        <f>IF(ISNA(VLOOKUP(tbl_DATA[[#This Row],[LIB_]],tbl_Projects[PROJET],1,FALSE)),tbl_DATA[[#This Row],[SEMAINE]],VLOOKUP(tbl_DATA[[#This Row],[LIB_]],tbl_Projects[],4,FALSE))</f>
        <v>25</v>
      </c>
    </row>
    <row r="20" spans="1:8" x14ac:dyDescent="0.25">
      <c r="A20" t="s">
        <v>36</v>
      </c>
      <c r="B20" t="s">
        <v>35</v>
      </c>
      <c r="C20" t="s">
        <v>14</v>
      </c>
      <c r="D20">
        <v>8</v>
      </c>
      <c r="E20" s="1">
        <v>42906</v>
      </c>
      <c r="F20">
        <v>50</v>
      </c>
      <c r="G20">
        <f>IF(ISNA(VLOOKUP(tbl_DATA[[#This Row],[LIB_]],tbl_Projects[PROJET],1,FALSE)),_xlfn.ISOWEEKNUM(E20),VLOOKUP(tbl_DATA[[#This Row],[LIB_]],tbl_Projects[],2,FALSE))</f>
        <v>25</v>
      </c>
      <c r="H20">
        <f>IF(ISNA(VLOOKUP(tbl_DATA[[#This Row],[LIB_]],tbl_Projects[PROJET],1,FALSE)),tbl_DATA[[#This Row],[SEMAINE]],VLOOKUP(tbl_DATA[[#This Row],[LIB_]],tbl_Projects[],4,FALSE))</f>
        <v>25</v>
      </c>
    </row>
    <row r="21" spans="1:8" x14ac:dyDescent="0.25">
      <c r="A21" t="s">
        <v>37</v>
      </c>
      <c r="B21" t="s">
        <v>38</v>
      </c>
      <c r="C21" t="s">
        <v>39</v>
      </c>
      <c r="D21">
        <v>9</v>
      </c>
      <c r="E21" s="1">
        <v>42907</v>
      </c>
      <c r="F21">
        <v>50</v>
      </c>
      <c r="G21">
        <f>IF(ISNA(VLOOKUP(tbl_DATA[[#This Row],[LIB_]],tbl_Projects[PROJET],1,FALSE)),_xlfn.ISOWEEKNUM(E21),VLOOKUP(tbl_DATA[[#This Row],[LIB_]],tbl_Projects[],2,FALSE))</f>
        <v>25</v>
      </c>
      <c r="H21">
        <f>IF(ISNA(VLOOKUP(tbl_DATA[[#This Row],[LIB_]],tbl_Projects[PROJET],1,FALSE)),tbl_DATA[[#This Row],[SEMAINE]],VLOOKUP(tbl_DATA[[#This Row],[LIB_]],tbl_Projects[],4,FALSE))</f>
        <v>26</v>
      </c>
    </row>
    <row r="22" spans="1:8" x14ac:dyDescent="0.25">
      <c r="A22" t="s">
        <v>40</v>
      </c>
      <c r="B22" t="s">
        <v>38</v>
      </c>
      <c r="C22" t="s">
        <v>39</v>
      </c>
      <c r="D22">
        <v>7</v>
      </c>
      <c r="E22" s="1">
        <v>42908</v>
      </c>
      <c r="F22">
        <v>50</v>
      </c>
      <c r="G22">
        <f>IF(ISNA(VLOOKUP(tbl_DATA[[#This Row],[LIB_]],tbl_Projects[PROJET],1,FALSE)),_xlfn.ISOWEEKNUM(E22),VLOOKUP(tbl_DATA[[#This Row],[LIB_]],tbl_Projects[],2,FALSE))</f>
        <v>25</v>
      </c>
      <c r="H22">
        <f>IF(ISNA(VLOOKUP(tbl_DATA[[#This Row],[LIB_]],tbl_Projects[PROJET],1,FALSE)),tbl_DATA[[#This Row],[SEMAINE]],VLOOKUP(tbl_DATA[[#This Row],[LIB_]],tbl_Projects[],4,FALSE))</f>
        <v>26</v>
      </c>
    </row>
    <row r="23" spans="1:8" x14ac:dyDescent="0.25">
      <c r="A23" t="s">
        <v>41</v>
      </c>
      <c r="B23" t="s">
        <v>38</v>
      </c>
      <c r="C23" t="s">
        <v>39</v>
      </c>
      <c r="D23">
        <v>4</v>
      </c>
      <c r="E23" s="1">
        <v>42909</v>
      </c>
      <c r="F23">
        <v>50</v>
      </c>
      <c r="G23">
        <f>IF(ISNA(VLOOKUP(tbl_DATA[[#This Row],[LIB_]],tbl_Projects[PROJET],1,FALSE)),_xlfn.ISOWEEKNUM(E23),VLOOKUP(tbl_DATA[[#This Row],[LIB_]],tbl_Projects[],2,FALSE))</f>
        <v>25</v>
      </c>
      <c r="H23">
        <f>IF(ISNA(VLOOKUP(tbl_DATA[[#This Row],[LIB_]],tbl_Projects[PROJET],1,FALSE)),tbl_DATA[[#This Row],[SEMAINE]],VLOOKUP(tbl_DATA[[#This Row],[LIB_]],tbl_Projects[],4,FALSE))</f>
        <v>26</v>
      </c>
    </row>
    <row r="24" spans="1:8" x14ac:dyDescent="0.25">
      <c r="A24" t="s">
        <v>42</v>
      </c>
      <c r="B24" t="s">
        <v>43</v>
      </c>
      <c r="C24" t="s">
        <v>39</v>
      </c>
      <c r="D24">
        <v>5</v>
      </c>
      <c r="E24" s="1">
        <v>42910</v>
      </c>
      <c r="F24">
        <v>50</v>
      </c>
      <c r="G24">
        <f>IF(ISNA(VLOOKUP(tbl_DATA[[#This Row],[LIB_]],tbl_Projects[PROJET],1,FALSE)),_xlfn.ISOWEEKNUM(E24),VLOOKUP(tbl_DATA[[#This Row],[LIB_]],tbl_Projects[],2,FALSE))</f>
        <v>25</v>
      </c>
      <c r="H24">
        <f>IF(ISNA(VLOOKUP(tbl_DATA[[#This Row],[LIB_]],tbl_Projects[PROJET],1,FALSE)),tbl_DATA[[#This Row],[SEMAINE]],VLOOKUP(tbl_DATA[[#This Row],[LIB_]],tbl_Projects[],4,FALSE))</f>
        <v>25</v>
      </c>
    </row>
    <row r="25" spans="1:8" x14ac:dyDescent="0.25">
      <c r="A25" t="s">
        <v>44</v>
      </c>
      <c r="B25" t="s">
        <v>43</v>
      </c>
      <c r="C25" t="s">
        <v>39</v>
      </c>
      <c r="D25">
        <v>2</v>
      </c>
      <c r="E25" s="1">
        <v>42911</v>
      </c>
      <c r="F25">
        <v>50</v>
      </c>
      <c r="G25">
        <f>IF(ISNA(VLOOKUP(tbl_DATA[[#This Row],[LIB_]],tbl_Projects[PROJET],1,FALSE)),_xlfn.ISOWEEKNUM(E25),VLOOKUP(tbl_DATA[[#This Row],[LIB_]],tbl_Projects[],2,FALSE))</f>
        <v>25</v>
      </c>
      <c r="H25">
        <f>IF(ISNA(VLOOKUP(tbl_DATA[[#This Row],[LIB_]],tbl_Projects[PROJET],1,FALSE)),tbl_DATA[[#This Row],[SEMAINE]],VLOOKUP(tbl_DATA[[#This Row],[LIB_]],tbl_Projects[],4,FALSE))</f>
        <v>25</v>
      </c>
    </row>
    <row r="26" spans="1:8" x14ac:dyDescent="0.25">
      <c r="A26" t="s">
        <v>45</v>
      </c>
      <c r="B26" t="s">
        <v>46</v>
      </c>
      <c r="C26" t="s">
        <v>39</v>
      </c>
      <c r="D26">
        <v>2</v>
      </c>
      <c r="E26" s="1">
        <v>42912</v>
      </c>
      <c r="F26">
        <v>50</v>
      </c>
      <c r="G26">
        <f>IF(ISNA(VLOOKUP(tbl_DATA[[#This Row],[LIB_]],tbl_Projects[PROJET],1,FALSE)),_xlfn.ISOWEEKNUM(E26),VLOOKUP(tbl_DATA[[#This Row],[LIB_]],tbl_Projects[],2,FALSE))</f>
        <v>26</v>
      </c>
      <c r="H26">
        <f>IF(ISNA(VLOOKUP(tbl_DATA[[#This Row],[LIB_]],tbl_Projects[PROJET],1,FALSE)),tbl_DATA[[#This Row],[SEMAINE]],VLOOKUP(tbl_DATA[[#This Row],[LIB_]],tbl_Projects[],4,FALSE))</f>
        <v>26</v>
      </c>
    </row>
    <row r="27" spans="1:8" x14ac:dyDescent="0.25">
      <c r="A27" t="s">
        <v>47</v>
      </c>
      <c r="B27" t="s">
        <v>38</v>
      </c>
      <c r="C27" t="s">
        <v>39</v>
      </c>
      <c r="D27">
        <v>2</v>
      </c>
      <c r="E27" s="1">
        <v>42913</v>
      </c>
      <c r="F27">
        <v>50</v>
      </c>
      <c r="G27">
        <f>IF(ISNA(VLOOKUP(tbl_DATA[[#This Row],[LIB_]],tbl_Projects[PROJET],1,FALSE)),_xlfn.ISOWEEKNUM(E27),VLOOKUP(tbl_DATA[[#This Row],[LIB_]],tbl_Projects[],2,FALSE))</f>
        <v>25</v>
      </c>
      <c r="H27">
        <f>IF(ISNA(VLOOKUP(tbl_DATA[[#This Row],[LIB_]],tbl_Projects[PROJET],1,FALSE)),tbl_DATA[[#This Row],[SEMAINE]],VLOOKUP(tbl_DATA[[#This Row],[LIB_]],tbl_Projects[],4,FALSE))</f>
        <v>26</v>
      </c>
    </row>
    <row r="28" spans="1:8" x14ac:dyDescent="0.25">
      <c r="A28" t="s">
        <v>48</v>
      </c>
      <c r="B28" t="s">
        <v>46</v>
      </c>
      <c r="C28" t="s">
        <v>39</v>
      </c>
      <c r="D28">
        <v>3</v>
      </c>
      <c r="E28" s="1">
        <v>42914</v>
      </c>
      <c r="F28">
        <v>50</v>
      </c>
      <c r="G28">
        <f>IF(ISNA(VLOOKUP(tbl_DATA[[#This Row],[LIB_]],tbl_Projects[PROJET],1,FALSE)),_xlfn.ISOWEEKNUM(E28),VLOOKUP(tbl_DATA[[#This Row],[LIB_]],tbl_Projects[],2,FALSE))</f>
        <v>26</v>
      </c>
      <c r="H28">
        <f>IF(ISNA(VLOOKUP(tbl_DATA[[#This Row],[LIB_]],tbl_Projects[PROJET],1,FALSE)),tbl_DATA[[#This Row],[SEMAINE]],VLOOKUP(tbl_DATA[[#This Row],[LIB_]],tbl_Projects[],4,FALSE))</f>
        <v>26</v>
      </c>
    </row>
    <row r="29" spans="1:8" x14ac:dyDescent="0.25">
      <c r="A29" t="s">
        <v>49</v>
      </c>
      <c r="B29" t="s">
        <v>46</v>
      </c>
      <c r="C29" t="s">
        <v>39</v>
      </c>
      <c r="D29">
        <v>5</v>
      </c>
      <c r="E29" s="1">
        <v>42915</v>
      </c>
      <c r="F29">
        <v>50</v>
      </c>
      <c r="G29">
        <f>IF(ISNA(VLOOKUP(tbl_DATA[[#This Row],[LIB_]],tbl_Projects[PROJET],1,FALSE)),_xlfn.ISOWEEKNUM(E29),VLOOKUP(tbl_DATA[[#This Row],[LIB_]],tbl_Projects[],2,FALSE))</f>
        <v>26</v>
      </c>
      <c r="H29">
        <f>IF(ISNA(VLOOKUP(tbl_DATA[[#This Row],[LIB_]],tbl_Projects[PROJET],1,FALSE)),tbl_DATA[[#This Row],[SEMAINE]],VLOOKUP(tbl_DATA[[#This Row],[LIB_]],tbl_Projects[],4,FALSE))</f>
        <v>26</v>
      </c>
    </row>
  </sheetData>
  <dataValidations count="1">
    <dataValidation allowBlank="1" showInputMessage="1" showErrorMessage="1" sqref="K4 M4:M5"/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showGridLines="0" workbookViewId="0">
      <selection activeCell="G14" sqref="G14"/>
    </sheetView>
  </sheetViews>
  <sheetFormatPr baseColWidth="10" defaultRowHeight="15" x14ac:dyDescent="0.25"/>
  <cols>
    <col min="1" max="1" width="17.42578125" customWidth="1"/>
    <col min="2" max="11" width="9.140625" bestFit="1" customWidth="1"/>
    <col min="12" max="12" width="12.5703125" bestFit="1" customWidth="1"/>
  </cols>
  <sheetData>
    <row r="1" spans="1:12" x14ac:dyDescent="0.25">
      <c r="A1" s="2" t="s">
        <v>2</v>
      </c>
      <c r="B1" t="s">
        <v>51</v>
      </c>
    </row>
    <row r="2" spans="1:12" x14ac:dyDescent="0.25">
      <c r="A2" s="2" t="s">
        <v>0</v>
      </c>
      <c r="B2" t="s">
        <v>51</v>
      </c>
    </row>
    <row r="4" spans="1:12" x14ac:dyDescent="0.25">
      <c r="A4" s="2" t="s">
        <v>52</v>
      </c>
      <c r="B4" s="2" t="s">
        <v>1</v>
      </c>
    </row>
    <row r="5" spans="1:12" x14ac:dyDescent="0.25">
      <c r="A5" s="2" t="s">
        <v>7</v>
      </c>
      <c r="B5" t="s">
        <v>38</v>
      </c>
      <c r="C5" t="s">
        <v>15</v>
      </c>
      <c r="D5" t="s">
        <v>28</v>
      </c>
      <c r="E5" t="s">
        <v>31</v>
      </c>
      <c r="F5" t="s">
        <v>33</v>
      </c>
      <c r="G5" t="s">
        <v>46</v>
      </c>
      <c r="H5" t="s">
        <v>35</v>
      </c>
      <c r="I5" t="s">
        <v>13</v>
      </c>
      <c r="J5" t="s">
        <v>24</v>
      </c>
      <c r="K5" t="s">
        <v>43</v>
      </c>
      <c r="L5" t="s">
        <v>50</v>
      </c>
    </row>
    <row r="6" spans="1:12" x14ac:dyDescent="0.25">
      <c r="A6">
        <v>23</v>
      </c>
      <c r="B6" s="3"/>
      <c r="C6" s="3"/>
      <c r="D6" s="3"/>
      <c r="E6" s="3"/>
      <c r="F6" s="3"/>
      <c r="G6" s="3"/>
      <c r="H6" s="3"/>
      <c r="I6" s="3">
        <v>20</v>
      </c>
      <c r="J6" s="3"/>
      <c r="K6" s="3"/>
      <c r="L6" s="3">
        <v>20</v>
      </c>
    </row>
    <row r="7" spans="1:12" x14ac:dyDescent="0.25">
      <c r="A7">
        <v>24</v>
      </c>
      <c r="B7" s="3"/>
      <c r="C7" s="3"/>
      <c r="D7" s="3">
        <v>27</v>
      </c>
      <c r="E7" s="3">
        <v>10</v>
      </c>
      <c r="F7" s="3">
        <v>5</v>
      </c>
      <c r="G7" s="3"/>
      <c r="H7" s="3"/>
      <c r="I7" s="3"/>
      <c r="J7" s="3">
        <v>31</v>
      </c>
      <c r="K7" s="3"/>
      <c r="L7" s="3">
        <v>73</v>
      </c>
    </row>
    <row r="8" spans="1:12" x14ac:dyDescent="0.25">
      <c r="A8">
        <v>25</v>
      </c>
      <c r="B8" s="3"/>
      <c r="C8" s="3">
        <v>52</v>
      </c>
      <c r="D8" s="3"/>
      <c r="E8" s="3"/>
      <c r="F8" s="3"/>
      <c r="G8" s="3"/>
      <c r="H8" s="3">
        <v>14</v>
      </c>
      <c r="I8" s="3"/>
      <c r="J8" s="3"/>
      <c r="K8" s="3">
        <v>7</v>
      </c>
      <c r="L8" s="3">
        <v>73</v>
      </c>
    </row>
    <row r="9" spans="1:12" x14ac:dyDescent="0.25">
      <c r="A9">
        <v>26</v>
      </c>
      <c r="B9" s="3">
        <v>22</v>
      </c>
      <c r="C9" s="3"/>
      <c r="D9" s="3"/>
      <c r="E9" s="3"/>
      <c r="F9" s="3"/>
      <c r="G9" s="3">
        <v>10</v>
      </c>
      <c r="H9" s="3"/>
      <c r="I9" s="3"/>
      <c r="J9" s="3"/>
      <c r="K9" s="3"/>
      <c r="L9" s="3">
        <v>32</v>
      </c>
    </row>
    <row r="10" spans="1:12" x14ac:dyDescent="0.25">
      <c r="A10">
        <v>22</v>
      </c>
      <c r="B10" s="3"/>
      <c r="C10" s="3"/>
      <c r="D10" s="3"/>
      <c r="E10" s="3"/>
      <c r="F10" s="3"/>
      <c r="G10" s="3"/>
      <c r="H10" s="3"/>
      <c r="I10" s="3">
        <v>10</v>
      </c>
      <c r="J10" s="3"/>
      <c r="K10" s="3"/>
      <c r="L10" s="3">
        <v>10</v>
      </c>
    </row>
    <row r="11" spans="1:12" x14ac:dyDescent="0.25">
      <c r="A11" t="s">
        <v>50</v>
      </c>
      <c r="B11" s="3">
        <v>22</v>
      </c>
      <c r="C11" s="3">
        <v>52</v>
      </c>
      <c r="D11" s="3">
        <v>27</v>
      </c>
      <c r="E11" s="3">
        <v>10</v>
      </c>
      <c r="F11" s="3">
        <v>5</v>
      </c>
      <c r="G11" s="3">
        <v>10</v>
      </c>
      <c r="H11" s="3">
        <v>14</v>
      </c>
      <c r="I11" s="3">
        <v>30</v>
      </c>
      <c r="J11" s="3">
        <v>31</v>
      </c>
      <c r="K11" s="3">
        <v>7</v>
      </c>
      <c r="L11" s="3">
        <v>208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TCD 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2017-05-08T19:13:09Z</dcterms:created>
  <dcterms:modified xsi:type="dcterms:W3CDTF">2017-05-09T05:43:06Z</dcterms:modified>
</cp:coreProperties>
</file>