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1" l="1"/>
  <c r="K17" i="1"/>
  <c r="H17" i="1"/>
  <c r="G17" i="1"/>
  <c r="I17" i="1" s="1"/>
  <c r="D17" i="1"/>
  <c r="K16" i="1"/>
  <c r="H16" i="1"/>
  <c r="G16" i="1"/>
  <c r="I16" i="1" s="1"/>
  <c r="D16" i="1"/>
  <c r="K15" i="1"/>
  <c r="H15" i="1"/>
  <c r="I15" i="1" s="1"/>
  <c r="G15" i="1"/>
  <c r="D15" i="1"/>
  <c r="K14" i="1"/>
  <c r="H14" i="1"/>
  <c r="G14" i="1"/>
  <c r="D14" i="1"/>
  <c r="K13" i="1"/>
  <c r="H13" i="1"/>
  <c r="G13" i="1"/>
  <c r="D13" i="1"/>
  <c r="K12" i="1"/>
  <c r="I12" i="1"/>
  <c r="H12" i="1"/>
  <c r="G12" i="1"/>
  <c r="D12" i="1"/>
  <c r="K11" i="1"/>
  <c r="H11" i="1"/>
  <c r="G11" i="1"/>
  <c r="I11" i="1" s="1"/>
  <c r="D11" i="1"/>
  <c r="K10" i="1"/>
  <c r="H10" i="1"/>
  <c r="G10" i="1"/>
  <c r="I10" i="1" s="1"/>
  <c r="D10" i="1"/>
  <c r="K9" i="1"/>
  <c r="H9" i="1"/>
  <c r="G9" i="1"/>
  <c r="I9" i="1" s="1"/>
  <c r="D9" i="1"/>
  <c r="K8" i="1"/>
  <c r="H8" i="1"/>
  <c r="G8" i="1"/>
  <c r="I8" i="1" s="1"/>
  <c r="D8" i="1"/>
  <c r="K7" i="1"/>
  <c r="H7" i="1"/>
  <c r="I7" i="1" s="1"/>
  <c r="G7" i="1"/>
  <c r="D7" i="1"/>
  <c r="K6" i="1"/>
  <c r="H6" i="1"/>
  <c r="G6" i="1"/>
  <c r="D6" i="1"/>
  <c r="K5" i="1"/>
  <c r="H5" i="1"/>
  <c r="G5" i="1"/>
  <c r="D5" i="1"/>
  <c r="E31" i="1"/>
  <c r="E30" i="1"/>
  <c r="D19" i="1" l="1"/>
  <c r="G19" i="1"/>
  <c r="I6" i="1"/>
  <c r="I13" i="1"/>
  <c r="I14" i="1"/>
  <c r="D22" i="1"/>
  <c r="C27" i="1"/>
  <c r="C28" i="1"/>
  <c r="C29" i="1"/>
  <c r="I22" i="1"/>
  <c r="I23" i="1" s="1"/>
  <c r="I5" i="1"/>
  <c r="I19" i="1" l="1"/>
  <c r="F28" i="1"/>
  <c r="E28" i="1"/>
  <c r="C30" i="1"/>
  <c r="K22" i="1"/>
  <c r="K23" i="1" s="1"/>
</calcChain>
</file>

<file path=xl/sharedStrings.xml><?xml version="1.0" encoding="utf-8"?>
<sst xmlns="http://schemas.openxmlformats.org/spreadsheetml/2006/main" count="18" uniqueCount="17">
  <si>
    <t>Taux com</t>
  </si>
  <si>
    <t>Prix catalogue</t>
  </si>
  <si>
    <t>Quantité</t>
  </si>
  <si>
    <t>Total catalogue</t>
  </si>
  <si>
    <t>Prix réel</t>
  </si>
  <si>
    <t>Total réel</t>
  </si>
  <si>
    <t>Taux com révisé</t>
  </si>
  <si>
    <t>Com. révisée</t>
  </si>
  <si>
    <t>Niveau</t>
  </si>
  <si>
    <t>Com révisée</t>
  </si>
  <si>
    <t>Com catalogue</t>
  </si>
  <si>
    <t>Var. CA</t>
  </si>
  <si>
    <t>Var. Com</t>
  </si>
  <si>
    <t>%</t>
  </si>
  <si>
    <t>Total</t>
  </si>
  <si>
    <t>Var.com</t>
  </si>
  <si>
    <t>valeurs 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</si>
</sst>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[Blue]\+0.0%;[Red]\-0.0%;"/>
  </numFmts>
  <fonts count="2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9" fontId="0" fillId="2" borderId="0" xfId="0" applyNumberFormat="1" applyFill="1"/>
    <xf numFmtId="4" fontId="0" fillId="2" borderId="0" xfId="0" applyNumberFormat="1" applyFill="1"/>
    <xf numFmtId="4" fontId="0" fillId="0" borderId="0" xfId="0" applyNumberFormat="1"/>
    <xf numFmtId="164" fontId="0" fillId="0" borderId="0" xfId="1" applyNumberFormat="1" applyFont="1"/>
    <xf numFmtId="0" fontId="0" fillId="2" borderId="0" xfId="1" applyNumberFormat="1" applyFont="1" applyFill="1"/>
    <xf numFmtId="0" fontId="0" fillId="0" borderId="0" xfId="0" applyAlignment="1">
      <alignment horizontal="right" indent="1"/>
    </xf>
    <xf numFmtId="165" fontId="0" fillId="0" borderId="0" xfId="0" applyNumberFormat="1"/>
    <xf numFmtId="0" fontId="0" fillId="2" borderId="1" xfId="0" applyFill="1" applyBorder="1"/>
    <xf numFmtId="164" fontId="0" fillId="2" borderId="0" xfId="1" applyNumberFormat="1" applyFont="1" applyFill="1"/>
    <xf numFmtId="164" fontId="0" fillId="2" borderId="1" xfId="1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1"/>
  <sheetViews>
    <sheetView showGridLines="0" tabSelected="1" workbookViewId="0">
      <selection activeCell="L29" sqref="L29"/>
    </sheetView>
  </sheetViews>
  <sheetFormatPr baseColWidth="10" defaultRowHeight="12.75" x14ac:dyDescent="0.2"/>
  <cols>
    <col min="2" max="2" width="12.28515625" bestFit="1" customWidth="1"/>
  </cols>
  <sheetData>
    <row r="2" spans="2:11" x14ac:dyDescent="0.2">
      <c r="B2" s="1" t="s">
        <v>0</v>
      </c>
      <c r="C2" s="2">
        <v>0.03</v>
      </c>
    </row>
    <row r="4" spans="2:11" x14ac:dyDescent="0.2">
      <c r="B4" s="1" t="s">
        <v>1</v>
      </c>
      <c r="C4" s="1" t="s">
        <v>2</v>
      </c>
      <c r="D4" t="s">
        <v>3</v>
      </c>
      <c r="F4" s="1" t="s">
        <v>4</v>
      </c>
      <c r="G4" s="1" t="s">
        <v>5</v>
      </c>
      <c r="H4" t="s">
        <v>6</v>
      </c>
      <c r="I4" t="s">
        <v>7</v>
      </c>
      <c r="K4" s="1" t="s">
        <v>8</v>
      </c>
    </row>
    <row r="5" spans="2:11" x14ac:dyDescent="0.2">
      <c r="B5" s="3">
        <v>25</v>
      </c>
      <c r="C5" s="1">
        <v>120</v>
      </c>
      <c r="D5" s="4">
        <f>B5*C5</f>
        <v>3000</v>
      </c>
      <c r="F5" s="3">
        <v>25</v>
      </c>
      <c r="G5" s="3">
        <f>C5*F5</f>
        <v>3000</v>
      </c>
      <c r="H5" s="5">
        <f>IF($F5/$B5&lt;90%,2%,IF($F5/$B5&lt;100%,3%,5%))</f>
        <v>0.05</v>
      </c>
      <c r="I5" s="4">
        <f>G5*H5</f>
        <v>150</v>
      </c>
      <c r="K5" s="6">
        <f>IF($F5/$B5&lt;90%,2,IF($F5/$B5&lt;100%,1,0))</f>
        <v>0</v>
      </c>
    </row>
    <row r="6" spans="2:11" x14ac:dyDescent="0.2">
      <c r="B6" s="3">
        <v>32</v>
      </c>
      <c r="C6" s="1">
        <v>50</v>
      </c>
      <c r="D6" s="4">
        <f t="shared" ref="D6:D17" si="0">B6*C6</f>
        <v>1600</v>
      </c>
      <c r="F6" s="3">
        <v>31</v>
      </c>
      <c r="G6" s="3">
        <f>C6*F6</f>
        <v>1550</v>
      </c>
      <c r="H6" s="5">
        <f t="shared" ref="H6:H17" si="1">IF($F6/$B6&lt;90%,2%,IF($F6/$B6&lt;100%,3%,5%))</f>
        <v>0.03</v>
      </c>
      <c r="I6" s="4">
        <f t="shared" ref="I6:I17" si="2">G6*H6</f>
        <v>46.5</v>
      </c>
      <c r="K6" s="6">
        <f t="shared" ref="K6:K17" si="3">IF($F6/$B6&lt;90%,2,IF($F6/$B6&lt;100%,1,0))</f>
        <v>1</v>
      </c>
    </row>
    <row r="7" spans="2:11" x14ac:dyDescent="0.2">
      <c r="B7" s="3">
        <v>45</v>
      </c>
      <c r="C7" s="1">
        <v>80</v>
      </c>
      <c r="D7" s="4">
        <f t="shared" si="0"/>
        <v>3600</v>
      </c>
      <c r="F7" s="3">
        <v>39.5</v>
      </c>
      <c r="G7" s="3">
        <f>C7*F7</f>
        <v>3160</v>
      </c>
      <c r="H7" s="5">
        <f t="shared" si="1"/>
        <v>0.02</v>
      </c>
      <c r="I7" s="4">
        <f t="shared" si="2"/>
        <v>63.2</v>
      </c>
      <c r="K7" s="6">
        <f t="shared" si="3"/>
        <v>2</v>
      </c>
    </row>
    <row r="8" spans="2:11" x14ac:dyDescent="0.2">
      <c r="B8" s="3">
        <v>25</v>
      </c>
      <c r="C8" s="1">
        <v>100</v>
      </c>
      <c r="D8" s="4">
        <f t="shared" si="0"/>
        <v>2500</v>
      </c>
      <c r="F8" s="3">
        <v>22.5</v>
      </c>
      <c r="G8" s="3">
        <f>C8*F8</f>
        <v>2250</v>
      </c>
      <c r="H8" s="5">
        <f t="shared" si="1"/>
        <v>0.03</v>
      </c>
      <c r="I8" s="4">
        <f t="shared" si="2"/>
        <v>67.5</v>
      </c>
      <c r="K8" s="6">
        <f t="shared" si="3"/>
        <v>1</v>
      </c>
    </row>
    <row r="9" spans="2:11" x14ac:dyDescent="0.2">
      <c r="B9" s="3">
        <v>13.2</v>
      </c>
      <c r="C9" s="1">
        <v>200</v>
      </c>
      <c r="D9" s="4">
        <f t="shared" si="0"/>
        <v>2640</v>
      </c>
      <c r="F9" s="3">
        <v>13</v>
      </c>
      <c r="G9" s="3">
        <f>C9*F9</f>
        <v>2600</v>
      </c>
      <c r="H9" s="5">
        <f t="shared" si="1"/>
        <v>0.03</v>
      </c>
      <c r="I9" s="4">
        <f t="shared" si="2"/>
        <v>78</v>
      </c>
      <c r="K9" s="6">
        <f t="shared" si="3"/>
        <v>1</v>
      </c>
    </row>
    <row r="10" spans="2:11" x14ac:dyDescent="0.2">
      <c r="B10" s="3">
        <v>22.25</v>
      </c>
      <c r="C10" s="1">
        <v>100</v>
      </c>
      <c r="D10" s="4">
        <f t="shared" si="0"/>
        <v>2225</v>
      </c>
      <c r="F10" s="3">
        <v>19.75</v>
      </c>
      <c r="G10" s="3">
        <f>C10*F10</f>
        <v>1975</v>
      </c>
      <c r="H10" s="5">
        <f t="shared" si="1"/>
        <v>0.02</v>
      </c>
      <c r="I10" s="4">
        <f t="shared" si="2"/>
        <v>39.5</v>
      </c>
      <c r="K10" s="6">
        <f t="shared" si="3"/>
        <v>2</v>
      </c>
    </row>
    <row r="11" spans="2:11" x14ac:dyDescent="0.2">
      <c r="B11" s="3">
        <v>330</v>
      </c>
      <c r="C11" s="1">
        <v>25</v>
      </c>
      <c r="D11" s="4">
        <f t="shared" si="0"/>
        <v>8250</v>
      </c>
      <c r="F11" s="3">
        <v>321.5</v>
      </c>
      <c r="G11" s="3">
        <f>C11*F11</f>
        <v>8037.5</v>
      </c>
      <c r="H11" s="5">
        <f t="shared" si="1"/>
        <v>0.03</v>
      </c>
      <c r="I11" s="4">
        <f t="shared" si="2"/>
        <v>241.125</v>
      </c>
      <c r="K11" s="6">
        <f t="shared" si="3"/>
        <v>1</v>
      </c>
    </row>
    <row r="12" spans="2:11" x14ac:dyDescent="0.2">
      <c r="B12" s="3">
        <v>18</v>
      </c>
      <c r="C12" s="1">
        <v>200</v>
      </c>
      <c r="D12" s="4">
        <f t="shared" si="0"/>
        <v>3600</v>
      </c>
      <c r="F12" s="3">
        <v>18</v>
      </c>
      <c r="G12" s="3">
        <f>C12*F12</f>
        <v>3600</v>
      </c>
      <c r="H12" s="5">
        <f t="shared" si="1"/>
        <v>0.05</v>
      </c>
      <c r="I12" s="4">
        <f t="shared" si="2"/>
        <v>180</v>
      </c>
      <c r="K12" s="6">
        <f t="shared" si="3"/>
        <v>0</v>
      </c>
    </row>
    <row r="13" spans="2:11" x14ac:dyDescent="0.2">
      <c r="B13" s="3">
        <v>17</v>
      </c>
      <c r="C13" s="1">
        <v>200</v>
      </c>
      <c r="D13" s="4">
        <f t="shared" si="0"/>
        <v>3400</v>
      </c>
      <c r="F13" s="3">
        <v>16.5</v>
      </c>
      <c r="G13" s="3">
        <f>C13*F13</f>
        <v>3300</v>
      </c>
      <c r="H13" s="5">
        <f t="shared" si="1"/>
        <v>0.03</v>
      </c>
      <c r="I13" s="4">
        <f t="shared" si="2"/>
        <v>99</v>
      </c>
      <c r="K13" s="6">
        <f t="shared" si="3"/>
        <v>1</v>
      </c>
    </row>
    <row r="14" spans="2:11" x14ac:dyDescent="0.2">
      <c r="B14" s="3">
        <v>18</v>
      </c>
      <c r="C14" s="1">
        <v>200</v>
      </c>
      <c r="D14" s="4">
        <f t="shared" si="0"/>
        <v>3600</v>
      </c>
      <c r="F14" s="3">
        <v>18</v>
      </c>
      <c r="G14" s="3">
        <f>C14*F14</f>
        <v>3600</v>
      </c>
      <c r="H14" s="5">
        <f t="shared" si="1"/>
        <v>0.05</v>
      </c>
      <c r="I14" s="4">
        <f t="shared" si="2"/>
        <v>180</v>
      </c>
      <c r="K14" s="6">
        <f t="shared" si="3"/>
        <v>0</v>
      </c>
    </row>
    <row r="15" spans="2:11" x14ac:dyDescent="0.2">
      <c r="B15" s="3">
        <v>17.5</v>
      </c>
      <c r="C15" s="1">
        <v>200</v>
      </c>
      <c r="D15" s="4">
        <f t="shared" si="0"/>
        <v>3500</v>
      </c>
      <c r="F15" s="3">
        <v>17</v>
      </c>
      <c r="G15" s="3">
        <f>C15*F15</f>
        <v>3400</v>
      </c>
      <c r="H15" s="5">
        <f t="shared" si="1"/>
        <v>0.03</v>
      </c>
      <c r="I15" s="4">
        <f t="shared" si="2"/>
        <v>102</v>
      </c>
      <c r="K15" s="6">
        <f t="shared" si="3"/>
        <v>1</v>
      </c>
    </row>
    <row r="16" spans="2:11" x14ac:dyDescent="0.2">
      <c r="B16" s="3">
        <v>22.25</v>
      </c>
      <c r="C16" s="1">
        <v>100</v>
      </c>
      <c r="D16" s="4">
        <f t="shared" si="0"/>
        <v>2225</v>
      </c>
      <c r="F16" s="3">
        <v>21.35</v>
      </c>
      <c r="G16" s="3">
        <f>C16*F16</f>
        <v>2135</v>
      </c>
      <c r="H16" s="5">
        <f t="shared" si="1"/>
        <v>0.03</v>
      </c>
      <c r="I16" s="4">
        <f t="shared" si="2"/>
        <v>64.05</v>
      </c>
      <c r="K16" s="6">
        <f t="shared" si="3"/>
        <v>1</v>
      </c>
    </row>
    <row r="17" spans="2:11" x14ac:dyDescent="0.2">
      <c r="B17" s="3">
        <v>70</v>
      </c>
      <c r="C17" s="1">
        <v>20</v>
      </c>
      <c r="D17" s="4">
        <f t="shared" si="0"/>
        <v>1400</v>
      </c>
      <c r="F17" s="3">
        <v>70</v>
      </c>
      <c r="G17" s="3">
        <f>C17*F17</f>
        <v>1400</v>
      </c>
      <c r="H17" s="5">
        <f t="shared" si="1"/>
        <v>0.05</v>
      </c>
      <c r="I17" s="4">
        <f t="shared" si="2"/>
        <v>70</v>
      </c>
      <c r="K17" s="6">
        <f t="shared" si="3"/>
        <v>0</v>
      </c>
    </row>
    <row r="19" spans="2:11" x14ac:dyDescent="0.2">
      <c r="D19" s="4">
        <f>SUM(D5:D18)</f>
        <v>41540</v>
      </c>
      <c r="G19" s="3">
        <f>SUM(G5:G18)</f>
        <v>40007.5</v>
      </c>
      <c r="H19" s="7" t="s">
        <v>9</v>
      </c>
      <c r="I19" s="4">
        <f>SUM(I5:I18)</f>
        <v>1380.875</v>
      </c>
    </row>
    <row r="20" spans="2:11" x14ac:dyDescent="0.2">
      <c r="D20" s="5"/>
      <c r="I20" s="5"/>
    </row>
    <row r="22" spans="2:11" x14ac:dyDescent="0.2">
      <c r="C22" s="7" t="s">
        <v>10</v>
      </c>
      <c r="D22" s="3">
        <f>G19*C2</f>
        <v>1200.2249999999999</v>
      </c>
      <c r="H22" s="7" t="s">
        <v>11</v>
      </c>
      <c r="I22" s="4">
        <f>G19-D19</f>
        <v>-1532.5</v>
      </c>
      <c r="J22" s="7" t="s">
        <v>12</v>
      </c>
      <c r="K22" s="4">
        <f>I19-D22</f>
        <v>180.65000000000009</v>
      </c>
    </row>
    <row r="23" spans="2:11" x14ac:dyDescent="0.2">
      <c r="I23" s="8">
        <f>I22/D19</f>
        <v>-3.6892152142513242E-2</v>
      </c>
      <c r="K23" s="8">
        <f>K22/D22</f>
        <v>0.15051344539565506</v>
      </c>
    </row>
    <row r="26" spans="2:11" x14ac:dyDescent="0.2">
      <c r="B26" s="9" t="s">
        <v>8</v>
      </c>
      <c r="C26" s="9" t="s">
        <v>13</v>
      </c>
    </row>
    <row r="27" spans="2:11" x14ac:dyDescent="0.2">
      <c r="B27" s="1">
        <v>0</v>
      </c>
      <c r="C27" s="10">
        <f>SUMIF($K$5:$K$17,$B27,$G$5:$G$17)/$G$19</f>
        <v>0.28994563519340122</v>
      </c>
      <c r="E27" t="s">
        <v>15</v>
      </c>
    </row>
    <row r="28" spans="2:11" x14ac:dyDescent="0.2">
      <c r="B28" s="1">
        <v>1</v>
      </c>
      <c r="C28" s="10">
        <f>SUMIF($K$5:$K$17,$B28,$G$5:$G$17)/$G$19</f>
        <v>0.58170343060676122</v>
      </c>
      <c r="E28" s="3">
        <f>((C27*5%+C28*3%+C29*2%)-C2)*G19</f>
        <v>180.65000000000015</v>
      </c>
      <c r="F28" s="3">
        <f>(C27*2%+C29*-1%)*G19</f>
        <v>180.64999999999998</v>
      </c>
      <c r="G28" s="8">
        <f>F28/D22</f>
        <v>0.15051344539565498</v>
      </c>
      <c r="I28" s="1" t="s">
        <v>16</v>
      </c>
    </row>
    <row r="29" spans="2:11" x14ac:dyDescent="0.2">
      <c r="B29" s="9">
        <v>2</v>
      </c>
      <c r="C29" s="11">
        <f>SUMIF($K$5:$K$17,$B29,$G$5:$G$17)/$G$19</f>
        <v>0.12835093419983754</v>
      </c>
    </row>
    <row r="30" spans="2:11" x14ac:dyDescent="0.2">
      <c r="B30" s="1" t="s">
        <v>14</v>
      </c>
      <c r="C30" s="10">
        <f>SUM(C27:C29)</f>
        <v>1</v>
      </c>
      <c r="E30" t="str">
        <f ca="1">_xlfn.FORMULATEXT(E28)</f>
        <v>=((C27*5%+C28*3%+C29*2%)-C2)*G19</v>
      </c>
    </row>
    <row r="31" spans="2:11" x14ac:dyDescent="0.2">
      <c r="E31" t="str">
        <f ca="1">_xlfn.FORMULATEXT(F28)</f>
        <v>=(C27*2%+C29*-1%)*G19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2019-02-03T07:07:12Z</dcterms:created>
  <dcterms:modified xsi:type="dcterms:W3CDTF">2019-02-03T07:14:45Z</dcterms:modified>
</cp:coreProperties>
</file>