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30" windowWidth="10515" windowHeight="7230" activeTab="1"/>
  </bookViews>
  <sheets>
    <sheet name="Listes des articles" sheetId="2" r:id="rId1"/>
    <sheet name="Devis" sheetId="1" r:id="rId2"/>
  </sheets>
  <definedNames>
    <definedName name="finTBL">Devis!$E$83</definedName>
    <definedName name="finZI">Devis!$E$96</definedName>
    <definedName name="_xlnm.Print_Titles" localSheetId="1">Devis!$21:$21</definedName>
    <definedName name="liste_Inventaire">Inventaire[Designation]</definedName>
    <definedName name="liste_Prix">Inventaire[Prix unitaire]</definedName>
    <definedName name="_xlnm.Print_Area" localSheetId="1">Devis!$A$1:$E$96</definedName>
  </definedNames>
  <calcPr calcId="145621"/>
</workbook>
</file>

<file path=xl/calcChain.xml><?xml version="1.0" encoding="utf-8"?>
<calcChain xmlns="http://schemas.openxmlformats.org/spreadsheetml/2006/main">
  <c r="D83" i="1" l="1"/>
  <c r="E83" i="1" s="1"/>
  <c r="D82" i="1"/>
  <c r="E82" i="1" s="1"/>
  <c r="D81" i="1"/>
  <c r="E81" i="1" s="1"/>
  <c r="D80" i="1"/>
  <c r="E80" i="1" s="1"/>
  <c r="D79" i="1"/>
  <c r="E79" i="1" s="1"/>
  <c r="D78" i="1"/>
  <c r="E78" i="1" s="1"/>
  <c r="D77" i="1"/>
  <c r="E77" i="1" s="1"/>
  <c r="D76" i="1"/>
  <c r="E76" i="1" s="1"/>
  <c r="D75" i="1"/>
  <c r="E75" i="1" s="1"/>
  <c r="D74" i="1"/>
  <c r="E74" i="1" s="1"/>
  <c r="D73" i="1"/>
  <c r="E73" i="1" s="1"/>
  <c r="D72" i="1"/>
  <c r="E72" i="1" s="1"/>
  <c r="D71" i="1"/>
  <c r="E71" i="1" s="1"/>
  <c r="D70" i="1"/>
  <c r="E70" i="1" s="1"/>
  <c r="D69" i="1"/>
  <c r="E69" i="1" s="1"/>
  <c r="D68" i="1"/>
  <c r="E68" i="1" s="1"/>
  <c r="D67" i="1"/>
  <c r="E67" i="1" s="1"/>
  <c r="D66" i="1"/>
  <c r="E66" i="1" s="1"/>
  <c r="D65" i="1"/>
  <c r="E65" i="1" s="1"/>
  <c r="D64" i="1"/>
  <c r="E64" i="1" s="1"/>
  <c r="D63" i="1"/>
  <c r="E63" i="1" s="1"/>
  <c r="D62" i="1"/>
  <c r="E62" i="1" s="1"/>
  <c r="D61" i="1"/>
  <c r="E61" i="1" s="1"/>
  <c r="D60" i="1"/>
  <c r="E60" i="1" s="1"/>
  <c r="D59" i="1"/>
  <c r="E59" i="1" s="1"/>
  <c r="D58" i="1"/>
  <c r="E58" i="1" s="1"/>
  <c r="D57" i="1"/>
  <c r="E57" i="1" s="1"/>
  <c r="D56" i="1"/>
  <c r="E56" i="1" s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 l="1"/>
  <c r="E41" i="1" s="1"/>
  <c r="D40" i="1"/>
  <c r="E40" i="1" s="1"/>
  <c r="D39" i="1"/>
  <c r="E39" i="1" s="1"/>
  <c r="D38" i="1"/>
  <c r="E38" i="1" s="1"/>
  <c r="D37" i="1"/>
  <c r="E37" i="1" s="1"/>
  <c r="D36" i="1"/>
  <c r="E36" i="1" s="1"/>
  <c r="D35" i="1"/>
  <c r="E35" i="1" s="1"/>
  <c r="D34" i="1"/>
  <c r="E34" i="1" s="1"/>
  <c r="D33" i="1"/>
  <c r="E33" i="1" s="1"/>
  <c r="D32" i="1"/>
  <c r="E32" i="1" s="1"/>
  <c r="D31" i="1"/>
  <c r="E31" i="1" s="1"/>
  <c r="E30" i="1" l="1"/>
  <c r="D29" i="1"/>
  <c r="E29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 l="1"/>
  <c r="E22" i="1" s="1"/>
  <c r="E87" i="1" s="1"/>
  <c r="E1" i="1"/>
  <c r="E85" i="1" l="1"/>
  <c r="E86" i="1" s="1"/>
</calcChain>
</file>

<file path=xl/sharedStrings.xml><?xml version="1.0" encoding="utf-8"?>
<sst xmlns="http://schemas.openxmlformats.org/spreadsheetml/2006/main" count="64" uniqueCount="54">
  <si>
    <t xml:space="preserve">ELECTRICITE GENERALE </t>
  </si>
  <si>
    <t>27260 Epaignes</t>
  </si>
  <si>
    <t xml:space="preserve">N° siret : </t>
  </si>
  <si>
    <t xml:space="preserve">Devis n° : </t>
  </si>
  <si>
    <t>Designation</t>
  </si>
  <si>
    <t>Quantité(s)</t>
  </si>
  <si>
    <t>Unité(s)</t>
  </si>
  <si>
    <t>Prix unitaire</t>
  </si>
  <si>
    <t xml:space="preserve">Total </t>
  </si>
  <si>
    <t xml:space="preserve">Appareillage ODACE de chez Schneider Electric </t>
  </si>
  <si>
    <t xml:space="preserve">Tableau de distribution en disjoncteurs Schneider Electric </t>
  </si>
  <si>
    <t>Un va et vient un centre</t>
  </si>
  <si>
    <t>Un interrupteur une applique sur évier</t>
  </si>
  <si>
    <t>Prise 10/16 A BI+T</t>
  </si>
  <si>
    <t>Prise 16A BI+T Lave vaisselle</t>
  </si>
  <si>
    <t>Prise 20A BI+T four</t>
  </si>
  <si>
    <t>Sortie 32A plaques</t>
  </si>
  <si>
    <t>Prise RJ 45</t>
  </si>
  <si>
    <t>Prise télévision</t>
  </si>
  <si>
    <t>Un interrupteur un centre</t>
  </si>
  <si>
    <t>Un interrupteur une applique sur lavabo</t>
  </si>
  <si>
    <t>Mise à la terre sanitaire</t>
  </si>
  <si>
    <t>Alimentation chauffe eau T FLOW HYGRO</t>
  </si>
  <si>
    <t>Alimentation VMC double flux</t>
  </si>
  <si>
    <t>Prise 16A BI+T lave linge</t>
  </si>
  <si>
    <t>Alimentation porte de garage</t>
  </si>
  <si>
    <t>Un interrupteur une applique</t>
  </si>
  <si>
    <t>Réalisation d' un circuit de terre</t>
  </si>
  <si>
    <t>Mise à la terre sanitaire arrivée d'eau</t>
  </si>
  <si>
    <t>Fourniture et pose d'un contrôleur d'énergie WISSEUR</t>
  </si>
  <si>
    <t>Fourniture et câblage d'un tableau de communication</t>
  </si>
  <si>
    <t>Forfait de mise en route et déquilibrage</t>
  </si>
  <si>
    <t>Alimentation volet électrique</t>
  </si>
  <si>
    <t>Passage d'une gaine de 20 vide pour le future interphone</t>
  </si>
  <si>
    <t>Passage d'une gaine de 20 vide pour le future store extérieur</t>
  </si>
  <si>
    <t>Christophe GONOT</t>
  </si>
  <si>
    <t>Alimentation sèche serviette</t>
  </si>
  <si>
    <t>Prise 16A BI+T sèche linge 1</t>
  </si>
  <si>
    <t>A l'intention de M.GALBON</t>
  </si>
  <si>
    <t>Référence chantier : M ou Mme LEMMONIER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</si>
  <si>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</si>
  <si>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</si>
  <si>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</si>
  <si>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</si>
  <si>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</si>
  <si>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Montant H.T</t>
  </si>
  <si>
    <t>Montant T.T.C</t>
  </si>
  <si>
    <t xml:space="preserve">TVA </t>
  </si>
  <si>
    <t xml:space="preserve">Tel : 02 32 </t>
  </si>
  <si>
    <t xml:space="preserve">ou : 06 82 </t>
  </si>
  <si>
    <t xml:space="preserve">20 Rue de </t>
  </si>
  <si>
    <t>12 route</t>
  </si>
  <si>
    <t xml:space="preserve">Tel client : 06 26 </t>
  </si>
  <si>
    <t xml:space="preserve">Ampoule de 15 W (non répertorié)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</si>
</sst>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2" borderId="14">
      <alignment wrapText="1"/>
    </xf>
    <xf numFmtId="0" fontId="4" fillId="0" borderId="0"/>
    <xf numFmtId="44" fontId="4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top"/>
    </xf>
    <xf numFmtId="0" fontId="0" fillId="0" borderId="0" xfId="0" applyFill="1" applyBorder="1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44" fontId="0" fillId="0" borderId="1" xfId="0" applyNumberFormat="1" applyBorder="1"/>
    <xf numFmtId="0" fontId="0" fillId="2" borderId="1" xfId="0" applyFill="1" applyBorder="1" applyAlignment="1">
      <alignment horizontal="right" vertical="center"/>
    </xf>
    <xf numFmtId="44" fontId="0" fillId="2" borderId="1" xfId="0" applyNumberFormat="1" applyFill="1" applyBorder="1" applyAlignment="1">
      <alignment horizontal="right" vertical="center"/>
    </xf>
    <xf numFmtId="0" fontId="0" fillId="2" borderId="8" xfId="0" applyFill="1" applyBorder="1" applyAlignment="1">
      <alignment horizontal="right" vertical="center"/>
    </xf>
    <xf numFmtId="44" fontId="0" fillId="2" borderId="8" xfId="0" applyNumberFormat="1" applyFill="1" applyBorder="1" applyAlignment="1">
      <alignment horizontal="right" vertical="center"/>
    </xf>
    <xf numFmtId="164" fontId="0" fillId="2" borderId="9" xfId="0" applyNumberFormat="1" applyFill="1" applyBorder="1" applyAlignment="1">
      <alignment horizontal="right" vertical="center"/>
    </xf>
    <xf numFmtId="44" fontId="0" fillId="0" borderId="0" xfId="0" applyNumberFormat="1"/>
    <xf numFmtId="0" fontId="0" fillId="0" borderId="14" xfId="0" applyBorder="1"/>
    <xf numFmtId="0" fontId="3" fillId="0" borderId="8" xfId="0" applyFont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right" vertical="center"/>
    </xf>
    <xf numFmtId="0" fontId="0" fillId="0" borderId="0" xfId="0" applyFill="1"/>
    <xf numFmtId="164" fontId="0" fillId="0" borderId="1" xfId="0" applyNumberFormat="1" applyFill="1" applyBorder="1"/>
    <xf numFmtId="0" fontId="0" fillId="0" borderId="6" xfId="0" applyBorder="1" applyAlignment="1">
      <alignment horizontal="left"/>
    </xf>
    <xf numFmtId="9" fontId="0" fillId="0" borderId="5" xfId="0" applyNumberFormat="1" applyBorder="1"/>
    <xf numFmtId="0" fontId="0" fillId="2" borderId="7" xfId="0" applyFill="1" applyBorder="1" applyAlignment="1">
      <alignment horizontal="left" vertical="center" wrapText="1"/>
    </xf>
    <xf numFmtId="0" fontId="0" fillId="2" borderId="5" xfId="0" applyFill="1" applyBorder="1" applyAlignment="1">
      <alignment horizontal="left" vertical="center" wrapText="1"/>
    </xf>
    <xf numFmtId="164" fontId="0" fillId="0" borderId="5" xfId="0" applyNumberFormat="1" applyBorder="1"/>
    <xf numFmtId="0" fontId="0" fillId="0" borderId="8" xfId="0" applyBorder="1"/>
    <xf numFmtId="44" fontId="0" fillId="0" borderId="8" xfId="0" applyNumberFormat="1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6" xfId="0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4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7" xfId="0" applyBorder="1"/>
  </cellXfs>
  <cellStyles count="6">
    <cellStyle name="Monétaire 2" xfId="3"/>
    <cellStyle name="Monétaire 3" xfId="5"/>
    <cellStyle name="Normal" xfId="0" builtinId="0"/>
    <cellStyle name="Normal 2" xfId="2"/>
    <cellStyle name="Normal 3" xfId="4"/>
    <cellStyle name="tableau" xfId="1"/>
  </cellStyles>
  <dxfs count="11"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auto="1"/>
      </font>
    </dxf>
  </dxfs>
  <tableStyles count="1" defaultTableStyle="TableStyleMedium2" defaultPivotStyle="PivotStyleLight16">
    <tableStyle name="Style de tableau 1" pivot="0" count="1">
      <tableStyleElement type="wholeTable" dxfId="1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Inventaire" displayName="Inventaire" ref="A1:B28" totalsRowShown="0">
  <autoFilter ref="A1:B28"/>
  <sortState ref="A2:B27">
    <sortCondition ref="A1:A27"/>
  </sortState>
  <tableColumns count="2">
    <tableColumn id="1" name="Designation" dataDxfId="9"/>
    <tableColumn id="2" name="Prix unitair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1:E83" totalsRowShown="0" headerRowDxfId="7" headerRowBorderDxfId="6" totalsRowBorderDxfId="5">
  <autoFilter ref="A21:E83"/>
  <tableColumns count="5">
    <tableColumn id="1" name="Designation" dataDxfId="4"/>
    <tableColumn id="2" name="Quantité(s)" dataDxfId="3"/>
    <tableColumn id="3" name="Unité(s)" dataDxfId="2"/>
    <tableColumn id="4" name="Prix unitaire" dataDxfId="1">
      <calculatedColumnFormula>VLOOKUP(A22,Inventaire[],2)</calculatedColumnFormula>
    </tableColumn>
    <tableColumn id="5" name="Total " dataDxfId="0">
      <calculatedColumnFormula>SUM(B22*D22)</calculatedColumnFormula>
    </tableColumn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8"/>
  <sheetViews>
    <sheetView workbookViewId="0">
      <selection activeCell="B29" sqref="B29"/>
    </sheetView>
  </sheetViews>
  <sheetFormatPr baseColWidth="10" defaultRowHeight="15" x14ac:dyDescent="0.25"/>
  <cols>
    <col min="1" max="1" width="64.7109375" customWidth="1"/>
    <col min="2" max="2" width="14.85546875" customWidth="1"/>
  </cols>
  <sheetData>
    <row r="1" spans="1:2" x14ac:dyDescent="0.25">
      <c r="A1" t="s">
        <v>4</v>
      </c>
      <c r="B1" s="20" t="s">
        <v>7</v>
      </c>
    </row>
    <row r="2" spans="1:2" x14ac:dyDescent="0.25">
      <c r="A2" s="6" t="s">
        <v>22</v>
      </c>
      <c r="B2" s="14">
        <v>69.88</v>
      </c>
    </row>
    <row r="3" spans="1:2" x14ac:dyDescent="0.25">
      <c r="A3" s="6" t="s">
        <v>25</v>
      </c>
      <c r="B3" s="14">
        <v>69.88</v>
      </c>
    </row>
    <row r="4" spans="1:2" x14ac:dyDescent="0.25">
      <c r="A4" s="6" t="s">
        <v>36</v>
      </c>
      <c r="B4" s="14">
        <v>69.88</v>
      </c>
    </row>
    <row r="5" spans="1:2" x14ac:dyDescent="0.25">
      <c r="A5" s="6" t="s">
        <v>23</v>
      </c>
      <c r="B5" s="14">
        <v>69.88</v>
      </c>
    </row>
    <row r="6" spans="1:2" x14ac:dyDescent="0.25">
      <c r="A6" s="6" t="s">
        <v>32</v>
      </c>
      <c r="B6" s="14">
        <v>59.42</v>
      </c>
    </row>
    <row r="7" spans="1:2" x14ac:dyDescent="0.25">
      <c r="A7" s="6" t="s">
        <v>31</v>
      </c>
      <c r="B7" s="14">
        <v>450</v>
      </c>
    </row>
    <row r="8" spans="1:2" x14ac:dyDescent="0.25">
      <c r="A8" s="6" t="s">
        <v>30</v>
      </c>
      <c r="B8" s="14">
        <v>189.5</v>
      </c>
    </row>
    <row r="9" spans="1:2" x14ac:dyDescent="0.25">
      <c r="A9" s="6" t="s">
        <v>29</v>
      </c>
      <c r="B9" s="14">
        <v>418</v>
      </c>
    </row>
    <row r="10" spans="1:2" x14ac:dyDescent="0.25">
      <c r="A10" s="6" t="s">
        <v>21</v>
      </c>
      <c r="B10" s="14">
        <v>49.04</v>
      </c>
    </row>
    <row r="11" spans="1:2" x14ac:dyDescent="0.25">
      <c r="A11" s="6" t="s">
        <v>28</v>
      </c>
      <c r="B11" s="14">
        <v>49.04</v>
      </c>
    </row>
    <row r="12" spans="1:2" x14ac:dyDescent="0.25">
      <c r="A12" s="6" t="s">
        <v>33</v>
      </c>
      <c r="B12" s="14">
        <v>18.5</v>
      </c>
    </row>
    <row r="13" spans="1:2" x14ac:dyDescent="0.25">
      <c r="A13" s="6" t="s">
        <v>34</v>
      </c>
      <c r="B13" s="14">
        <v>18.5</v>
      </c>
    </row>
    <row r="14" spans="1:2" x14ac:dyDescent="0.25">
      <c r="A14" s="6" t="s">
        <v>13</v>
      </c>
      <c r="B14" s="14">
        <v>55.45</v>
      </c>
    </row>
    <row r="15" spans="1:2" x14ac:dyDescent="0.25">
      <c r="A15" s="6" t="s">
        <v>24</v>
      </c>
      <c r="B15" s="14">
        <v>69.88</v>
      </c>
    </row>
    <row r="16" spans="1:2" x14ac:dyDescent="0.25">
      <c r="A16" s="6" t="s">
        <v>14</v>
      </c>
      <c r="B16" s="14">
        <v>69.88</v>
      </c>
    </row>
    <row r="17" spans="1:2" x14ac:dyDescent="0.25">
      <c r="A17" s="6" t="s">
        <v>37</v>
      </c>
      <c r="B17" s="14">
        <v>69.88</v>
      </c>
    </row>
    <row r="18" spans="1:2" x14ac:dyDescent="0.25">
      <c r="A18" s="6" t="s">
        <v>15</v>
      </c>
      <c r="B18" s="14">
        <v>69.88</v>
      </c>
    </row>
    <row r="19" spans="1:2" x14ac:dyDescent="0.25">
      <c r="A19" s="6" t="s">
        <v>17</v>
      </c>
      <c r="B19" s="14">
        <v>70.459999999999994</v>
      </c>
    </row>
    <row r="20" spans="1:2" x14ac:dyDescent="0.25">
      <c r="A20" s="6" t="s">
        <v>18</v>
      </c>
      <c r="B20" s="14">
        <v>70.459999999999994</v>
      </c>
    </row>
    <row r="21" spans="1:2" x14ac:dyDescent="0.25">
      <c r="A21" s="6" t="s">
        <v>27</v>
      </c>
      <c r="B21" s="14">
        <v>113.37</v>
      </c>
    </row>
    <row r="22" spans="1:2" x14ac:dyDescent="0.25">
      <c r="A22" s="6" t="s">
        <v>16</v>
      </c>
      <c r="B22" s="14">
        <v>84.45</v>
      </c>
    </row>
    <row r="23" spans="1:2" x14ac:dyDescent="0.25">
      <c r="A23" s="6" t="s">
        <v>19</v>
      </c>
      <c r="B23" s="14">
        <v>64.83</v>
      </c>
    </row>
    <row r="24" spans="1:2" x14ac:dyDescent="0.25">
      <c r="A24" s="6" t="s">
        <v>26</v>
      </c>
      <c r="B24" s="14">
        <v>64.83</v>
      </c>
    </row>
    <row r="25" spans="1:2" x14ac:dyDescent="0.25">
      <c r="A25" s="6" t="s">
        <v>12</v>
      </c>
      <c r="B25" s="14">
        <v>64.83</v>
      </c>
    </row>
    <row r="26" spans="1:2" x14ac:dyDescent="0.25">
      <c r="A26" s="6" t="s">
        <v>20</v>
      </c>
      <c r="B26" s="14">
        <v>64.83</v>
      </c>
    </row>
    <row r="27" spans="1:2" x14ac:dyDescent="0.25">
      <c r="A27" s="6" t="s">
        <v>11</v>
      </c>
      <c r="B27" s="14">
        <v>85.62</v>
      </c>
    </row>
    <row r="28" spans="1:2" x14ac:dyDescent="0.25">
      <c r="A28" s="32"/>
      <c r="B28" s="3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6"/>
  <sheetViews>
    <sheetView tabSelected="1" workbookViewId="0">
      <selection activeCell="G56" sqref="G56"/>
    </sheetView>
  </sheetViews>
  <sheetFormatPr baseColWidth="10" defaultRowHeight="15" x14ac:dyDescent="0.25"/>
  <cols>
    <col min="1" max="1" width="44.85546875" customWidth="1"/>
    <col min="2" max="2" width="10.42578125" customWidth="1"/>
    <col min="3" max="3" width="10.85546875" customWidth="1"/>
    <col min="4" max="5" width="10.5703125" customWidth="1"/>
  </cols>
  <sheetData>
    <row r="1" spans="1:5" ht="18.75" customHeight="1" x14ac:dyDescent="0.25">
      <c r="A1" s="1" t="s">
        <v>0</v>
      </c>
      <c r="B1" s="1"/>
      <c r="E1" s="2">
        <f ca="1">TODAY()</f>
        <v>41901</v>
      </c>
    </row>
    <row r="2" spans="1:5" ht="19.5" customHeight="1" x14ac:dyDescent="0.25">
      <c r="A2" s="1" t="s">
        <v>35</v>
      </c>
      <c r="B2" s="1"/>
      <c r="D2" s="53" t="s">
        <v>3</v>
      </c>
      <c r="E2" s="54"/>
    </row>
    <row r="3" spans="1:5" ht="18.75" customHeight="1" x14ac:dyDescent="0.25">
      <c r="A3" s="1" t="s">
        <v>50</v>
      </c>
      <c r="B3" s="1"/>
    </row>
    <row r="4" spans="1:5" ht="21" customHeight="1" x14ac:dyDescent="0.25">
      <c r="A4" s="1" t="s">
        <v>1</v>
      </c>
      <c r="B4" s="1"/>
    </row>
    <row r="5" spans="1:5" ht="20.25" customHeight="1" x14ac:dyDescent="0.25">
      <c r="A5" s="1" t="s">
        <v>48</v>
      </c>
      <c r="B5" s="1"/>
    </row>
    <row r="6" spans="1:5" ht="19.5" customHeight="1" x14ac:dyDescent="0.25">
      <c r="A6" s="1" t="s">
        <v>49</v>
      </c>
      <c r="B6" s="1"/>
    </row>
    <row r="7" spans="1:5" ht="18" customHeight="1" x14ac:dyDescent="0.25">
      <c r="A7" s="55" t="s">
        <v>2</v>
      </c>
      <c r="B7" s="55"/>
      <c r="C7" s="55"/>
    </row>
    <row r="10" spans="1:5" x14ac:dyDescent="0.25">
      <c r="A10" t="s">
        <v>52</v>
      </c>
      <c r="B10" s="56" t="s">
        <v>38</v>
      </c>
      <c r="C10" s="57"/>
      <c r="D10" s="57"/>
      <c r="E10" s="58"/>
    </row>
    <row r="11" spans="1:5" x14ac:dyDescent="0.25">
      <c r="B11" s="34" t="s">
        <v>51</v>
      </c>
      <c r="C11" s="35"/>
      <c r="D11" s="35"/>
      <c r="E11" s="36"/>
    </row>
    <row r="12" spans="1:5" x14ac:dyDescent="0.25">
      <c r="B12" s="34"/>
      <c r="C12" s="35"/>
      <c r="D12" s="35"/>
      <c r="E12" s="36"/>
    </row>
    <row r="13" spans="1:5" x14ac:dyDescent="0.25">
      <c r="B13" s="34"/>
      <c r="C13" s="35"/>
      <c r="D13" s="35"/>
      <c r="E13" s="36"/>
    </row>
    <row r="14" spans="1:5" x14ac:dyDescent="0.25">
      <c r="B14" s="37"/>
      <c r="C14" s="38"/>
      <c r="D14" s="38"/>
      <c r="E14" s="39"/>
    </row>
    <row r="15" spans="1:5" x14ac:dyDescent="0.25">
      <c r="D15" s="3"/>
      <c r="E15" s="3"/>
    </row>
    <row r="16" spans="1:5" x14ac:dyDescent="0.25">
      <c r="A16" s="50" t="s">
        <v>39</v>
      </c>
      <c r="B16" s="50"/>
      <c r="C16" s="50"/>
      <c r="D16" s="3"/>
      <c r="E16" s="3"/>
    </row>
    <row r="17" spans="1:5" x14ac:dyDescent="0.25">
      <c r="A17" s="50" t="s">
        <v>9</v>
      </c>
      <c r="B17" s="50"/>
      <c r="C17" s="50"/>
      <c r="D17" s="3"/>
      <c r="E17" s="3"/>
    </row>
    <row r="18" spans="1:5" x14ac:dyDescent="0.25">
      <c r="A18" s="50" t="s">
        <v>10</v>
      </c>
      <c r="B18" s="50"/>
      <c r="C18" s="50"/>
      <c r="D18" s="3"/>
      <c r="E18" s="3"/>
    </row>
    <row r="19" spans="1:5" x14ac:dyDescent="0.25">
      <c r="D19" s="3"/>
      <c r="E19" s="3"/>
    </row>
    <row r="21" spans="1:5" ht="26.25" customHeight="1" x14ac:dyDescent="0.25">
      <c r="A21" s="4" t="s">
        <v>4</v>
      </c>
      <c r="B21" s="5" t="s">
        <v>5</v>
      </c>
      <c r="C21" s="5" t="s">
        <v>6</v>
      </c>
      <c r="D21" s="5" t="s">
        <v>7</v>
      </c>
      <c r="E21" s="23" t="s">
        <v>8</v>
      </c>
    </row>
    <row r="22" spans="1:5" x14ac:dyDescent="0.25">
      <c r="A22" s="29" t="s">
        <v>19</v>
      </c>
      <c r="B22" s="17">
        <v>6</v>
      </c>
      <c r="C22" s="17"/>
      <c r="D22" s="18">
        <f>VLOOKUP(A22,Inventaire[],2)</f>
        <v>64.83</v>
      </c>
      <c r="E22" s="19">
        <f t="shared" ref="E22" si="0">SUM(B22*D22)</f>
        <v>388.98</v>
      </c>
    </row>
    <row r="23" spans="1:5" ht="30" x14ac:dyDescent="0.25">
      <c r="A23" s="30" t="s">
        <v>29</v>
      </c>
      <c r="B23" s="15">
        <v>2</v>
      </c>
      <c r="C23" s="15"/>
      <c r="D23" s="16">
        <f>VLOOKUP(A23,Inventaire[],2)</f>
        <v>418</v>
      </c>
      <c r="E23" s="24">
        <f t="shared" ref="E23:E30" si="1">SUM(B23*D23)</f>
        <v>836</v>
      </c>
    </row>
    <row r="24" spans="1:5" ht="30" x14ac:dyDescent="0.25">
      <c r="A24" s="30" t="s">
        <v>29</v>
      </c>
      <c r="B24" s="15">
        <v>4</v>
      </c>
      <c r="C24" s="15"/>
      <c r="D24" s="16">
        <f>VLOOKUP(A24,Inventaire[],2)</f>
        <v>418</v>
      </c>
      <c r="E24" s="24">
        <f t="shared" si="1"/>
        <v>1672</v>
      </c>
    </row>
    <row r="25" spans="1:5" ht="30" x14ac:dyDescent="0.25">
      <c r="A25" s="30" t="s">
        <v>29</v>
      </c>
      <c r="B25" s="15">
        <v>3</v>
      </c>
      <c r="C25" s="15"/>
      <c r="D25" s="16">
        <f>VLOOKUP(A25,Inventaire[],2)</f>
        <v>418</v>
      </c>
      <c r="E25" s="24">
        <f t="shared" si="1"/>
        <v>1254</v>
      </c>
    </row>
    <row r="26" spans="1:5" x14ac:dyDescent="0.25">
      <c r="A26" s="30" t="s">
        <v>32</v>
      </c>
      <c r="B26" s="15">
        <v>2</v>
      </c>
      <c r="C26" s="15"/>
      <c r="D26" s="16">
        <f>VLOOKUP(A26,Inventaire[],2)</f>
        <v>59.42</v>
      </c>
      <c r="E26" s="24">
        <f t="shared" si="1"/>
        <v>118.84</v>
      </c>
    </row>
    <row r="27" spans="1:5" x14ac:dyDescent="0.25">
      <c r="A27" s="30" t="s">
        <v>32</v>
      </c>
      <c r="B27" s="15">
        <v>1</v>
      </c>
      <c r="C27" s="15"/>
      <c r="D27" s="16">
        <f>VLOOKUP(A27,Inventaire[],2)</f>
        <v>59.42</v>
      </c>
      <c r="E27" s="24">
        <f t="shared" si="1"/>
        <v>59.42</v>
      </c>
    </row>
    <row r="28" spans="1:5" x14ac:dyDescent="0.25">
      <c r="A28" s="30" t="s">
        <v>22</v>
      </c>
      <c r="B28" s="15">
        <v>1</v>
      </c>
      <c r="C28" s="15"/>
      <c r="D28" s="16">
        <f>VLOOKUP(A28,Inventaire[],2)</f>
        <v>69.88</v>
      </c>
      <c r="E28" s="24">
        <f t="shared" si="1"/>
        <v>69.88</v>
      </c>
    </row>
    <row r="29" spans="1:5" x14ac:dyDescent="0.25">
      <c r="A29" s="30" t="s">
        <v>22</v>
      </c>
      <c r="B29" s="15">
        <v>5</v>
      </c>
      <c r="C29" s="15"/>
      <c r="D29" s="16">
        <f>VLOOKUP(A29,Inventaire[],2)</f>
        <v>69.88</v>
      </c>
      <c r="E29" s="24">
        <f t="shared" si="1"/>
        <v>349.4</v>
      </c>
    </row>
    <row r="30" spans="1:5" x14ac:dyDescent="0.25">
      <c r="A30" s="30" t="s">
        <v>53</v>
      </c>
      <c r="B30" s="15">
        <v>5</v>
      </c>
      <c r="C30" s="15"/>
      <c r="D30" s="16">
        <v>23</v>
      </c>
      <c r="E30" s="24">
        <f t="shared" si="1"/>
        <v>115</v>
      </c>
    </row>
    <row r="31" spans="1:5" x14ac:dyDescent="0.25">
      <c r="A31" s="30"/>
      <c r="B31" s="15"/>
      <c r="C31" s="15"/>
      <c r="D31" s="16" t="e">
        <f>VLOOKUP(A31,Inventaire[],2)</f>
        <v>#N/A</v>
      </c>
      <c r="E31" s="24" t="e">
        <f t="shared" ref="E31:E41" si="2">SUM(B31*D31)</f>
        <v>#N/A</v>
      </c>
    </row>
    <row r="32" spans="1:5" x14ac:dyDescent="0.25">
      <c r="A32" s="30"/>
      <c r="B32" s="15"/>
      <c r="C32" s="15"/>
      <c r="D32" s="16" t="e">
        <f>VLOOKUP(A32,Inventaire[],2)</f>
        <v>#N/A</v>
      </c>
      <c r="E32" s="24" t="e">
        <f t="shared" si="2"/>
        <v>#N/A</v>
      </c>
    </row>
    <row r="33" spans="1:5" x14ac:dyDescent="0.25">
      <c r="A33" s="30"/>
      <c r="B33" s="15"/>
      <c r="C33" s="15"/>
      <c r="D33" s="16" t="e">
        <f>VLOOKUP(A33,Inventaire[],2)</f>
        <v>#N/A</v>
      </c>
      <c r="E33" s="24" t="e">
        <f t="shared" si="2"/>
        <v>#N/A</v>
      </c>
    </row>
    <row r="34" spans="1:5" ht="15" customHeight="1" x14ac:dyDescent="0.25">
      <c r="A34" s="30"/>
      <c r="B34" s="15"/>
      <c r="C34" s="15"/>
      <c r="D34" s="16" t="e">
        <f>VLOOKUP(A34,Inventaire[],2)</f>
        <v>#N/A</v>
      </c>
      <c r="E34" s="24" t="e">
        <f t="shared" si="2"/>
        <v>#N/A</v>
      </c>
    </row>
    <row r="35" spans="1:5" x14ac:dyDescent="0.25">
      <c r="A35" s="30"/>
      <c r="B35" s="15"/>
      <c r="C35" s="15"/>
      <c r="D35" s="16" t="e">
        <f>VLOOKUP(A35,Inventaire[],2)</f>
        <v>#N/A</v>
      </c>
      <c r="E35" s="24" t="e">
        <f t="shared" si="2"/>
        <v>#N/A</v>
      </c>
    </row>
    <row r="36" spans="1:5" x14ac:dyDescent="0.25">
      <c r="A36" s="30"/>
      <c r="B36" s="15"/>
      <c r="C36" s="15"/>
      <c r="D36" s="16" t="e">
        <f>VLOOKUP(A36,Inventaire[],2)</f>
        <v>#N/A</v>
      </c>
      <c r="E36" s="24" t="e">
        <f t="shared" si="2"/>
        <v>#N/A</v>
      </c>
    </row>
    <row r="37" spans="1:5" x14ac:dyDescent="0.25">
      <c r="A37" s="30"/>
      <c r="B37" s="15"/>
      <c r="C37" s="15"/>
      <c r="D37" s="16" t="e">
        <f>VLOOKUP(A37,Inventaire[],2)</f>
        <v>#N/A</v>
      </c>
      <c r="E37" s="24" t="e">
        <f t="shared" si="2"/>
        <v>#N/A</v>
      </c>
    </row>
    <row r="38" spans="1:5" x14ac:dyDescent="0.25">
      <c r="A38" s="30"/>
      <c r="B38" s="15"/>
      <c r="C38" s="15"/>
      <c r="D38" s="16" t="e">
        <f>VLOOKUP(A38,Inventaire[],2)</f>
        <v>#N/A</v>
      </c>
      <c r="E38" s="24" t="e">
        <f t="shared" si="2"/>
        <v>#N/A</v>
      </c>
    </row>
    <row r="39" spans="1:5" x14ac:dyDescent="0.25">
      <c r="A39" s="30"/>
      <c r="B39" s="15"/>
      <c r="C39" s="15"/>
      <c r="D39" s="16" t="e">
        <f>VLOOKUP(A39,Inventaire[],2)</f>
        <v>#N/A</v>
      </c>
      <c r="E39" s="24" t="e">
        <f t="shared" si="2"/>
        <v>#N/A</v>
      </c>
    </row>
    <row r="40" spans="1:5" x14ac:dyDescent="0.25">
      <c r="A40" s="30"/>
      <c r="B40" s="15"/>
      <c r="C40" s="15"/>
      <c r="D40" s="16" t="e">
        <f>VLOOKUP(A40,Inventaire[],2)</f>
        <v>#N/A</v>
      </c>
      <c r="E40" s="24" t="e">
        <f t="shared" si="2"/>
        <v>#N/A</v>
      </c>
    </row>
    <row r="41" spans="1:5" x14ac:dyDescent="0.25">
      <c r="A41" s="30"/>
      <c r="B41" s="15"/>
      <c r="C41" s="15"/>
      <c r="D41" s="16" t="e">
        <f>VLOOKUP(A41,Inventaire[],2)</f>
        <v>#N/A</v>
      </c>
      <c r="E41" s="24" t="e">
        <f t="shared" si="2"/>
        <v>#N/A</v>
      </c>
    </row>
    <row r="42" spans="1:5" x14ac:dyDescent="0.25">
      <c r="A42" s="30"/>
      <c r="B42" s="15"/>
      <c r="C42" s="15"/>
      <c r="D42" s="16" t="e">
        <f>VLOOKUP(A42,Inventaire[],2)</f>
        <v>#N/A</v>
      </c>
      <c r="E42" s="24" t="e">
        <f t="shared" ref="E42:E83" si="3">SUM(B42*D42)</f>
        <v>#N/A</v>
      </c>
    </row>
    <row r="43" spans="1:5" x14ac:dyDescent="0.25">
      <c r="A43" s="30"/>
      <c r="B43" s="15"/>
      <c r="C43" s="15"/>
      <c r="D43" s="16" t="e">
        <f>VLOOKUP(A43,Inventaire[],2)</f>
        <v>#N/A</v>
      </c>
      <c r="E43" s="24" t="e">
        <f t="shared" si="3"/>
        <v>#N/A</v>
      </c>
    </row>
    <row r="44" spans="1:5" x14ac:dyDescent="0.25">
      <c r="A44" s="30"/>
      <c r="B44" s="15"/>
      <c r="C44" s="15"/>
      <c r="D44" s="16" t="e">
        <f>VLOOKUP(A44,Inventaire[],2)</f>
        <v>#N/A</v>
      </c>
      <c r="E44" s="24" t="e">
        <f t="shared" si="3"/>
        <v>#N/A</v>
      </c>
    </row>
    <row r="45" spans="1:5" x14ac:dyDescent="0.25">
      <c r="A45" s="30"/>
      <c r="B45" s="15"/>
      <c r="C45" s="15"/>
      <c r="D45" s="16" t="e">
        <f>VLOOKUP(A45,Inventaire[],2)</f>
        <v>#N/A</v>
      </c>
      <c r="E45" s="24" t="e">
        <f t="shared" si="3"/>
        <v>#N/A</v>
      </c>
    </row>
    <row r="46" spans="1:5" x14ac:dyDescent="0.25">
      <c r="A46" s="30"/>
      <c r="B46" s="15"/>
      <c r="C46" s="15"/>
      <c r="D46" s="16" t="e">
        <f>VLOOKUP(A46,Inventaire[],2)</f>
        <v>#N/A</v>
      </c>
      <c r="E46" s="24" t="e">
        <f t="shared" si="3"/>
        <v>#N/A</v>
      </c>
    </row>
    <row r="47" spans="1:5" x14ac:dyDescent="0.25">
      <c r="A47" s="30"/>
      <c r="B47" s="15"/>
      <c r="C47" s="15"/>
      <c r="D47" s="16" t="e">
        <f>VLOOKUP(A47,Inventaire[],2)</f>
        <v>#N/A</v>
      </c>
      <c r="E47" s="24" t="e">
        <f t="shared" si="3"/>
        <v>#N/A</v>
      </c>
    </row>
    <row r="48" spans="1:5" x14ac:dyDescent="0.25">
      <c r="A48" s="30"/>
      <c r="B48" s="15"/>
      <c r="C48" s="15"/>
      <c r="D48" s="16" t="e">
        <f>VLOOKUP(A48,Inventaire[],2)</f>
        <v>#N/A</v>
      </c>
      <c r="E48" s="24" t="e">
        <f t="shared" si="3"/>
        <v>#N/A</v>
      </c>
    </row>
    <row r="49" spans="1:5" x14ac:dyDescent="0.25">
      <c r="A49" s="30"/>
      <c r="B49" s="15"/>
      <c r="C49" s="15"/>
      <c r="D49" s="16" t="e">
        <f>VLOOKUP(A49,Inventaire[],2)</f>
        <v>#N/A</v>
      </c>
      <c r="E49" s="24" t="e">
        <f t="shared" si="3"/>
        <v>#N/A</v>
      </c>
    </row>
    <row r="50" spans="1:5" x14ac:dyDescent="0.25">
      <c r="A50" s="30"/>
      <c r="B50" s="15"/>
      <c r="C50" s="15"/>
      <c r="D50" s="16" t="e">
        <f>VLOOKUP(A50,Inventaire[],2)</f>
        <v>#N/A</v>
      </c>
      <c r="E50" s="24" t="e">
        <f t="shared" si="3"/>
        <v>#N/A</v>
      </c>
    </row>
    <row r="51" spans="1:5" x14ac:dyDescent="0.25">
      <c r="A51" s="30"/>
      <c r="B51" s="15"/>
      <c r="C51" s="15"/>
      <c r="D51" s="16" t="e">
        <f>VLOOKUP(A51,Inventaire[],2)</f>
        <v>#N/A</v>
      </c>
      <c r="E51" s="24" t="e">
        <f t="shared" si="3"/>
        <v>#N/A</v>
      </c>
    </row>
    <row r="52" spans="1:5" x14ac:dyDescent="0.25">
      <c r="A52" s="30"/>
      <c r="B52" s="15"/>
      <c r="C52" s="15"/>
      <c r="D52" s="16" t="e">
        <f>VLOOKUP(A52,Inventaire[],2)</f>
        <v>#N/A</v>
      </c>
      <c r="E52" s="24" t="e">
        <f t="shared" si="3"/>
        <v>#N/A</v>
      </c>
    </row>
    <row r="53" spans="1:5" x14ac:dyDescent="0.25">
      <c r="A53" s="30"/>
      <c r="B53" s="15"/>
      <c r="C53" s="15"/>
      <c r="D53" s="16" t="e">
        <f>VLOOKUP(A53,Inventaire[],2)</f>
        <v>#N/A</v>
      </c>
      <c r="E53" s="24" t="e">
        <f t="shared" si="3"/>
        <v>#N/A</v>
      </c>
    </row>
    <row r="54" spans="1:5" x14ac:dyDescent="0.25">
      <c r="A54" s="30"/>
      <c r="B54" s="15"/>
      <c r="C54" s="15"/>
      <c r="D54" s="16" t="e">
        <f>VLOOKUP(A54,Inventaire[],2)</f>
        <v>#N/A</v>
      </c>
      <c r="E54" s="24" t="e">
        <f t="shared" si="3"/>
        <v>#N/A</v>
      </c>
    </row>
    <row r="55" spans="1:5" x14ac:dyDescent="0.25">
      <c r="A55" s="30"/>
      <c r="B55" s="15"/>
      <c r="C55" s="15"/>
      <c r="D55" s="16" t="e">
        <f>VLOOKUP(A55,Inventaire[],2)</f>
        <v>#N/A</v>
      </c>
      <c r="E55" s="24" t="e">
        <f t="shared" si="3"/>
        <v>#N/A</v>
      </c>
    </row>
    <row r="56" spans="1:5" x14ac:dyDescent="0.25">
      <c r="A56" s="30"/>
      <c r="B56" s="15"/>
      <c r="C56" s="15"/>
      <c r="D56" s="16" t="e">
        <f>VLOOKUP(A56,Inventaire[],2)</f>
        <v>#N/A</v>
      </c>
      <c r="E56" s="24" t="e">
        <f t="shared" si="3"/>
        <v>#N/A</v>
      </c>
    </row>
    <row r="57" spans="1:5" x14ac:dyDescent="0.25">
      <c r="A57" s="30"/>
      <c r="B57" s="15"/>
      <c r="C57" s="15"/>
      <c r="D57" s="16" t="e">
        <f>VLOOKUP(A57,Inventaire[],2)</f>
        <v>#N/A</v>
      </c>
      <c r="E57" s="24" t="e">
        <f t="shared" si="3"/>
        <v>#N/A</v>
      </c>
    </row>
    <row r="58" spans="1:5" x14ac:dyDescent="0.25">
      <c r="A58" s="30"/>
      <c r="B58" s="15"/>
      <c r="C58" s="15"/>
      <c r="D58" s="16" t="e">
        <f>VLOOKUP(A58,Inventaire[],2)</f>
        <v>#N/A</v>
      </c>
      <c r="E58" s="24" t="e">
        <f t="shared" si="3"/>
        <v>#N/A</v>
      </c>
    </row>
    <row r="59" spans="1:5" x14ac:dyDescent="0.25">
      <c r="A59" s="30"/>
      <c r="B59" s="15"/>
      <c r="C59" s="15"/>
      <c r="D59" s="16" t="e">
        <f>VLOOKUP(A59,Inventaire[],2)</f>
        <v>#N/A</v>
      </c>
      <c r="E59" s="24" t="e">
        <f t="shared" si="3"/>
        <v>#N/A</v>
      </c>
    </row>
    <row r="60" spans="1:5" x14ac:dyDescent="0.25">
      <c r="A60" s="30"/>
      <c r="B60" s="15"/>
      <c r="C60" s="15"/>
      <c r="D60" s="16" t="e">
        <f>VLOOKUP(A60,Inventaire[],2)</f>
        <v>#N/A</v>
      </c>
      <c r="E60" s="24" t="e">
        <f t="shared" si="3"/>
        <v>#N/A</v>
      </c>
    </row>
    <row r="61" spans="1:5" x14ac:dyDescent="0.25">
      <c r="A61" s="30"/>
      <c r="B61" s="15"/>
      <c r="C61" s="15"/>
      <c r="D61" s="16" t="e">
        <f>VLOOKUP(A61,Inventaire[],2)</f>
        <v>#N/A</v>
      </c>
      <c r="E61" s="24" t="e">
        <f t="shared" si="3"/>
        <v>#N/A</v>
      </c>
    </row>
    <row r="62" spans="1:5" x14ac:dyDescent="0.25">
      <c r="A62" s="30"/>
      <c r="B62" s="15"/>
      <c r="C62" s="15"/>
      <c r="D62" s="16" t="e">
        <f>VLOOKUP(A62,Inventaire[],2)</f>
        <v>#N/A</v>
      </c>
      <c r="E62" s="24" t="e">
        <f t="shared" si="3"/>
        <v>#N/A</v>
      </c>
    </row>
    <row r="63" spans="1:5" x14ac:dyDescent="0.25">
      <c r="A63" s="30"/>
      <c r="B63" s="15"/>
      <c r="C63" s="15"/>
      <c r="D63" s="16" t="e">
        <f>VLOOKUP(A63,Inventaire[],2)</f>
        <v>#N/A</v>
      </c>
      <c r="E63" s="24" t="e">
        <f t="shared" si="3"/>
        <v>#N/A</v>
      </c>
    </row>
    <row r="64" spans="1:5" x14ac:dyDescent="0.25">
      <c r="A64" s="30"/>
      <c r="B64" s="15"/>
      <c r="C64" s="15"/>
      <c r="D64" s="16" t="e">
        <f>VLOOKUP(A64,Inventaire[],2)</f>
        <v>#N/A</v>
      </c>
      <c r="E64" s="24" t="e">
        <f t="shared" si="3"/>
        <v>#N/A</v>
      </c>
    </row>
    <row r="65" spans="1:5" x14ac:dyDescent="0.25">
      <c r="A65" s="30"/>
      <c r="B65" s="15"/>
      <c r="C65" s="15"/>
      <c r="D65" s="16" t="e">
        <f>VLOOKUP(A65,Inventaire[],2)</f>
        <v>#N/A</v>
      </c>
      <c r="E65" s="24" t="e">
        <f t="shared" si="3"/>
        <v>#N/A</v>
      </c>
    </row>
    <row r="66" spans="1:5" x14ac:dyDescent="0.25">
      <c r="A66" s="30"/>
      <c r="B66" s="15"/>
      <c r="C66" s="15"/>
      <c r="D66" s="16" t="e">
        <f>VLOOKUP(A66,Inventaire[],2)</f>
        <v>#N/A</v>
      </c>
      <c r="E66" s="24" t="e">
        <f t="shared" si="3"/>
        <v>#N/A</v>
      </c>
    </row>
    <row r="67" spans="1:5" x14ac:dyDescent="0.25">
      <c r="A67" s="30"/>
      <c r="B67" s="15"/>
      <c r="C67" s="15"/>
      <c r="D67" s="16" t="e">
        <f>VLOOKUP(A67,Inventaire[],2)</f>
        <v>#N/A</v>
      </c>
      <c r="E67" s="24" t="e">
        <f t="shared" si="3"/>
        <v>#N/A</v>
      </c>
    </row>
    <row r="68" spans="1:5" x14ac:dyDescent="0.25">
      <c r="A68" s="30"/>
      <c r="B68" s="15"/>
      <c r="C68" s="15"/>
      <c r="D68" s="16" t="e">
        <f>VLOOKUP(A68,Inventaire[],2)</f>
        <v>#N/A</v>
      </c>
      <c r="E68" s="24" t="e">
        <f t="shared" si="3"/>
        <v>#N/A</v>
      </c>
    </row>
    <row r="69" spans="1:5" x14ac:dyDescent="0.25">
      <c r="A69" s="30"/>
      <c r="B69" s="15"/>
      <c r="C69" s="15"/>
      <c r="D69" s="16" t="e">
        <f>VLOOKUP(A69,Inventaire[],2)</f>
        <v>#N/A</v>
      </c>
      <c r="E69" s="24" t="e">
        <f t="shared" si="3"/>
        <v>#N/A</v>
      </c>
    </row>
    <row r="70" spans="1:5" x14ac:dyDescent="0.25">
      <c r="A70" s="30"/>
      <c r="B70" s="15"/>
      <c r="C70" s="15"/>
      <c r="D70" s="16" t="e">
        <f>VLOOKUP(A70,Inventaire[],2)</f>
        <v>#N/A</v>
      </c>
      <c r="E70" s="24" t="e">
        <f t="shared" si="3"/>
        <v>#N/A</v>
      </c>
    </row>
    <row r="71" spans="1:5" x14ac:dyDescent="0.25">
      <c r="A71" s="30"/>
      <c r="B71" s="15"/>
      <c r="C71" s="15"/>
      <c r="D71" s="16" t="e">
        <f>VLOOKUP(A71,Inventaire[],2)</f>
        <v>#N/A</v>
      </c>
      <c r="E71" s="24" t="e">
        <f t="shared" si="3"/>
        <v>#N/A</v>
      </c>
    </row>
    <row r="72" spans="1:5" x14ac:dyDescent="0.25">
      <c r="A72" s="30"/>
      <c r="B72" s="15"/>
      <c r="C72" s="15"/>
      <c r="D72" s="16" t="e">
        <f>VLOOKUP(A72,Inventaire[],2)</f>
        <v>#N/A</v>
      </c>
      <c r="E72" s="24" t="e">
        <f t="shared" si="3"/>
        <v>#N/A</v>
      </c>
    </row>
    <row r="73" spans="1:5" x14ac:dyDescent="0.25">
      <c r="A73" s="30"/>
      <c r="B73" s="15"/>
      <c r="C73" s="15"/>
      <c r="D73" s="16" t="e">
        <f>VLOOKUP(A73,Inventaire[],2)</f>
        <v>#N/A</v>
      </c>
      <c r="E73" s="24" t="e">
        <f t="shared" si="3"/>
        <v>#N/A</v>
      </c>
    </row>
    <row r="74" spans="1:5" x14ac:dyDescent="0.25">
      <c r="A74" s="30"/>
      <c r="B74" s="15"/>
      <c r="C74" s="15"/>
      <c r="D74" s="16" t="e">
        <f>VLOOKUP(A74,Inventaire[],2)</f>
        <v>#N/A</v>
      </c>
      <c r="E74" s="24" t="e">
        <f t="shared" si="3"/>
        <v>#N/A</v>
      </c>
    </row>
    <row r="75" spans="1:5" x14ac:dyDescent="0.25">
      <c r="A75" s="30"/>
      <c r="B75" s="15"/>
      <c r="C75" s="15"/>
      <c r="D75" s="16" t="e">
        <f>VLOOKUP(A75,Inventaire[],2)</f>
        <v>#N/A</v>
      </c>
      <c r="E75" s="24" t="e">
        <f t="shared" si="3"/>
        <v>#N/A</v>
      </c>
    </row>
    <row r="76" spans="1:5" x14ac:dyDescent="0.25">
      <c r="A76" s="30"/>
      <c r="B76" s="15"/>
      <c r="C76" s="15"/>
      <c r="D76" s="16" t="e">
        <f>VLOOKUP(A76,Inventaire[],2)</f>
        <v>#N/A</v>
      </c>
      <c r="E76" s="24" t="e">
        <f t="shared" si="3"/>
        <v>#N/A</v>
      </c>
    </row>
    <row r="77" spans="1:5" x14ac:dyDescent="0.25">
      <c r="A77" s="30"/>
      <c r="B77" s="15"/>
      <c r="C77" s="15"/>
      <c r="D77" s="16" t="e">
        <f>VLOOKUP(A77,Inventaire[],2)</f>
        <v>#N/A</v>
      </c>
      <c r="E77" s="24" t="e">
        <f t="shared" si="3"/>
        <v>#N/A</v>
      </c>
    </row>
    <row r="78" spans="1:5" x14ac:dyDescent="0.25">
      <c r="A78" s="30"/>
      <c r="B78" s="15"/>
      <c r="C78" s="15"/>
      <c r="D78" s="16" t="e">
        <f>VLOOKUP(A78,Inventaire[],2)</f>
        <v>#N/A</v>
      </c>
      <c r="E78" s="24" t="e">
        <f t="shared" si="3"/>
        <v>#N/A</v>
      </c>
    </row>
    <row r="79" spans="1:5" x14ac:dyDescent="0.25">
      <c r="A79" s="30"/>
      <c r="B79" s="15"/>
      <c r="C79" s="15"/>
      <c r="D79" s="16" t="e">
        <f>VLOOKUP(A79,Inventaire[],2)</f>
        <v>#N/A</v>
      </c>
      <c r="E79" s="24" t="e">
        <f t="shared" si="3"/>
        <v>#N/A</v>
      </c>
    </row>
    <row r="80" spans="1:5" x14ac:dyDescent="0.25">
      <c r="A80" s="30"/>
      <c r="B80" s="15"/>
      <c r="C80" s="15"/>
      <c r="D80" s="16" t="e">
        <f>VLOOKUP(A80,Inventaire[],2)</f>
        <v>#N/A</v>
      </c>
      <c r="E80" s="24" t="e">
        <f t="shared" si="3"/>
        <v>#N/A</v>
      </c>
    </row>
    <row r="81" spans="1:5" x14ac:dyDescent="0.25">
      <c r="A81" s="30"/>
      <c r="B81" s="15"/>
      <c r="C81" s="15"/>
      <c r="D81" s="16" t="e">
        <f>VLOOKUP(A81,Inventaire[],2)</f>
        <v>#N/A</v>
      </c>
      <c r="E81" s="24" t="e">
        <f t="shared" si="3"/>
        <v>#N/A</v>
      </c>
    </row>
    <row r="82" spans="1:5" x14ac:dyDescent="0.25">
      <c r="A82" s="30"/>
      <c r="B82" s="15"/>
      <c r="C82" s="15"/>
      <c r="D82" s="16" t="e">
        <f>VLOOKUP(A82,Inventaire[],2)</f>
        <v>#N/A</v>
      </c>
      <c r="E82" s="24" t="e">
        <f t="shared" si="3"/>
        <v>#N/A</v>
      </c>
    </row>
    <row r="83" spans="1:5" x14ac:dyDescent="0.25">
      <c r="A83" s="30"/>
      <c r="B83" s="15"/>
      <c r="C83" s="15"/>
      <c r="D83" s="16" t="e">
        <f>VLOOKUP(A83,Inventaire[],2)</f>
        <v>#N/A</v>
      </c>
      <c r="E83" s="24" t="e">
        <f t="shared" si="3"/>
        <v>#N/A</v>
      </c>
    </row>
    <row r="84" spans="1:5" x14ac:dyDescent="0.25">
      <c r="A84" s="25"/>
      <c r="B84" s="25"/>
      <c r="C84" s="52"/>
      <c r="D84" s="52"/>
      <c r="E84" s="52"/>
    </row>
    <row r="85" spans="1:5" x14ac:dyDescent="0.25">
      <c r="C85" s="27" t="s">
        <v>47</v>
      </c>
      <c r="D85" s="28">
        <v>0.2</v>
      </c>
      <c r="E85" s="31" t="e">
        <f>SUM(E87*D85)</f>
        <v>#N/A</v>
      </c>
    </row>
    <row r="86" spans="1:5" x14ac:dyDescent="0.25">
      <c r="C86" s="46" t="s">
        <v>45</v>
      </c>
      <c r="D86" s="47"/>
      <c r="E86" s="26" t="e">
        <f>SUM(E87-E85)</f>
        <v>#N/A</v>
      </c>
    </row>
    <row r="87" spans="1:5" x14ac:dyDescent="0.25">
      <c r="C87" s="48" t="s">
        <v>46</v>
      </c>
      <c r="D87" s="49"/>
      <c r="E87" s="26" t="e">
        <f>SUM(E22:E83)</f>
        <v>#N/A</v>
      </c>
    </row>
    <row r="88" spans="1:5" x14ac:dyDescent="0.25">
      <c r="C88" s="51"/>
      <c r="D88" s="51"/>
      <c r="E88" s="51"/>
    </row>
    <row r="89" spans="1:5" x14ac:dyDescent="0.25">
      <c r="A89" t="s">
        <v>40</v>
      </c>
    </row>
    <row r="90" spans="1:5" x14ac:dyDescent="0.25">
      <c r="A90" s="50" t="s">
        <v>41</v>
      </c>
      <c r="B90" s="50"/>
      <c r="C90" s="50"/>
      <c r="D90" s="50"/>
      <c r="E90" s="50"/>
    </row>
    <row r="92" spans="1:5" x14ac:dyDescent="0.25">
      <c r="A92" s="40" t="s">
        <v>42</v>
      </c>
      <c r="B92" s="41"/>
      <c r="C92" s="41"/>
      <c r="D92" s="41"/>
      <c r="E92" s="42"/>
    </row>
    <row r="93" spans="1:5" x14ac:dyDescent="0.25">
      <c r="A93" s="22" t="s">
        <v>43</v>
      </c>
      <c r="B93" s="43" t="s">
        <v>44</v>
      </c>
      <c r="C93" s="44"/>
      <c r="D93" s="44"/>
      <c r="E93" s="45"/>
    </row>
    <row r="94" spans="1:5" x14ac:dyDescent="0.25">
      <c r="A94" s="21"/>
      <c r="B94" s="7"/>
      <c r="C94" s="12"/>
      <c r="D94" s="12"/>
      <c r="E94" s="8"/>
    </row>
    <row r="95" spans="1:5" x14ac:dyDescent="0.25">
      <c r="A95" s="21"/>
      <c r="B95" s="7"/>
      <c r="C95" s="12"/>
      <c r="D95" s="12"/>
      <c r="E95" s="8"/>
    </row>
    <row r="96" spans="1:5" x14ac:dyDescent="0.25">
      <c r="A96" s="13"/>
      <c r="B96" s="9"/>
      <c r="C96" s="10"/>
      <c r="D96" s="10"/>
      <c r="E96" s="11"/>
    </row>
  </sheetData>
  <mergeCells count="17">
    <mergeCell ref="D2:E2"/>
    <mergeCell ref="A7:C7"/>
    <mergeCell ref="B10:E10"/>
    <mergeCell ref="B11:E11"/>
    <mergeCell ref="B12:E12"/>
    <mergeCell ref="B13:E13"/>
    <mergeCell ref="B14:E14"/>
    <mergeCell ref="A92:E92"/>
    <mergeCell ref="B93:E93"/>
    <mergeCell ref="C86:D86"/>
    <mergeCell ref="C87:D87"/>
    <mergeCell ref="A16:C16"/>
    <mergeCell ref="A17:C17"/>
    <mergeCell ref="A18:C18"/>
    <mergeCell ref="C88:E88"/>
    <mergeCell ref="C84:E84"/>
    <mergeCell ref="A90:E90"/>
  </mergeCells>
  <dataValidations count="1">
    <dataValidation type="list" showInputMessage="1" sqref="A22:A83">
      <formula1>liste_Inventaire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Listes des articles</vt:lpstr>
      <vt:lpstr>Devis</vt:lpstr>
      <vt:lpstr>finTBL</vt:lpstr>
      <vt:lpstr>finZI</vt:lpstr>
      <vt:lpstr>Devis!Impression_des_titres</vt:lpstr>
      <vt:lpstr>liste_Inventaire</vt:lpstr>
      <vt:lpstr>liste_Prix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Jean-Eric</cp:lastModifiedBy>
  <cp:lastPrinted>2014-09-19T12:10:38Z</cp:lastPrinted>
  <dcterms:created xsi:type="dcterms:W3CDTF">2014-09-18T08:18:41Z</dcterms:created>
  <dcterms:modified xsi:type="dcterms:W3CDTF">2014-09-19T16:15:07Z</dcterms:modified>
</cp:coreProperties>
</file>