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A5A8BC9-2B81-40B0-9116-086CB4860CED}" xr6:coauthVersionLast="43" xr6:coauthVersionMax="43" xr10:uidLastSave="{00000000-0000-0000-0000-000000000000}"/>
  <bookViews>
    <workbookView xWindow="-120" yWindow="-120" windowWidth="24240" windowHeight="13740" activeTab="5" xr2:uid="{00000000-000D-0000-FFFF-FFFF00000000}"/>
  </bookViews>
  <sheets>
    <sheet name="Relevé" sheetId="3" r:id="rId1"/>
    <sheet name="relevé rad" sheetId="1" r:id="rId2"/>
    <sheet name="Calcul puissance" sheetId="2" r:id="rId3"/>
    <sheet name="choix de PAC" sheetId="4" r:id="rId4"/>
    <sheet name="Feuil2" sheetId="5" r:id="rId5"/>
    <sheet name="Choix du Pac (2)" sheetId="6" r:id="rId6"/>
  </sheets>
  <definedNames>
    <definedName name="_xlnm._FilterDatabase" localSheetId="3" hidden="1">'choix de PAC'!$A$13:$J$109</definedName>
    <definedName name="Segment_ECS">#N/A</definedName>
    <definedName name="Segment_Monobloc_ou_Split">#N/A</definedName>
    <definedName name="Segment_Monophasé_ou_Triphasé">#N/A</definedName>
    <definedName name="Segment_Puissance_Kw">#N/A</definedName>
    <definedName name="Segment_Température_départ_max">#N/A</definedName>
    <definedName name="_xlnm.Print_Area" localSheetId="2">'Calcul puissance'!$A$1:$I$22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7"/>
        <x14:slicerCache r:id="rId8"/>
        <x14:slicerCache r:id="rId9"/>
        <x14:slicerCache r:id="rId10"/>
        <x14:slicerCache r:id="rId11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5" i="4" l="1"/>
  <c r="G8" i="2" l="1"/>
  <c r="D8" i="2"/>
  <c r="C7" i="2"/>
  <c r="C6" i="2"/>
  <c r="G5" i="2"/>
  <c r="C5" i="2"/>
  <c r="C4" i="2"/>
  <c r="F43" i="1" l="1"/>
  <c r="B43" i="1"/>
  <c r="B19" i="2"/>
  <c r="B18" i="2"/>
  <c r="B17" i="2"/>
  <c r="AA17" i="2" l="1"/>
  <c r="D18" i="2"/>
  <c r="D20" i="2"/>
  <c r="B21" i="2" l="1"/>
  <c r="B22" i="2" s="1"/>
  <c r="K9" i="4" s="1"/>
  <c r="H21" i="3"/>
</calcChain>
</file>

<file path=xl/sharedStrings.xml><?xml version="1.0" encoding="utf-8"?>
<sst xmlns="http://schemas.openxmlformats.org/spreadsheetml/2006/main" count="2973" uniqueCount="539">
  <si>
    <t>Model Radiateur</t>
  </si>
  <si>
    <t>Epaisseur/ Type/Colonne</t>
  </si>
  <si>
    <t>Longeur (ml)</t>
  </si>
  <si>
    <t>Largeur (ml)</t>
  </si>
  <si>
    <t>Pièce</t>
  </si>
  <si>
    <t>Hauteur (mm)</t>
  </si>
  <si>
    <t>Hauteur (ml)</t>
  </si>
  <si>
    <t>Largeur (mm)</t>
  </si>
  <si>
    <t xml:space="preserve">RELEVE VOLUMES ET RADIATEURS </t>
  </si>
  <si>
    <t>Volume m3</t>
  </si>
  <si>
    <t>Volume (m3)</t>
  </si>
  <si>
    <t>Surface</t>
  </si>
  <si>
    <t>Hauteur ss/plafond</t>
  </si>
  <si>
    <t>maison non isolée+menuiserie mauvais état</t>
  </si>
  <si>
    <t>maison non isolée+simple vitrage</t>
  </si>
  <si>
    <t>isolation moyenne simple vitrage</t>
  </si>
  <si>
    <t>1974 à1982</t>
  </si>
  <si>
    <t>1983 à 1989</t>
  </si>
  <si>
    <t>1990 à 2000</t>
  </si>
  <si>
    <t>2001 à 2006</t>
  </si>
  <si>
    <t>2007 à 2012</t>
  </si>
  <si>
    <t>excelente isolation sans pont thermique</t>
  </si>
  <si>
    <t>isolation exceptionnelle</t>
  </si>
  <si>
    <t>descriptifs</t>
  </si>
  <si>
    <t>coefficients</t>
  </si>
  <si>
    <t>altitudes</t>
  </si>
  <si>
    <t>0 -200m</t>
  </si>
  <si>
    <t>201-400m</t>
  </si>
  <si>
    <t>401-600m</t>
  </si>
  <si>
    <t>601-800m</t>
  </si>
  <si>
    <t>801-1000m</t>
  </si>
  <si>
    <t>1001-1200</t>
  </si>
  <si>
    <t>1201-1400m</t>
  </si>
  <si>
    <t>1401-1600m</t>
  </si>
  <si>
    <t>1601-1800m</t>
  </si>
  <si>
    <t>1801-2000m</t>
  </si>
  <si>
    <t>2001-2200m</t>
  </si>
  <si>
    <t>t°</t>
  </si>
  <si>
    <t>Altitude</t>
  </si>
  <si>
    <t>T° reference</t>
  </si>
  <si>
    <t>T°Ambiance souhaité</t>
  </si>
  <si>
    <t>Volume</t>
  </si>
  <si>
    <t>Coef G</t>
  </si>
  <si>
    <t>DEPERDITIONS</t>
  </si>
  <si>
    <t>CARACTÉRISTIQUES ÉNERGIE</t>
  </si>
  <si>
    <r>
      <t>Nature des murs </t>
    </r>
    <r>
      <rPr>
        <sz val="12"/>
        <color theme="1"/>
        <rFont val="Calibri"/>
        <family val="2"/>
      </rPr>
      <t>:</t>
    </r>
  </si>
  <si>
    <r>
      <t>Isolation des murs</t>
    </r>
    <r>
      <rPr>
        <sz val="12"/>
        <color theme="1"/>
        <rFont val="Calibri"/>
        <family val="2"/>
      </rPr>
      <t> :</t>
    </r>
  </si>
  <si>
    <r>
      <t>Isolation de la toiture</t>
    </r>
    <r>
      <rPr>
        <sz val="12"/>
        <color theme="1"/>
        <rFont val="Calibri"/>
        <family val="2"/>
      </rPr>
      <t> :</t>
    </r>
  </si>
  <si>
    <r>
      <t>Configuration de la maison</t>
    </r>
    <r>
      <rPr>
        <sz val="12"/>
        <color theme="1"/>
        <rFont val="Calibri"/>
        <family val="2"/>
      </rPr>
      <t> :</t>
    </r>
  </si>
  <si>
    <r>
      <t>Isolation du sol </t>
    </r>
    <r>
      <rPr>
        <sz val="12"/>
        <color theme="1"/>
        <rFont val="Calibri"/>
        <family val="2"/>
      </rPr>
      <t>:</t>
    </r>
  </si>
  <si>
    <t xml:space="preserve">ACCES CHANTIER </t>
  </si>
  <si>
    <t xml:space="preserve">Abonnement compteur client puissance :  </t>
  </si>
  <si>
    <t>kVA</t>
  </si>
  <si>
    <r>
      <t>Abonnement à modifier pour la pose </t>
    </r>
    <r>
      <rPr>
        <sz val="12"/>
        <color theme="1"/>
        <rFont val="Calibri"/>
        <family val="2"/>
      </rPr>
      <t xml:space="preserve"> Puissance :</t>
    </r>
  </si>
  <si>
    <t xml:space="preserve"> kVa (A faire par le client)</t>
  </si>
  <si>
    <t xml:space="preserve">Piquet de terre : </t>
  </si>
  <si>
    <t>Oui</t>
  </si>
  <si>
    <t>Non</t>
  </si>
  <si>
    <t>Mesure de la Terre :</t>
  </si>
  <si>
    <t>V</t>
  </si>
  <si>
    <t>Ohms</t>
  </si>
  <si>
    <t xml:space="preserve"> Mesure de la Tension :</t>
  </si>
  <si>
    <t xml:space="preserve"> Tableau électrique aux normes :</t>
  </si>
  <si>
    <t>Présence d’un 30 mA</t>
  </si>
  <si>
    <t>Mono</t>
  </si>
  <si>
    <t>DESCRIPTIF DE LA MAISON</t>
  </si>
  <si>
    <t>Année de construction:</t>
  </si>
  <si>
    <t>Température intérieure :</t>
  </si>
  <si>
    <t>Surface à chauffer</t>
  </si>
  <si>
    <t>Hauteur ss plafond</t>
  </si>
  <si>
    <t>Volume à chauffer</t>
  </si>
  <si>
    <t>m3</t>
  </si>
  <si>
    <t xml:space="preserve">Parpaing </t>
  </si>
  <si>
    <t>Brique</t>
  </si>
  <si>
    <t>Meulière</t>
  </si>
  <si>
    <t>Béton</t>
  </si>
  <si>
    <t>autres</t>
  </si>
  <si>
    <t>mm</t>
  </si>
  <si>
    <t>Epaisseur :</t>
  </si>
  <si>
    <t xml:space="preserve">Laine de verre </t>
  </si>
  <si>
    <t>Polystyrène</t>
  </si>
  <si>
    <t>Polyuréthane</t>
  </si>
  <si>
    <t xml:space="preserve">Sans </t>
  </si>
  <si>
    <t>Autre :</t>
  </si>
  <si>
    <t>Epaisseur</t>
  </si>
  <si>
    <t xml:space="preserve"> Année isolation :</t>
  </si>
  <si>
    <t>Simple vitrage</t>
  </si>
  <si>
    <t>Double vitrage  ancien</t>
  </si>
  <si>
    <t>Double vitrage récent</t>
  </si>
  <si>
    <t>Laine de verre</t>
  </si>
  <si>
    <t xml:space="preserve">Polyuréthane </t>
  </si>
  <si>
    <t>Sans isolation</t>
  </si>
  <si>
    <t>Autre</t>
  </si>
  <si>
    <t>Fenêtre :</t>
  </si>
  <si>
    <t>Terre-plein</t>
  </si>
  <si>
    <t>Sur vide sanitaire</t>
  </si>
  <si>
    <t xml:space="preserve">Sur sous-sol </t>
  </si>
  <si>
    <t xml:space="preserve">Combles perdus </t>
  </si>
  <si>
    <t>Combles aménageables</t>
  </si>
  <si>
    <t>Etage nbre :</t>
  </si>
  <si>
    <t>Ventilation :</t>
  </si>
  <si>
    <t>VMC autoréglable</t>
  </si>
  <si>
    <t>VMC hygroréglable</t>
  </si>
  <si>
    <t>Sans</t>
  </si>
  <si>
    <t>Bon</t>
  </si>
  <si>
    <t>Mvx</t>
  </si>
  <si>
    <t>Etat de fonctionnement:</t>
  </si>
  <si>
    <t>Passage, accès difficile :</t>
  </si>
  <si>
    <t>oui</t>
  </si>
  <si>
    <t>non</t>
  </si>
  <si>
    <t>preciser:</t>
  </si>
  <si>
    <t>Prévoir lève groupe :</t>
  </si>
  <si>
    <t>Prévoir diable :</t>
  </si>
  <si>
    <t>Outils spéciaux :</t>
  </si>
  <si>
    <t>si oui lesquels :</t>
  </si>
  <si>
    <t>Besoin d’équipement de protection collectif :</t>
  </si>
  <si>
    <t xml:space="preserve">INSTALLATION GROUPE EXTERIEUR </t>
  </si>
  <si>
    <t>Eviter le positionnement du groupe extérieur contre une pièce de nuit.</t>
  </si>
  <si>
    <t>INSTALLATION UNITE INTERIEURE</t>
  </si>
  <si>
    <t>Thermostat d’ambiance Radio :</t>
  </si>
  <si>
    <t>Production d’eau chaude sanitaire</t>
  </si>
  <si>
    <t>Ø Départ et retour Chauffage :</t>
  </si>
  <si>
    <t>Ø de la tuyauterie existante sur ECS :</t>
  </si>
  <si>
    <t>Photos :</t>
  </si>
  <si>
    <t>Dalle de béton existante:</t>
  </si>
  <si>
    <t>…x…</t>
  </si>
  <si>
    <t>Dalle de béton à réaliser</t>
  </si>
  <si>
    <t xml:space="preserve">A la charge de l’installateur : </t>
  </si>
  <si>
    <t>A la charge du client :</t>
  </si>
  <si>
    <t xml:space="preserve">Distance entre l’UE et l’habitation voisine : </t>
  </si>
  <si>
    <t>Distance entre l’unité extérieure et un obstacle :</t>
  </si>
  <si>
    <t xml:space="preserve">Tranchée à réaliser </t>
  </si>
  <si>
    <t>A la charge de l’installateur</t>
  </si>
  <si>
    <t>A la charge du client </t>
  </si>
  <si>
    <t>Nature du sol:</t>
  </si>
  <si>
    <t>Longueur de la tranchée:</t>
  </si>
  <si>
    <t>m</t>
  </si>
  <si>
    <t>Longueur de  raccordement du groupe extérieur depuis le TGBT :</t>
  </si>
  <si>
    <t>Longueur de liaison frigorifique entre l'UE et l’UI :</t>
  </si>
  <si>
    <t>Nombre de mur à percer :</t>
  </si>
  <si>
    <t>Epaisseur du/des mur(s) à percer :</t>
  </si>
  <si>
    <t>cm</t>
  </si>
  <si>
    <t>Nature des mur(s) à percer :</t>
  </si>
  <si>
    <t>Dépose  du générateur existant :</t>
  </si>
  <si>
    <t>type énergie</t>
  </si>
  <si>
    <t>puissance</t>
  </si>
  <si>
    <t>kW</t>
  </si>
  <si>
    <t xml:space="preserve">Raccordement en relève générateur existant : </t>
  </si>
  <si>
    <t>relève automatique</t>
  </si>
  <si>
    <t>secourt manuel</t>
  </si>
  <si>
    <t>Thermostat d’ambiance filaire:</t>
  </si>
  <si>
    <t>Emplacement :</t>
  </si>
  <si>
    <t>Nombre de salle de bain :</t>
  </si>
  <si>
    <t>Nombre d’utilisateur </t>
  </si>
  <si>
    <t>Ballon au-dessus de l’UI:</t>
  </si>
  <si>
    <t>Si non, distance ballon et Module intérieur :</t>
  </si>
  <si>
    <t>Nombre de réseau de chauffage :</t>
  </si>
  <si>
    <t xml:space="preserve"> Plancher Chauffant</t>
  </si>
  <si>
    <t>Radiateur</t>
  </si>
  <si>
    <t xml:space="preserve"> Acier </t>
  </si>
  <si>
    <t xml:space="preserve">Cuivre </t>
  </si>
  <si>
    <t>mono-tube</t>
  </si>
  <si>
    <t>bi-tube</t>
  </si>
  <si>
    <t>Présence d’un bouclage ECS :</t>
  </si>
  <si>
    <t>Installations chauffage et sanitaire:</t>
  </si>
  <si>
    <t>Longueur de câble électrique pour le raccordement de l’UI vers le TGBT :</t>
  </si>
  <si>
    <t xml:space="preserve"> Place disponible sur le TGBT :</t>
  </si>
  <si>
    <t>Desembouage du réseau</t>
  </si>
  <si>
    <t>nettoyage réseau</t>
  </si>
  <si>
    <t xml:space="preserve">Visite technique chantier PAC Air/Eau </t>
  </si>
  <si>
    <t>N°Tiers</t>
  </si>
  <si>
    <t>Nom</t>
  </si>
  <si>
    <t>Prenom</t>
  </si>
  <si>
    <t>Adresse</t>
  </si>
  <si>
    <t>CP/Ville</t>
  </si>
  <si>
    <t>Telephone</t>
  </si>
  <si>
    <t>Email</t>
  </si>
  <si>
    <t>Agence Toulouse-L'Union-Pamiers-Castres-Albi</t>
  </si>
  <si>
    <t>5 Rue d'Helios</t>
  </si>
  <si>
    <t>31240 L'Union</t>
  </si>
  <si>
    <t xml:space="preserve"> Calepinage planché Chauffant</t>
  </si>
  <si>
    <r>
      <t>Plans :</t>
    </r>
    <r>
      <rPr>
        <sz val="11"/>
        <color theme="1"/>
        <rFont val="Calibri"/>
        <family val="2"/>
      </rPr>
      <t xml:space="preserve">   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  </t>
    </r>
  </si>
  <si>
    <t xml:space="preserve">Aménagement intérieur des pièces </t>
  </si>
  <si>
    <t>Pièces à rajouter au relevé</t>
  </si>
  <si>
    <t>RELEVE CHEZ M. Mme</t>
  </si>
  <si>
    <t>N° Tiers</t>
  </si>
  <si>
    <t>Calcul simplifié de puissance</t>
  </si>
  <si>
    <t>PUISSANCE NECESSAIRE</t>
  </si>
  <si>
    <r>
      <rPr>
        <u/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Maison avec recul 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Accès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TGBT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Cuve fioul </t>
    </r>
    <r>
      <rPr>
        <sz val="11"/>
        <color theme="1"/>
        <rFont val="Wingdings"/>
        <charset val="2"/>
      </rPr>
      <t xml:space="preserve"> ¨</t>
    </r>
    <r>
      <rPr>
        <sz val="11"/>
        <color theme="1"/>
        <rFont val="Calibri"/>
        <family val="2"/>
      </rPr>
      <t xml:space="preserve"> Trou d'Homme cuve</t>
    </r>
  </si>
  <si>
    <r>
      <rPr>
        <u/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Emplacements PAC 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</rPr>
      <t xml:space="preserve"> Générateur Existant</t>
    </r>
  </si>
  <si>
    <t>Cuve fioul</t>
  </si>
  <si>
    <t>entérrée</t>
  </si>
  <si>
    <t>aérienne en acier</t>
  </si>
  <si>
    <t>aérienne en plastique</t>
  </si>
  <si>
    <t>1000L</t>
  </si>
  <si>
    <t>2000L</t>
  </si>
  <si>
    <t>3000L</t>
  </si>
  <si>
    <t>5000L</t>
  </si>
  <si>
    <t>Distance entre cuve et le stationnement  du camion ( 25m Maxi)</t>
  </si>
  <si>
    <t>Degazage de la cuve fioul</t>
  </si>
  <si>
    <t>Volume restant cuve (L)</t>
  </si>
  <si>
    <t xml:space="preserve">Découpe et évacuation </t>
  </si>
  <si>
    <t>neutralisation cuve enterrée perlite/Ciment/sable</t>
  </si>
  <si>
    <t>retrait de la cuve enterrée</t>
  </si>
  <si>
    <t>nombre de radiateur</t>
  </si>
  <si>
    <t>177 Litres</t>
  </si>
  <si>
    <r>
      <t xml:space="preserve">5) Filtrer pour selectionner la capacité d'eau chaude sanitaire: </t>
    </r>
    <r>
      <rPr>
        <b/>
        <u/>
        <sz val="11"/>
        <color theme="1"/>
        <rFont val="Calibri"/>
        <family val="2"/>
        <scheme val="minor"/>
      </rPr>
      <t>Pas d' ECS</t>
    </r>
    <r>
      <rPr>
        <sz val="11"/>
        <color theme="1"/>
        <rFont val="Calibri"/>
        <family val="2"/>
        <scheme val="minor"/>
      </rPr>
      <t xml:space="preserve">, </t>
    </r>
    <r>
      <rPr>
        <b/>
        <u/>
        <sz val="11"/>
        <color theme="1"/>
        <rFont val="Calibri"/>
        <family val="2"/>
        <scheme val="minor"/>
      </rPr>
      <t>177 L, 185 L, 190 L, 200 L, 260 L.</t>
    </r>
  </si>
  <si>
    <r>
      <t xml:space="preserve">4) Filtrer pour selectionner </t>
    </r>
    <r>
      <rPr>
        <b/>
        <u/>
        <sz val="11"/>
        <color theme="1"/>
        <rFont val="Calibri"/>
        <family val="2"/>
        <scheme val="minor"/>
      </rPr>
      <t>la puissance kW totale</t>
    </r>
    <r>
      <rPr>
        <sz val="11"/>
        <color theme="1"/>
        <rFont val="Calibri"/>
        <family val="2"/>
        <scheme val="minor"/>
      </rPr>
      <t xml:space="preserve"> que doit fournir la PAC</t>
    </r>
  </si>
  <si>
    <t>60°C</t>
  </si>
  <si>
    <r>
      <rPr>
        <b/>
        <sz val="11"/>
        <color theme="1"/>
        <rFont val="Calibri"/>
        <family val="2"/>
        <scheme val="minor"/>
      </rPr>
      <t>3)</t>
    </r>
    <r>
      <rPr>
        <sz val="11"/>
        <color theme="1"/>
        <rFont val="Calibri"/>
        <family val="2"/>
        <scheme val="minor"/>
      </rPr>
      <t xml:space="preserve"> Filtrer pour selectionner la température d'eau adaptée aux émetteurs </t>
    </r>
    <r>
      <rPr>
        <b/>
        <u/>
        <sz val="11"/>
        <color theme="1"/>
        <rFont val="Calibri"/>
        <family val="2"/>
        <scheme val="minor"/>
      </rPr>
      <t>55°C</t>
    </r>
    <r>
      <rPr>
        <sz val="11"/>
        <color theme="1"/>
        <rFont val="Calibri"/>
        <family val="2"/>
        <scheme val="minor"/>
      </rPr>
      <t xml:space="preserve">, </t>
    </r>
    <r>
      <rPr>
        <b/>
        <u/>
        <sz val="11"/>
        <color theme="1"/>
        <rFont val="Calibri"/>
        <family val="2"/>
        <scheme val="minor"/>
      </rPr>
      <t>60°C</t>
    </r>
    <r>
      <rPr>
        <sz val="11"/>
        <color theme="1"/>
        <rFont val="Calibri"/>
        <family val="2"/>
        <scheme val="minor"/>
      </rPr>
      <t xml:space="preserve">, </t>
    </r>
    <r>
      <rPr>
        <b/>
        <u/>
        <sz val="11"/>
        <color theme="1"/>
        <rFont val="Calibri"/>
        <family val="2"/>
        <scheme val="minor"/>
      </rPr>
      <t>80°C</t>
    </r>
    <r>
      <rPr>
        <sz val="11"/>
        <color theme="1"/>
        <rFont val="Calibri"/>
        <family val="2"/>
        <scheme val="minor"/>
      </rPr>
      <t xml:space="preserve"> (Radiateur, plancher chauffant)</t>
    </r>
  </si>
  <si>
    <t>260 Litres</t>
  </si>
  <si>
    <t>Monophasé</t>
  </si>
  <si>
    <r>
      <rPr>
        <b/>
        <sz val="11"/>
        <color theme="1"/>
        <rFont val="Calibri"/>
        <family val="2"/>
        <scheme val="minor"/>
      </rPr>
      <t>2)</t>
    </r>
    <r>
      <rPr>
        <sz val="11"/>
        <color theme="1"/>
        <rFont val="Calibri"/>
        <family val="2"/>
        <scheme val="minor"/>
      </rPr>
      <t xml:space="preserve"> Filrer pour selectionner le type d'alimentation électrique: </t>
    </r>
    <r>
      <rPr>
        <b/>
        <u/>
        <sz val="11"/>
        <color theme="1"/>
        <rFont val="Calibri"/>
        <family val="2"/>
        <scheme val="minor"/>
      </rPr>
      <t>Monophasé</t>
    </r>
    <r>
      <rPr>
        <sz val="11"/>
        <color theme="1"/>
        <rFont val="Calibri"/>
        <family val="2"/>
        <scheme val="minor"/>
      </rPr>
      <t xml:space="preserve"> (230V) ou </t>
    </r>
    <r>
      <rPr>
        <b/>
        <u/>
        <sz val="11"/>
        <color theme="1"/>
        <rFont val="Calibri"/>
        <family val="2"/>
        <scheme val="minor"/>
      </rPr>
      <t>Triphasé</t>
    </r>
    <r>
      <rPr>
        <sz val="11"/>
        <color theme="1"/>
        <rFont val="Calibri"/>
        <family val="2"/>
        <scheme val="minor"/>
      </rPr>
      <t xml:space="preserve"> (400V)</t>
    </r>
  </si>
  <si>
    <t>200 Litres</t>
  </si>
  <si>
    <t>190 Litres</t>
  </si>
  <si>
    <t>80°C</t>
  </si>
  <si>
    <t>Monobloc</t>
  </si>
  <si>
    <r>
      <rPr>
        <b/>
        <sz val="11"/>
        <color theme="1"/>
        <rFont val="Calibri"/>
        <family val="2"/>
        <scheme val="minor"/>
      </rPr>
      <t>1)</t>
    </r>
    <r>
      <rPr>
        <sz val="11"/>
        <color theme="1"/>
        <rFont val="Calibri"/>
        <family val="2"/>
        <scheme val="minor"/>
      </rPr>
      <t xml:space="preserve"> Filtrer pour selectionner le type de PAC: </t>
    </r>
    <r>
      <rPr>
        <b/>
        <u/>
        <sz val="11"/>
        <color theme="1"/>
        <rFont val="Calibri"/>
        <family val="2"/>
        <scheme val="minor"/>
      </rPr>
      <t>Monobloc</t>
    </r>
    <r>
      <rPr>
        <sz val="11"/>
        <color theme="1"/>
        <rFont val="Calibri"/>
        <family val="2"/>
        <scheme val="minor"/>
      </rPr>
      <t xml:space="preserve"> (avec liaison hydraulique)ou </t>
    </r>
    <r>
      <rPr>
        <b/>
        <u/>
        <sz val="11"/>
        <color theme="1"/>
        <rFont val="Calibri"/>
        <family val="2"/>
        <scheme val="minor"/>
      </rPr>
      <t>Split</t>
    </r>
    <r>
      <rPr>
        <sz val="11"/>
        <color theme="1"/>
        <rFont val="Calibri"/>
        <family val="2"/>
        <scheme val="minor"/>
      </rPr>
      <t xml:space="preserve"> (avec liaison Frigorifique)</t>
    </r>
  </si>
  <si>
    <t>Triphasé</t>
  </si>
  <si>
    <t>Split</t>
  </si>
  <si>
    <t>55°C</t>
  </si>
  <si>
    <t>Pour selectionner la PAC adaptée au besoin du logement</t>
  </si>
  <si>
    <t>Le fabricant garantit la disponibilité des pièces détachées de cet équipement pendant 10 ans après la vente du produit</t>
  </si>
  <si>
    <t>appoint électrique de série d'une puissance de 9 kW</t>
  </si>
  <si>
    <t>Puissance Thermique 16 KW COP= 4,28 à +7°C/35°C d'eau ETAS 160 % classe énergétique A++ // Puissance thermique 16 KW COP= 1,86 à -7°C/55°C d'eau ETAS 125% classe énergétique A++ maintien de puissance jusqu'a -15°C extérieure. Pression Sonore groupe extérieur (dB(a)) : 51. ballon d'eau chaud intégré de 185 litres en INOX 444</t>
  </si>
  <si>
    <t>PANWH-ADC0916H9E8+WH-UX16HE8</t>
  </si>
  <si>
    <t>PAC split AQUAREA T-CAP série H ADC 16 inverter 400V ballon ECS inox 185L  appoint électrique de série d'une puissance de 9 kW</t>
  </si>
  <si>
    <t>Split chauffage avec ECS</t>
  </si>
  <si>
    <t>Panasonic</t>
  </si>
  <si>
    <t>185 Litres</t>
  </si>
  <si>
    <t>Puissance Thermique 12 KW COP= 4,74 à +7°C/35°C d'eau ETAS 170 % classe énergétique A++ // Puissance thermique 12 KW COP= 1,92 à -7°C/55°C d'eau ETAS 130% classe énergétique A++ maintien de puissance jusqu'a -15°C extérieure. Pression Sonore groupe extérieur (dB(a)) : 51. ballon d'eau chaud intégré de 185 litres en INOX 444</t>
  </si>
  <si>
    <t>PANWH-ADC0916H9E8+WH-UX12HE8</t>
  </si>
  <si>
    <t>PAC split PANASONIC AQUAREA T-CAP série H ADC 12 inverter 400V ballon ECS inox 185L  appoint électrique de série d'une puissance de 9 kW</t>
  </si>
  <si>
    <t>Puissance Thermique 9 KW COP= 4,84 à +7°C/35°C d'eau ETAS 181 % classe énergétique A++ // Puissance thermique 9 KW COP= 2,02 à -7°C/55°C d'eau ETAS 130% classe énergétique A++ maintien de puissance jusqu'a -15°C extérieure. Pression Sonore groupe extérieur (dB(a)) : 51. ballon d'eau chaud intégré de 185 litres en INOX 444</t>
  </si>
  <si>
    <t>PANWH-ADC0916H9E8+WH-UX09HE8</t>
  </si>
  <si>
    <t>PAC split PANASONIC AQUAREA T-CAP série H ADC 9 inverter 400V ballon ECS inox 185L  appoint électrique de série d'une puissance de 9 kW</t>
  </si>
  <si>
    <t>appoint électrique de série d'une puissance de 6 kW</t>
  </si>
  <si>
    <t>PANWH-ADC1216H6E5+WH-UX12HE5</t>
  </si>
  <si>
    <t>PAC split AQUAREA T-CAP série H ADC 12 inverter 230V ballon ECS inox 185L  appoint électrique de série d'une puissance de 6 kW</t>
  </si>
  <si>
    <t>PANWH-ADC1216H6E5+WH-UX09HE5</t>
  </si>
  <si>
    <t>PAC split  AQUAREA T-CAP série H ADC 9 inverter 230V ballon ECS inox 185L  appoint électrique de série d'une puissance de 6 kW</t>
  </si>
  <si>
    <t>remplacement PAC monobloc par PAC monobloc</t>
  </si>
  <si>
    <t>Puissance Thermique 16 KW COP= 4,28 à +7°C/35°C d'eau ETAS 160 % classe énergétique A++ // Puissance thermique 16 KW COP= 1,86 à -7°C/55°C d'eau ETAS 125% classe énergétique A++ Pression Sonore groupe extérieur (dB(a)) : 55</t>
  </si>
  <si>
    <t>PANWH-SXC16H9E8+WH6UX16HE8</t>
  </si>
  <si>
    <t>PAC split PAQUAREA T-CAP série H SXC 16 inverter 400V appoint électrique de série d'une puissance de 9 kW</t>
  </si>
  <si>
    <t>Split chauffage seul</t>
  </si>
  <si>
    <t>Puissance Thermique 12 KW COP= 4,74 à +7°C/35°C d'eau ETAS 170 % classe énergétique A++ // Puissance thermique 12 KW COP= 1,92 à -7°C/55°C d'eau ETAS 130% classe énergétique A++ Pression Sonore groupe extérieur (dB(a)) : 52</t>
  </si>
  <si>
    <t>PANWH-SXC12H9E8+WH-UX12HE8</t>
  </si>
  <si>
    <t>PAC split AQUAREA T-CAP série H SXC 12 inverter 400V appoint électrique de série d'une puissance de 6 kW</t>
  </si>
  <si>
    <t>appoint électrique de série d'une puissance de 3 kW</t>
  </si>
  <si>
    <t>Puissance Thermique 9 KW COP= 4,84 à +7°C/35°C d'eau ETAS 181 % classe énergétique A++ // Puissance thermique 9 KW COP= 2,02 à -7°C/55°C d'eau ETAS 130% classe énergétique A++ Pression Sonore groupe extérieur (dB(a)) : 53</t>
  </si>
  <si>
    <t>PANWH-SXC09H3E8+WH-UX09HE8</t>
  </si>
  <si>
    <t>PAC split AQUAREA T-CAP série H SXC 9 inverter 400V appoint électrique de série d'une puissance de 3 kW</t>
  </si>
  <si>
    <t>PANWH-SXC12H6E5+WH6UX12HE5</t>
  </si>
  <si>
    <t>PAC split AQUAREA T-CAP série H SXC 12 inverter 230V appoint électrique de série d'une puissance de 6 kW</t>
  </si>
  <si>
    <t>Puissance Thermique 9 KW COP= 4,84 à +7°C/35°C d'eau ETAS 181 % classe énergétique A++ // Puissance thermique 9 KW COP= 2,02 à -7°C/55°C d'eau ETAS 130% classe énergétique A++ Pression Sonore groupe extérieur (dB(a)) : 51</t>
  </si>
  <si>
    <t>PANWH-SXC09H3E5+WH-UX09HE5</t>
  </si>
  <si>
    <t>PAC split AQUAREA T-CAP série H SXC 9 inverter 230V appoint électrique de série d'une puissance de 3 Kw</t>
  </si>
  <si>
    <t>PANWH-MXC16H9E8</t>
  </si>
  <si>
    <t>PAC monobloc AQUAREA T-CAP série H MXC 16 inverter 400V appoint électrique de série d'une puissance de 9 kW</t>
  </si>
  <si>
    <t>PANWH-MXC12H9E8</t>
  </si>
  <si>
    <t>PAC monobloc AQUAREA T-CAP série H MXC 12 inverter 400V appoint électrique de série d'une puissance de 6 kW</t>
  </si>
  <si>
    <t>PANWH-MXC09H3E8</t>
  </si>
  <si>
    <t>PAC monobloc AQUAREA T-CAP série H MXC 9 inverter 400V appoint électrique de série d'une puissance de 3 kW</t>
  </si>
  <si>
    <t>PANWH-MXC12H6E5</t>
  </si>
  <si>
    <t>PAC monobloc AQUAREA T-CAP série H MXC 12 inverter 230V appoint électrique de série d'une puissance de 6 kW</t>
  </si>
  <si>
    <t>PANWH-MXC09H3E5</t>
  </si>
  <si>
    <t>PAC monobloc  AQUAREA T-CAP série H MXC 9 inverter 230V appoint électrique de série d'une puissance de 3 kW</t>
  </si>
  <si>
    <t>Puissance Thermique 16 KW COP= 4,52 à +7°C/35°C d'eau ETAS 190 % classe énergétique A++ // Puissance thermique ? KW COP= ? à -7°C/55°C d'eau ETAS 130% classe énergétique A++ Pression Sonore groupe extérieur (dB(a)) : 55 -- appoint électrique de série d'une puissance de 6 kW</t>
  </si>
  <si>
    <t>PANWH-MDC16H6E5</t>
  </si>
  <si>
    <t>PAC monobloc AQUAREA haute performance série H MDC16 inverter 230V appoint électrique de série d'une puissance de 6 kW</t>
  </si>
  <si>
    <t>Puissance Thermique 12 KW COP= 4,74 à +7°C/35°C d'eau ETAS 190 % classe énergétique A++ // Puissance thermique 8,2 KW COP= 1,95 à -7°C/55°C d'eau ETAS 134% classe énergétique A++ Pression Sonore groupe extérieur (dB(a)) : 52 -- appoint électrique de série d'une puissance de 6 kW</t>
  </si>
  <si>
    <t>PANWH-MDC12H6E5</t>
  </si>
  <si>
    <t>PAC monobloc AQUAREA haute performance série H MDC12 inverter 230V appoint électrique de série d'une puissance de 6 kW</t>
  </si>
  <si>
    <t>Puissance Thermique 9 KW COP= 4,29 à +7°C/35°C d'eau ETAS 190 % classe énergétique A++ // Puissance thermique 5,8 KW COP= 1,78 à -7°C/55°C d'eau ETAS 130% classe énergétique A++ Pression Sonore groupe extérieur (dB(a)) : 51 -- appoint électrique de série d'une puissance de 3 kW</t>
  </si>
  <si>
    <t>PANWH-MDC09H3E5</t>
  </si>
  <si>
    <t>PAC monobloc AQUAREA haute performance série H MDC9 inverter 230V appoint électrique de série d'une puissance de 3 kW</t>
  </si>
  <si>
    <t>Puissance Thermique 7 KW COP= 4,52 à +7°C/35°C d'eau ETAS 190 % classe énergétique A++ // Puissance thermique 5 KW COP= 1,82 à -7°C/55°C d'eau ETAS 130% classe énergétique A++ Pression Sonore groupe extérieur (dB(a)) : 50 -- appoint électrique de série d'une puissance de 3 kW</t>
  </si>
  <si>
    <t>PANWH-MDC07H3E5</t>
  </si>
  <si>
    <t>PAC monobloc  AQUAREA haute performance série H MDC7 inverter 230V appoint électrique de série d'une puissance de 3 kW</t>
  </si>
  <si>
    <t>Le fabricant garantit la disponibilité des pièces détachées de cet équipement pendant 7 ans après l'arrêt de la commercialisation</t>
  </si>
  <si>
    <t>appoint électrique en option si nécessaire</t>
  </si>
  <si>
    <t>Puissance Thermique 16 KW : COP= 4,57 à +7°C/35°C d'eau ETAS 152 % classe énergétique A++= // Puissance thermique 16 KW COP= ? à -7°C/55°C d'eau ETAS 127% classe énergétique A++ // puissance thermique 16 KW à -15°C/65°C -- Niveau Sonore groupe extérieur (dB(a)) : 64 // Niveau sonore groupe intérieur (dB(a)) : 58 // ballon d'eau chaud intégré INOX de 260 litres  ECS cycle XL = nwh133% (A+)</t>
  </si>
  <si>
    <t>HITRAS-6WHNPE + HITRWH-6.0NFWE + HITDWHS-260S-2.7H2E</t>
  </si>
  <si>
    <t>PAC split YUTAKI S80 inverter S 6 - 400V - ballon ECS inox 260L</t>
  </si>
  <si>
    <t>Split haute température avec ECS</t>
  </si>
  <si>
    <t>Hitachi</t>
  </si>
  <si>
    <t>Puissance Thermique 14 KW : COP= 4,71 à +7°C/35°C d'eau ETAS 173 % classe énergétique A+++= // Puissance thermique 14 KW COP= ? à -7°C/55°C d'eau ETAS 131% classe énergétique A++ // puissance thermique 14 KW à -15°C/65°C -- Niveau Sonore groupe extérieur (dB(a)) : 63 // Niveau sonore groupe intérieur (dB(a)) : 57 // ballon d'eau chaud intégré INOX de 260 litres  ECS cycle XL = nwh133% (A+)</t>
  </si>
  <si>
    <t>HITRAS-5WHNPE + HITRWH-5.0NFWE + HITDWHS-260S-2.7H2E</t>
  </si>
  <si>
    <t>PAC split YUTAKI S80 inverter S 5 - 400V - ballon ECS inox 260L</t>
  </si>
  <si>
    <t>Puissance Thermique 11 KW : COP= 5 à +7°C/35°C d'eau ETAS 185 % classe énergétique A+++= // Puissance thermique 11 KW COP= ? à -7°C/55°C d'eau ETAS 142% classe énergétique A++ // puissance thermique 11 KW à -15°C/65°C -- Niveau Sonore groupe extérieur (dB(a)) : 61 // Niveau sonore groupe intérieur (dB(a)) : 57 // ballon d'eau chaud intégré INOX de 260 litres  ECS cycle XL = nwh133% (A+)</t>
  </si>
  <si>
    <t>HITRAS-4WHNPE + HITRWH-4.0NFWE + HITDWHS-260S-2.7H2E</t>
  </si>
  <si>
    <t>PAC split  YUTAKI S80 inverter S 4 - 400V - ballon ECS inox 260L</t>
  </si>
  <si>
    <t>Puissance Thermique 16 KW : COP= 4,57 à +7°C/35°C d'eau ETAS 154 % classe énergétique A++= // Puissance thermique 16 KW COP= ? à -7°C/55°C d'eau ETAS 128% classe énergétique A++ // puissance thermique 16 KW à -15°C/65°C -- Niveau Sonore groupe extérieur (dB(a)) : 64 // Niveau sonore groupe intérieur (dB(a)) : 58 // ballon d'eau chaud intégré INOX de 260 litres  ECS cycle XL = nwh133% (A+)</t>
  </si>
  <si>
    <t>HITRAS-6WHVNPE + HITRWH-6.0VNFWE + HITDWHS-260S-2.7H2E</t>
  </si>
  <si>
    <t>PAC split YUTAKI S80 inverter S 6 - 230V - ballon ECS inox 260L</t>
  </si>
  <si>
    <t>Puissance Thermique 14 KW : COP= 4,71 à +7°C/35°C d'eau ETAS 176 % classe énergétique A+++= // Puissance thermique 14 KW COP= ? à -7°C/55°C d'eau ETAS 133% classe énergétique A++ // puissance thermique 14 KW à -15°C/65°C -- Niveau Sonore groupe extérieur (dB(a)) : 63 // Niveau sonore groupe intérieur (dB(a)) : 57 // ballon d'eau chaud intégré INOX de 260 litres  ECS cycle XL = nwh133% (A+)</t>
  </si>
  <si>
    <t>HITRAS-5WHVNPE + HITRWH-5.0VNFWE + HITDWHS-260S-2.7H2E</t>
  </si>
  <si>
    <t>PAC split YUTAKI S80 inverter S 5 - 230V - ballon ECS inox 260L</t>
  </si>
  <si>
    <t>Puissance Thermique 11 KW : COP= 5 à +7°C/35°C d'eau ETAS 189 % classe énergétique A+++= // Puissance thermique 11 KW COP= ? à -7°C/55°C d'eau ETAS 144% classe énergétique A++ // puissance thermique 11 KW à -15°C/65°C -- Niveau Sonore groupe extérieur (dB(a)) : 61 // Niveau sonore groupe intérieur (dB(a)) : 57// ballon d'eau chaud intégré INOX de 260 litres  ECS cycle XL = nwh133% (A+)</t>
  </si>
  <si>
    <t>HITRAS-4WHVNPE + HITRWH-4.0VNFWE + HITDWHS-260S-2.7H2E</t>
  </si>
  <si>
    <t>PAC split YUTAKI S80 inverter S 4 - 230V - ballon ECS inox 260L</t>
  </si>
  <si>
    <t>Puissance Thermique 16 KW : COP= 4,57 à +7°C/35°C d'eau ETAS 152 % classe énergétique A++= // Puissance thermique 16 KW COP= ? à -7°C/55°C d'eau ETAS 127% classe énergétique A++ // puissance thermique 16 KW à -15°C/65°C -- Niveau Sonore groupe extérieur (dB(a)) : 64 // Niveau sonore groupe intérieur (dB(a)) : 58 // ballon d'eau chaud intégré INOX de 200 litres  ECS cycle L = nwh129% (A+)</t>
  </si>
  <si>
    <t>HITRAS-6WHNPE + HITRWH-6.0NFWE + HITDWHS-200S-2.7H2E</t>
  </si>
  <si>
    <t>PAC split YUTAKI S80 inverter S 6 - 400V - ballon ECS inox 200L</t>
  </si>
  <si>
    <t>Puissance Thermique 14 KW : COP= 4,71 à +7°C/35°C d'eau ETAS 173 % classe énergétique A+++= // Puissance thermique 14 KW COP= ? à -7°C/55°C d'eau ETAS 131% classe énergétique A++ // puissance thermique 14 KW à -15°C/65°C -- Niveau Sonore groupe extérieur (dB(a)) : 63 // Niveau sonore groupe intérieur (dB(a)) : 57 // ballon d'eau chaud intégré INOX de 200 litres  ECS cycle L = nwh129% (A+)</t>
  </si>
  <si>
    <t>HITRAS-5WHNPE + HITRWH-5.0NFWE + HITDWHS-200S-2.7H2E</t>
  </si>
  <si>
    <t>PAC split YUTAKI S80 inverter S 5 - 400V - ballon ECS inox 200L</t>
  </si>
  <si>
    <t>Puissance Thermique 11 KW : COP= 5 à +7°C/35°C d'eau ETAS 185 % classe énergétique A+++= // Puissance thermique 11 KW COP= ? à -7°C/55°C d'eau ETAS 142% classe énergétique A++ // puissance thermique 11 KW à -15°C/65°C -- Niveau Sonore groupe extérieur (dB(a)) : 61 // Niveau sonore groupe intérieur (dB(a)) : 57 // ballon d'eau chaud intégré INOX de 200 litres  ECS cycle L = nwh129% (A+)</t>
  </si>
  <si>
    <t>HITRAS-4WHNPE + HITRWH-4.0NFWE + HITDWHS-200S-2.7H2E</t>
  </si>
  <si>
    <t>PAC split YUTAKI S80 inverter S 4 - 400V - ballon ECS inox 200L</t>
  </si>
  <si>
    <t>Puissance Thermique 16 KW : COP= 4,57 à +7°C/35°C d'eau ETAS 154 % classe énergétique A++= // Puissance thermique 16 KW COP= ? à -7°C/55°C d'eau ETAS 128% classe énergétique A++ // puissance thermique 16 KW à -15°C/65°C -- Niveau Sonore groupe extérieur (dB(a)) : 64 // Niveau sonore groupe intérieur (dB(a)) : 58 // ballon d'eau chaud intégré INOX de 200 litres  ECS cycle L = nwh129% (A+)</t>
  </si>
  <si>
    <t>HITRAS-6WHVNPE + HITRWH-6.0VNFWE + HITDWHS-200S-2.7H2E</t>
  </si>
  <si>
    <t>PAC split YUTAKI S80 inverter S 6 - 230V - ballon ECS inox 200L</t>
  </si>
  <si>
    <t>Puissance Thermique 14 KW : COP= 4,71 à +7°C/35°C d'eau ETAS 176 % classe énergétique A+++= // Puissance thermique 14 KW COP= ? à -7°C/55°C d'eau ETAS 133% classe énergétique A++ // puissance thermique 14 KW à -15°C/65°C -- Niveau Sonore groupe extérieur (dB(a)) : 63 // Niveau sonore groupe intérieur (dB(a)) : 57 // ballon d'eau chaud intégré INOX de 200 litres  ECS cycle L = nwh129% (A+)</t>
  </si>
  <si>
    <t>HITRAS-5WHVNPE + HITRWH-5.0VNFWE + HITDWHS-200S-2.7H2E</t>
  </si>
  <si>
    <t>PAC split YUTAKI S80 inverter S 5 - 230V - ballon ECS inox 200L</t>
  </si>
  <si>
    <t>Puissance Thermique 11 KW : COP= 5 à +7°C/35°C d'eau ETAS 189 % classe énergétique A+++= // Puissance thermique 11 KW COP= ? à -7°C/55°C d'eau ETAS 144% classe énergétique A++ // puissance thermique 11 KW à -15°C/65°C -- Niveau Sonore groupe extérieur (dB(a)) : 61 // Niveau sonore groupe intérieur (dB(a)) : 57 // ballon d'eau chaud intégré INOX de 200 litres  ECS cycle L = nwh129% (A+)</t>
  </si>
  <si>
    <t>HITRAS-4WHVNPE + HITRWH-4.0VNFWE + HITDWHS-200S-2.7H2E</t>
  </si>
  <si>
    <t>PAC split YUTAKI S80 inverter S 4 - 230V - ballon ECS inox 200L</t>
  </si>
  <si>
    <t>Puissance Thermique 16 KW : COP= 4,57 à +7°C/35°C d'eau ETAS 152 % classe énergétique A++= // Puissance thermique 16 KW COP= ? à -7°C/55°C d'eau ETAS 127% classe énergétique A++ // puissance thermique 16 KW à -15°C/65°C -- Niveau Sonore groupe extérieur (dB(a)) : 64 // Niveau sonore groupe intérieur (dB(a)) : 58</t>
  </si>
  <si>
    <t>HITRAS-6WHNPE + HITRWH-6.0NFE + HITPC-ARFHE</t>
  </si>
  <si>
    <t>PAC split YUTAKI S80 inverter S 6 400V</t>
  </si>
  <si>
    <t>Split haute température chauffage seul</t>
  </si>
  <si>
    <t>Puissance Thermique 14 KW : COP= 4,71 à +7°C/35°C d'eau ETAS 173 % classe énergétique A+++= // Puissance thermique 14 KW COP= ? à -7°C/55°C d'eau ETAS 131% classe énergétique A++ // puissance thermique 14 KW à -15°C/65°C -- Niveau Sonore groupe extérieur (dB(a)) : 63 // Niveau sonore groupe intérieur (dB(a)) : 57</t>
  </si>
  <si>
    <t>HITRAS-5WHNPE + HITRWH-5.0NFE + HITPC-ARFHE</t>
  </si>
  <si>
    <t>PAC split YUTAKI S80 inverter S 5 400V</t>
  </si>
  <si>
    <t>Puissance Thermique 11 KW : COP= 5 à +7°C/35°C d'eau ETAS 185 % classe énergétique A+++= // Puissance thermique 11 KW COP= ? à -7°C/55°C d'eau ETAS 142% classe énergétique A++ // puissance thermique 11 KW à -15°C/65°C -- Niveau Sonore groupe extérieur (dB(a)) : 61 // Niveau sonore groupe intérieur (dB(a)) : 57</t>
  </si>
  <si>
    <t>HITRAS-4WHNPE + HITRWH-4.0NFE + HITPC-ARFHE</t>
  </si>
  <si>
    <t>PAC split YUTAKI S80 inverter S 4 400V</t>
  </si>
  <si>
    <t>Puissance Thermique 16 KW : COP= 4,57 à +7°C/35°C d'eau ETAS 154 % classe énergétique A++= // Puissance thermique 16 KW COP= ? à -7°C/55°C d'eau ETAS 128% classe énergétique A++ // puissance thermique 16 KW à -15°C/65°C -- Niveau Sonore groupe extérieur (dB(a)) : 64 // Niveau sonore groupe intérieur (dB(a)) : 58</t>
  </si>
  <si>
    <t>HITRAS-6WHVNPE + HITRWH-6.0VNFE + HITPC-ARFHE</t>
  </si>
  <si>
    <t>PAC split YUTAKI S80 inverter S 6 230V</t>
  </si>
  <si>
    <t>Puissance Thermique 14 KW : COP= 4,71 à +7°C/35°C d'eau ETAS 176 % classe énergétique A+++= // Puissance thermique 14 KW COP= ? à -7°C/55°C d'eau ETAS 133% classe énergétique A++ // puissance thermique 14 KW à -15°C/65°C -- Niveau Sonore groupe extérieur (dB(a)) : 63 // Niveau sonore groupe intérieur (dB(a)) : 57</t>
  </si>
  <si>
    <t>HITRAS-5WHVNPE + HITRWH-5.0VNFE + HITPC-ARFHE</t>
  </si>
  <si>
    <t>PAC split YUTAKI S80 inverter S 5 230V</t>
  </si>
  <si>
    <t>Puissance Thermique 11 KW : COP= 5 à +7°C/35°C d'eau ETAS 189 % classe énergétique A+++= // Puissance thermique 11 KW COP= ? à -7°C/55°C d'eau ETAS 144% classe énergétique A++ // puissance thermique 11 KW à -15°C/65°C -- Niveau Sonore groupe extérieur (dB(a)) : 61 // Niveau sonore groupe intérieur (dB(a)) : 57</t>
  </si>
  <si>
    <t>HITRAS-4WHVNPE + HITRWH-4.0VNFE + HITPC-ARFHE</t>
  </si>
  <si>
    <t>PAC split YUTAKI S80 inverter S 4 230V</t>
  </si>
  <si>
    <t>Puissance Thermique 16 KW COP= 4,39 à +7°C/35°C d'eau ETAS 155 % classe énergétique A++ // Puissance thermique 12 KW COP= 1,67 à -7°C/55°C d'eau ETAS 127% classe énergétique A++ Niveau Sonore groupe extérieur (dB(a)) : 67 ballon d'eau chaud intégré de 260 litres en INOX</t>
  </si>
  <si>
    <t>HITRAS-6WHNPE + HITRWD-6.0NWE 260 S</t>
  </si>
  <si>
    <t>PAC split YUTAKI COMBI S 6 inverter 400V ballon ECS inox 260L  appoint électrique de série d'une puissance de 6 kW</t>
  </si>
  <si>
    <t>Puissance Thermique 14 KW COP= 4,51 à +7°C/35°C d'eau ETAS 177 % classe énergétique A++ // Puissance thermique 11,2 KW COP= 1,8 à -7°C/55°C d'eau ETAS 135% classe énergétique A++ Niveau Sonore groupe extérieur (dB(a)) : 65 // ballon d'eau chaud intégré INOX de 260 litres  ECS cycle XL = nwh134% (A+)</t>
  </si>
  <si>
    <t>HITRAS-5WHNPE + HITRWD-5.0NWE 260 S</t>
  </si>
  <si>
    <t>PAC split YUTAKI COMBI S 5 inverter 400V ballon ECS inox 260L  appoint électrique de série d'une puissance de 6 kW</t>
  </si>
  <si>
    <t>Puissance Thermique 11 KW COP= 4,64 à +7°C/35°C d'eau ETAS 189 % classe énergétique A++ // Puissance thermique 9,7 KW COP= 1,74 à -7°C/55°C d'eau ETAS 138% classe énergétique A++ Niveau Sonore groupe extérieur (dB(a)) : 64 // ballon d'eau chaud intégré INOX de 260 litres  ECS cycle XL = nwh134% (A+)</t>
  </si>
  <si>
    <t>HITRAS-4WHNPE + HITRWD-4.0NWE 260 S</t>
  </si>
  <si>
    <t>PAC split YUTAKI COMBI S 4 inverter 400V ballon ECS inox 260L  appoint électrique de série d'une puissance de 6 kW</t>
  </si>
  <si>
    <t>Puissance Thermique 16 KW COP= 4,39 à +7°C/35°C d'eau ETAS 155 % classe énergétique A++ // Puissance thermique 12 KW COP= 1,67 à -7°C/55°C d'eau ETAS 127% classe énergétique A++ Niveau Sonore groupe extérieur (dB(a)) : 67 // ballon d'eau chaud intégré INOX de 260 litres  ECS cycle XL = nwh134% (A+)</t>
  </si>
  <si>
    <t>HITRAS-6WHVNPE + HITRWD-6.0NWE 260 S</t>
  </si>
  <si>
    <t>PAC split YUTAKI COMBI S 6 inverter 230V ballon ECS inox 260L  appoint électrique de série d'une puissance de 6 kW</t>
  </si>
  <si>
    <t>HITRAS-5WHVNPE + HITRWD-5.0NWE 260 S</t>
  </si>
  <si>
    <t>PAC split YUTAKI COMBI S 5 inverter 230V ballon ECS inox 260L  appoint électrique de série d'une puissance de 6 kW</t>
  </si>
  <si>
    <t>HITRAS-4WHVNPE + HITRWD-4.0NWE 260 S</t>
  </si>
  <si>
    <t>PAC split YUTAKI COMBI S 4 inverter 230V ballon ECS inox 260L  appoint électrique de série d'une puissance de 6 kW</t>
  </si>
  <si>
    <t>Puissance Thermique 7,5 KW : COP= 4,1 à +7°C/35°C d'eau ETAS 167 % classe énergétique A++ // Puissance thermique 5,5 KW COP= 1,54 à -7°C/55°C d'eau ETAS 127% classe énergétique A++ Niveau Sonore groupe extérieur (dB(a)) : 64 // ballon d'eau chaud intégré INOX de 260 litres  ECS cycle XL = nwh136% (A+)</t>
  </si>
  <si>
    <t>HITRAS-3WHVNP + HITRWD-3.0NWE 260 S</t>
  </si>
  <si>
    <t>PAC split YUTAKI COMBI S 3 inverter 230V ballon ECS inox 260L  appoint électrique de série d'une puissance de 3 kW</t>
  </si>
  <si>
    <t>Puissance Thermique 6 KW : COP= 4,5 à +7°C/35°C d'eau ETAS 179 % classe énergétique A++ // Puissance thermique 5 KW COP= 1,74 à -7°C/55°C d'eau ETAS 132% classe énergétique A++ Niveau Sonore groupe extérieur (dB(a)) : 64 // ballon d'eau chaud intégré INOX de 260 litres  ECS cycle XL = nwh136% (A+)</t>
  </si>
  <si>
    <t>HITRAS-2.5WHVNP + HITRWD-2.5NWE 260 S</t>
  </si>
  <si>
    <t>PAC split  YUTAKI COMBI S 2,5 inverter 230V ballon ECS inox 260L  appoint électrique de série d'une puissance de 3 Kw</t>
  </si>
  <si>
    <t>Puissance Thermique 16 KW COP= 4,39 à +7°C/35°C d'eau ETAS 155 % classe énergétique A++ // Puissance thermique 12 KW COP= 1,67 à -7°C/55°C d'eau ETAS 127% classe énergétique A++ Niveau Sonore groupe extérieur (dB(a)) : 67  // ballon d'eau chaud intégré INOX de 200 litres  ECS cycle L = nwh130% (A+)</t>
  </si>
  <si>
    <t>HITRAS-6WHNPE + HITRWD-6.0NWE 200 S</t>
  </si>
  <si>
    <t>PAC split YUTAKI COMBI S 6 inverter 400V ballon ECS inox 200L  appoint électrique de série d'une puissance de 6 kW</t>
  </si>
  <si>
    <t>Puissance Thermique 14 KW COP= 4,51 à +7°C/35°C d'eau ETAS 177 % classe énergétique A++ // Puissance thermique 11,2 KW COP= 1,8 à -7°C/55°C d'eau ETAS 135% classe énergétique A++ Niveau Sonore groupe extérieur (dB(a)) : 65 // ballon d'eau chaud intégré INOX de 200 litres  ECS cycle L = nwh130% (A+)</t>
  </si>
  <si>
    <t>HITRAS-5WHNPE + HITRWD-5.0NWE 200 S</t>
  </si>
  <si>
    <t>PAC split YUTAKI COMBI S 5 inverter 400V ballon ECS inox 200L  appoint électrique de série d'une puissance de 6 kW</t>
  </si>
  <si>
    <t>Puissance Thermique 11 KW COP= 4,64 à +7°C/35°C d'eau ETAS 189 % classe énergétique A++ // Puissance thermique 9,7 KW COP= 1,74 à -7°C/55°C d'eau ETAS 138% classe énergétique A++ Niveau Sonore groupe extérieur (dB(a)) : 64  // ballon d'eau chaud intégré INOX de 200 litres  ECS cycle L = nwh130% (A+)</t>
  </si>
  <si>
    <t>HITRAS-4WHNPE + HITRWD-4.0NWE 200 S</t>
  </si>
  <si>
    <t>PAC split YUTAKI COMBI S 4 inverter 400V ballon ECS inox 200L  appoint électrique de série d'une puissance de 6 kW</t>
  </si>
  <si>
    <t>Puissance Thermique 16 KW COP= 4,39 à +7°C/35°C d'eau ETAS 155 % classe énergétique A++ // Puissance thermique 12 KW COP= 1,67 à -7°C/55°C d'eau ETAS 127% classe énergétique A++ Niveau Sonore groupe extérieur (dB(a)) : 67 ballon d'eau chaud intégré de 200 litres en INOX</t>
  </si>
  <si>
    <t>HITRAS-6WHVNPE + HITRWD-6.0NWE 200 S</t>
  </si>
  <si>
    <t>PAC split YUTAKI COMBI S 6 inverter 230V ballon ECS inox 200L appoint électrique de série d'une puissance de 6 kW</t>
  </si>
  <si>
    <t>Puissance Thermique 14 KW COP= 4,51 à +7°C/35°C d'eau ETAS 177 % classe énergétique A++ // Puissance thermique 11,2 KW COP= 1,8 à -7°C/55°C d'eau ETAS 135% classe énergétique A++ Niveau Sonore groupe extérieur (dB(a)) : 65  // ballon d'eau chaud intégré INOX de 200 litres  ECS cycle L = nwh130% (A+)</t>
  </si>
  <si>
    <t>HITRAS-5WHVNPE + HITRWD-5.0NWE 200 S</t>
  </si>
  <si>
    <t>PAC split  YUTAKI COMBI S 5 inverter 230V ballon ECS inox 200L  appoint électrique de série d'une puissance de 6 kW</t>
  </si>
  <si>
    <t>Puissance Thermique 11 KW COP= 4,64 à +7°C/35°C d'eau ETAS 189 % classe énergétique A++ // Puissance thermique 9,7 KW COP= 1,74 à -7°C/55°C d'eau ETAS 138% classe énergétique A++ Niveau Sonore groupe extérieur (dB(a)) : 64 // ballon d'eau chaud intégré INOX de 200 litres  ECS cycle L = nwh130% (A+)</t>
  </si>
  <si>
    <t>HITRAS-4WHVNPE + HITRWD-4.0NWE 200 S</t>
  </si>
  <si>
    <t>PAC split HITACHI YUTAKI COMBI S 4 inverter 230V ballon ECS inox 200L appoint électrique de série d'une puissance de 6 kW</t>
  </si>
  <si>
    <t>Puissance Thermique 7,5 KW : COP= 4,1 à +7°C/35°C d'eau ETAS 167 % classe énergétique A++ // Puissance thermique 5,5 KW COP= 1,54 à -7°C/55°C d'eau ETAS 127% classe énergétique A++ Niveau Sonore groupe extérieur (dB(a)) : 64 // ballon d'eau chaud intégré INOX de 200 litres  ECS cycle L = nwh132% (A+)</t>
  </si>
  <si>
    <t>HITRAS-3WHVNP + HITRWD-3.0NWE 200 S</t>
  </si>
  <si>
    <t>PAC split YUTAKI COMBI S 3 inverter 230V ballon ECS inox 200L appoint électrique de série d'une puissance de 3 kW</t>
  </si>
  <si>
    <t>Puissance Thermique 6 KW : COP= 4,5 à +7°C/35°C d'eau ETAS 179 % classe énergétique A++ // Puissance thermique 5 KW COP= 1,74 à -7°C/55°C d'eau ETAS 132% classe énergétique A++ Niveau Sonore groupe extérieur (dB(a)) : 64 // ballon d'eau chaud intégré INOX de 200 litres  ECS cycle L = nwh132% (A+)</t>
  </si>
  <si>
    <t>HITRAS-2.5WHVNP + HITRWD-2.5NWE 200 S</t>
  </si>
  <si>
    <t>PAC split YUTAKI COMBI S 2,5 inverter 230V ballon ECS inox 200L appoint électrique de série d'une puissance de 3 Kw</t>
  </si>
  <si>
    <t>Puissance Thermique 24 KW COP= 3,8 à +7°C/35°C d'eau ETAS 143 % classe énergétique A++ // Puissance thermique 17,3 KW COP= 1,39 à -7°C/55°C d'eau ETAS 118% classe énergétique A+ Niveau Sonore groupe extérieur (dB(a)) : 74</t>
  </si>
  <si>
    <t>HITRAS-10WHNPE + HITRWM-10.0NE</t>
  </si>
  <si>
    <t>PAC split  YUTAKI S 10 inverter 400V  appoint électrique de série d'une puissance de 6 kW</t>
  </si>
  <si>
    <t>Puissance Thermique 20 KW COP= 3,7 à +7°C/35°C d'eau ETAS 152 % classe énergétique A++ // Puissance thermique 14,5 KW COP= 1,49 à -7°C/55°C d'eau ETAS 122% classe énergétique A+ Niveau Sonore groupe extérieur (dB(a)) : 73</t>
  </si>
  <si>
    <t>HITRAS-8WHNPE + HITRWM-8.0NE</t>
  </si>
  <si>
    <t>PAC split YUTAKI S 8 inverter 400V  appoint électrique de série d'une puissance de 6 kW</t>
  </si>
  <si>
    <t>Puissance Thermique 16 KW COP= 4,39 à +7°C/35°C d'eau ETAS 155 % classe énergétique A+++ // Puissance thermique 12 KW COP= 1,67 à -7°C/55°C d'eau ETAS 127% classe énergétique A++ Niveau Sonore groupe extérieur (dB(a)) : 67</t>
  </si>
  <si>
    <t>HITRAS-6WHNPE + HITRWM-6.0NE</t>
  </si>
  <si>
    <t>PAC split YUTAKI S 6 inverter 400V  appoint électrique de série d'une puissance de 6 kW</t>
  </si>
  <si>
    <t>Puissance Thermique 14 KW COP= 4,51 à +7°C/35°C d'eau ETAS 176 % classe énergétique A+++ // Puissance thermique 11,2 KW COP= 1,8 à -7°C/55°C d'eau ETAS 135% classe énergétique A++ Niveau Sonore groupe extérieur (dB(a)) : 65</t>
  </si>
  <si>
    <t>HITRAS-5WHNPE + HITRWM-5.0NE</t>
  </si>
  <si>
    <t>PAC split YUTAKI S 5 inverter 400V  appoint électrique de série d'une puissance de 6 kW</t>
  </si>
  <si>
    <t>Puissance Thermique 11 KW COP= 4,64 à +7°C/35°C d'eau ETAS 188 % classe énergétique A+++ // Puissance thermique 9,7 KW COP= 1,74 à -7°C/55°C d'eau ETAS 137% classe énergétique A++ Niveau Sonore groupe extérieur (dB(a)) : 65</t>
  </si>
  <si>
    <t>HITRAS-4WHNPE + HITRWM-4.0NE</t>
  </si>
  <si>
    <t>PAC split YUTAKI S 4 inverter 400V  appoint électrique de série d'une puissance de 6 kW</t>
  </si>
  <si>
    <t>HITRAS-6WHVNPE + HITRWM-6.0NE</t>
  </si>
  <si>
    <t>PAC split  YUTAKI S 6 inverter 230V  appoint électrique de série d'une puissance de 6 kW</t>
  </si>
  <si>
    <t>Puissance Thermique 14 KW COP= 4,51 à +7°C/35°C d'eau ETAS 177 % classe énergétique A+++ // Puissance thermique 11,2 KW COP= 1,8 à -7°C/55°C d'eau ETAS 135% classe énergétique A++ Niveau Sonore groupe extérieur (dB(a)) : 65</t>
  </si>
  <si>
    <t>HITRAS-5WHVNPE + HITRWM-5.0NE</t>
  </si>
  <si>
    <t>PAC split YUTAKI S 5 inverter 230V  appoint électrique de série d'une puissance de 6 kW</t>
  </si>
  <si>
    <t>Puissance Thermique 11 KW COP= 4,64 à +7°C/35°C d'eau ETAS 189 % classe énergétique A+++ // Puissance thermique 9,7 KW COP= 1,74 à -7°C/55°C d'eau ETAS 138% classe énergétique A++ Niveau Sonore groupe extérieur (dB(a)) : 64</t>
  </si>
  <si>
    <t>HITRAS-4WHVNPE + HITRWM-4.0NE</t>
  </si>
  <si>
    <t>PAC splIT YUTAKI S 4 inverter 230V  appoint électrique de série d'une puissance de 6 kW</t>
  </si>
  <si>
    <t>Puissance Thermique 7,5 KW : COP= 4,1 à +7°C/35°C d'eau ETAS 167 % classe énergétique A+++ // Puissance thermique 5,5 KW COP= 1,55 à -7°C/55°C d'eau ETAS 129% classe énergétique A++ Niveau Sonore groupe extérieur (dB(a)) : 64</t>
  </si>
  <si>
    <t>HITRAS-3WHVNP + HITRWM-3.0NE</t>
  </si>
  <si>
    <t>PAC split YUTAKI S 3 inverter 230V  appoint électrique de série d'une puissance de 3 kW</t>
  </si>
  <si>
    <t>Puissance Thermique 6 KW : COP= 4,5 à +7°C/35°C d'eau ETAS 179 % classe énergétique A+++ // Puissance thermique 5 KW COP= 1,74 à -7°C/55°C d'eau ETAS 132% classe énergétique A++ Niveau Sonore groupe extérieur (dB(a)) : 64</t>
  </si>
  <si>
    <t>HITRAS-2.5WHVNP + HITRWM-2.5NE</t>
  </si>
  <si>
    <t>PAC split YUTAKI S 2,5 inverter 230V  appoint électrique de série d'une puissance de 3 Kw</t>
  </si>
  <si>
    <t>Le fabricant garantit la disponibilité des pièces détachées de cet équipement pendant 10 ans après l'arrêt de la commercialisation</t>
  </si>
  <si>
    <t>Puissance Thermique 15,17 KW COP= 4,1 à +7°C/35°C d'eau ETAS 149 % classe énergétique A++ // Puissance thermique 12 KW COP=1,74 à -7°C/55°C d'eau ETAS 117% classe énergétique A+ Niveau Sonore groupe extérieur (dB(a)) : 47 à 5 mètres  // ballon d'eau chaud intégré émaillé de 190 litres ECS cycle L = nwh120% (A+)</t>
  </si>
  <si>
    <t>ATL526325</t>
  </si>
  <si>
    <t>PAC split ALFEA EXCELLIA DUO AI 16 inverter 400V ballon ECS émaillé 190L  appoint électrique de série d'une puissance de 9 kW</t>
  </si>
  <si>
    <t>Atlantic</t>
  </si>
  <si>
    <t>Puissance Thermique 13 KW COP= 4,18 à +7°C/35°C d'eau ETAS 150 % classe énergétique A++ // Puissance thermique 10,1 KW COP=1,79 à -7°C/55°C d'eau ETAS 117% classe énergétique A+ Niveau Sonore groupe extérieur (dB(a)) : 47 à 5 mètres // ballon d'eau chaud intégré de 190 litres en émaille</t>
  </si>
  <si>
    <t>ATL526324</t>
  </si>
  <si>
    <t>PAC split ALFEA EXCELLIA DUO AI 14 inverter 400V ballon ECS émaillé 190L  appoint électrique de série d'une puissance de 9 kW</t>
  </si>
  <si>
    <t>Puissance Thermique 10,8 KW COP= 4,30 à +7°C/35°C d'eau ETAS 154 % classe énergétique A++ // Puissance thermique 9,27 KW COP=1,82 à -7°C/55°C d'eau ETAS 112% classe énergétique A+ Niveau Sonore groupe extérieur (dB(a)) : 46 à 5 mètres // ballon d'eau chaud intégré émaillé de 190 litres ECS cycle L = nwh120% (A+)</t>
  </si>
  <si>
    <t>ATL526323</t>
  </si>
  <si>
    <t>PAC split  ALFEA EXCELLIA  DUO AI 11 inverter 400V ballon ECS émaillé 190L  appoint électrique de série d'une puissance de 9 kW</t>
  </si>
  <si>
    <t>Puissance Thermique 13,5 KW COP= 4,18 à +7°C/35°C d'eau ETAS 148 % classe énergétique A++ // Puissance thermique 9,2 KW COP=1,81 à -7°C/55°C d'eau ETAS 113% classe énergétique A+ Niveau Sonore groupe extérieur (dB(a)) : 47 à 5 mètres  // ballon d'eau chaud intégré émaillé de 190 litres ECS cycle L = nwh120% (A+)</t>
  </si>
  <si>
    <t>ATL526322</t>
  </si>
  <si>
    <t>PAC split  ALFEA EXCELLIA DUO AI 14 inverter 230V ballon ECS émaillé 190L  appoint électrique de série d'une puissance de 6 kW</t>
  </si>
  <si>
    <t>Puissance Thermique 10,8 KW COP= 4,25 à +7°C/35°C d'eau ETAS 151 % classe énergétique A++ // Puissance thermique 7,57 KW COP=1,66 à -7°C/55°C d'eau ETAS 112% classe énergétique A+ Niveau Sonore groupe extérieur (dB(a)) : 47 à 5 mètres  // ballon d'eau chaud intégré émaillé de 190 litres ECS cycle L = nwh120% (A+)</t>
  </si>
  <si>
    <t>ATL526321</t>
  </si>
  <si>
    <t>PAC split ALFEA EXCELLIA DUO AI 11 inverter 230V ballon ECS émaillé 190L  appoint électrique de série d'une puissance de 6 Kw</t>
  </si>
  <si>
    <t>Puissance Thermique 10 KW COP= 4,02 à +7°C/35°C d'eau ETAS 155 % classe énergétique A++ // Puissance thermique 7 KW COP=1,69 à -7°C/55°C d'eau ETAS 113% classe énergétique A+ Niveau Sonore groupe extérieur (dB(a)) : 47 à 5 mètres  // ballon d'eau chaud intégré émaillé de 190 litres ECS cycle L = nwh120% (A+)</t>
  </si>
  <si>
    <t>ATL526213</t>
  </si>
  <si>
    <t>PAC split ALFEA EXTENSA DUO AI 10 inverter 230V ballon ECS émaillé 190L  appoint électrique de série d'une puissance de 3 kW</t>
  </si>
  <si>
    <t>Puissance Thermique 7,5 KW COP= 4,08 à +7°C/35°C d'eau ETAS 156 % classe énergétique A++ // Puissance thermique 5,2 KW COP=1,56 à -7°C/55°C d'eau ETAS 118% classe énergétique A+ Niveau Sonore groupe extérieur (dB(a)) : 47 à 5 mètres // ballon d'eau chaud intégré émaillé de 190 litres ECS cycle L = nwh120% (A+)</t>
  </si>
  <si>
    <t>ATL526212</t>
  </si>
  <si>
    <t>PAC split ALFEA EXTENSA DUO AI 8 inverter 230V ballon ECS émaillé 190L  appoint électrique de série d'une puissance de 3 kW</t>
  </si>
  <si>
    <t>Puissance Thermique 15,17 KW COP= 4,1 à +7°C/35°C d'eau ETAS 149 % classe énergétique A++ // Puissance thermique 12 KW COP=1,74 à -7°C/55°C d'eau ETAS 117% classe énergétique A+ Niveau Sonore groupe extérieur (dB(a)) : 47 à 5 mètres</t>
  </si>
  <si>
    <t>ATL526304</t>
  </si>
  <si>
    <t>PAC split ALFEA EXCELLIA AI 16 inverter 400V   appoint électrique de série d'une puissance de 9 kW</t>
  </si>
  <si>
    <t xml:space="preserve">Split chauffage seul </t>
  </si>
  <si>
    <t>Puissance Thermique 13 KW COP= 4,18 à +7°C/35°C d'eau ETAS 150 % classe énergétique A++ // Puissance thermique 10,1 KW COP=1,79 à -7°C/55°C d'eau ETAS 117% classe énergétique A+ Niveau Sonore groupe extérieur (dB(a)) : 47 à 5 mètres</t>
  </si>
  <si>
    <t>ATL526303</t>
  </si>
  <si>
    <t>PAC split ALFEA EXCELLIA AI 14 inverter 400V  appoint électrique de série d'une puissance de 9 kW</t>
  </si>
  <si>
    <t>Puissance Thermique 10,8 KW COP= 4,30 à +7°C/35°C d'eau ETAS 154 % classe énergétique A++ // Puissance thermique 9,27 KW COP=1,82 à -7°C/55°C d'eau ETAS 112% classe énergétique A+ Niveau Sonore groupe extérieur (dB(a)) : 46 à 5 mètres</t>
  </si>
  <si>
    <t>ATL526302</t>
  </si>
  <si>
    <t>PAC split ALFEA EXCELLIA AI 11 inverter 400V  appoint électrique de série d'une puissance de 9 kW</t>
  </si>
  <si>
    <t>Puissance Thermique 13,5 KW COP= 4,18 à +7°C/35°C d'eau ETAS 148 % classe énergétique A++ // Puissance thermique 9,2 KW COP=1,81 à -7°C/55°C d'eau ETAS 113% classe énergétique A+ Niveau Sonore groupe extérieur (dB(a)) : 47 à 5 mètres</t>
  </si>
  <si>
    <t>ATL526301</t>
  </si>
  <si>
    <t>PAC split ALFEA EXCELLIA AI 14 inverter 230V  appoint électrique de série d'une puissance de 6 kW</t>
  </si>
  <si>
    <t>Puissance Thermique 10,8 KW COP= 4,25 à +7°C/35°C d'eau ETAS 151 % classe énergétique A++ // Puissance thermique 7,57 KW COP=1,66 à -7°C/55°C d'eau ETAS 112% classe énergétique A+ Niveau Sonore groupe extérieur (dB(a)) : 47 à 5 mètres</t>
  </si>
  <si>
    <t>ATL526300</t>
  </si>
  <si>
    <t>PAC split ALFEA EXCELLIA AI 11 inverter 230V  appoint électrique de série d'une puissance de 6 kW</t>
  </si>
  <si>
    <t>Puissance Thermique 10 KW COP= 4,02 à +7°C/35°C d'eau ETAS 155 % classe énergétique A++ // Puissance thermique 7 KW COP=1,69 à -7°C/55°C d'eau ETAS 113% classe énergétique A+ Niveau Sonore groupe extérieur (dB(a)) : 47 à 5 mètres</t>
  </si>
  <si>
    <t>ATL526203</t>
  </si>
  <si>
    <t>PAC split  ALFEA EXTENSA AI 10 inverter 230V  appoint électrique de série d'une puissance de 3 Kw</t>
  </si>
  <si>
    <t>Puissance Thermique 7,5 KW COP= 4,08 à +7°C/35°C d'eau ETAS 156 % classe énergétique A++ // Puissance thermique 5,2 KW COP=1,56 à -7°C/55°C d'eau ETAS 118% classe énergétique A+ Niveau Sonore groupe extérieur (dB(a)) : 47 à 5 mètres</t>
  </si>
  <si>
    <t>ATL526202</t>
  </si>
  <si>
    <t>PAC split ALFEA EXTENSA AI 8 inverter 230V  appoint électrique de série d'une puissance de 3 kW</t>
  </si>
  <si>
    <t>Le fabricant garantit la disponibilité des pièces détachées de cet équipement pendant 5 ans après l'arrêt de la commercialisation</t>
  </si>
  <si>
    <t>Puissance Thermique 10,6 KW COP= 5,15 à +7°C/35°C d'eau ETAS 187 % classe énergétique A+++ // Puissance thermique 10,3 KW COP=2,27 à -7°C/55°C d'eau ETAS 135% classe énergétique A+++ Niveau Sonore groupe extérieur (dB(a)) : 61 // ballon d'eau chaud intégré émaillé de 177 litres  ECS cycle ? = nwh ? % (A ?)</t>
  </si>
  <si>
    <t>CMA3301393</t>
  </si>
  <si>
    <t>PAC split ARIANEXT COMPACT 110 S inverter 230V ballon ECS émaillé 177L  appoint électrique de série d'une puissance de 6 kW</t>
  </si>
  <si>
    <t>Chaffoteaux</t>
  </si>
  <si>
    <t>Puissance Thermique 8,65 KW COP= 5,25 à +7°C/35°C d'eau ETAS 189 % classe énergétique A++ // Puissance thermique 8,35 KW COP=2,26 à -7°C/55°C d'eau ETAS 133% classe énergétique A++ Niveau Sonore groupe extérieur (dB(a)) : 60 // ballon d'eau chaud intégré émaillé de 177 litres  ECS cycle ? = nwh ? % (A ?)</t>
  </si>
  <si>
    <t>CMA3301392</t>
  </si>
  <si>
    <t>PAC split ARIANEXT COMPACT 90 S inverter 230V ballon ECS émaillé 177L  appoint électrique de série d'une puissance de 6 kW</t>
  </si>
  <si>
    <t>appoint électrique de série d'une puissance de 4 kW</t>
  </si>
  <si>
    <t>Puissance Thermique 6,4 KW COP= 5 à +7°C/35°C d'eau ETAS 191 % classe énergétique A++ // Puissance thermique 6,6 KW COP= ? à -7°C/55°C d'eau ETAS 133% classe énergétique A++ Niveau Sonore groupe extérieur (dB(a)) : 59 // ballon d'eau chaud intégré émaillé de 177 litres  ECS cycle L = nwh108% (A+)</t>
  </si>
  <si>
    <t>CMA3069456</t>
  </si>
  <si>
    <t>PAC split ARIANEXT COMPACT 70 S inverter 230V ballon ECS émaillé 177L  appoint électrique de série d'une puissance de 4 kW</t>
  </si>
  <si>
    <t>Puissance Thermique 4,4 KW COP= 5,02 à +7°C/35°C d'eau ETAS 191 % classe énergétique A++ // Puissance thermique 4,75 KW COP= ? à -7°C/55°C d'eau ETAS 138% classe énergétique A++ Niveau Sonore groupe extérieur (dB(a)) : 58  // ballon d'eau chaud intégré émaillé de 177 litres  ECS cycle L = nwh107% (A+)</t>
  </si>
  <si>
    <t>CMA3069455</t>
  </si>
  <si>
    <t>PAC split ARIANEXT COMPACT 50 S inverter 230V ballon ECS émaillé 177L  appoint électrique de série d'une puissance de 4 Kw</t>
  </si>
  <si>
    <t>Puissance Thermique 3,5 KW COP= 5,11 à +7°C/35°C d'eau ETAS 191 % classe énergétique A+++ // Puissance thermique 3,7 KW COP= ? à -7°C/55°C d'eau ETAS 135% classe énergétique A++ Niveau Sonore groupe extérieur (dB(a)) : 57 // ballon d'eau chaud intégré émaillé de 177 litres  ECS cycle L = nwh107% (A+)</t>
  </si>
  <si>
    <t>CMA3069454</t>
  </si>
  <si>
    <t>PAC split ARIANEXT COMPACT 40 S inverter 230V ballon ECS émaillé 177L  appoint électrique de série d'une puissance de 4 kW</t>
  </si>
  <si>
    <t>Puissance Thermique 10,6 KW COP= 5,15 à +7°C/35°C d'eau ETAS 187 % classe énergétique A+++ // Puissance thermique 10,3 KW COP=2,27 à -7°C/55°C d'eau ETAS 135% classe énergétique A+++ Niveau Sonore groupe extérieur (dB(a)) : 61</t>
  </si>
  <si>
    <t>CMA3069462</t>
  </si>
  <si>
    <t>PAC split ARIANEXT PLUS 110 S-T inverter 400V  appoint électrique de série d'une puissance de 6 kW</t>
  </si>
  <si>
    <t>Puissance Thermique 8,65 KW COP= 5,25 à +7°C/35°C d'eau ETAS 189 % classe énergétique A++ // Puissance thermique 8,35 KW COP=2,26 à -7°C/55°C d'eau ETAS 133% classe énergétique A++ Niveau Sonore groupe extérieur (dB(a)) : 60</t>
  </si>
  <si>
    <t>CMA3069461</t>
  </si>
  <si>
    <t>PAC split ARIANEXT PLUS 90 S-T inverter 400V  appoint électrique de série d'une puissance de 6 kW</t>
  </si>
  <si>
    <t>CMA3301397</t>
  </si>
  <si>
    <t>PAC split ARIANEXT PLUS 110 S inverter 230V  appoint électrique de série d'une puissance de 6 kW</t>
  </si>
  <si>
    <t>CMA3301396</t>
  </si>
  <si>
    <t>PAC split ARIANEXT PLUS 90 S inverter 230V  appoint électrique de série d'une puissance de 6 kW</t>
  </si>
  <si>
    <t>Puissance Thermique 6,4 KW COP= 5 à +7°C/35°C d'eau ETAS 191 % classe énergétique A++ // Puissance thermique 6,6 KW COP=2,13 à -7°C/55°C d'eau ETAS 133% classe énergétique A++ Niveau Sonore groupe extérieur (dB(a)) : 59</t>
  </si>
  <si>
    <t>CMA3069459</t>
  </si>
  <si>
    <t>PAC split ARIANEXT PLUS 70 S inverter 230V  appoint électrique de série d'une puissance de 4 kW</t>
  </si>
  <si>
    <t>Puissance Thermique 4,4 KW COP= 5,02 à +7°C/35°C d'eau ETAS 189 % classe énergétique A++ // Puissance thermique 4,75 KW COP=2,16 à -7°C/55°C d'eau ETAS 138% classe énergétique A++ Niveau Sonore groupe extérieur (dB(a)) : 58</t>
  </si>
  <si>
    <t>CMA3069458</t>
  </si>
  <si>
    <t>PAC split ARIANEXT PLUS 50 S inverter 230V  appoint électrique de série d'une puissance de 4 kW</t>
  </si>
  <si>
    <t>Puissance Thermique 3,5 KW COP= 5,11 à +7°C/35°C d'eau ETAS 191 % classe énergétique A++ // Puissance thermique 3,7 KW COP=2,18 à -7°C/55°C d'eau ETAS 135% classe énergétique A++ Niveau Sonore groupe extérieur (dB(a)) : 57</t>
  </si>
  <si>
    <t>CMA3069457</t>
  </si>
  <si>
    <t>PAC split ARIANEXT PLUS 40 S inverter 230V  appoint électrique de série d'une puissance de 4 kW</t>
  </si>
  <si>
    <t>Module hydraulique et appoint électrique de série d'une puissance de 6 kW</t>
  </si>
  <si>
    <t>Puissance Thermique 10,4 KW COP= 5 à +7°C/35°C d'eau ETAS 189 % classe énergétique A++ // Puissance thermique 10,3 KW COP=2,17 à -7°C/55°C d'eau ETAS 132% classe énergétique A++ Niveau Sonore groupe extérieur (dB(a)) : 61 -- module hydraulique inclus avec résistance d'appoint de 6 KW</t>
  </si>
  <si>
    <t>CMA3069607</t>
  </si>
  <si>
    <t>PAC monobloc ARIANEXT PLUS 110 M H-T inverter 400V avec module hydraulique déporté et appoint électrique 6 KW</t>
  </si>
  <si>
    <t>Puissance Thermique 8,49 KW COP= 5,1 à +7°C/35°C d'eau ETAS 189 % classe énergétique A++ // Puissance thermique 8,35 KW COP=2,15 à -7°C/55°C d'eau ETAS 129% classe énergétique A++ Niveau Sonore groupe extérieur (dB(a)) : 60 -- module hydraulique inclus avec résistance d'appoint de 6 KW</t>
  </si>
  <si>
    <t>CMA3069606</t>
  </si>
  <si>
    <t>PAC monobloc ARIANEXT PLUS 90 M H-T inverter 400V avec module hydraulique déporté et appoint électrique 6 KW</t>
  </si>
  <si>
    <t>Monobloc avec module d'appoint électrique</t>
  </si>
  <si>
    <t>Module hydraulique et appoint électrique de série d'une puissance de 4 kW</t>
  </si>
  <si>
    <t>Puissance Thermique 10,4 KW COP= 5 à +7°C/35°C d'eau ETAS 189 % classe énergétique A++ // Puissance thermique 10,3 KW COP=2,17 à -7°C/55°C d'eau ETAS 132% classe énergétique A++ Niveau Sonore groupe extérieur (dB(a)) : 61 -- module hydraulique inclus avec résistance d'appoint de 4 KW</t>
  </si>
  <si>
    <t>CMA3301407</t>
  </si>
  <si>
    <t>PAC monobloc ARIANEXT PLUS 110 M H inverter 230V avec module hydraulique déporté et appoint électrique 4 KW</t>
  </si>
  <si>
    <t>Puissance Thermique 8,49 KW COP= 5,1 à +7°C/35°C d'eau ETAS 189 % classe énergétique A+++ // Puissance thermique 8,35 KW COP=2,15 à -7°C/55°C d'eau ETAS 129% classe énergétique A+++ Niveau Sonore groupe extérieur (dB(a)) : 60 -- module hydraulique inclus avec résistance d'appoint de 4 KW</t>
  </si>
  <si>
    <t>CMA3301406</t>
  </si>
  <si>
    <t>PAC monobloc ARIANEXT PLUS 90 M H inverter 230V avec module hydraulique déporté et appoint électrique 4 KW</t>
  </si>
  <si>
    <t>Puissance Thermique 6,4 KW COP= 5 à +7°C/35°C d'eau ETAS 178 % classe énergétique A+++ // Puissance thermique 6,5 KW COP=2,07 à -7°C/55°C d'eau ETAS 128% classe énergétique A++ Niveau Sonore groupe extérieur (dB(a)) : 59 -- module hydraulique inclus avec résistance d'appoint de 4 KW</t>
  </si>
  <si>
    <t>CMA3069598</t>
  </si>
  <si>
    <t>PAC monobloc ARIANEXT PLUS 70 M H inverter 230V avec module hydraulique déporté et appoint électrique 4 KW</t>
  </si>
  <si>
    <t>Puissance Thermique 4,4 KW COP= 5,02 à +7°C/35°C d'eau ETAS 176 % classe énergétique A+++ // Puissance thermique 4,75 KW COP=2,16 à -7°C/55°C d'eau ETAS 130% classe énergétique A++ Niveau Sonore groupe extérieur (dB(a)) : 58 -- module hydraulique inclus avec résistance d'appoint de 4 KW</t>
  </si>
  <si>
    <t>CMA3069594</t>
  </si>
  <si>
    <t>PAC monobloc ARIANEXT PLUS 50 M H inverter 230V avec module hydraulique déporté et appoint électrique 4 KW</t>
  </si>
  <si>
    <t>Puissance Thermique 3,5 KW COP= 5,11 à +7°C/35°C d'eau ETAS 191 % classe énergétique A+++ // Puissance thermique 2,96 KW COP=2,82 à -7°C/55°C d'eau ETAS 135% classe énergétique A+++ Niveau Sonore groupe extérieur (dB(a)) : 57 -- module hydraulique inclus avec résistance d'appoint de 4 KW</t>
  </si>
  <si>
    <t>CMA3069590</t>
  </si>
  <si>
    <t>PAC monobloc ARIANEXT PLUS 40 M H inverter 230V avec module hydraulique déporté et appoint électrique 4 KW</t>
  </si>
  <si>
    <t>code Prix</t>
  </si>
  <si>
    <t>Eco-participation</t>
  </si>
  <si>
    <t>Référence Forfait Pose</t>
  </si>
  <si>
    <t>Ligne 3</t>
  </si>
  <si>
    <t>Ligne 2 = appoint électrique</t>
  </si>
  <si>
    <t>ligne 1 = puissance / COP / ETAS / classe énergétique / niveau sonore</t>
  </si>
  <si>
    <t>Référence</t>
  </si>
  <si>
    <t>Modèle</t>
  </si>
  <si>
    <t>Type</t>
  </si>
  <si>
    <t>PPHT€</t>
  </si>
  <si>
    <t>Fabricant</t>
  </si>
  <si>
    <t>ECS</t>
  </si>
  <si>
    <t>Puissance Kw</t>
  </si>
  <si>
    <t>Température départ max</t>
  </si>
  <si>
    <t>Monophasé ou Triphasé</t>
  </si>
  <si>
    <t>Monobloc ou Split</t>
  </si>
  <si>
    <t>TRIPHASE</t>
  </si>
  <si>
    <t>x</t>
  </si>
  <si>
    <t>https://forum.excel-pratique.com/viewtopic.php?f=2&amp;t=121586&amp;e=1&amp;view=unread#unread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</si>
</sst>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#\°\c"/>
    <numFmt numFmtId="165" formatCode="######\k\W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</font>
    <font>
      <u/>
      <sz val="12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sz val="12"/>
      <color theme="1"/>
      <name val="Wingdings"/>
      <charset val="2"/>
    </font>
    <font>
      <sz val="5"/>
      <color theme="1"/>
      <name val="Calibri"/>
      <family val="2"/>
    </font>
    <font>
      <i/>
      <u/>
      <sz val="12"/>
      <color theme="1"/>
      <name val="Calibri"/>
      <family val="2"/>
    </font>
    <font>
      <i/>
      <sz val="5"/>
      <color theme="1"/>
      <name val="Calibri"/>
      <family val="2"/>
    </font>
    <font>
      <sz val="12"/>
      <color theme="1"/>
      <name val="Calibri"/>
      <family val="2"/>
      <scheme val="minor"/>
    </font>
    <font>
      <sz val="9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Wingdings"/>
      <charset val="2"/>
    </font>
    <font>
      <u/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24"/>
      <color theme="1"/>
      <name val="Calibri"/>
      <family val="2"/>
      <scheme val="minor"/>
    </font>
    <font>
      <b/>
      <sz val="20"/>
      <color rgb="FF1F497D"/>
      <name val="Calibri"/>
      <family val="2"/>
    </font>
    <font>
      <b/>
      <sz val="18"/>
      <color theme="8" tint="-0.249977111117893"/>
      <name val="Calibri"/>
      <family val="2"/>
      <scheme val="minor"/>
    </font>
    <font>
      <b/>
      <sz val="18"/>
      <color theme="0"/>
      <name val="Calibri"/>
      <family val="2"/>
      <scheme val="minor"/>
    </font>
    <font>
      <u/>
      <sz val="11"/>
      <color theme="1"/>
      <name val="Wingdings"/>
      <charset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24" fillId="0" borderId="0" applyFont="0" applyFill="0" applyBorder="0" applyAlignment="0" applyProtection="0"/>
    <xf numFmtId="0" fontId="30" fillId="0" borderId="0" applyNumberFormat="0" applyFill="0" applyBorder="0" applyAlignment="0" applyProtection="0"/>
  </cellStyleXfs>
  <cellXfs count="250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5" xfId="0" applyBorder="1" applyAlignment="1">
      <alignment vertical="center"/>
    </xf>
    <xf numFmtId="0" fontId="0" fillId="0" borderId="5" xfId="0" applyBorder="1"/>
    <xf numFmtId="0" fontId="0" fillId="0" borderId="15" xfId="0" applyBorder="1"/>
    <xf numFmtId="0" fontId="0" fillId="0" borderId="16" xfId="0" applyBorder="1"/>
    <xf numFmtId="0" fontId="0" fillId="0" borderId="3" xfId="0" applyBorder="1" applyAlignment="1">
      <alignment vertical="center"/>
    </xf>
    <xf numFmtId="0" fontId="0" fillId="0" borderId="3" xfId="0" applyBorder="1"/>
    <xf numFmtId="0" fontId="0" fillId="0" borderId="14" xfId="0" applyBorder="1"/>
    <xf numFmtId="0" fontId="0" fillId="0" borderId="4" xfId="0" applyBorder="1"/>
    <xf numFmtId="0" fontId="0" fillId="0" borderId="13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2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6" xfId="0" applyBorder="1"/>
    <xf numFmtId="0" fontId="1" fillId="2" borderId="2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0" fillId="3" borderId="0" xfId="0" applyFill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0" fillId="0" borderId="2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4" fillId="0" borderId="20" xfId="0" applyFont="1" applyBorder="1" applyAlignment="1">
      <alignment vertic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/>
    <xf numFmtId="0" fontId="0" fillId="0" borderId="2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1" xfId="0" applyBorder="1"/>
    <xf numFmtId="0" fontId="0" fillId="0" borderId="23" xfId="0" applyBorder="1" applyAlignment="1">
      <alignment horizontal="left"/>
    </xf>
    <xf numFmtId="0" fontId="0" fillId="0" borderId="22" xfId="0" applyBorder="1"/>
    <xf numFmtId="0" fontId="0" fillId="0" borderId="25" xfId="0" applyBorder="1" applyAlignment="1">
      <alignment horizontal="center"/>
    </xf>
    <xf numFmtId="0" fontId="0" fillId="0" borderId="27" xfId="0" applyBorder="1"/>
    <xf numFmtId="164" fontId="0" fillId="5" borderId="23" xfId="0" applyNumberFormat="1" applyFill="1" applyBorder="1"/>
    <xf numFmtId="0" fontId="0" fillId="5" borderId="22" xfId="0" applyFill="1" applyBorder="1" applyAlignment="1">
      <alignment horizontal="center"/>
    </xf>
    <xf numFmtId="0" fontId="0" fillId="5" borderId="23" xfId="0" applyFill="1" applyBorder="1"/>
    <xf numFmtId="0" fontId="0" fillId="5" borderId="30" xfId="0" applyFill="1" applyBorder="1"/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4" xfId="0" applyBorder="1"/>
    <xf numFmtId="0" fontId="0" fillId="5" borderId="33" xfId="0" applyFill="1" applyBorder="1"/>
    <xf numFmtId="0" fontId="0" fillId="5" borderId="11" xfId="0" applyFill="1" applyBorder="1" applyAlignment="1">
      <alignment horizontal="center"/>
    </xf>
    <xf numFmtId="0" fontId="0" fillId="5" borderId="22" xfId="0" applyFill="1" applyBorder="1"/>
    <xf numFmtId="0" fontId="0" fillId="5" borderId="11" xfId="0" applyFill="1" applyBorder="1"/>
    <xf numFmtId="0" fontId="0" fillId="6" borderId="23" xfId="0" applyFill="1" applyBorder="1"/>
    <xf numFmtId="0" fontId="0" fillId="0" borderId="30" xfId="0" applyBorder="1" applyAlignment="1">
      <alignment horizontal="center"/>
    </xf>
    <xf numFmtId="0" fontId="0" fillId="0" borderId="39" xfId="0" applyBorder="1"/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21" xfId="0" applyBorder="1" applyAlignment="1">
      <alignment vertical="center" wrapText="1"/>
    </xf>
    <xf numFmtId="0" fontId="0" fillId="5" borderId="23" xfId="0" applyFill="1" applyBorder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18" fillId="0" borderId="0" xfId="0" applyFont="1" applyAlignment="1">
      <alignment horizontal="center" vertical="center"/>
    </xf>
    <xf numFmtId="0" fontId="18" fillId="0" borderId="35" xfId="0" applyFont="1" applyBorder="1" applyAlignment="1">
      <alignment vertical="center"/>
    </xf>
    <xf numFmtId="0" fontId="0" fillId="0" borderId="34" xfId="0" applyBorder="1" applyAlignment="1">
      <alignment horizontal="center"/>
    </xf>
    <xf numFmtId="0" fontId="0" fillId="0" borderId="34" xfId="0" applyBorder="1"/>
    <xf numFmtId="0" fontId="0" fillId="0" borderId="31" xfId="0" applyBorder="1"/>
    <xf numFmtId="0" fontId="0" fillId="0" borderId="36" xfId="0" applyBorder="1"/>
    <xf numFmtId="0" fontId="0" fillId="0" borderId="38" xfId="0" applyBorder="1"/>
    <xf numFmtId="0" fontId="0" fillId="0" borderId="26" xfId="0" applyBorder="1"/>
    <xf numFmtId="0" fontId="0" fillId="0" borderId="37" xfId="0" applyBorder="1"/>
    <xf numFmtId="0" fontId="19" fillId="0" borderId="0" xfId="0" applyFont="1"/>
    <xf numFmtId="0" fontId="0" fillId="8" borderId="0" xfId="0" applyFill="1"/>
    <xf numFmtId="164" fontId="0" fillId="8" borderId="0" xfId="0" applyNumberFormat="1" applyFill="1"/>
    <xf numFmtId="0" fontId="0" fillId="8" borderId="0" xfId="0" applyFill="1" applyAlignment="1">
      <alignment horizontal="center"/>
    </xf>
    <xf numFmtId="0" fontId="20" fillId="4" borderId="0" xfId="0" applyFont="1" applyFill="1"/>
    <xf numFmtId="165" fontId="20" fillId="4" borderId="0" xfId="0" applyNumberFormat="1" applyFont="1" applyFill="1" applyAlignment="1">
      <alignment horizontal="center"/>
    </xf>
    <xf numFmtId="0" fontId="0" fillId="8" borderId="35" xfId="0" applyFill="1" applyBorder="1"/>
    <xf numFmtId="0" fontId="0" fillId="8" borderId="34" xfId="0" applyFill="1" applyBorder="1"/>
    <xf numFmtId="0" fontId="0" fillId="8" borderId="31" xfId="0" applyFill="1" applyBorder="1"/>
    <xf numFmtId="0" fontId="0" fillId="8" borderId="36" xfId="0" applyFill="1" applyBorder="1"/>
    <xf numFmtId="0" fontId="0" fillId="8" borderId="37" xfId="0" applyFill="1" applyBorder="1"/>
    <xf numFmtId="0" fontId="0" fillId="8" borderId="38" xfId="0" applyFill="1" applyBorder="1"/>
    <xf numFmtId="0" fontId="0" fillId="8" borderId="26" xfId="0" applyFill="1" applyBorder="1"/>
    <xf numFmtId="0" fontId="0" fillId="8" borderId="39" xfId="0" applyFill="1" applyBorder="1"/>
    <xf numFmtId="0" fontId="0" fillId="2" borderId="22" xfId="0" applyFill="1" applyBorder="1"/>
    <xf numFmtId="0" fontId="0" fillId="2" borderId="23" xfId="0" applyFill="1" applyBorder="1"/>
    <xf numFmtId="0" fontId="0" fillId="0" borderId="12" xfId="0" applyBorder="1"/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5" xfId="0" applyBorder="1"/>
    <xf numFmtId="0" fontId="0" fillId="6" borderId="37" xfId="0" applyFill="1" applyBorder="1"/>
    <xf numFmtId="0" fontId="0" fillId="2" borderId="26" xfId="0" applyFill="1" applyBorder="1"/>
    <xf numFmtId="0" fontId="0" fillId="2" borderId="39" xfId="0" applyFill="1" applyBorder="1"/>
    <xf numFmtId="0" fontId="0" fillId="0" borderId="2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25" fillId="6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26" fillId="0" borderId="15" xfId="0" applyFont="1" applyBorder="1" applyAlignment="1">
      <alignment horizontal="center" vertical="center" wrapText="1"/>
    </xf>
    <xf numFmtId="44" fontId="26" fillId="0" borderId="15" xfId="0" applyNumberFormat="1" applyFont="1" applyBorder="1" applyAlignment="1">
      <alignment horizontal="center" vertical="center" wrapText="1"/>
    </xf>
    <xf numFmtId="44" fontId="26" fillId="0" borderId="16" xfId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44" fontId="26" fillId="0" borderId="2" xfId="0" applyNumberFormat="1" applyFont="1" applyBorder="1" applyAlignment="1">
      <alignment horizontal="center" vertical="center" wrapText="1"/>
    </xf>
    <xf numFmtId="0" fontId="26" fillId="10" borderId="2" xfId="0" applyFont="1" applyFill="1" applyBorder="1" applyAlignment="1">
      <alignment horizontal="center" vertical="center" wrapText="1"/>
    </xf>
    <xf numFmtId="44" fontId="26" fillId="0" borderId="5" xfId="1" applyFont="1" applyBorder="1" applyAlignment="1">
      <alignment horizontal="center" vertical="center" wrapText="1"/>
    </xf>
    <xf numFmtId="0" fontId="26" fillId="11" borderId="2" xfId="0" applyFont="1" applyFill="1" applyBorder="1" applyAlignment="1">
      <alignment horizontal="center" vertical="center" wrapText="1"/>
    </xf>
    <xf numFmtId="0" fontId="27" fillId="11" borderId="2" xfId="0" applyFont="1" applyFill="1" applyBorder="1" applyAlignment="1">
      <alignment horizontal="center" vertical="center" wrapText="1"/>
    </xf>
    <xf numFmtId="0" fontId="26" fillId="12" borderId="2" xfId="0" applyFont="1" applyFill="1" applyBorder="1" applyAlignment="1">
      <alignment horizontal="center" vertical="center" wrapText="1"/>
    </xf>
    <xf numFmtId="0" fontId="28" fillId="13" borderId="2" xfId="0" applyFont="1" applyFill="1" applyBorder="1" applyAlignment="1">
      <alignment horizontal="center" vertical="center" wrapText="1"/>
    </xf>
    <xf numFmtId="49" fontId="28" fillId="13" borderId="2" xfId="0" applyNumberFormat="1" applyFont="1" applyFill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44" fontId="26" fillId="0" borderId="8" xfId="0" applyNumberFormat="1" applyFont="1" applyBorder="1" applyAlignment="1">
      <alignment horizontal="center" vertical="center" wrapText="1"/>
    </xf>
    <xf numFmtId="0" fontId="28" fillId="13" borderId="8" xfId="0" applyFont="1" applyFill="1" applyBorder="1" applyAlignment="1">
      <alignment horizontal="center" vertical="center" wrapText="1"/>
    </xf>
    <xf numFmtId="44" fontId="26" fillId="0" borderId="9" xfId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29" fillId="2" borderId="10" xfId="0" applyFont="1" applyFill="1" applyBorder="1" applyAlignment="1">
      <alignment horizontal="center" vertical="center" wrapText="1"/>
    </xf>
    <xf numFmtId="44" fontId="29" fillId="2" borderId="10" xfId="0" applyNumberFormat="1" applyFont="1" applyFill="1" applyBorder="1" applyAlignment="1">
      <alignment horizontal="center" vertical="center" wrapText="1"/>
    </xf>
    <xf numFmtId="0" fontId="29" fillId="2" borderId="25" xfId="0" applyFont="1" applyFill="1" applyBorder="1" applyAlignment="1">
      <alignment horizontal="center" vertical="center" wrapText="1"/>
    </xf>
    <xf numFmtId="44" fontId="29" fillId="2" borderId="32" xfId="1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26" fillId="11" borderId="15" xfId="0" applyFont="1" applyFill="1" applyBorder="1" applyAlignment="1">
      <alignment horizontal="center" vertical="center" wrapText="1"/>
    </xf>
    <xf numFmtId="0" fontId="0" fillId="14" borderId="0" xfId="0" applyFill="1" applyAlignment="1">
      <alignment horizontal="center"/>
    </xf>
    <xf numFmtId="165" fontId="0" fillId="14" borderId="0" xfId="0" applyNumberFormat="1" applyFill="1" applyAlignment="1">
      <alignment horizontal="center"/>
    </xf>
    <xf numFmtId="0" fontId="0" fillId="5" borderId="30" xfId="0" applyFill="1" applyBorder="1" applyAlignment="1">
      <alignment horizontal="center"/>
    </xf>
    <xf numFmtId="0" fontId="0" fillId="0" borderId="0" xfId="0" applyAlignment="1">
      <alignment wrapText="1"/>
    </xf>
    <xf numFmtId="0" fontId="30" fillId="0" borderId="0" xfId="2"/>
    <xf numFmtId="0" fontId="1" fillId="2" borderId="0" xfId="0" applyFont="1" applyFill="1" applyAlignment="1">
      <alignment horizontal="center" vertical="top" wrapText="1"/>
    </xf>
    <xf numFmtId="44" fontId="29" fillId="2" borderId="0" xfId="1" applyFont="1" applyFill="1" applyAlignment="1">
      <alignment horizontal="center" vertical="top" wrapText="1"/>
    </xf>
    <xf numFmtId="0" fontId="29" fillId="2" borderId="0" xfId="0" applyFont="1" applyFill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4" fontId="26" fillId="0" borderId="0" xfId="1" applyFont="1" applyAlignment="1">
      <alignment horizontal="center" vertical="top" wrapText="1"/>
    </xf>
    <xf numFmtId="0" fontId="28" fillId="13" borderId="0" xfId="0" applyFont="1" applyFill="1" applyAlignment="1">
      <alignment horizontal="center" vertical="top" wrapText="1"/>
    </xf>
    <xf numFmtId="0" fontId="26" fillId="10" borderId="0" xfId="0" applyFont="1" applyFill="1" applyAlignment="1">
      <alignment horizontal="center" vertical="top" wrapText="1"/>
    </xf>
    <xf numFmtId="49" fontId="28" fillId="13" borderId="0" xfId="0" applyNumberFormat="1" applyFont="1" applyFill="1" applyAlignment="1">
      <alignment horizontal="center" vertical="top" wrapText="1"/>
    </xf>
    <xf numFmtId="0" fontId="26" fillId="11" borderId="0" xfId="0" applyFont="1" applyFill="1" applyAlignment="1">
      <alignment horizontal="center" vertical="top" wrapText="1"/>
    </xf>
    <xf numFmtId="0" fontId="27" fillId="11" borderId="0" xfId="0" applyFont="1" applyFill="1" applyAlignment="1">
      <alignment horizontal="center" vertical="top" wrapText="1"/>
    </xf>
    <xf numFmtId="0" fontId="26" fillId="12" borderId="0" xfId="0" applyFont="1" applyFill="1" applyAlignment="1">
      <alignment horizontal="center" vertical="top" wrapText="1"/>
    </xf>
    <xf numFmtId="0" fontId="0" fillId="0" borderId="20" xfId="0" applyBorder="1" applyAlignment="1">
      <alignment horizontal="center"/>
    </xf>
    <xf numFmtId="0" fontId="0" fillId="0" borderId="10" xfId="0" applyBorder="1"/>
    <xf numFmtId="0" fontId="0" fillId="5" borderId="10" xfId="0" applyFill="1" applyBorder="1"/>
    <xf numFmtId="0" fontId="0" fillId="5" borderId="11" xfId="0" applyFill="1" applyBorder="1"/>
    <xf numFmtId="0" fontId="23" fillId="0" borderId="40" xfId="0" applyFont="1" applyBorder="1" applyAlignment="1">
      <alignment horizontal="center"/>
    </xf>
    <xf numFmtId="0" fontId="23" fillId="0" borderId="41" xfId="0" applyFont="1" applyBorder="1"/>
    <xf numFmtId="0" fontId="22" fillId="0" borderId="43" xfId="0" applyFont="1" applyBorder="1" applyAlignment="1">
      <alignment horizontal="center"/>
    </xf>
    <xf numFmtId="0" fontId="22" fillId="0" borderId="15" xfId="0" applyFont="1" applyBorder="1"/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35" xfId="0" applyFill="1" applyBorder="1" applyAlignment="1">
      <alignment horizontal="left" vertical="top"/>
    </xf>
    <xf numFmtId="0" fontId="0" fillId="5" borderId="34" xfId="0" applyFill="1" applyBorder="1" applyAlignment="1">
      <alignment horizontal="left" vertical="top"/>
    </xf>
    <xf numFmtId="0" fontId="0" fillId="5" borderId="31" xfId="0" applyFill="1" applyBorder="1" applyAlignment="1">
      <alignment horizontal="left" vertical="top"/>
    </xf>
    <xf numFmtId="0" fontId="0" fillId="5" borderId="36" xfId="0" applyFill="1" applyBorder="1" applyAlignment="1">
      <alignment horizontal="left" vertical="top"/>
    </xf>
    <xf numFmtId="0" fontId="0" fillId="5" borderId="0" xfId="0" applyFill="1" applyAlignment="1">
      <alignment horizontal="left" vertical="top"/>
    </xf>
    <xf numFmtId="0" fontId="0" fillId="5" borderId="37" xfId="0" applyFill="1" applyBorder="1" applyAlignment="1">
      <alignment horizontal="left" vertical="top"/>
    </xf>
    <xf numFmtId="0" fontId="0" fillId="5" borderId="38" xfId="0" applyFill="1" applyBorder="1" applyAlignment="1">
      <alignment horizontal="left" vertical="top"/>
    </xf>
    <xf numFmtId="0" fontId="0" fillId="5" borderId="26" xfId="0" applyFill="1" applyBorder="1" applyAlignment="1">
      <alignment horizontal="left" vertical="top"/>
    </xf>
    <xf numFmtId="0" fontId="0" fillId="5" borderId="39" xfId="0" applyFill="1" applyBorder="1" applyAlignment="1">
      <alignment horizontal="left" vertical="top"/>
    </xf>
    <xf numFmtId="0" fontId="0" fillId="5" borderId="22" xfId="0" applyFill="1" applyBorder="1"/>
    <xf numFmtId="0" fontId="0" fillId="5" borderId="23" xfId="0" applyFill="1" applyBorder="1"/>
    <xf numFmtId="0" fontId="0" fillId="0" borderId="0" xfId="0" applyAlignment="1">
      <alignment horizontal="left"/>
    </xf>
    <xf numFmtId="0" fontId="16" fillId="0" borderId="35" xfId="0" applyFont="1" applyBorder="1" applyAlignment="1">
      <alignment vertical="center" wrapText="1"/>
    </xf>
    <xf numFmtId="0" fontId="16" fillId="0" borderId="34" xfId="0" applyFont="1" applyBorder="1" applyAlignment="1">
      <alignment vertical="center" wrapText="1"/>
    </xf>
    <xf numFmtId="0" fontId="16" fillId="0" borderId="31" xfId="0" applyFont="1" applyBorder="1" applyAlignment="1">
      <alignment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0" fillId="0" borderId="34" xfId="0" applyBorder="1"/>
    <xf numFmtId="0" fontId="0" fillId="0" borderId="31" xfId="0" applyBorder="1"/>
    <xf numFmtId="0" fontId="13" fillId="0" borderId="36" xfId="0" applyFont="1" applyBorder="1" applyAlignment="1">
      <alignment vertical="center" wrapText="1"/>
    </xf>
    <xf numFmtId="0" fontId="0" fillId="0" borderId="0" xfId="0"/>
    <xf numFmtId="0" fontId="0" fillId="0" borderId="37" xfId="0" applyBorder="1"/>
    <xf numFmtId="0" fontId="13" fillId="0" borderId="38" xfId="0" applyFont="1" applyBorder="1" applyAlignment="1">
      <alignment vertical="center" wrapText="1"/>
    </xf>
    <xf numFmtId="0" fontId="0" fillId="0" borderId="26" xfId="0" applyBorder="1"/>
    <xf numFmtId="0" fontId="0" fillId="0" borderId="39" xfId="0" applyBorder="1"/>
    <xf numFmtId="0" fontId="0" fillId="0" borderId="11" xfId="0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5" borderId="22" xfId="0" applyFill="1" applyBorder="1" applyAlignment="1">
      <alignment vertical="center"/>
    </xf>
    <xf numFmtId="0" fontId="0" fillId="5" borderId="23" xfId="0" applyFill="1" applyBorder="1" applyAlignment="1">
      <alignment vertical="center"/>
    </xf>
    <xf numFmtId="0" fontId="17" fillId="7" borderId="0" xfId="0" applyFont="1" applyFill="1" applyAlignment="1">
      <alignment horizontal="center" vertical="center"/>
    </xf>
    <xf numFmtId="0" fontId="0" fillId="0" borderId="37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6" xfId="0" applyBorder="1"/>
    <xf numFmtId="0" fontId="0" fillId="0" borderId="11" xfId="0" applyBorder="1"/>
    <xf numFmtId="0" fontId="0" fillId="0" borderId="35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21" xfId="0" applyBorder="1" applyAlignment="1">
      <alignment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3" xfId="0" applyBorder="1"/>
    <xf numFmtId="0" fontId="2" fillId="8" borderId="21" xfId="0" applyFont="1" applyFill="1" applyBorder="1" applyAlignment="1">
      <alignment horizontal="center"/>
    </xf>
    <xf numFmtId="0" fontId="2" fillId="8" borderId="22" xfId="0" applyFont="1" applyFill="1" applyBorder="1" applyAlignment="1">
      <alignment horizontal="center"/>
    </xf>
    <xf numFmtId="0" fontId="2" fillId="8" borderId="23" xfId="0" applyFont="1" applyFill="1" applyBorder="1" applyAlignment="1">
      <alignment horizontal="center"/>
    </xf>
    <xf numFmtId="0" fontId="0" fillId="8" borderId="0" xfId="0" applyFill="1" applyAlignment="1">
      <alignment horizontal="left"/>
    </xf>
    <xf numFmtId="0" fontId="25" fillId="9" borderId="21" xfId="0" applyFont="1" applyFill="1" applyBorder="1" applyAlignment="1">
      <alignment horizontal="center" vertical="center" wrapText="1"/>
    </xf>
    <xf numFmtId="0" fontId="25" fillId="9" borderId="22" xfId="0" applyFont="1" applyFill="1" applyBorder="1" applyAlignment="1">
      <alignment horizontal="center" vertical="center" wrapText="1"/>
    </xf>
    <xf numFmtId="0" fontId="25" fillId="9" borderId="23" xfId="0" applyFont="1" applyFill="1" applyBorder="1" applyAlignment="1">
      <alignment horizontal="center" vertical="center" wrapText="1"/>
    </xf>
    <xf numFmtId="0" fontId="0" fillId="6" borderId="0" xfId="0" applyFill="1"/>
  </cellXfs>
  <cellStyles count="3">
    <cellStyle name="Lien hypertexte" xfId="2" builtinId="8"/>
    <cellStyle name="Monétaire" xfId="1" builtinId="4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rgb="FF92D050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rgb="FF92D050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rgb="FF92D050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rgb="FF92D050"/>
        </patternFill>
      </fill>
      <alignment horizontal="center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4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2426369</xdr:colOff>
      <xdr:row>4</xdr:row>
      <xdr:rowOff>170447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426368" cy="1153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21</xdr:row>
      <xdr:rowOff>123825</xdr:rowOff>
    </xdr:from>
    <xdr:to>
      <xdr:col>8</xdr:col>
      <xdr:colOff>341920</xdr:colOff>
      <xdr:row>40</xdr:row>
      <xdr:rowOff>76200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8401050"/>
          <a:ext cx="7838095" cy="3571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3028949</xdr:colOff>
      <xdr:row>3</xdr:row>
      <xdr:rowOff>152399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028949" cy="11620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4763</xdr:rowOff>
    </xdr:from>
    <xdr:to>
      <xdr:col>2</xdr:col>
      <xdr:colOff>981075</xdr:colOff>
      <xdr:row>4</xdr:row>
      <xdr:rowOff>76201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nobloc ou Split">
              <a:extLst>
                <a:ext uri="{FF2B5EF4-FFF2-40B4-BE49-F238E27FC236}">
                  <a16:creationId xmlns:a16="http://schemas.microsoft.com/office/drawing/2014/main" id="{44539F12-8A4F-461B-B122-82C1365F3B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nobloc ou Spl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0" y="195263"/>
              <a:ext cx="1828800" cy="6429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66674</xdr:colOff>
      <xdr:row>1</xdr:row>
      <xdr:rowOff>1</xdr:rowOff>
    </xdr:from>
    <xdr:to>
      <xdr:col>5</xdr:col>
      <xdr:colOff>257174</xdr:colOff>
      <xdr:row>4</xdr:row>
      <xdr:rowOff>76201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Monophasé ou Triphasé">
              <a:extLst>
                <a:ext uri="{FF2B5EF4-FFF2-40B4-BE49-F238E27FC236}">
                  <a16:creationId xmlns:a16="http://schemas.microsoft.com/office/drawing/2014/main" id="{8D05ADF3-B40B-412C-A6B0-4542A3386E5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nophasé ou Triphas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28824" y="190501"/>
              <a:ext cx="2295525" cy="647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366711</xdr:colOff>
      <xdr:row>1</xdr:row>
      <xdr:rowOff>1</xdr:rowOff>
    </xdr:from>
    <xdr:to>
      <xdr:col>8</xdr:col>
      <xdr:colOff>271461</xdr:colOff>
      <xdr:row>4</xdr:row>
      <xdr:rowOff>66675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Température départ max">
              <a:extLst>
                <a:ext uri="{FF2B5EF4-FFF2-40B4-BE49-F238E27FC236}">
                  <a16:creationId xmlns:a16="http://schemas.microsoft.com/office/drawing/2014/main" id="{E3296CB7-EAC3-4378-BD89-E834D561AE3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empérature départ max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33886" y="190501"/>
              <a:ext cx="2409825" cy="6381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395287</xdr:colOff>
      <xdr:row>1</xdr:row>
      <xdr:rowOff>1</xdr:rowOff>
    </xdr:from>
    <xdr:to>
      <xdr:col>10</xdr:col>
      <xdr:colOff>176212</xdr:colOff>
      <xdr:row>7</xdr:row>
      <xdr:rowOff>19051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Puissance Kw">
              <a:extLst>
                <a:ext uri="{FF2B5EF4-FFF2-40B4-BE49-F238E27FC236}">
                  <a16:creationId xmlns:a16="http://schemas.microsoft.com/office/drawing/2014/main" id="{3C659301-1C94-41A1-A1C2-FB63592A754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uissance Kw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67537" y="190501"/>
              <a:ext cx="4524375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285749</xdr:colOff>
      <xdr:row>0</xdr:row>
      <xdr:rowOff>180976</xdr:rowOff>
    </xdr:from>
    <xdr:to>
      <xdr:col>10</xdr:col>
      <xdr:colOff>2200274</xdr:colOff>
      <xdr:row>7</xdr:row>
      <xdr:rowOff>9526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ECS">
              <a:extLst>
                <a:ext uri="{FF2B5EF4-FFF2-40B4-BE49-F238E27FC236}">
                  <a16:creationId xmlns:a16="http://schemas.microsoft.com/office/drawing/2014/main" id="{55B2EC45-608C-4860-8F8A-47A2547D03A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C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601449" y="180976"/>
              <a:ext cx="1914525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nobloc_ou_Split" xr10:uid="{C8C0C70D-91CE-4DC1-B207-4332C9CC6BFA}" sourceName="Monobloc ou Split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nophasé_ou_Triphasé" xr10:uid="{B876CBBB-7D50-4095-9700-7ECFD55BBD59}" sourceName="Monophasé ou Triphasé">
  <extLst>
    <x:ext xmlns:x15="http://schemas.microsoft.com/office/spreadsheetml/2010/11/main" uri="{2F2917AC-EB37-4324-AD4E-5DD8C200BD13}">
      <x15:tableSlicerCache tableId="2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empérature_départ_max" xr10:uid="{1B307584-A66C-44FB-889B-77DBD78D6065}" sourceName="Température départ max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uissance_Kw" xr10:uid="{5A0BFCA6-3694-4274-8520-3C8E9FE76617}" sourceName="Puissance Kw">
  <extLst>
    <x:ext xmlns:x15="http://schemas.microsoft.com/office/spreadsheetml/2010/11/main" uri="{2F2917AC-EB37-4324-AD4E-5DD8C200BD13}">
      <x15:tableSlicerCache tableId="2" column="4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CS" xr10:uid="{82C6D245-3998-4846-8E53-3C1D17B2C139}" sourceName="ECS">
  <extLst>
    <x:ext xmlns:x15="http://schemas.microsoft.com/office/spreadsheetml/2010/11/main" uri="{2F2917AC-EB37-4324-AD4E-5DD8C200BD13}">
      <x15:tableSlicerCache tableId="2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nobloc ou Split" xr10:uid="{EA2744ED-23F9-4029-AD69-71F7E2697F5C}" cache="Segment_Monobloc_ou_Split" caption="Monobloc ou Split" columnCount="2" style="SlicerStyleOther1" rowHeight="241300"/>
  <slicer name="Monophasé ou Triphasé" xr10:uid="{4F3778B8-BC8E-48C9-AE8B-E19DED7AFDF2}" cache="Segment_Monophasé_ou_Triphasé" caption="Monophasé ou Triphasé" columnCount="2" style="SlicerStyleLight3" rowHeight="241300"/>
  <slicer name="Température départ max" xr10:uid="{82317B6E-427F-498D-80AB-5A07BBA387A5}" cache="Segment_Température_départ_max" caption="Température départ max" columnCount="3" style="SlicerStyleOther1" rowHeight="241300"/>
  <slicer name="Puissance Kw" xr10:uid="{EEB0D30A-6A51-4667-B8D2-36C162A46CA0}" cache="Segment_Puissance_Kw" caption="Puissance Kw" columnCount="8" style="SlicerStyleLight3" rowHeight="241300"/>
  <slicer name="ECS" xr10:uid="{E5103169-0258-45FC-BCE2-332EB3B11FF4}" cache="Segment_ECS" caption="ECS" columnCount="2" style="SlicerStyleLight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947064A-8BAB-4FC8-AD0F-3618BF508EFC}" name="Tableau2" displayName="Tableau2" ref="B9:K105" totalsRowShown="0" headerRowDxfId="11" dataDxfId="10">
  <autoFilter ref="B9:K105" xr:uid="{2A44886A-062A-4520-B9B5-E3F146C50FC3}">
    <filterColumn colId="0">
      <filters>
        <filter val="Split"/>
      </filters>
    </filterColumn>
    <filterColumn colId="1">
      <filters>
        <filter val="Triphasé"/>
      </filters>
    </filterColumn>
    <filterColumn colId="2">
      <filters>
        <filter val="60°C"/>
      </filters>
    </filterColumn>
    <filterColumn colId="3">
      <filters>
        <filter val="11"/>
      </filters>
    </filterColumn>
    <filterColumn colId="4">
      <filters>
        <filter val="200 Litres"/>
      </filters>
    </filterColumn>
  </autoFilter>
  <tableColumns count="10">
    <tableColumn id="1" xr3:uid="{BEFE206E-DFC8-4ED9-8085-00111EEBC4FE}" name="Monobloc ou Split" dataDxfId="9"/>
    <tableColumn id="2" xr3:uid="{4FA1107B-78D5-4942-8C4B-495AE25B4DE7}" name="Monophasé ou Triphasé" dataDxfId="8"/>
    <tableColumn id="3" xr3:uid="{0EDD146A-976D-4B5B-B29E-30E570DF0BEC}" name="Température départ max" dataDxfId="7"/>
    <tableColumn id="4" xr3:uid="{057FD1B9-B88C-4CE3-8C18-06FB5E7CDCD5}" name="Puissance Kw" dataDxfId="6"/>
    <tableColumn id="5" xr3:uid="{491E28FA-2C02-4DB4-ADFA-0BE23165A37B}" name="ECS" dataDxfId="5"/>
    <tableColumn id="6" xr3:uid="{8726DF7A-2544-4463-96FE-CE9531C5A0D3}" name="Fabricant" dataDxfId="4"/>
    <tableColumn id="7" xr3:uid="{42C6EEA5-8B5A-407C-9EFB-FF480D17A9D9}" name="PPHT€" dataDxfId="3" dataCellStyle="Monétaire"/>
    <tableColumn id="8" xr3:uid="{EB0E58B5-18CD-408A-A687-A79A782BC5B1}" name="Type" dataDxfId="2"/>
    <tableColumn id="9" xr3:uid="{4D8A1B75-7050-4EF4-ABBD-724444F515A9}" name="Modèle" dataDxfId="1"/>
    <tableColumn id="10" xr3:uid="{5047A288-AE4B-4CDC-90B8-B8EEB61B09D9}" name="Référence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forum.excel-pratique.com/viewtopic.php?f=2&amp;t=121586&amp;e=1&amp;view=unread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25"/>
  <sheetViews>
    <sheetView topLeftCell="A28" zoomScale="85" zoomScaleNormal="85" workbookViewId="0">
      <selection activeCell="L13" sqref="L13"/>
    </sheetView>
  </sheetViews>
  <sheetFormatPr baseColWidth="10" defaultRowHeight="15" x14ac:dyDescent="0.25"/>
  <cols>
    <col min="1" max="1" width="46" customWidth="1"/>
    <col min="2" max="2" width="8.140625" customWidth="1"/>
    <col min="3" max="3" width="8.42578125" style="38" customWidth="1"/>
    <col min="4" max="4" width="21.140625" customWidth="1"/>
    <col min="5" max="5" width="7.7109375" customWidth="1"/>
    <col min="6" max="6" width="8.140625" style="38" customWidth="1"/>
    <col min="7" max="7" width="22.28515625" customWidth="1"/>
    <col min="8" max="8" width="6.28515625" customWidth="1"/>
    <col min="9" max="9" width="6.140625" customWidth="1"/>
    <col min="13" max="13" width="37.28515625" customWidth="1"/>
    <col min="14" max="14" width="45.140625" customWidth="1"/>
  </cols>
  <sheetData>
    <row r="1" spans="1:9" ht="26.25" x14ac:dyDescent="0.25">
      <c r="B1" s="222" t="s">
        <v>169</v>
      </c>
      <c r="C1" s="223"/>
      <c r="D1" s="223"/>
      <c r="E1" s="223"/>
      <c r="F1" s="223"/>
      <c r="G1" s="223"/>
      <c r="H1" s="223"/>
      <c r="I1" s="223"/>
    </row>
    <row r="2" spans="1:9" ht="27" thickBot="1" x14ac:dyDescent="0.3">
      <c r="B2" s="90"/>
      <c r="D2" s="38"/>
      <c r="E2" s="38"/>
      <c r="G2" s="38"/>
      <c r="H2" s="38"/>
      <c r="I2" s="38"/>
    </row>
    <row r="3" spans="1:9" ht="9.75" customHeight="1" x14ac:dyDescent="0.25">
      <c r="B3" s="91"/>
      <c r="C3" s="92"/>
      <c r="D3" s="93"/>
      <c r="E3" s="93"/>
      <c r="F3" s="92"/>
      <c r="G3" s="93"/>
      <c r="H3" s="93"/>
      <c r="I3" s="94"/>
    </row>
    <row r="4" spans="1:9" x14ac:dyDescent="0.25">
      <c r="B4" s="95" t="s">
        <v>170</v>
      </c>
      <c r="C4" s="195"/>
      <c r="D4" s="195"/>
      <c r="E4" s="195"/>
      <c r="F4" s="195"/>
      <c r="G4" s="195"/>
      <c r="H4" s="195"/>
      <c r="I4" s="219"/>
    </row>
    <row r="5" spans="1:9" x14ac:dyDescent="0.25">
      <c r="B5" s="95" t="s">
        <v>171</v>
      </c>
      <c r="C5" s="195"/>
      <c r="D5" s="195"/>
      <c r="E5" s="195"/>
      <c r="F5" s="38" t="s">
        <v>172</v>
      </c>
      <c r="G5" s="195"/>
      <c r="H5" s="195"/>
      <c r="I5" s="219"/>
    </row>
    <row r="6" spans="1:9" x14ac:dyDescent="0.25">
      <c r="A6" t="s">
        <v>177</v>
      </c>
      <c r="B6" s="95" t="s">
        <v>173</v>
      </c>
      <c r="C6" s="195"/>
      <c r="D6" s="195"/>
      <c r="E6" s="195"/>
      <c r="F6" s="195"/>
      <c r="G6" s="195"/>
      <c r="H6" s="195"/>
      <c r="I6" s="219"/>
    </row>
    <row r="7" spans="1:9" x14ac:dyDescent="0.25">
      <c r="A7" t="s">
        <v>178</v>
      </c>
      <c r="B7" s="95" t="s">
        <v>174</v>
      </c>
      <c r="C7" s="195"/>
      <c r="D7" s="195"/>
      <c r="E7" s="195"/>
      <c r="F7" s="195"/>
      <c r="G7" s="195"/>
      <c r="H7" s="195"/>
      <c r="I7" s="219"/>
    </row>
    <row r="8" spans="1:9" x14ac:dyDescent="0.25">
      <c r="A8" t="s">
        <v>179</v>
      </c>
      <c r="B8" s="224" t="s">
        <v>175</v>
      </c>
      <c r="C8" s="208"/>
      <c r="D8" s="195"/>
      <c r="E8" s="195"/>
      <c r="F8" s="38" t="s">
        <v>176</v>
      </c>
      <c r="G8" s="195"/>
      <c r="H8" s="195"/>
      <c r="I8" s="219"/>
    </row>
    <row r="9" spans="1:9" ht="9.75" customHeight="1" thickBot="1" x14ac:dyDescent="0.3">
      <c r="B9" s="96"/>
      <c r="C9" s="62"/>
      <c r="D9" s="97"/>
      <c r="E9" s="97"/>
      <c r="F9" s="62"/>
      <c r="G9" s="97"/>
      <c r="H9" s="97"/>
      <c r="I9" s="83"/>
    </row>
    <row r="10" spans="1:9" ht="109.5" customHeight="1" x14ac:dyDescent="0.25"/>
    <row r="12" spans="1:9" ht="16.5" thickBot="1" x14ac:dyDescent="0.3">
      <c r="A12" s="43" t="s">
        <v>44</v>
      </c>
    </row>
    <row r="13" spans="1:9" ht="15.75" thickBot="1" x14ac:dyDescent="0.3">
      <c r="A13" s="69" t="s">
        <v>51</v>
      </c>
      <c r="B13" s="77"/>
      <c r="C13" s="74" t="s">
        <v>52</v>
      </c>
      <c r="E13" s="59" t="s">
        <v>64</v>
      </c>
      <c r="F13" s="157" t="s">
        <v>537</v>
      </c>
      <c r="G13" s="59" t="s">
        <v>536</v>
      </c>
      <c r="H13" s="80"/>
    </row>
    <row r="14" spans="1:9" ht="16.5" thickBot="1" x14ac:dyDescent="0.3">
      <c r="A14" s="56" t="s">
        <v>53</v>
      </c>
      <c r="B14" s="73"/>
      <c r="C14" s="215" t="s">
        <v>54</v>
      </c>
      <c r="D14" s="241"/>
    </row>
    <row r="15" spans="1:9" ht="15.75" thickBot="1" x14ac:dyDescent="0.3">
      <c r="A15" s="76" t="s">
        <v>55</v>
      </c>
      <c r="B15" s="68" t="s">
        <v>56</v>
      </c>
      <c r="C15" s="75" t="s">
        <v>57</v>
      </c>
      <c r="D15" s="76" t="s">
        <v>58</v>
      </c>
      <c r="E15" s="54"/>
      <c r="F15" s="53" t="s">
        <v>60</v>
      </c>
      <c r="G15" s="51" t="s">
        <v>61</v>
      </c>
      <c r="H15" s="54"/>
      <c r="I15" s="55" t="s">
        <v>59</v>
      </c>
    </row>
    <row r="16" spans="1:9" ht="15.75" thickBot="1" x14ac:dyDescent="0.3">
      <c r="A16" s="51" t="s">
        <v>62</v>
      </c>
      <c r="B16" s="52" t="s">
        <v>56</v>
      </c>
      <c r="C16" s="53" t="s">
        <v>57</v>
      </c>
      <c r="D16" s="51" t="s">
        <v>63</v>
      </c>
      <c r="E16" s="52" t="s">
        <v>56</v>
      </c>
      <c r="F16" s="53" t="s">
        <v>57</v>
      </c>
    </row>
    <row r="17" spans="1:13" ht="15.75" thickBot="1" x14ac:dyDescent="0.3">
      <c r="A17" s="51" t="s">
        <v>166</v>
      </c>
      <c r="B17" s="52" t="s">
        <v>56</v>
      </c>
      <c r="C17" s="53" t="s">
        <v>57</v>
      </c>
      <c r="E17" s="38"/>
    </row>
    <row r="18" spans="1:13" x14ac:dyDescent="0.25">
      <c r="B18" s="38"/>
      <c r="E18" s="38"/>
    </row>
    <row r="19" spans="1:13" ht="16.5" thickBot="1" x14ac:dyDescent="0.3">
      <c r="A19" s="43" t="s">
        <v>65</v>
      </c>
    </row>
    <row r="20" spans="1:13" ht="15.75" thickBot="1" x14ac:dyDescent="0.3">
      <c r="A20" s="51" t="s">
        <v>66</v>
      </c>
      <c r="B20" s="173"/>
      <c r="C20" s="173"/>
      <c r="D20" s="172" t="s">
        <v>67</v>
      </c>
      <c r="E20" s="172"/>
      <c r="F20" s="70">
        <v>20</v>
      </c>
    </row>
    <row r="21" spans="1:13" ht="15.75" thickBot="1" x14ac:dyDescent="0.3">
      <c r="A21" s="51" t="s">
        <v>68</v>
      </c>
      <c r="B21" s="179">
        <v>100</v>
      </c>
      <c r="C21" s="179"/>
      <c r="D21" s="54" t="s">
        <v>69</v>
      </c>
      <c r="E21" s="179">
        <v>2.6</v>
      </c>
      <c r="F21" s="179"/>
      <c r="G21" s="54" t="s">
        <v>70</v>
      </c>
      <c r="H21" s="71">
        <f>IF('Calcul puissance'!D18=0,"",'Calcul puissance'!D18)</f>
        <v>260</v>
      </c>
      <c r="I21" s="81" t="s">
        <v>71</v>
      </c>
    </row>
    <row r="22" spans="1:13" ht="5.25" customHeight="1" thickBot="1" x14ac:dyDescent="0.3"/>
    <row r="23" spans="1:13" ht="16.5" thickBot="1" x14ac:dyDescent="0.3">
      <c r="A23" s="47" t="s">
        <v>45</v>
      </c>
      <c r="B23" s="171" t="s">
        <v>72</v>
      </c>
      <c r="C23" s="181"/>
      <c r="D23" s="52" t="s">
        <v>73</v>
      </c>
      <c r="E23" s="181" t="s">
        <v>74</v>
      </c>
      <c r="F23" s="181"/>
      <c r="G23" s="53" t="s">
        <v>75</v>
      </c>
    </row>
    <row r="24" spans="1:13" ht="15.75" thickBot="1" x14ac:dyDescent="0.3">
      <c r="B24" s="171" t="s">
        <v>76</v>
      </c>
      <c r="C24" s="181"/>
      <c r="D24" s="78"/>
      <c r="E24" s="171" t="s">
        <v>78</v>
      </c>
      <c r="F24" s="181"/>
      <c r="G24" s="79"/>
      <c r="H24" s="220" t="s">
        <v>77</v>
      </c>
      <c r="I24" s="221"/>
      <c r="M24" s="46"/>
    </row>
    <row r="25" spans="1:13" ht="4.5" customHeight="1" thickBot="1" x14ac:dyDescent="0.3">
      <c r="M25" s="44"/>
    </row>
    <row r="26" spans="1:13" ht="16.5" thickBot="1" x14ac:dyDescent="0.3">
      <c r="A26" s="47" t="s">
        <v>46</v>
      </c>
      <c r="B26" s="240" t="s">
        <v>79</v>
      </c>
      <c r="C26" s="236"/>
      <c r="D26" s="63" t="s">
        <v>80</v>
      </c>
      <c r="E26" s="236" t="s">
        <v>81</v>
      </c>
      <c r="F26" s="236"/>
      <c r="G26" s="64" t="s">
        <v>82</v>
      </c>
      <c r="M26" s="45"/>
    </row>
    <row r="27" spans="1:13" ht="15.75" thickBot="1" x14ac:dyDescent="0.3">
      <c r="B27" s="171" t="s">
        <v>83</v>
      </c>
      <c r="C27" s="181"/>
      <c r="D27" s="73"/>
      <c r="E27" s="171" t="s">
        <v>84</v>
      </c>
      <c r="F27" s="181"/>
      <c r="G27" s="79"/>
      <c r="H27" s="220" t="s">
        <v>77</v>
      </c>
      <c r="I27" s="221"/>
    </row>
    <row r="28" spans="1:13" ht="15.75" thickBot="1" x14ac:dyDescent="0.3">
      <c r="B28" s="171" t="s">
        <v>85</v>
      </c>
      <c r="C28" s="181"/>
      <c r="D28" s="80"/>
      <c r="M28" s="46"/>
    </row>
    <row r="29" spans="1:13" ht="5.25" customHeight="1" thickBot="1" x14ac:dyDescent="0.3">
      <c r="M29" s="44"/>
    </row>
    <row r="30" spans="1:13" ht="16.5" thickBot="1" x14ac:dyDescent="0.3">
      <c r="A30" s="47" t="s">
        <v>93</v>
      </c>
      <c r="B30" s="171" t="s">
        <v>86</v>
      </c>
      <c r="C30" s="181"/>
      <c r="D30" s="181" t="s">
        <v>87</v>
      </c>
      <c r="E30" s="181"/>
      <c r="F30" s="181" t="s">
        <v>88</v>
      </c>
      <c r="G30" s="213"/>
      <c r="M30" s="45"/>
    </row>
    <row r="31" spans="1:13" ht="4.5" customHeight="1" thickBot="1" x14ac:dyDescent="0.3"/>
    <row r="32" spans="1:13" ht="16.5" thickBot="1" x14ac:dyDescent="0.3">
      <c r="A32" s="47" t="s">
        <v>47</v>
      </c>
      <c r="B32" s="171" t="s">
        <v>89</v>
      </c>
      <c r="C32" s="181"/>
      <c r="D32" s="52" t="s">
        <v>80</v>
      </c>
      <c r="E32" s="181" t="s">
        <v>90</v>
      </c>
      <c r="F32" s="181"/>
      <c r="G32" s="53" t="s">
        <v>91</v>
      </c>
      <c r="M32" s="44"/>
    </row>
    <row r="33" spans="1:13" ht="15.75" thickBot="1" x14ac:dyDescent="0.3">
      <c r="B33" s="171" t="s">
        <v>92</v>
      </c>
      <c r="C33" s="181"/>
      <c r="D33" s="78"/>
      <c r="E33" s="171" t="s">
        <v>84</v>
      </c>
      <c r="F33" s="181"/>
      <c r="G33" s="79"/>
      <c r="H33" s="220" t="s">
        <v>77</v>
      </c>
      <c r="I33" s="221"/>
      <c r="M33" s="48"/>
    </row>
    <row r="34" spans="1:13" ht="15.75" thickBot="1" x14ac:dyDescent="0.3">
      <c r="B34" s="171" t="s">
        <v>85</v>
      </c>
      <c r="C34" s="181"/>
      <c r="D34" s="80"/>
      <c r="M34" s="45"/>
    </row>
    <row r="35" spans="1:13" ht="5.25" customHeight="1" thickBot="1" x14ac:dyDescent="0.3"/>
    <row r="36" spans="1:13" ht="16.5" thickBot="1" x14ac:dyDescent="0.3">
      <c r="A36" s="47" t="s">
        <v>48</v>
      </c>
      <c r="B36" s="171" t="s">
        <v>94</v>
      </c>
      <c r="C36" s="181"/>
      <c r="D36" s="54" t="s">
        <v>95</v>
      </c>
      <c r="E36" s="181" t="s">
        <v>96</v>
      </c>
      <c r="F36" s="237"/>
      <c r="M36" s="46"/>
    </row>
    <row r="37" spans="1:13" ht="16.5" thickBot="1" x14ac:dyDescent="0.3">
      <c r="B37" s="171" t="s">
        <v>97</v>
      </c>
      <c r="C37" s="181"/>
      <c r="D37" s="181" t="s">
        <v>98</v>
      </c>
      <c r="E37" s="213"/>
      <c r="F37" s="171" t="s">
        <v>99</v>
      </c>
      <c r="G37" s="181"/>
      <c r="H37" s="179"/>
      <c r="I37" s="180"/>
      <c r="M37" s="44"/>
    </row>
    <row r="38" spans="1:13" ht="6" customHeight="1" thickBot="1" x14ac:dyDescent="0.3">
      <c r="M38" s="48"/>
    </row>
    <row r="39" spans="1:13" ht="16.5" thickBot="1" x14ac:dyDescent="0.3">
      <c r="A39" s="47" t="s">
        <v>49</v>
      </c>
      <c r="D39" s="52" t="s">
        <v>80</v>
      </c>
      <c r="E39" s="181" t="s">
        <v>90</v>
      </c>
      <c r="F39" s="181"/>
      <c r="G39" s="53" t="s">
        <v>91</v>
      </c>
    </row>
    <row r="40" spans="1:13" ht="15.75" thickBot="1" x14ac:dyDescent="0.3">
      <c r="B40" s="171" t="s">
        <v>92</v>
      </c>
      <c r="C40" s="181"/>
      <c r="D40" s="78"/>
      <c r="E40" s="171" t="s">
        <v>84</v>
      </c>
      <c r="F40" s="181"/>
      <c r="G40" s="79"/>
      <c r="H40" s="220" t="s">
        <v>77</v>
      </c>
      <c r="I40" s="221"/>
      <c r="M40" s="46"/>
    </row>
    <row r="41" spans="1:13" ht="15.75" thickBot="1" x14ac:dyDescent="0.3">
      <c r="B41" s="171" t="s">
        <v>85</v>
      </c>
      <c r="C41" s="181"/>
      <c r="D41" s="80"/>
      <c r="M41" s="46"/>
    </row>
    <row r="42" spans="1:13" ht="4.5" customHeight="1" thickBot="1" x14ac:dyDescent="0.3">
      <c r="M42" s="45"/>
    </row>
    <row r="43" spans="1:13" ht="16.5" thickBot="1" x14ac:dyDescent="0.3">
      <c r="A43" s="47" t="s">
        <v>100</v>
      </c>
      <c r="B43" s="171" t="s">
        <v>101</v>
      </c>
      <c r="C43" s="181"/>
      <c r="D43" s="54" t="s">
        <v>102</v>
      </c>
      <c r="E43" s="236" t="s">
        <v>103</v>
      </c>
      <c r="F43" s="237"/>
    </row>
    <row r="44" spans="1:13" ht="15.75" thickBot="1" x14ac:dyDescent="0.3">
      <c r="B44" s="171" t="s">
        <v>92</v>
      </c>
      <c r="C44" s="181"/>
      <c r="D44" s="78"/>
      <c r="E44" s="238" t="s">
        <v>106</v>
      </c>
      <c r="F44" s="239"/>
      <c r="G44" s="215"/>
      <c r="H44" s="52" t="s">
        <v>104</v>
      </c>
      <c r="I44" s="53" t="s">
        <v>105</v>
      </c>
      <c r="M44" s="46"/>
    </row>
    <row r="45" spans="1:13" ht="5.25" customHeight="1" x14ac:dyDescent="0.25">
      <c r="B45" s="38"/>
      <c r="D45" s="89"/>
      <c r="E45" s="38"/>
      <c r="H45" s="38"/>
      <c r="I45" s="38"/>
      <c r="M45" s="46"/>
    </row>
    <row r="46" spans="1:13" ht="15.75" x14ac:dyDescent="0.25">
      <c r="A46" s="47" t="s">
        <v>164</v>
      </c>
      <c r="B46" s="38"/>
      <c r="D46" s="89"/>
      <c r="E46" s="38"/>
      <c r="H46" s="38"/>
      <c r="I46" s="38"/>
      <c r="M46" s="46"/>
    </row>
    <row r="47" spans="1:13" ht="6" customHeight="1" thickBot="1" x14ac:dyDescent="0.3">
      <c r="B47" s="38"/>
      <c r="D47" s="89"/>
      <c r="E47" s="38"/>
      <c r="H47" s="38"/>
      <c r="I47" s="38"/>
      <c r="M47" s="46"/>
    </row>
    <row r="48" spans="1:13" ht="15.75" thickBot="1" x14ac:dyDescent="0.3">
      <c r="A48" s="65" t="s">
        <v>156</v>
      </c>
      <c r="B48" s="79"/>
      <c r="C48" s="171" t="s">
        <v>157</v>
      </c>
      <c r="D48" s="172"/>
      <c r="E48" s="181" t="s">
        <v>158</v>
      </c>
      <c r="F48" s="225"/>
      <c r="G48" s="59" t="s">
        <v>204</v>
      </c>
      <c r="H48" s="179"/>
      <c r="I48" s="180"/>
      <c r="M48" s="46"/>
    </row>
    <row r="49" spans="1:13" ht="3.75" customHeight="1" thickBot="1" x14ac:dyDescent="0.3">
      <c r="M49" s="46"/>
    </row>
    <row r="50" spans="1:13" ht="15.75" thickBot="1" x14ac:dyDescent="0.3">
      <c r="A50" s="65" t="s">
        <v>121</v>
      </c>
      <c r="B50" s="79"/>
      <c r="C50" s="58" t="s">
        <v>77</v>
      </c>
      <c r="D50" s="59" t="s">
        <v>159</v>
      </c>
      <c r="E50" s="181" t="s">
        <v>160</v>
      </c>
      <c r="F50" s="213"/>
      <c r="G50" s="59" t="s">
        <v>161</v>
      </c>
      <c r="H50" s="181" t="s">
        <v>162</v>
      </c>
      <c r="I50" s="213"/>
      <c r="M50" s="46"/>
    </row>
    <row r="51" spans="1:13" ht="4.5" customHeight="1" thickBot="1" x14ac:dyDescent="0.3">
      <c r="M51" s="46"/>
    </row>
    <row r="52" spans="1:13" ht="15.75" thickBot="1" x14ac:dyDescent="0.3">
      <c r="A52" s="65" t="s">
        <v>122</v>
      </c>
      <c r="B52" s="79"/>
      <c r="C52" s="58" t="s">
        <v>77</v>
      </c>
      <c r="D52" s="59" t="s">
        <v>159</v>
      </c>
      <c r="E52" s="181" t="s">
        <v>160</v>
      </c>
      <c r="F52" s="213"/>
      <c r="M52" s="46"/>
    </row>
    <row r="53" spans="1:13" ht="6" customHeight="1" thickBot="1" x14ac:dyDescent="0.3">
      <c r="M53" s="46"/>
    </row>
    <row r="54" spans="1:13" ht="15.75" thickBot="1" x14ac:dyDescent="0.3">
      <c r="A54" s="65" t="s">
        <v>163</v>
      </c>
      <c r="B54" s="52" t="s">
        <v>108</v>
      </c>
      <c r="C54" s="53" t="s">
        <v>109</v>
      </c>
      <c r="M54" s="46"/>
    </row>
    <row r="55" spans="1:13" x14ac:dyDescent="0.25">
      <c r="B55" s="38"/>
      <c r="D55" s="89"/>
      <c r="E55" s="38"/>
      <c r="H55" s="38"/>
      <c r="I55" s="38"/>
      <c r="M55" s="46"/>
    </row>
    <row r="56" spans="1:13" ht="15.75" x14ac:dyDescent="0.25">
      <c r="A56" s="43" t="s">
        <v>50</v>
      </c>
      <c r="M56" s="49"/>
    </row>
    <row r="57" spans="1:13" ht="7.5" customHeight="1" thickBot="1" x14ac:dyDescent="0.3">
      <c r="M57" s="44"/>
    </row>
    <row r="58" spans="1:13" ht="15.75" thickBot="1" x14ac:dyDescent="0.3">
      <c r="A58" s="51" t="s">
        <v>107</v>
      </c>
      <c r="B58" s="52" t="s">
        <v>108</v>
      </c>
      <c r="C58" s="82" t="s">
        <v>109</v>
      </c>
      <c r="D58" s="184" t="s">
        <v>110</v>
      </c>
      <c r="E58" s="185"/>
      <c r="F58" s="185"/>
      <c r="G58" s="185"/>
      <c r="H58" s="185"/>
      <c r="I58" s="186"/>
    </row>
    <row r="59" spans="1:13" ht="15.75" x14ac:dyDescent="0.25">
      <c r="D59" s="187"/>
      <c r="E59" s="188"/>
      <c r="F59" s="188"/>
      <c r="G59" s="188"/>
      <c r="H59" s="188"/>
      <c r="I59" s="189"/>
      <c r="M59" s="44"/>
    </row>
    <row r="60" spans="1:13" ht="15.75" thickBot="1" x14ac:dyDescent="0.3">
      <c r="D60" s="190"/>
      <c r="E60" s="191"/>
      <c r="F60" s="191"/>
      <c r="G60" s="191"/>
      <c r="H60" s="191"/>
      <c r="I60" s="192"/>
      <c r="M60" s="49"/>
    </row>
    <row r="61" spans="1:13" ht="15.75" x14ac:dyDescent="0.25">
      <c r="M61" s="44"/>
    </row>
    <row r="62" spans="1:13" ht="15.75" x14ac:dyDescent="0.25">
      <c r="M62" s="44"/>
    </row>
    <row r="63" spans="1:13" ht="191.25" customHeight="1" x14ac:dyDescent="0.25">
      <c r="M63" s="44"/>
    </row>
    <row r="64" spans="1:13" ht="17.25" customHeight="1" x14ac:dyDescent="0.25">
      <c r="M64" s="50"/>
    </row>
    <row r="66" spans="1:9" ht="31.5" x14ac:dyDescent="0.25">
      <c r="A66" s="218" t="s">
        <v>116</v>
      </c>
      <c r="B66" s="218"/>
      <c r="C66" s="218"/>
      <c r="D66" s="218"/>
      <c r="E66" s="218"/>
      <c r="F66" s="218"/>
      <c r="G66" s="218"/>
      <c r="H66" s="218"/>
      <c r="I66" s="218"/>
    </row>
    <row r="67" spans="1:9" ht="15.75" thickBot="1" x14ac:dyDescent="0.3">
      <c r="G67" s="85"/>
      <c r="H67" s="85"/>
      <c r="I67" s="85"/>
    </row>
    <row r="68" spans="1:9" ht="16.5" customHeight="1" thickBot="1" x14ac:dyDescent="0.3">
      <c r="A68" s="65" t="s">
        <v>124</v>
      </c>
      <c r="B68" s="52" t="s">
        <v>108</v>
      </c>
      <c r="C68" s="53" t="s">
        <v>109</v>
      </c>
      <c r="D68" s="57" t="s">
        <v>11</v>
      </c>
      <c r="E68" s="182" t="s">
        <v>125</v>
      </c>
      <c r="F68" s="183"/>
      <c r="G68" s="226" t="s">
        <v>117</v>
      </c>
      <c r="H68" s="227"/>
      <c r="I68" s="228"/>
    </row>
    <row r="69" spans="1:9" ht="15.75" thickBot="1" x14ac:dyDescent="0.3">
      <c r="A69" s="65" t="s">
        <v>126</v>
      </c>
      <c r="B69" s="52" t="s">
        <v>108</v>
      </c>
      <c r="C69" s="53" t="s">
        <v>109</v>
      </c>
      <c r="D69" s="57" t="s">
        <v>11</v>
      </c>
      <c r="E69" s="182" t="s">
        <v>125</v>
      </c>
      <c r="F69" s="183"/>
      <c r="G69" s="229"/>
      <c r="H69" s="230"/>
      <c r="I69" s="231"/>
    </row>
    <row r="70" spans="1:9" ht="15.75" thickBot="1" x14ac:dyDescent="0.3">
      <c r="A70" s="65" t="s">
        <v>127</v>
      </c>
      <c r="B70" s="52" t="s">
        <v>108</v>
      </c>
      <c r="C70" s="53" t="s">
        <v>109</v>
      </c>
      <c r="D70" s="65" t="s">
        <v>128</v>
      </c>
      <c r="E70" s="52" t="s">
        <v>108</v>
      </c>
      <c r="F70" s="53" t="s">
        <v>109</v>
      </c>
      <c r="G70" s="232"/>
      <c r="H70" s="233"/>
      <c r="I70" s="234"/>
    </row>
    <row r="71" spans="1:9" ht="4.5" customHeight="1" thickBot="1" x14ac:dyDescent="0.3"/>
    <row r="72" spans="1:9" ht="16.5" customHeight="1" thickBot="1" x14ac:dyDescent="0.3">
      <c r="A72" s="86" t="s">
        <v>129</v>
      </c>
      <c r="B72" s="216"/>
      <c r="C72" s="217"/>
      <c r="D72" s="235" t="s">
        <v>130</v>
      </c>
      <c r="E72" s="215"/>
      <c r="F72" s="215"/>
      <c r="G72" s="215"/>
      <c r="H72" s="216"/>
      <c r="I72" s="217"/>
    </row>
    <row r="73" spans="1:9" ht="3" customHeight="1" thickBot="1" x14ac:dyDescent="0.3"/>
    <row r="74" spans="1:9" ht="16.5" customHeight="1" thickBot="1" x14ac:dyDescent="0.3">
      <c r="A74" s="65" t="s">
        <v>131</v>
      </c>
      <c r="B74" s="181" t="s">
        <v>132</v>
      </c>
      <c r="C74" s="181"/>
      <c r="D74" s="181"/>
      <c r="E74" s="181" t="s">
        <v>133</v>
      </c>
      <c r="F74" s="181"/>
      <c r="G74" s="213"/>
    </row>
    <row r="75" spans="1:9" ht="6" customHeight="1" thickBot="1" x14ac:dyDescent="0.3"/>
    <row r="76" spans="1:9" ht="16.5" customHeight="1" thickBot="1" x14ac:dyDescent="0.3">
      <c r="A76" s="65" t="s">
        <v>134</v>
      </c>
      <c r="B76" s="193"/>
      <c r="C76" s="193"/>
      <c r="D76" s="193"/>
      <c r="E76" s="193"/>
      <c r="F76" s="193"/>
      <c r="G76" s="193"/>
      <c r="H76" s="193"/>
      <c r="I76" s="194"/>
    </row>
    <row r="77" spans="1:9" ht="3" customHeight="1" thickBot="1" x14ac:dyDescent="0.3"/>
    <row r="78" spans="1:9" ht="16.5" customHeight="1" thickBot="1" x14ac:dyDescent="0.3">
      <c r="A78" s="65" t="s">
        <v>135</v>
      </c>
      <c r="B78" s="79"/>
      <c r="C78" s="66" t="s">
        <v>136</v>
      </c>
      <c r="D78" s="65" t="s">
        <v>137</v>
      </c>
      <c r="E78" s="67"/>
      <c r="F78" s="60"/>
      <c r="G78" s="67"/>
      <c r="H78" s="79"/>
      <c r="I78" s="61" t="s">
        <v>136</v>
      </c>
    </row>
    <row r="79" spans="1:9" ht="3.75" customHeight="1" thickBot="1" x14ac:dyDescent="0.3"/>
    <row r="80" spans="1:9" ht="16.5" customHeight="1" thickBot="1" x14ac:dyDescent="0.3">
      <c r="A80" s="65" t="s">
        <v>138</v>
      </c>
      <c r="B80" s="79"/>
      <c r="C80" s="66" t="s">
        <v>136</v>
      </c>
      <c r="D80" s="214" t="s">
        <v>139</v>
      </c>
      <c r="E80" s="215"/>
      <c r="F80" s="87"/>
    </row>
    <row r="81" spans="1:13" ht="3.75" customHeight="1" thickBot="1" x14ac:dyDescent="0.3"/>
    <row r="82" spans="1:13" ht="16.5" customHeight="1" thickBot="1" x14ac:dyDescent="0.3">
      <c r="A82" s="65" t="s">
        <v>140</v>
      </c>
      <c r="B82" s="79"/>
      <c r="C82" s="58" t="s">
        <v>141</v>
      </c>
      <c r="D82" s="214" t="s">
        <v>142</v>
      </c>
      <c r="E82" s="215"/>
      <c r="F82" s="182"/>
      <c r="G82" s="193"/>
      <c r="H82" s="193"/>
      <c r="I82" s="194"/>
    </row>
    <row r="83" spans="1:13" ht="3" customHeight="1" thickBot="1" x14ac:dyDescent="0.3">
      <c r="B83" s="88"/>
      <c r="C83" s="89"/>
      <c r="D83" s="88"/>
      <c r="E83" s="88"/>
      <c r="F83" s="89"/>
      <c r="G83" s="88"/>
      <c r="H83" s="88"/>
      <c r="I83" s="88"/>
    </row>
    <row r="84" spans="1:13" ht="16.5" customHeight="1" thickBot="1" x14ac:dyDescent="0.3">
      <c r="A84" s="51" t="s">
        <v>111</v>
      </c>
      <c r="B84" s="52" t="s">
        <v>108</v>
      </c>
      <c r="C84" s="53" t="s">
        <v>109</v>
      </c>
      <c r="D84" s="51" t="s">
        <v>112</v>
      </c>
      <c r="E84" s="52" t="s">
        <v>108</v>
      </c>
      <c r="F84" s="53" t="s">
        <v>109</v>
      </c>
      <c r="G84" s="51" t="s">
        <v>113</v>
      </c>
      <c r="H84" s="52" t="s">
        <v>108</v>
      </c>
      <c r="I84" s="53" t="s">
        <v>109</v>
      </c>
    </row>
    <row r="85" spans="1:13" ht="16.5" customHeight="1" thickBot="1" x14ac:dyDescent="0.3">
      <c r="A85" s="65" t="s">
        <v>114</v>
      </c>
      <c r="B85" s="193"/>
      <c r="C85" s="193"/>
      <c r="D85" s="193"/>
      <c r="E85" s="193"/>
      <c r="F85" s="193"/>
      <c r="G85" s="193"/>
      <c r="H85" s="193"/>
      <c r="I85" s="194"/>
    </row>
    <row r="86" spans="1:13" ht="16.5" customHeight="1" thickBot="1" x14ac:dyDescent="0.3">
      <c r="A86" s="65" t="s">
        <v>115</v>
      </c>
      <c r="B86" s="193"/>
      <c r="C86" s="193"/>
      <c r="D86" s="193"/>
      <c r="E86" s="193"/>
      <c r="F86" s="193"/>
      <c r="G86" s="193"/>
      <c r="H86" s="193"/>
      <c r="I86" s="194"/>
    </row>
    <row r="87" spans="1:13" ht="16.5" customHeight="1" x14ac:dyDescent="0.25">
      <c r="B87" s="88"/>
      <c r="C87" s="89"/>
      <c r="D87" s="88"/>
      <c r="E87" s="88"/>
      <c r="F87" s="89"/>
      <c r="G87" s="88"/>
      <c r="H87" s="88"/>
      <c r="I87" s="88"/>
    </row>
    <row r="88" spans="1:13" ht="16.5" customHeight="1" x14ac:dyDescent="0.25">
      <c r="B88" s="88"/>
      <c r="C88" s="89"/>
      <c r="D88" s="88"/>
      <c r="E88" s="88"/>
      <c r="F88" s="89"/>
      <c r="G88" s="88"/>
      <c r="H88" s="88"/>
      <c r="I88" s="88"/>
    </row>
    <row r="89" spans="1:13" ht="16.5" customHeight="1" x14ac:dyDescent="0.25">
      <c r="B89" s="88"/>
      <c r="C89" s="89"/>
      <c r="D89" s="88"/>
      <c r="E89" s="88"/>
      <c r="F89" s="89"/>
      <c r="G89" s="88"/>
      <c r="H89" s="88"/>
      <c r="I89" s="88"/>
    </row>
    <row r="90" spans="1:13" ht="16.5" customHeight="1" x14ac:dyDescent="0.25">
      <c r="B90" s="88"/>
      <c r="C90" s="89"/>
      <c r="D90" s="88"/>
      <c r="E90" s="88"/>
      <c r="F90" s="89"/>
      <c r="G90" s="88"/>
      <c r="H90" s="88"/>
      <c r="I90" s="88"/>
    </row>
    <row r="91" spans="1:13" ht="16.5" customHeight="1" x14ac:dyDescent="0.25">
      <c r="B91" s="88"/>
      <c r="C91" s="89"/>
      <c r="D91" s="88"/>
      <c r="E91" s="88"/>
      <c r="F91" s="89"/>
      <c r="G91" s="88"/>
      <c r="H91" s="88"/>
      <c r="I91" s="88"/>
    </row>
    <row r="92" spans="1:13" ht="44.25" customHeight="1" x14ac:dyDescent="0.25"/>
    <row r="93" spans="1:13" ht="63" customHeight="1" x14ac:dyDescent="0.25">
      <c r="A93" s="218" t="s">
        <v>118</v>
      </c>
      <c r="B93" s="218"/>
      <c r="C93" s="218"/>
      <c r="D93" s="218"/>
      <c r="E93" s="218"/>
      <c r="F93" s="218"/>
      <c r="G93" s="218"/>
      <c r="H93" s="218"/>
      <c r="I93" s="218"/>
    </row>
    <row r="94" spans="1:13" ht="15.75" thickBot="1" x14ac:dyDescent="0.3"/>
    <row r="95" spans="1:13" ht="15.75" thickBot="1" x14ac:dyDescent="0.3">
      <c r="A95" s="65" t="s">
        <v>143</v>
      </c>
      <c r="B95" s="52" t="s">
        <v>108</v>
      </c>
      <c r="C95" s="53" t="s">
        <v>109</v>
      </c>
      <c r="D95" s="57" t="s">
        <v>144</v>
      </c>
      <c r="E95" s="193"/>
      <c r="F95" s="194"/>
      <c r="G95" s="57" t="s">
        <v>145</v>
      </c>
      <c r="H95" s="79"/>
      <c r="I95" s="61" t="s">
        <v>146</v>
      </c>
    </row>
    <row r="96" spans="1:13" ht="5.25" customHeight="1" thickBot="1" x14ac:dyDescent="0.3">
      <c r="M96" s="84"/>
    </row>
    <row r="97" spans="1:9" ht="16.5" customHeight="1" thickBot="1" x14ac:dyDescent="0.3">
      <c r="A97" s="65" t="s">
        <v>147</v>
      </c>
      <c r="B97" s="52" t="s">
        <v>108</v>
      </c>
      <c r="C97" s="53" t="s">
        <v>109</v>
      </c>
      <c r="D97" s="57" t="s">
        <v>148</v>
      </c>
      <c r="E97" s="52" t="s">
        <v>108</v>
      </c>
      <c r="F97" s="53" t="s">
        <v>109</v>
      </c>
      <c r="G97" s="57" t="s">
        <v>149</v>
      </c>
      <c r="H97" s="52" t="s">
        <v>108</v>
      </c>
      <c r="I97" s="53" t="s">
        <v>109</v>
      </c>
    </row>
    <row r="98" spans="1:9" ht="4.5" customHeight="1" thickBot="1" x14ac:dyDescent="0.3"/>
    <row r="99" spans="1:9" ht="15.75" thickBot="1" x14ac:dyDescent="0.3">
      <c r="A99" s="65" t="s">
        <v>150</v>
      </c>
      <c r="B99" s="52" t="s">
        <v>108</v>
      </c>
      <c r="C99" s="52" t="s">
        <v>109</v>
      </c>
      <c r="D99" s="60" t="s">
        <v>151</v>
      </c>
      <c r="E99" s="193"/>
      <c r="F99" s="193"/>
      <c r="G99" s="193"/>
      <c r="H99" s="193"/>
      <c r="I99" s="194"/>
    </row>
    <row r="100" spans="1:9" ht="6" customHeight="1" thickBot="1" x14ac:dyDescent="0.3"/>
    <row r="101" spans="1:9" ht="16.5" customHeight="1" thickBot="1" x14ac:dyDescent="0.3">
      <c r="A101" s="65" t="s">
        <v>119</v>
      </c>
      <c r="B101" s="52" t="s">
        <v>108</v>
      </c>
      <c r="C101" s="53" t="s">
        <v>109</v>
      </c>
    </row>
    <row r="102" spans="1:9" ht="4.5" customHeight="1" thickBot="1" x14ac:dyDescent="0.3"/>
    <row r="103" spans="1:9" ht="15.75" thickBot="1" x14ac:dyDescent="0.3">
      <c r="A103" s="65" t="s">
        <v>120</v>
      </c>
      <c r="B103" s="52" t="s">
        <v>108</v>
      </c>
      <c r="C103" s="53" t="s">
        <v>109</v>
      </c>
      <c r="D103" s="214" t="s">
        <v>152</v>
      </c>
      <c r="E103" s="215"/>
      <c r="F103" s="87"/>
      <c r="G103" s="65" t="s">
        <v>153</v>
      </c>
      <c r="H103" s="72"/>
    </row>
    <row r="104" spans="1:9" ht="4.5" customHeight="1" thickBot="1" x14ac:dyDescent="0.3"/>
    <row r="105" spans="1:9" ht="15.75" thickBot="1" x14ac:dyDescent="0.3">
      <c r="A105" s="65" t="s">
        <v>154</v>
      </c>
      <c r="B105" s="52" t="s">
        <v>108</v>
      </c>
      <c r="C105" s="53" t="s">
        <v>109</v>
      </c>
      <c r="D105" s="214" t="s">
        <v>155</v>
      </c>
      <c r="E105" s="215"/>
      <c r="F105" s="215"/>
      <c r="G105" s="215"/>
      <c r="H105" s="79"/>
      <c r="I105" s="61" t="s">
        <v>136</v>
      </c>
    </row>
    <row r="106" spans="1:9" ht="4.5" customHeight="1" thickBot="1" x14ac:dyDescent="0.3"/>
    <row r="107" spans="1:9" ht="15.75" thickBot="1" x14ac:dyDescent="0.3">
      <c r="A107" s="65" t="s">
        <v>165</v>
      </c>
      <c r="B107" s="67"/>
      <c r="C107" s="60"/>
      <c r="D107" s="67"/>
      <c r="E107" s="79"/>
      <c r="F107" s="66" t="s">
        <v>136</v>
      </c>
    </row>
    <row r="108" spans="1:9" ht="4.5" customHeight="1" thickBot="1" x14ac:dyDescent="0.3"/>
    <row r="109" spans="1:9" ht="16.5" customHeight="1" thickBot="1" x14ac:dyDescent="0.3">
      <c r="A109" s="65" t="s">
        <v>167</v>
      </c>
      <c r="B109" s="52" t="s">
        <v>108</v>
      </c>
      <c r="C109" s="53" t="s">
        <v>109</v>
      </c>
      <c r="D109" s="65" t="s">
        <v>168</v>
      </c>
      <c r="E109" s="52" t="s">
        <v>108</v>
      </c>
      <c r="F109" s="53" t="s">
        <v>109</v>
      </c>
    </row>
    <row r="110" spans="1:9" ht="6" customHeight="1" thickBot="1" x14ac:dyDescent="0.3">
      <c r="B110" s="38"/>
      <c r="E110" s="38"/>
    </row>
    <row r="111" spans="1:9" ht="16.5" customHeight="1" thickBot="1" x14ac:dyDescent="0.3">
      <c r="A111" s="120" t="s">
        <v>190</v>
      </c>
      <c r="B111" s="171" t="s">
        <v>191</v>
      </c>
      <c r="C111" s="181"/>
      <c r="D111" s="181" t="s">
        <v>193</v>
      </c>
      <c r="E111" s="181"/>
      <c r="F111" s="181" t="s">
        <v>192</v>
      </c>
      <c r="G111" s="181"/>
      <c r="H111" s="113"/>
      <c r="I111" s="114"/>
    </row>
    <row r="112" spans="1:9" ht="2.25" customHeight="1" thickBot="1" x14ac:dyDescent="0.3">
      <c r="A112" s="95"/>
      <c r="B112" s="38"/>
      <c r="E112" s="38"/>
      <c r="I112" s="98"/>
    </row>
    <row r="113" spans="1:9" ht="16.5" customHeight="1" thickBot="1" x14ac:dyDescent="0.3">
      <c r="A113" s="95"/>
      <c r="B113" s="59" t="s">
        <v>194</v>
      </c>
      <c r="C113" s="52" t="s">
        <v>195</v>
      </c>
      <c r="D113" s="113"/>
      <c r="E113" s="52" t="s">
        <v>196</v>
      </c>
      <c r="F113" s="52" t="s">
        <v>197</v>
      </c>
      <c r="G113" s="113"/>
      <c r="H113" s="113"/>
      <c r="I113" s="114"/>
    </row>
    <row r="114" spans="1:9" ht="2.25" customHeight="1" thickBot="1" x14ac:dyDescent="0.3">
      <c r="A114" s="95"/>
      <c r="B114" s="38"/>
      <c r="E114" s="38"/>
      <c r="I114" s="98"/>
    </row>
    <row r="115" spans="1:9" ht="16.5" customHeight="1" thickBot="1" x14ac:dyDescent="0.3">
      <c r="A115" s="95"/>
      <c r="B115" s="171" t="s">
        <v>198</v>
      </c>
      <c r="C115" s="172"/>
      <c r="D115" s="172"/>
      <c r="E115" s="172"/>
      <c r="F115" s="172"/>
      <c r="G115" s="172"/>
      <c r="H115" s="173"/>
      <c r="I115" s="174"/>
    </row>
    <row r="116" spans="1:9" ht="3" customHeight="1" thickBot="1" x14ac:dyDescent="0.3">
      <c r="A116" s="95"/>
      <c r="B116" s="38"/>
      <c r="C116"/>
      <c r="F116"/>
      <c r="H116" s="88"/>
      <c r="I116" s="121"/>
    </row>
    <row r="117" spans="1:9" ht="16.5" customHeight="1" thickBot="1" x14ac:dyDescent="0.3">
      <c r="A117" s="95"/>
      <c r="B117" s="171" t="s">
        <v>199</v>
      </c>
      <c r="C117" s="172"/>
      <c r="D117" s="172"/>
      <c r="E117" s="52" t="s">
        <v>108</v>
      </c>
      <c r="F117" s="53" t="s">
        <v>109</v>
      </c>
      <c r="G117" s="51" t="s">
        <v>200</v>
      </c>
      <c r="H117" s="173"/>
      <c r="I117" s="174"/>
    </row>
    <row r="118" spans="1:9" ht="2.25" customHeight="1" thickBot="1" x14ac:dyDescent="0.3">
      <c r="A118" s="95"/>
      <c r="B118" s="38"/>
      <c r="C118"/>
      <c r="F118"/>
      <c r="H118" s="88"/>
      <c r="I118" s="121"/>
    </row>
    <row r="119" spans="1:9" ht="17.25" customHeight="1" thickBot="1" x14ac:dyDescent="0.3">
      <c r="A119" s="95"/>
      <c r="B119" s="175" t="s">
        <v>202</v>
      </c>
      <c r="C119" s="176"/>
      <c r="D119" s="176"/>
      <c r="E119" s="116" t="s">
        <v>108</v>
      </c>
      <c r="F119" s="117" t="s">
        <v>109</v>
      </c>
      <c r="G119" s="115" t="s">
        <v>201</v>
      </c>
      <c r="H119" s="52" t="s">
        <v>108</v>
      </c>
      <c r="I119" s="53" t="s">
        <v>109</v>
      </c>
    </row>
    <row r="120" spans="1:9" ht="16.5" customHeight="1" thickBot="1" x14ac:dyDescent="0.3">
      <c r="A120" s="96"/>
      <c r="B120" s="177" t="s">
        <v>203</v>
      </c>
      <c r="C120" s="178"/>
      <c r="D120" s="178"/>
      <c r="E120" s="118" t="s">
        <v>108</v>
      </c>
      <c r="F120" s="119" t="s">
        <v>109</v>
      </c>
      <c r="G120" s="122"/>
      <c r="H120" s="122"/>
      <c r="I120" s="123"/>
    </row>
    <row r="121" spans="1:9" ht="16.5" customHeight="1" x14ac:dyDescent="0.25">
      <c r="A121" t="s">
        <v>183</v>
      </c>
      <c r="B121" s="38"/>
      <c r="E121" s="38"/>
    </row>
    <row r="122" spans="1:9" ht="15.75" thickBot="1" x14ac:dyDescent="0.3"/>
    <row r="123" spans="1:9" x14ac:dyDescent="0.25">
      <c r="A123" s="196" t="s">
        <v>123</v>
      </c>
      <c r="B123" s="197"/>
      <c r="C123" s="197"/>
      <c r="D123" s="198"/>
      <c r="E123" s="196" t="s">
        <v>181</v>
      </c>
      <c r="F123" s="205"/>
      <c r="G123" s="205"/>
      <c r="H123" s="205"/>
      <c r="I123" s="206"/>
    </row>
    <row r="124" spans="1:9" ht="15" customHeight="1" x14ac:dyDescent="0.25">
      <c r="A124" s="199" t="s">
        <v>188</v>
      </c>
      <c r="B124" s="200"/>
      <c r="C124" s="200"/>
      <c r="D124" s="201"/>
      <c r="E124" s="207" t="s">
        <v>180</v>
      </c>
      <c r="F124" s="208"/>
      <c r="G124" s="208"/>
      <c r="H124" s="208"/>
      <c r="I124" s="209"/>
    </row>
    <row r="125" spans="1:9" ht="15.75" thickBot="1" x14ac:dyDescent="0.3">
      <c r="A125" s="202" t="s">
        <v>189</v>
      </c>
      <c r="B125" s="203"/>
      <c r="C125" s="203"/>
      <c r="D125" s="204"/>
      <c r="E125" s="210" t="s">
        <v>182</v>
      </c>
      <c r="F125" s="211"/>
      <c r="G125" s="211"/>
      <c r="H125" s="211"/>
      <c r="I125" s="212"/>
    </row>
  </sheetData>
  <mergeCells count="91">
    <mergeCell ref="B23:C23"/>
    <mergeCell ref="E23:F23"/>
    <mergeCell ref="C14:D14"/>
    <mergeCell ref="B20:C20"/>
    <mergeCell ref="D20:E20"/>
    <mergeCell ref="B21:C21"/>
    <mergeCell ref="E21:F21"/>
    <mergeCell ref="B24:C24"/>
    <mergeCell ref="E24:F24"/>
    <mergeCell ref="B26:C26"/>
    <mergeCell ref="E26:F26"/>
    <mergeCell ref="B27:C27"/>
    <mergeCell ref="E27:F27"/>
    <mergeCell ref="B28:C28"/>
    <mergeCell ref="D30:E30"/>
    <mergeCell ref="F30:G30"/>
    <mergeCell ref="B30:C30"/>
    <mergeCell ref="B32:C32"/>
    <mergeCell ref="E32:F32"/>
    <mergeCell ref="B34:C34"/>
    <mergeCell ref="B36:C36"/>
    <mergeCell ref="E36:F36"/>
    <mergeCell ref="B37:C37"/>
    <mergeCell ref="D37:E37"/>
    <mergeCell ref="F37:G37"/>
    <mergeCell ref="B41:C41"/>
    <mergeCell ref="B44:C44"/>
    <mergeCell ref="B43:C43"/>
    <mergeCell ref="E43:F43"/>
    <mergeCell ref="E44:G44"/>
    <mergeCell ref="B1:I1"/>
    <mergeCell ref="G8:I8"/>
    <mergeCell ref="G5:I5"/>
    <mergeCell ref="B8:C8"/>
    <mergeCell ref="A93:I93"/>
    <mergeCell ref="C48:D48"/>
    <mergeCell ref="E48:F48"/>
    <mergeCell ref="B74:D74"/>
    <mergeCell ref="E74:G74"/>
    <mergeCell ref="B76:I76"/>
    <mergeCell ref="D80:E80"/>
    <mergeCell ref="D82:E82"/>
    <mergeCell ref="F82:I82"/>
    <mergeCell ref="G68:I70"/>
    <mergeCell ref="D72:G72"/>
    <mergeCell ref="H72:I72"/>
    <mergeCell ref="C5:E5"/>
    <mergeCell ref="C4:I4"/>
    <mergeCell ref="C6:I6"/>
    <mergeCell ref="C7:I7"/>
    <mergeCell ref="E50:F50"/>
    <mergeCell ref="H50:I50"/>
    <mergeCell ref="H37:I37"/>
    <mergeCell ref="E39:F39"/>
    <mergeCell ref="H33:I33"/>
    <mergeCell ref="H27:I27"/>
    <mergeCell ref="H24:I24"/>
    <mergeCell ref="B40:C40"/>
    <mergeCell ref="E40:F40"/>
    <mergeCell ref="H40:I40"/>
    <mergeCell ref="B33:C33"/>
    <mergeCell ref="E33:F33"/>
    <mergeCell ref="D8:E8"/>
    <mergeCell ref="A123:D123"/>
    <mergeCell ref="A124:D124"/>
    <mergeCell ref="A125:D125"/>
    <mergeCell ref="E123:I123"/>
    <mergeCell ref="E124:I124"/>
    <mergeCell ref="E125:I125"/>
    <mergeCell ref="E52:F52"/>
    <mergeCell ref="E95:F95"/>
    <mergeCell ref="E99:I99"/>
    <mergeCell ref="D103:E103"/>
    <mergeCell ref="D105:G105"/>
    <mergeCell ref="B72:C72"/>
    <mergeCell ref="B86:I86"/>
    <mergeCell ref="A66:I66"/>
    <mergeCell ref="E68:F68"/>
    <mergeCell ref="B117:D117"/>
    <mergeCell ref="H117:I117"/>
    <mergeCell ref="B119:D119"/>
    <mergeCell ref="B120:D120"/>
    <mergeCell ref="H48:I48"/>
    <mergeCell ref="B111:C111"/>
    <mergeCell ref="D111:E111"/>
    <mergeCell ref="F111:G111"/>
    <mergeCell ref="B115:G115"/>
    <mergeCell ref="H115:I115"/>
    <mergeCell ref="E69:F69"/>
    <mergeCell ref="D58:I60"/>
    <mergeCell ref="B85:I85"/>
  </mergeCells>
  <pageMargins left="0.11811023622047245" right="0.11811023622047245" top="0.35433070866141736" bottom="0.35433070866141736" header="0.31496062992125984" footer="0.31496062992125984"/>
  <pageSetup paperSize="9" scale="7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44"/>
  <sheetViews>
    <sheetView workbookViewId="0">
      <selection activeCell="M7" sqref="M7"/>
    </sheetView>
  </sheetViews>
  <sheetFormatPr baseColWidth="10" defaultRowHeight="15" x14ac:dyDescent="0.25"/>
  <cols>
    <col min="1" max="1" width="19.7109375" customWidth="1"/>
    <col min="2" max="2" width="12.42578125" customWidth="1"/>
    <col min="4" max="4" width="11.85546875" customWidth="1"/>
    <col min="5" max="5" width="11.7109375" customWidth="1"/>
    <col min="6" max="6" width="21.140625" customWidth="1"/>
    <col min="7" max="7" width="13" customWidth="1"/>
    <col min="8" max="8" width="13.28515625" customWidth="1"/>
    <col min="9" max="9" width="14.85546875" customWidth="1"/>
  </cols>
  <sheetData>
    <row r="1" spans="1:9" ht="30.75" customHeight="1" thickBot="1" x14ac:dyDescent="0.45">
      <c r="A1" s="242" t="s">
        <v>8</v>
      </c>
      <c r="B1" s="243"/>
      <c r="C1" s="243"/>
      <c r="D1" s="243"/>
      <c r="E1" s="243"/>
      <c r="F1" s="243"/>
      <c r="G1" s="243"/>
      <c r="H1" s="243"/>
      <c r="I1" s="244"/>
    </row>
    <row r="2" spans="1:9" ht="32.25" customHeight="1" thickBot="1" x14ac:dyDescent="0.3">
      <c r="A2" s="12" t="s">
        <v>4</v>
      </c>
      <c r="B2" s="13" t="s">
        <v>2</v>
      </c>
      <c r="C2" s="14" t="s">
        <v>3</v>
      </c>
      <c r="D2" s="14" t="s">
        <v>6</v>
      </c>
      <c r="E2" s="14" t="s">
        <v>10</v>
      </c>
      <c r="F2" s="33" t="s">
        <v>0</v>
      </c>
      <c r="G2" s="14" t="s">
        <v>5</v>
      </c>
      <c r="H2" s="14" t="s">
        <v>7</v>
      </c>
      <c r="I2" s="15" t="s">
        <v>1</v>
      </c>
    </row>
    <row r="3" spans="1:9" s="1" customFormat="1" ht="30" customHeight="1" x14ac:dyDescent="0.25">
      <c r="A3" s="34"/>
      <c r="B3" s="9"/>
      <c r="C3" s="10"/>
      <c r="D3" s="10"/>
      <c r="E3" s="10"/>
      <c r="F3" s="10"/>
      <c r="G3" s="10"/>
      <c r="H3" s="10"/>
      <c r="I3" s="11"/>
    </row>
    <row r="4" spans="1:9" s="1" customFormat="1" ht="30" customHeight="1" x14ac:dyDescent="0.25">
      <c r="A4" s="7"/>
      <c r="B4" s="5"/>
      <c r="C4" s="3"/>
      <c r="D4" s="3"/>
      <c r="E4" s="3"/>
      <c r="F4" s="3"/>
      <c r="G4" s="4"/>
      <c r="H4" s="3"/>
      <c r="I4" s="8"/>
    </row>
    <row r="5" spans="1:9" s="1" customFormat="1" ht="31.5" customHeight="1" x14ac:dyDescent="0.25">
      <c r="A5" s="35"/>
      <c r="B5" s="5"/>
      <c r="C5" s="3"/>
      <c r="D5" s="3"/>
      <c r="E5" s="3"/>
      <c r="F5" s="3"/>
      <c r="G5" s="3"/>
      <c r="H5" s="3"/>
      <c r="I5" s="8"/>
    </row>
    <row r="6" spans="1:9" s="1" customFormat="1" ht="31.5" customHeight="1" x14ac:dyDescent="0.25">
      <c r="A6" s="6"/>
      <c r="B6" s="21"/>
      <c r="C6" s="2"/>
      <c r="D6" s="2"/>
      <c r="E6" s="2"/>
      <c r="F6" s="2"/>
      <c r="G6" s="2"/>
      <c r="H6" s="2"/>
      <c r="I6" s="17"/>
    </row>
    <row r="7" spans="1:9" s="1" customFormat="1" ht="29.25" customHeight="1" x14ac:dyDescent="0.25">
      <c r="A7" s="6"/>
      <c r="B7" s="21"/>
      <c r="C7" s="2"/>
      <c r="D7" s="2"/>
      <c r="E7" s="2"/>
      <c r="F7" s="2"/>
      <c r="G7" s="2"/>
      <c r="H7" s="2"/>
      <c r="I7" s="17"/>
    </row>
    <row r="8" spans="1:9" ht="31.5" customHeight="1" x14ac:dyDescent="0.25">
      <c r="A8" s="24"/>
      <c r="B8" s="22"/>
      <c r="C8" s="16"/>
      <c r="D8" s="16"/>
      <c r="E8" s="16"/>
      <c r="F8" s="16"/>
      <c r="G8" s="16"/>
      <c r="H8" s="16"/>
      <c r="I8" s="18"/>
    </row>
    <row r="9" spans="1:9" ht="30" customHeight="1" x14ac:dyDescent="0.25">
      <c r="A9" s="24"/>
      <c r="B9" s="22"/>
      <c r="C9" s="16"/>
      <c r="D9" s="16"/>
      <c r="E9" s="16"/>
      <c r="F9" s="16"/>
      <c r="G9" s="16"/>
      <c r="H9" s="16"/>
      <c r="I9" s="18"/>
    </row>
    <row r="10" spans="1:9" ht="30.75" customHeight="1" x14ac:dyDescent="0.25">
      <c r="A10" s="24"/>
      <c r="B10" s="22"/>
      <c r="C10" s="16"/>
      <c r="D10" s="16"/>
      <c r="E10" s="16"/>
      <c r="F10" s="16"/>
      <c r="G10" s="16"/>
      <c r="H10" s="16"/>
      <c r="I10" s="18"/>
    </row>
    <row r="11" spans="1:9" ht="30.75" customHeight="1" x14ac:dyDescent="0.25">
      <c r="A11" s="24"/>
      <c r="B11" s="22"/>
      <c r="C11" s="16"/>
      <c r="D11" s="16"/>
      <c r="E11" s="16"/>
      <c r="F11" s="16"/>
      <c r="G11" s="16"/>
      <c r="H11" s="16"/>
      <c r="I11" s="18"/>
    </row>
    <row r="12" spans="1:9" ht="30.75" customHeight="1" x14ac:dyDescent="0.25">
      <c r="A12" s="24"/>
      <c r="B12" s="22"/>
      <c r="C12" s="16"/>
      <c r="D12" s="16"/>
      <c r="E12" s="16"/>
      <c r="F12" s="16"/>
      <c r="G12" s="16"/>
      <c r="H12" s="16"/>
      <c r="I12" s="18"/>
    </row>
    <row r="13" spans="1:9" ht="30.75" customHeight="1" x14ac:dyDescent="0.25">
      <c r="A13" s="24"/>
      <c r="B13" s="22"/>
      <c r="C13" s="16"/>
      <c r="D13" s="16"/>
      <c r="E13" s="16"/>
      <c r="F13" s="16"/>
      <c r="G13" s="16"/>
      <c r="H13" s="16"/>
      <c r="I13" s="18"/>
    </row>
    <row r="14" spans="1:9" ht="30.75" customHeight="1" x14ac:dyDescent="0.25">
      <c r="A14" s="24"/>
      <c r="B14" s="22"/>
      <c r="C14" s="16"/>
      <c r="D14" s="16"/>
      <c r="E14" s="16"/>
      <c r="F14" s="16"/>
      <c r="G14" s="16"/>
      <c r="H14" s="16"/>
      <c r="I14" s="18"/>
    </row>
    <row r="15" spans="1:9" ht="30.75" customHeight="1" x14ac:dyDescent="0.25">
      <c r="A15" s="24"/>
      <c r="B15" s="22"/>
      <c r="C15" s="16"/>
      <c r="D15" s="16"/>
      <c r="E15" s="16"/>
      <c r="F15" s="16"/>
      <c r="G15" s="16"/>
      <c r="H15" s="16"/>
      <c r="I15" s="18"/>
    </row>
    <row r="16" spans="1:9" ht="30" customHeight="1" thickBot="1" x14ac:dyDescent="0.3">
      <c r="A16" s="24"/>
      <c r="B16" s="26"/>
      <c r="C16" s="27"/>
      <c r="D16" s="27"/>
      <c r="E16" s="27"/>
      <c r="F16" s="27"/>
      <c r="G16" s="27"/>
      <c r="H16" s="27"/>
      <c r="I16" s="28"/>
    </row>
    <row r="17" spans="1:9" ht="30.75" thickBot="1" x14ac:dyDescent="0.3">
      <c r="A17" s="37" t="s">
        <v>4</v>
      </c>
      <c r="B17" s="32" t="s">
        <v>2</v>
      </c>
      <c r="C17" s="14" t="s">
        <v>3</v>
      </c>
      <c r="D17" s="14" t="s">
        <v>6</v>
      </c>
      <c r="E17" s="14" t="s">
        <v>9</v>
      </c>
      <c r="F17" s="33" t="s">
        <v>0</v>
      </c>
      <c r="G17" s="14" t="s">
        <v>5</v>
      </c>
      <c r="H17" s="14" t="s">
        <v>7</v>
      </c>
      <c r="I17" s="15" t="s">
        <v>1</v>
      </c>
    </row>
    <row r="18" spans="1:9" ht="30.75" customHeight="1" x14ac:dyDescent="0.25">
      <c r="A18" s="36"/>
      <c r="B18" s="29"/>
      <c r="C18" s="30"/>
      <c r="D18" s="30"/>
      <c r="E18" s="30"/>
      <c r="F18" s="30"/>
      <c r="G18" s="30"/>
      <c r="H18" s="30"/>
      <c r="I18" s="31"/>
    </row>
    <row r="19" spans="1:9" ht="30.75" customHeight="1" x14ac:dyDescent="0.25">
      <c r="A19" s="24"/>
      <c r="B19" s="22"/>
      <c r="C19" s="16"/>
      <c r="D19" s="16"/>
      <c r="E19" s="16"/>
      <c r="F19" s="16"/>
      <c r="G19" s="16"/>
      <c r="H19" s="16"/>
      <c r="I19" s="18"/>
    </row>
    <row r="20" spans="1:9" ht="33.75" customHeight="1" x14ac:dyDescent="0.25">
      <c r="A20" s="24"/>
      <c r="B20" s="22"/>
      <c r="C20" s="16"/>
      <c r="D20" s="16"/>
      <c r="E20" s="16"/>
      <c r="F20" s="16"/>
      <c r="G20" s="16"/>
      <c r="H20" s="16"/>
      <c r="I20" s="18"/>
    </row>
    <row r="21" spans="1:9" ht="34.5" customHeight="1" thickBot="1" x14ac:dyDescent="0.3">
      <c r="A21" s="25"/>
      <c r="B21" s="23"/>
      <c r="C21" s="19"/>
      <c r="D21" s="19"/>
      <c r="E21" s="19"/>
      <c r="F21" s="19"/>
      <c r="G21" s="19"/>
      <c r="H21" s="19"/>
      <c r="I21" s="20"/>
    </row>
    <row r="41" spans="1:9" ht="15.75" thickBot="1" x14ac:dyDescent="0.3"/>
    <row r="42" spans="1:9" ht="6" customHeight="1" x14ac:dyDescent="0.25">
      <c r="A42" s="105"/>
      <c r="B42" s="106"/>
      <c r="C42" s="106"/>
      <c r="D42" s="106"/>
      <c r="E42" s="106"/>
      <c r="F42" s="106"/>
      <c r="G42" s="106"/>
      <c r="H42" s="106"/>
      <c r="I42" s="107"/>
    </row>
    <row r="43" spans="1:9" x14ac:dyDescent="0.25">
      <c r="A43" s="108" t="s">
        <v>184</v>
      </c>
      <c r="B43" s="245">
        <f>Relevé!C5</f>
        <v>0</v>
      </c>
      <c r="C43" s="245"/>
      <c r="D43" s="245"/>
      <c r="E43" s="100" t="s">
        <v>185</v>
      </c>
      <c r="F43" s="102">
        <f>Relevé!C4</f>
        <v>0</v>
      </c>
      <c r="G43" s="100"/>
      <c r="H43" s="100"/>
      <c r="I43" s="109"/>
    </row>
    <row r="44" spans="1:9" ht="6" customHeight="1" thickBot="1" x14ac:dyDescent="0.3">
      <c r="A44" s="110"/>
      <c r="B44" s="111"/>
      <c r="C44" s="111"/>
      <c r="D44" s="111"/>
      <c r="E44" s="111"/>
      <c r="F44" s="111"/>
      <c r="G44" s="111"/>
      <c r="H44" s="111"/>
      <c r="I44" s="112"/>
    </row>
  </sheetData>
  <mergeCells count="2">
    <mergeCell ref="A1:I1"/>
    <mergeCell ref="B43:D43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E28"/>
  <sheetViews>
    <sheetView workbookViewId="0">
      <selection activeCell="D20" sqref="D20"/>
    </sheetView>
  </sheetViews>
  <sheetFormatPr baseColWidth="10" defaultRowHeight="15" x14ac:dyDescent="0.25"/>
  <cols>
    <col min="1" max="1" width="49.28515625" customWidth="1"/>
    <col min="4" max="4" width="24.42578125" customWidth="1"/>
    <col min="28" max="28" width="40.85546875" customWidth="1"/>
    <col min="31" max="31" width="11.42578125" style="38"/>
  </cols>
  <sheetData>
    <row r="1" spans="1:9" ht="26.25" x14ac:dyDescent="0.25">
      <c r="B1" s="222" t="s">
        <v>169</v>
      </c>
      <c r="C1" s="223"/>
      <c r="D1" s="223"/>
      <c r="E1" s="223"/>
      <c r="F1" s="223"/>
      <c r="G1" s="223"/>
      <c r="H1" s="223"/>
      <c r="I1" s="223"/>
    </row>
    <row r="2" spans="1:9" ht="27" thickBot="1" x14ac:dyDescent="0.3">
      <c r="B2" s="90"/>
      <c r="C2" s="38"/>
      <c r="D2" s="38"/>
      <c r="E2" s="38"/>
      <c r="F2" s="38"/>
      <c r="G2" s="38"/>
      <c r="H2" s="38"/>
      <c r="I2" s="38"/>
    </row>
    <row r="3" spans="1:9" ht="26.25" x14ac:dyDescent="0.25">
      <c r="B3" s="91"/>
      <c r="C3" s="92"/>
      <c r="D3" s="93"/>
      <c r="E3" s="93"/>
      <c r="F3" s="92"/>
      <c r="G3" s="93"/>
      <c r="H3" s="93"/>
      <c r="I3" s="94"/>
    </row>
    <row r="4" spans="1:9" x14ac:dyDescent="0.25">
      <c r="B4" s="95" t="s">
        <v>170</v>
      </c>
      <c r="C4" s="195" t="str">
        <f>IF(Relevé!C4="","",Relevé!C4)</f>
        <v/>
      </c>
      <c r="D4" s="195"/>
      <c r="E4" s="195"/>
      <c r="F4" s="195"/>
      <c r="G4" s="195"/>
      <c r="H4" s="195"/>
      <c r="I4" s="219"/>
    </row>
    <row r="5" spans="1:9" x14ac:dyDescent="0.25">
      <c r="B5" s="95" t="s">
        <v>171</v>
      </c>
      <c r="C5" s="195" t="str">
        <f>IF(Relevé!C5="","",Relevé!C5)</f>
        <v/>
      </c>
      <c r="D5" s="195"/>
      <c r="E5" s="195"/>
      <c r="F5" s="38" t="s">
        <v>172</v>
      </c>
      <c r="G5" s="195" t="str">
        <f>IF(Relevé!G5="","",Relevé!G5)</f>
        <v/>
      </c>
      <c r="H5" s="195"/>
      <c r="I5" s="219"/>
    </row>
    <row r="6" spans="1:9" x14ac:dyDescent="0.25">
      <c r="A6" t="s">
        <v>177</v>
      </c>
      <c r="B6" s="95" t="s">
        <v>173</v>
      </c>
      <c r="C6" s="195" t="str">
        <f>IF(Relevé!C6="","",Relevé!C6)</f>
        <v/>
      </c>
      <c r="D6" s="195"/>
      <c r="E6" s="195"/>
      <c r="F6" s="195"/>
      <c r="G6" s="195"/>
      <c r="H6" s="195"/>
      <c r="I6" s="219"/>
    </row>
    <row r="7" spans="1:9" x14ac:dyDescent="0.25">
      <c r="A7" t="s">
        <v>178</v>
      </c>
      <c r="B7" s="95" t="s">
        <v>174</v>
      </c>
      <c r="C7" s="195" t="str">
        <f>IF(Relevé!C7="","",Relevé!C7)</f>
        <v/>
      </c>
      <c r="D7" s="195"/>
      <c r="E7" s="195"/>
      <c r="F7" s="195"/>
      <c r="G7" s="195"/>
      <c r="H7" s="195"/>
      <c r="I7" s="219"/>
    </row>
    <row r="8" spans="1:9" x14ac:dyDescent="0.25">
      <c r="A8" t="s">
        <v>179</v>
      </c>
      <c r="B8" s="224" t="s">
        <v>175</v>
      </c>
      <c r="C8" s="208"/>
      <c r="D8" s="195" t="str">
        <f>IF(Relevé!D8="","",Relevé!D8)</f>
        <v/>
      </c>
      <c r="E8" s="195"/>
      <c r="F8" s="38" t="s">
        <v>176</v>
      </c>
      <c r="G8" s="195" t="str">
        <f>IF(Relevé!G8="","",Relevé!G8)</f>
        <v/>
      </c>
      <c r="H8" s="195"/>
      <c r="I8" s="219"/>
    </row>
    <row r="9" spans="1:9" ht="15.75" thickBot="1" x14ac:dyDescent="0.3">
      <c r="B9" s="96"/>
      <c r="C9" s="62"/>
      <c r="D9" s="97"/>
      <c r="E9" s="97"/>
      <c r="F9" s="62"/>
      <c r="G9" s="97"/>
      <c r="H9" s="97"/>
      <c r="I9" s="83"/>
    </row>
    <row r="14" spans="1:9" ht="23.25" x14ac:dyDescent="0.35">
      <c r="A14" s="99" t="s">
        <v>186</v>
      </c>
    </row>
    <row r="17" spans="1:31" x14ac:dyDescent="0.25">
      <c r="A17" s="42" t="s">
        <v>11</v>
      </c>
      <c r="B17" s="100">
        <f>Relevé!B21</f>
        <v>100</v>
      </c>
      <c r="AA17">
        <f>VLOOKUP(D19,AB18:AC27,2,0)</f>
        <v>1</v>
      </c>
      <c r="AB17" s="40" t="s">
        <v>23</v>
      </c>
      <c r="AC17" s="40" t="s">
        <v>24</v>
      </c>
      <c r="AD17" s="40" t="s">
        <v>25</v>
      </c>
      <c r="AE17" s="41" t="s">
        <v>37</v>
      </c>
    </row>
    <row r="18" spans="1:31" x14ac:dyDescent="0.25">
      <c r="A18" s="42" t="s">
        <v>12</v>
      </c>
      <c r="B18" s="100">
        <f>Relevé!E21</f>
        <v>2.6</v>
      </c>
      <c r="C18" s="42" t="s">
        <v>41</v>
      </c>
      <c r="D18" s="102">
        <f>IF(B18="","",B17*B18)</f>
        <v>260</v>
      </c>
      <c r="AB18" s="16" t="s">
        <v>22</v>
      </c>
      <c r="AC18" s="39">
        <v>0.3</v>
      </c>
      <c r="AD18" s="16" t="s">
        <v>26</v>
      </c>
      <c r="AE18" s="39">
        <v>-5</v>
      </c>
    </row>
    <row r="19" spans="1:31" x14ac:dyDescent="0.25">
      <c r="A19" s="42" t="s">
        <v>40</v>
      </c>
      <c r="B19" s="101">
        <f>Relevé!F20</f>
        <v>20</v>
      </c>
      <c r="C19" s="42" t="s">
        <v>42</v>
      </c>
      <c r="D19" s="38" t="s">
        <v>18</v>
      </c>
      <c r="AB19" s="16" t="s">
        <v>21</v>
      </c>
      <c r="AC19" s="39">
        <v>0.4</v>
      </c>
      <c r="AD19" s="16" t="s">
        <v>27</v>
      </c>
      <c r="AE19" s="39">
        <v>-6</v>
      </c>
    </row>
    <row r="20" spans="1:31" x14ac:dyDescent="0.25">
      <c r="A20" s="42" t="s">
        <v>38</v>
      </c>
      <c r="B20" t="s">
        <v>26</v>
      </c>
      <c r="C20" s="42" t="s">
        <v>39</v>
      </c>
      <c r="D20" s="102">
        <f>VLOOKUP(B20,AD18:AE28,2,0)</f>
        <v>-5</v>
      </c>
      <c r="AB20" s="16" t="s">
        <v>20</v>
      </c>
      <c r="AC20" s="39">
        <v>0.75</v>
      </c>
      <c r="AD20" s="16" t="s">
        <v>28</v>
      </c>
      <c r="AE20" s="39">
        <v>-7</v>
      </c>
    </row>
    <row r="21" spans="1:31" x14ac:dyDescent="0.25">
      <c r="A21" s="42" t="s">
        <v>43</v>
      </c>
      <c r="B21" s="100">
        <f>AA17*D18*(B19-D20)</f>
        <v>6500</v>
      </c>
      <c r="AB21" s="16" t="s">
        <v>19</v>
      </c>
      <c r="AC21" s="39">
        <v>0.8</v>
      </c>
      <c r="AD21" s="16" t="s">
        <v>29</v>
      </c>
      <c r="AE21" s="39">
        <v>-8</v>
      </c>
    </row>
    <row r="22" spans="1:31" ht="23.25" x14ac:dyDescent="0.35">
      <c r="A22" s="103" t="s">
        <v>187</v>
      </c>
      <c r="B22" s="104">
        <f>B21*1.2/1000</f>
        <v>7.8</v>
      </c>
      <c r="AB22" s="16" t="s">
        <v>18</v>
      </c>
      <c r="AC22" s="39">
        <v>1</v>
      </c>
      <c r="AD22" s="16" t="s">
        <v>30</v>
      </c>
      <c r="AE22" s="39">
        <v>-9</v>
      </c>
    </row>
    <row r="23" spans="1:31" x14ac:dyDescent="0.25">
      <c r="AB23" s="16" t="s">
        <v>17</v>
      </c>
      <c r="AC23" s="39">
        <v>1.2</v>
      </c>
      <c r="AD23" s="16" t="s">
        <v>31</v>
      </c>
      <c r="AE23" s="39">
        <v>-10</v>
      </c>
    </row>
    <row r="24" spans="1:31" x14ac:dyDescent="0.25">
      <c r="AB24" s="16" t="s">
        <v>16</v>
      </c>
      <c r="AC24" s="39">
        <v>1.4</v>
      </c>
      <c r="AD24" s="16" t="s">
        <v>32</v>
      </c>
      <c r="AE24" s="39">
        <v>-11</v>
      </c>
    </row>
    <row r="25" spans="1:31" x14ac:dyDescent="0.25">
      <c r="AB25" s="16" t="s">
        <v>15</v>
      </c>
      <c r="AC25" s="39">
        <v>1.6</v>
      </c>
      <c r="AD25" s="16" t="s">
        <v>33</v>
      </c>
      <c r="AE25" s="39">
        <v>-12</v>
      </c>
    </row>
    <row r="26" spans="1:31" x14ac:dyDescent="0.25">
      <c r="AB26" s="16" t="s">
        <v>14</v>
      </c>
      <c r="AC26" s="39">
        <v>1.8</v>
      </c>
      <c r="AD26" s="16" t="s">
        <v>34</v>
      </c>
      <c r="AE26" s="39">
        <v>-13</v>
      </c>
    </row>
    <row r="27" spans="1:31" x14ac:dyDescent="0.25">
      <c r="AB27" s="16" t="s">
        <v>13</v>
      </c>
      <c r="AC27" s="39">
        <v>2</v>
      </c>
      <c r="AD27" s="16" t="s">
        <v>35</v>
      </c>
      <c r="AE27" s="39">
        <v>-14</v>
      </c>
    </row>
    <row r="28" spans="1:31" x14ac:dyDescent="0.25">
      <c r="AD28" s="16" t="s">
        <v>36</v>
      </c>
      <c r="AE28" s="39">
        <v>-15</v>
      </c>
    </row>
  </sheetData>
  <mergeCells count="9">
    <mergeCell ref="B8:C8"/>
    <mergeCell ref="D8:E8"/>
    <mergeCell ref="G8:I8"/>
    <mergeCell ref="B1:I1"/>
    <mergeCell ref="C4:I4"/>
    <mergeCell ref="C5:E5"/>
    <mergeCell ref="G5:I5"/>
    <mergeCell ref="C6:I6"/>
    <mergeCell ref="C7:I7"/>
  </mergeCells>
  <dataValidations count="2">
    <dataValidation type="list" allowBlank="1" showInputMessage="1" showErrorMessage="1" sqref="B20" xr:uid="{00000000-0002-0000-0200-000000000000}">
      <formula1>$AD$18:$AD$28</formula1>
    </dataValidation>
    <dataValidation type="list" allowBlank="1" showInputMessage="1" showErrorMessage="1" sqref="D19" xr:uid="{00000000-0002-0000-0200-000001000000}">
      <formula1>$AB$18:$AB$27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D109"/>
  <sheetViews>
    <sheetView workbookViewId="0">
      <selection activeCell="A5" sqref="A5:J5"/>
    </sheetView>
  </sheetViews>
  <sheetFormatPr baseColWidth="10" defaultRowHeight="15" x14ac:dyDescent="0.25"/>
  <cols>
    <col min="8" max="8" width="23.7109375" customWidth="1"/>
    <col min="9" max="9" width="50.28515625" customWidth="1"/>
    <col min="10" max="10" width="20.85546875" customWidth="1"/>
    <col min="11" max="11" width="14.42578125" customWidth="1"/>
  </cols>
  <sheetData>
    <row r="1" spans="1:30" ht="15.75" thickBot="1" x14ac:dyDescent="0.3">
      <c r="A1" s="246" t="s">
        <v>221</v>
      </c>
      <c r="B1" s="247"/>
      <c r="C1" s="247"/>
      <c r="D1" s="247"/>
      <c r="E1" s="248"/>
      <c r="F1" s="88"/>
      <c r="G1" s="88"/>
      <c r="H1" s="88"/>
      <c r="I1" s="88"/>
      <c r="AA1" s="125" t="s">
        <v>216</v>
      </c>
      <c r="AB1" s="124" t="s">
        <v>211</v>
      </c>
      <c r="AC1" s="124" t="s">
        <v>220</v>
      </c>
      <c r="AD1" s="124" t="s">
        <v>57</v>
      </c>
    </row>
    <row r="2" spans="1:30" x14ac:dyDescent="0.25">
      <c r="A2" s="126"/>
      <c r="B2" s="126"/>
      <c r="C2" s="126"/>
      <c r="D2" s="126"/>
      <c r="E2" s="126"/>
      <c r="F2" s="88"/>
      <c r="G2" s="88"/>
      <c r="H2" s="88"/>
      <c r="I2" s="88"/>
      <c r="AA2" s="125" t="s">
        <v>219</v>
      </c>
      <c r="AB2" s="124" t="s">
        <v>218</v>
      </c>
      <c r="AC2" s="124" t="s">
        <v>208</v>
      </c>
      <c r="AD2" s="124" t="s">
        <v>205</v>
      </c>
    </row>
    <row r="3" spans="1:30" x14ac:dyDescent="0.25">
      <c r="A3" s="208" t="s">
        <v>217</v>
      </c>
      <c r="B3" s="208"/>
      <c r="C3" s="208"/>
      <c r="D3" s="208"/>
      <c r="E3" s="208"/>
      <c r="F3" s="208"/>
      <c r="G3" s="208"/>
      <c r="H3" s="208"/>
      <c r="I3" s="208"/>
      <c r="J3" s="208"/>
      <c r="K3" s="127" t="s">
        <v>219</v>
      </c>
      <c r="AC3" s="124" t="s">
        <v>215</v>
      </c>
      <c r="AD3" s="124" t="s">
        <v>214</v>
      </c>
    </row>
    <row r="4" spans="1:30" x14ac:dyDescent="0.25">
      <c r="A4" s="249"/>
      <c r="B4" s="208"/>
      <c r="C4" s="208"/>
      <c r="D4" s="208"/>
      <c r="E4" s="208"/>
      <c r="F4" s="208"/>
      <c r="G4" s="208"/>
      <c r="H4" s="208"/>
      <c r="I4" s="208"/>
      <c r="J4" s="208"/>
      <c r="K4" s="38"/>
      <c r="AD4" s="124" t="s">
        <v>213</v>
      </c>
    </row>
    <row r="5" spans="1:30" x14ac:dyDescent="0.25">
      <c r="A5" s="249" t="s">
        <v>212</v>
      </c>
      <c r="B5" s="208"/>
      <c r="C5" s="208"/>
      <c r="D5" s="208"/>
      <c r="E5" s="208"/>
      <c r="F5" s="208"/>
      <c r="G5" s="208"/>
      <c r="H5" s="208"/>
      <c r="I5" s="208"/>
      <c r="J5" s="208"/>
      <c r="K5" s="155" t="str">
        <f>IF(Relevé!F13="",IF(Relevé!H13="","choix?","TRIPHASE"),"MONOPHASE")</f>
        <v>MONOPHASE</v>
      </c>
      <c r="AD5" s="124" t="s">
        <v>210</v>
      </c>
    </row>
    <row r="6" spans="1:30" x14ac:dyDescent="0.25">
      <c r="A6" s="249"/>
      <c r="B6" s="208"/>
      <c r="C6" s="208"/>
      <c r="D6" s="208"/>
      <c r="E6" s="208"/>
      <c r="F6" s="208"/>
      <c r="G6" s="208"/>
      <c r="H6" s="208"/>
      <c r="I6" s="208"/>
      <c r="J6" s="208"/>
      <c r="K6" s="38"/>
    </row>
    <row r="7" spans="1:30" x14ac:dyDescent="0.25">
      <c r="A7" s="249" t="s">
        <v>209</v>
      </c>
      <c r="B7" s="208"/>
      <c r="C7" s="208"/>
      <c r="D7" s="208"/>
      <c r="E7" s="208"/>
      <c r="F7" s="208"/>
      <c r="G7" s="208"/>
      <c r="H7" s="208"/>
      <c r="I7" s="208"/>
      <c r="J7" s="208"/>
      <c r="K7" s="127" t="s">
        <v>208</v>
      </c>
    </row>
    <row r="8" spans="1:30" x14ac:dyDescent="0.25">
      <c r="A8" s="249"/>
      <c r="B8" s="208"/>
      <c r="C8" s="208"/>
      <c r="D8" s="208"/>
      <c r="E8" s="208"/>
      <c r="F8" s="208"/>
      <c r="G8" s="208"/>
      <c r="H8" s="208"/>
      <c r="I8" s="208"/>
      <c r="J8" s="208"/>
      <c r="K8" s="38"/>
    </row>
    <row r="9" spans="1:30" x14ac:dyDescent="0.25">
      <c r="A9" s="249" t="s">
        <v>207</v>
      </c>
      <c r="B9" s="208"/>
      <c r="C9" s="208"/>
      <c r="D9" s="208"/>
      <c r="E9" s="208"/>
      <c r="F9" s="208"/>
      <c r="G9" s="208"/>
      <c r="H9" s="208"/>
      <c r="I9" s="208"/>
      <c r="J9" s="208"/>
      <c r="K9" s="156">
        <f>'Calcul puissance'!B22</f>
        <v>7.8</v>
      </c>
    </row>
    <row r="10" spans="1:30" x14ac:dyDescent="0.25">
      <c r="A10" s="249"/>
      <c r="B10" s="208"/>
      <c r="C10" s="208"/>
      <c r="D10" s="208"/>
      <c r="E10" s="208"/>
      <c r="F10" s="208"/>
      <c r="G10" s="208"/>
      <c r="H10" s="208"/>
      <c r="I10" s="208"/>
      <c r="J10" s="208"/>
      <c r="K10" s="38"/>
    </row>
    <row r="11" spans="1:30" x14ac:dyDescent="0.25">
      <c r="A11" s="249" t="s">
        <v>206</v>
      </c>
      <c r="B11" s="208"/>
      <c r="C11" s="208"/>
      <c r="D11" s="208"/>
      <c r="E11" s="208"/>
      <c r="F11" s="208"/>
      <c r="G11" s="208"/>
      <c r="H11" s="208"/>
      <c r="I11" s="208"/>
      <c r="J11" s="208"/>
      <c r="K11" s="127" t="s">
        <v>214</v>
      </c>
    </row>
    <row r="12" spans="1:30" ht="15.75" thickBot="1" x14ac:dyDescent="0.3"/>
    <row r="13" spans="1:30" ht="45.75" thickBot="1" x14ac:dyDescent="0.3">
      <c r="A13" s="153" t="s">
        <v>535</v>
      </c>
      <c r="B13" s="152" t="s">
        <v>534</v>
      </c>
      <c r="C13" s="152" t="s">
        <v>533</v>
      </c>
      <c r="D13" s="152" t="s">
        <v>532</v>
      </c>
      <c r="E13" s="152" t="s">
        <v>531</v>
      </c>
      <c r="F13" s="152" t="s">
        <v>530</v>
      </c>
      <c r="G13" s="151" t="s">
        <v>529</v>
      </c>
      <c r="H13" s="150" t="s">
        <v>528</v>
      </c>
      <c r="I13" s="150" t="s">
        <v>527</v>
      </c>
      <c r="J13" s="148" t="s">
        <v>526</v>
      </c>
    </row>
    <row r="14" spans="1:30" ht="30" x14ac:dyDescent="0.25">
      <c r="A14" s="147" t="s">
        <v>216</v>
      </c>
      <c r="B14" s="146" t="s">
        <v>211</v>
      </c>
      <c r="C14" s="146" t="s">
        <v>220</v>
      </c>
      <c r="D14" s="146">
        <v>3.5</v>
      </c>
      <c r="E14" s="146" t="s">
        <v>57</v>
      </c>
      <c r="F14" s="146" t="s">
        <v>463</v>
      </c>
      <c r="G14" s="145">
        <v>5056</v>
      </c>
      <c r="H14" s="144" t="s">
        <v>503</v>
      </c>
      <c r="I14" s="144" t="s">
        <v>519</v>
      </c>
      <c r="J14" s="144" t="s">
        <v>518</v>
      </c>
      <c r="L14" s="159" t="s">
        <v>538</v>
      </c>
    </row>
    <row r="15" spans="1:30" ht="30" x14ac:dyDescent="0.25">
      <c r="A15" s="125" t="s">
        <v>216</v>
      </c>
      <c r="B15" s="124" t="s">
        <v>211</v>
      </c>
      <c r="C15" s="124" t="s">
        <v>220</v>
      </c>
      <c r="D15" s="124">
        <v>4.4000000000000004</v>
      </c>
      <c r="E15" s="124" t="s">
        <v>57</v>
      </c>
      <c r="F15" s="124" t="s">
        <v>463</v>
      </c>
      <c r="G15" s="136">
        <v>5433</v>
      </c>
      <c r="H15" s="140" t="s">
        <v>503</v>
      </c>
      <c r="I15" s="140" t="s">
        <v>516</v>
      </c>
      <c r="J15" s="140" t="s">
        <v>515</v>
      </c>
    </row>
    <row r="16" spans="1:30" ht="30" x14ac:dyDescent="0.25">
      <c r="A16" s="125" t="s">
        <v>216</v>
      </c>
      <c r="B16" s="124" t="s">
        <v>211</v>
      </c>
      <c r="C16" s="124" t="s">
        <v>220</v>
      </c>
      <c r="D16" s="124">
        <v>6.4</v>
      </c>
      <c r="E16" s="124" t="s">
        <v>57</v>
      </c>
      <c r="F16" s="124" t="s">
        <v>463</v>
      </c>
      <c r="G16" s="136">
        <v>6438</v>
      </c>
      <c r="H16" s="140" t="s">
        <v>503</v>
      </c>
      <c r="I16" s="140" t="s">
        <v>513</v>
      </c>
      <c r="J16" s="140" t="s">
        <v>512</v>
      </c>
    </row>
    <row r="17" spans="1:10" ht="36" x14ac:dyDescent="0.25">
      <c r="A17" s="125" t="s">
        <v>216</v>
      </c>
      <c r="B17" s="124" t="s">
        <v>211</v>
      </c>
      <c r="C17" s="124" t="s">
        <v>220</v>
      </c>
      <c r="D17" s="124">
        <v>7</v>
      </c>
      <c r="E17" s="124" t="s">
        <v>57</v>
      </c>
      <c r="F17" s="124" t="s">
        <v>228</v>
      </c>
      <c r="G17" s="136">
        <v>4650</v>
      </c>
      <c r="H17" s="135" t="s">
        <v>216</v>
      </c>
      <c r="I17" s="135" t="s">
        <v>279</v>
      </c>
      <c r="J17" s="135" t="s">
        <v>278</v>
      </c>
    </row>
    <row r="18" spans="1:10" ht="30" x14ac:dyDescent="0.25">
      <c r="A18" s="125" t="s">
        <v>216</v>
      </c>
      <c r="B18" s="124" t="s">
        <v>211</v>
      </c>
      <c r="C18" s="124" t="s">
        <v>220</v>
      </c>
      <c r="D18" s="124">
        <v>8.49</v>
      </c>
      <c r="E18" s="124" t="s">
        <v>57</v>
      </c>
      <c r="F18" s="124" t="s">
        <v>463</v>
      </c>
      <c r="G18" s="136">
        <v>9105</v>
      </c>
      <c r="H18" s="140" t="s">
        <v>503</v>
      </c>
      <c r="I18" s="140" t="s">
        <v>510</v>
      </c>
      <c r="J18" s="140" t="s">
        <v>509</v>
      </c>
    </row>
    <row r="19" spans="1:10" ht="36" x14ac:dyDescent="0.25">
      <c r="A19" s="125" t="s">
        <v>216</v>
      </c>
      <c r="B19" s="124" t="s">
        <v>211</v>
      </c>
      <c r="C19" s="124" t="s">
        <v>220</v>
      </c>
      <c r="D19" s="124">
        <v>9</v>
      </c>
      <c r="E19" s="124" t="s">
        <v>57</v>
      </c>
      <c r="F19" s="124" t="s">
        <v>228</v>
      </c>
      <c r="G19" s="136">
        <v>5450</v>
      </c>
      <c r="H19" s="135" t="s">
        <v>216</v>
      </c>
      <c r="I19" s="135" t="s">
        <v>276</v>
      </c>
      <c r="J19" s="135" t="s">
        <v>275</v>
      </c>
    </row>
    <row r="20" spans="1:10" ht="30" x14ac:dyDescent="0.25">
      <c r="A20" s="125" t="s">
        <v>216</v>
      </c>
      <c r="B20" s="124" t="s">
        <v>211</v>
      </c>
      <c r="C20" s="124" t="s">
        <v>220</v>
      </c>
      <c r="D20" s="124">
        <v>10.4</v>
      </c>
      <c r="E20" s="124" t="s">
        <v>57</v>
      </c>
      <c r="F20" s="124" t="s">
        <v>463</v>
      </c>
      <c r="G20" s="136">
        <v>10125</v>
      </c>
      <c r="H20" s="140" t="s">
        <v>503</v>
      </c>
      <c r="I20" s="140" t="s">
        <v>507</v>
      </c>
      <c r="J20" s="140" t="s">
        <v>506</v>
      </c>
    </row>
    <row r="21" spans="1:10" ht="36" x14ac:dyDescent="0.25">
      <c r="A21" s="125" t="s">
        <v>216</v>
      </c>
      <c r="B21" s="124" t="s">
        <v>211</v>
      </c>
      <c r="C21" s="124" t="s">
        <v>220</v>
      </c>
      <c r="D21" s="124">
        <v>12</v>
      </c>
      <c r="E21" s="124" t="s">
        <v>57</v>
      </c>
      <c r="F21" s="124" t="s">
        <v>228</v>
      </c>
      <c r="G21" s="136">
        <v>8018</v>
      </c>
      <c r="H21" s="135" t="s">
        <v>216</v>
      </c>
      <c r="I21" s="135" t="s">
        <v>273</v>
      </c>
      <c r="J21" s="135" t="s">
        <v>272</v>
      </c>
    </row>
    <row r="22" spans="1:10" ht="36" x14ac:dyDescent="0.25">
      <c r="A22" s="125" t="s">
        <v>216</v>
      </c>
      <c r="B22" s="124" t="s">
        <v>211</v>
      </c>
      <c r="C22" s="124" t="s">
        <v>220</v>
      </c>
      <c r="D22" s="124">
        <v>16</v>
      </c>
      <c r="E22" s="124" t="s">
        <v>57</v>
      </c>
      <c r="F22" s="124" t="s">
        <v>228</v>
      </c>
      <c r="G22" s="136">
        <v>9196</v>
      </c>
      <c r="H22" s="135" t="s">
        <v>216</v>
      </c>
      <c r="I22" s="135" t="s">
        <v>270</v>
      </c>
      <c r="J22" s="135" t="s">
        <v>269</v>
      </c>
    </row>
    <row r="23" spans="1:10" ht="24" x14ac:dyDescent="0.25">
      <c r="A23" s="125" t="s">
        <v>216</v>
      </c>
      <c r="B23" s="124" t="s">
        <v>211</v>
      </c>
      <c r="C23" s="124" t="s">
        <v>208</v>
      </c>
      <c r="D23" s="124">
        <v>9</v>
      </c>
      <c r="E23" s="124" t="s">
        <v>57</v>
      </c>
      <c r="F23" s="124" t="s">
        <v>228</v>
      </c>
      <c r="G23" s="136">
        <v>8800</v>
      </c>
      <c r="H23" s="135" t="s">
        <v>216</v>
      </c>
      <c r="I23" s="135" t="s">
        <v>267</v>
      </c>
      <c r="J23" s="135" t="s">
        <v>266</v>
      </c>
    </row>
    <row r="24" spans="1:10" ht="24" x14ac:dyDescent="0.25">
      <c r="A24" s="125" t="s">
        <v>216</v>
      </c>
      <c r="B24" s="124" t="s">
        <v>211</v>
      </c>
      <c r="C24" s="124" t="s">
        <v>208</v>
      </c>
      <c r="D24" s="124">
        <v>12</v>
      </c>
      <c r="E24" s="124" t="s">
        <v>57</v>
      </c>
      <c r="F24" s="124" t="s">
        <v>228</v>
      </c>
      <c r="G24" s="136">
        <v>9050</v>
      </c>
      <c r="H24" s="135" t="s">
        <v>216</v>
      </c>
      <c r="I24" s="135" t="s">
        <v>265</v>
      </c>
      <c r="J24" s="135" t="s">
        <v>264</v>
      </c>
    </row>
    <row r="25" spans="1:10" ht="30" x14ac:dyDescent="0.25">
      <c r="A25" s="125" t="s">
        <v>216</v>
      </c>
      <c r="B25" s="124" t="s">
        <v>218</v>
      </c>
      <c r="C25" s="124" t="s">
        <v>220</v>
      </c>
      <c r="D25" s="124">
        <v>8.49</v>
      </c>
      <c r="E25" s="124" t="s">
        <v>57</v>
      </c>
      <c r="F25" s="124" t="s">
        <v>463</v>
      </c>
      <c r="G25" s="136">
        <v>9105</v>
      </c>
      <c r="H25" s="140" t="s">
        <v>503</v>
      </c>
      <c r="I25" s="140" t="s">
        <v>502</v>
      </c>
      <c r="J25" s="140" t="s">
        <v>501</v>
      </c>
    </row>
    <row r="26" spans="1:10" ht="30" x14ac:dyDescent="0.25">
      <c r="A26" s="125" t="s">
        <v>216</v>
      </c>
      <c r="B26" s="124" t="s">
        <v>218</v>
      </c>
      <c r="C26" s="124" t="s">
        <v>220</v>
      </c>
      <c r="D26" s="124">
        <v>10.4</v>
      </c>
      <c r="E26" s="124" t="s">
        <v>57</v>
      </c>
      <c r="F26" s="124" t="s">
        <v>463</v>
      </c>
      <c r="G26" s="136">
        <v>10125</v>
      </c>
      <c r="H26" s="140" t="s">
        <v>216</v>
      </c>
      <c r="I26" s="140" t="s">
        <v>499</v>
      </c>
      <c r="J26" s="140" t="s">
        <v>498</v>
      </c>
    </row>
    <row r="27" spans="1:10" ht="24" x14ac:dyDescent="0.25">
      <c r="A27" s="125" t="s">
        <v>216</v>
      </c>
      <c r="B27" s="124" t="s">
        <v>218</v>
      </c>
      <c r="C27" s="124" t="s">
        <v>208</v>
      </c>
      <c r="D27" s="124">
        <v>9</v>
      </c>
      <c r="E27" s="124" t="s">
        <v>57</v>
      </c>
      <c r="F27" s="124" t="s">
        <v>228</v>
      </c>
      <c r="G27" s="136">
        <v>8900</v>
      </c>
      <c r="H27" s="135" t="s">
        <v>216</v>
      </c>
      <c r="I27" s="135" t="s">
        <v>263</v>
      </c>
      <c r="J27" s="135" t="s">
        <v>262</v>
      </c>
    </row>
    <row r="28" spans="1:10" ht="24" x14ac:dyDescent="0.25">
      <c r="A28" s="125" t="s">
        <v>216</v>
      </c>
      <c r="B28" s="124" t="s">
        <v>218</v>
      </c>
      <c r="C28" s="124" t="s">
        <v>208</v>
      </c>
      <c r="D28" s="124">
        <v>12</v>
      </c>
      <c r="E28" s="124" t="s">
        <v>57</v>
      </c>
      <c r="F28" s="124" t="s">
        <v>228</v>
      </c>
      <c r="G28" s="136">
        <v>9400</v>
      </c>
      <c r="H28" s="135" t="s">
        <v>216</v>
      </c>
      <c r="I28" s="135" t="s">
        <v>261</v>
      </c>
      <c r="J28" s="135" t="s">
        <v>260</v>
      </c>
    </row>
    <row r="29" spans="1:10" ht="24" x14ac:dyDescent="0.25">
      <c r="A29" s="125" t="s">
        <v>216</v>
      </c>
      <c r="B29" s="124" t="s">
        <v>218</v>
      </c>
      <c r="C29" s="124" t="s">
        <v>208</v>
      </c>
      <c r="D29" s="124">
        <v>16</v>
      </c>
      <c r="E29" s="124" t="s">
        <v>57</v>
      </c>
      <c r="F29" s="124" t="s">
        <v>228</v>
      </c>
      <c r="G29" s="136">
        <v>10400</v>
      </c>
      <c r="H29" s="135" t="s">
        <v>216</v>
      </c>
      <c r="I29" s="135" t="s">
        <v>259</v>
      </c>
      <c r="J29" s="135" t="s">
        <v>258</v>
      </c>
    </row>
    <row r="30" spans="1:10" ht="36" x14ac:dyDescent="0.25">
      <c r="A30" s="125" t="s">
        <v>219</v>
      </c>
      <c r="B30" s="124" t="s">
        <v>211</v>
      </c>
      <c r="C30" s="124" t="s">
        <v>220</v>
      </c>
      <c r="D30" s="124">
        <v>3.5</v>
      </c>
      <c r="E30" s="124" t="s">
        <v>205</v>
      </c>
      <c r="F30" s="124" t="s">
        <v>463</v>
      </c>
      <c r="G30" s="136">
        <v>6780</v>
      </c>
      <c r="H30" s="140" t="s">
        <v>227</v>
      </c>
      <c r="I30" s="140" t="s">
        <v>476</v>
      </c>
      <c r="J30" s="140" t="s">
        <v>475</v>
      </c>
    </row>
    <row r="31" spans="1:10" ht="30" x14ac:dyDescent="0.25">
      <c r="A31" s="125" t="s">
        <v>219</v>
      </c>
      <c r="B31" s="124" t="s">
        <v>211</v>
      </c>
      <c r="C31" s="124" t="s">
        <v>220</v>
      </c>
      <c r="D31" s="124">
        <v>3.5</v>
      </c>
      <c r="E31" s="124" t="s">
        <v>57</v>
      </c>
      <c r="F31" s="124" t="s">
        <v>463</v>
      </c>
      <c r="G31" s="136">
        <v>4925</v>
      </c>
      <c r="H31" s="140" t="s">
        <v>440</v>
      </c>
      <c r="I31" s="140" t="s">
        <v>495</v>
      </c>
      <c r="J31" s="141" t="s">
        <v>494</v>
      </c>
    </row>
    <row r="32" spans="1:10" ht="36" x14ac:dyDescent="0.25">
      <c r="A32" s="125" t="s">
        <v>219</v>
      </c>
      <c r="B32" s="124" t="s">
        <v>211</v>
      </c>
      <c r="C32" s="124" t="s">
        <v>220</v>
      </c>
      <c r="D32" s="124">
        <v>4.4000000000000004</v>
      </c>
      <c r="E32" s="124" t="s">
        <v>205</v>
      </c>
      <c r="F32" s="124" t="s">
        <v>463</v>
      </c>
      <c r="G32" s="136">
        <v>7155</v>
      </c>
      <c r="H32" s="140" t="s">
        <v>227</v>
      </c>
      <c r="I32" s="140" t="s">
        <v>473</v>
      </c>
      <c r="J32" s="140" t="s">
        <v>472</v>
      </c>
    </row>
    <row r="33" spans="1:10" ht="30" x14ac:dyDescent="0.25">
      <c r="A33" s="125" t="s">
        <v>219</v>
      </c>
      <c r="B33" s="124" t="s">
        <v>211</v>
      </c>
      <c r="C33" s="124" t="s">
        <v>220</v>
      </c>
      <c r="D33" s="124">
        <v>4.4000000000000004</v>
      </c>
      <c r="E33" s="124" t="s">
        <v>57</v>
      </c>
      <c r="F33" s="124" t="s">
        <v>463</v>
      </c>
      <c r="G33" s="136">
        <v>5300</v>
      </c>
      <c r="H33" s="140" t="s">
        <v>440</v>
      </c>
      <c r="I33" s="140" t="s">
        <v>492</v>
      </c>
      <c r="J33" s="141" t="s">
        <v>491</v>
      </c>
    </row>
    <row r="34" spans="1:10" ht="24" x14ac:dyDescent="0.25">
      <c r="A34" s="125" t="s">
        <v>219</v>
      </c>
      <c r="B34" s="124" t="s">
        <v>211</v>
      </c>
      <c r="C34" s="124" t="s">
        <v>220</v>
      </c>
      <c r="D34" s="124">
        <v>6</v>
      </c>
      <c r="E34" s="124" t="s">
        <v>213</v>
      </c>
      <c r="F34" s="124" t="s">
        <v>286</v>
      </c>
      <c r="G34" s="136">
        <v>7530</v>
      </c>
      <c r="H34" s="137" t="s">
        <v>227</v>
      </c>
      <c r="I34" s="138" t="s">
        <v>384</v>
      </c>
      <c r="J34" s="137" t="s">
        <v>383</v>
      </c>
    </row>
    <row r="35" spans="1:10" ht="24" x14ac:dyDescent="0.25">
      <c r="A35" s="125" t="s">
        <v>219</v>
      </c>
      <c r="B35" s="124" t="s">
        <v>211</v>
      </c>
      <c r="C35" s="124" t="s">
        <v>220</v>
      </c>
      <c r="D35" s="124">
        <v>6</v>
      </c>
      <c r="E35" s="124" t="s">
        <v>210</v>
      </c>
      <c r="F35" s="124" t="s">
        <v>286</v>
      </c>
      <c r="G35" s="136">
        <v>7740</v>
      </c>
      <c r="H35" s="137" t="s">
        <v>227</v>
      </c>
      <c r="I35" s="138" t="s">
        <v>360</v>
      </c>
      <c r="J35" s="137" t="s">
        <v>359</v>
      </c>
    </row>
    <row r="36" spans="1:10" ht="24" x14ac:dyDescent="0.25">
      <c r="A36" s="125" t="s">
        <v>219</v>
      </c>
      <c r="B36" s="124" t="s">
        <v>211</v>
      </c>
      <c r="C36" s="124" t="s">
        <v>220</v>
      </c>
      <c r="D36" s="124">
        <v>6</v>
      </c>
      <c r="E36" s="124" t="s">
        <v>57</v>
      </c>
      <c r="F36" s="124" t="s">
        <v>286</v>
      </c>
      <c r="G36" s="136">
        <v>5290</v>
      </c>
      <c r="H36" s="137" t="s">
        <v>245</v>
      </c>
      <c r="I36" s="138" t="s">
        <v>413</v>
      </c>
      <c r="J36" s="137" t="s">
        <v>412</v>
      </c>
    </row>
    <row r="37" spans="1:10" ht="36" x14ac:dyDescent="0.25">
      <c r="A37" s="125" t="s">
        <v>219</v>
      </c>
      <c r="B37" s="124" t="s">
        <v>211</v>
      </c>
      <c r="C37" s="124" t="s">
        <v>220</v>
      </c>
      <c r="D37" s="124">
        <v>6.4</v>
      </c>
      <c r="E37" s="124" t="s">
        <v>205</v>
      </c>
      <c r="F37" s="124" t="s">
        <v>463</v>
      </c>
      <c r="G37" s="136">
        <v>8600</v>
      </c>
      <c r="H37" s="140" t="s">
        <v>227</v>
      </c>
      <c r="I37" s="140" t="s">
        <v>470</v>
      </c>
      <c r="J37" s="140" t="s">
        <v>469</v>
      </c>
    </row>
    <row r="38" spans="1:10" ht="30" x14ac:dyDescent="0.25">
      <c r="A38" s="125" t="s">
        <v>219</v>
      </c>
      <c r="B38" s="124" t="s">
        <v>211</v>
      </c>
      <c r="C38" s="124" t="s">
        <v>220</v>
      </c>
      <c r="D38" s="124">
        <v>6.4</v>
      </c>
      <c r="E38" s="124" t="s">
        <v>57</v>
      </c>
      <c r="F38" s="124" t="s">
        <v>463</v>
      </c>
      <c r="G38" s="136">
        <v>6280</v>
      </c>
      <c r="H38" s="140" t="s">
        <v>440</v>
      </c>
      <c r="I38" s="140" t="s">
        <v>489</v>
      </c>
      <c r="J38" s="141" t="s">
        <v>488</v>
      </c>
    </row>
    <row r="39" spans="1:10" ht="36" x14ac:dyDescent="0.25">
      <c r="A39" s="125" t="s">
        <v>219</v>
      </c>
      <c r="B39" s="124" t="s">
        <v>211</v>
      </c>
      <c r="C39" s="124" t="s">
        <v>220</v>
      </c>
      <c r="D39" s="124">
        <v>7.5</v>
      </c>
      <c r="E39" s="124" t="s">
        <v>214</v>
      </c>
      <c r="F39" s="124" t="s">
        <v>418</v>
      </c>
      <c r="G39" s="136">
        <v>8581</v>
      </c>
      <c r="H39" s="139" t="s">
        <v>227</v>
      </c>
      <c r="I39" s="139" t="s">
        <v>436</v>
      </c>
      <c r="J39" s="139" t="s">
        <v>435</v>
      </c>
    </row>
    <row r="40" spans="1:10" ht="24" x14ac:dyDescent="0.25">
      <c r="A40" s="125" t="s">
        <v>219</v>
      </c>
      <c r="B40" s="124" t="s">
        <v>211</v>
      </c>
      <c r="C40" s="124" t="s">
        <v>220</v>
      </c>
      <c r="D40" s="124">
        <v>7.5</v>
      </c>
      <c r="E40" s="124" t="s">
        <v>213</v>
      </c>
      <c r="F40" s="124" t="s">
        <v>286</v>
      </c>
      <c r="G40" s="136">
        <v>8370</v>
      </c>
      <c r="H40" s="137" t="s">
        <v>227</v>
      </c>
      <c r="I40" s="138" t="s">
        <v>381</v>
      </c>
      <c r="J40" s="137" t="s">
        <v>380</v>
      </c>
    </row>
    <row r="41" spans="1:10" ht="24" x14ac:dyDescent="0.25">
      <c r="A41" s="125" t="s">
        <v>219</v>
      </c>
      <c r="B41" s="124" t="s">
        <v>211</v>
      </c>
      <c r="C41" s="124" t="s">
        <v>220</v>
      </c>
      <c r="D41" s="124">
        <v>7.5</v>
      </c>
      <c r="E41" s="124" t="s">
        <v>210</v>
      </c>
      <c r="F41" s="124" t="s">
        <v>286</v>
      </c>
      <c r="G41" s="136">
        <v>8570</v>
      </c>
      <c r="H41" s="137" t="s">
        <v>227</v>
      </c>
      <c r="I41" s="138" t="s">
        <v>357</v>
      </c>
      <c r="J41" s="137" t="s">
        <v>356</v>
      </c>
    </row>
    <row r="42" spans="1:10" ht="24" x14ac:dyDescent="0.25">
      <c r="A42" s="125" t="s">
        <v>219</v>
      </c>
      <c r="B42" s="124" t="s">
        <v>211</v>
      </c>
      <c r="C42" s="124" t="s">
        <v>220</v>
      </c>
      <c r="D42" s="124">
        <v>7.5</v>
      </c>
      <c r="E42" s="124" t="s">
        <v>57</v>
      </c>
      <c r="F42" s="124" t="s">
        <v>418</v>
      </c>
      <c r="G42" s="136">
        <v>6738</v>
      </c>
      <c r="H42" s="139" t="s">
        <v>245</v>
      </c>
      <c r="I42" s="139" t="s">
        <v>458</v>
      </c>
      <c r="J42" s="139" t="s">
        <v>457</v>
      </c>
    </row>
    <row r="43" spans="1:10" ht="24" x14ac:dyDescent="0.25">
      <c r="A43" s="125" t="s">
        <v>219</v>
      </c>
      <c r="B43" s="124" t="s">
        <v>211</v>
      </c>
      <c r="C43" s="124" t="s">
        <v>220</v>
      </c>
      <c r="D43" s="124">
        <v>7.5</v>
      </c>
      <c r="E43" s="124" t="s">
        <v>57</v>
      </c>
      <c r="F43" s="124" t="s">
        <v>286</v>
      </c>
      <c r="G43" s="136">
        <v>6170</v>
      </c>
      <c r="H43" s="137" t="s">
        <v>245</v>
      </c>
      <c r="I43" s="138" t="s">
        <v>410</v>
      </c>
      <c r="J43" s="137" t="s">
        <v>409</v>
      </c>
    </row>
    <row r="44" spans="1:10" ht="36" x14ac:dyDescent="0.25">
      <c r="A44" s="125" t="s">
        <v>219</v>
      </c>
      <c r="B44" s="124" t="s">
        <v>211</v>
      </c>
      <c r="C44" s="124" t="s">
        <v>220</v>
      </c>
      <c r="D44" s="124">
        <v>8.65</v>
      </c>
      <c r="E44" s="124" t="s">
        <v>205</v>
      </c>
      <c r="F44" s="124" t="s">
        <v>463</v>
      </c>
      <c r="G44" s="136">
        <v>10680</v>
      </c>
      <c r="H44" s="140" t="s">
        <v>227</v>
      </c>
      <c r="I44" s="140" t="s">
        <v>466</v>
      </c>
      <c r="J44" s="140" t="s">
        <v>465</v>
      </c>
    </row>
    <row r="45" spans="1:10" ht="30" x14ac:dyDescent="0.25">
      <c r="A45" s="125" t="s">
        <v>219</v>
      </c>
      <c r="B45" s="124" t="s">
        <v>211</v>
      </c>
      <c r="C45" s="124" t="s">
        <v>220</v>
      </c>
      <c r="D45" s="124">
        <v>8.65</v>
      </c>
      <c r="E45" s="124" t="s">
        <v>57</v>
      </c>
      <c r="F45" s="124" t="s">
        <v>463</v>
      </c>
      <c r="G45" s="136">
        <v>8900</v>
      </c>
      <c r="H45" s="140" t="s">
        <v>440</v>
      </c>
      <c r="I45" s="140" t="s">
        <v>486</v>
      </c>
      <c r="J45" s="141" t="s">
        <v>485</v>
      </c>
    </row>
    <row r="46" spans="1:10" ht="30" x14ac:dyDescent="0.25">
      <c r="A46" s="125" t="s">
        <v>219</v>
      </c>
      <c r="B46" s="124" t="s">
        <v>211</v>
      </c>
      <c r="C46" s="124" t="s">
        <v>220</v>
      </c>
      <c r="D46" s="124">
        <v>8.65</v>
      </c>
      <c r="E46" s="124" t="s">
        <v>57</v>
      </c>
      <c r="F46" s="124" t="s">
        <v>463</v>
      </c>
      <c r="G46" s="136">
        <v>8900</v>
      </c>
      <c r="H46" s="140" t="s">
        <v>440</v>
      </c>
      <c r="I46" s="140" t="s">
        <v>482</v>
      </c>
      <c r="J46" s="141" t="s">
        <v>481</v>
      </c>
    </row>
    <row r="47" spans="1:10" ht="36" x14ac:dyDescent="0.25">
      <c r="A47" s="125" t="s">
        <v>219</v>
      </c>
      <c r="B47" s="124" t="s">
        <v>211</v>
      </c>
      <c r="C47" s="124" t="s">
        <v>220</v>
      </c>
      <c r="D47" s="124">
        <v>10</v>
      </c>
      <c r="E47" s="124" t="s">
        <v>214</v>
      </c>
      <c r="F47" s="124" t="s">
        <v>418</v>
      </c>
      <c r="G47" s="136">
        <v>9810</v>
      </c>
      <c r="H47" s="139" t="s">
        <v>227</v>
      </c>
      <c r="I47" s="139" t="s">
        <v>433</v>
      </c>
      <c r="J47" s="139" t="s">
        <v>432</v>
      </c>
    </row>
    <row r="48" spans="1:10" ht="24" x14ac:dyDescent="0.25">
      <c r="A48" s="125" t="s">
        <v>219</v>
      </c>
      <c r="B48" s="124" t="s">
        <v>211</v>
      </c>
      <c r="C48" s="124" t="s">
        <v>220</v>
      </c>
      <c r="D48" s="124">
        <v>10</v>
      </c>
      <c r="E48" s="124" t="s">
        <v>57</v>
      </c>
      <c r="F48" s="124" t="s">
        <v>418</v>
      </c>
      <c r="G48" s="136">
        <v>8400</v>
      </c>
      <c r="H48" s="139" t="s">
        <v>245</v>
      </c>
      <c r="I48" s="139" t="s">
        <v>455</v>
      </c>
      <c r="J48" s="139" t="s">
        <v>454</v>
      </c>
    </row>
    <row r="49" spans="1:10" ht="36" x14ac:dyDescent="0.25">
      <c r="A49" s="125" t="s">
        <v>219</v>
      </c>
      <c r="B49" s="124" t="s">
        <v>211</v>
      </c>
      <c r="C49" s="124" t="s">
        <v>220</v>
      </c>
      <c r="D49" s="124">
        <v>10.6</v>
      </c>
      <c r="E49" s="124" t="s">
        <v>205</v>
      </c>
      <c r="F49" s="124" t="s">
        <v>463</v>
      </c>
      <c r="G49" s="136">
        <v>11680</v>
      </c>
      <c r="H49" s="140" t="s">
        <v>227</v>
      </c>
      <c r="I49" s="140" t="s">
        <v>462</v>
      </c>
      <c r="J49" s="140" t="s">
        <v>461</v>
      </c>
    </row>
    <row r="50" spans="1:10" ht="30" x14ac:dyDescent="0.25">
      <c r="A50" s="125" t="s">
        <v>219</v>
      </c>
      <c r="B50" s="124" t="s">
        <v>211</v>
      </c>
      <c r="C50" s="124" t="s">
        <v>220</v>
      </c>
      <c r="D50" s="124">
        <v>10.6</v>
      </c>
      <c r="E50" s="124" t="s">
        <v>57</v>
      </c>
      <c r="F50" s="124" t="s">
        <v>463</v>
      </c>
      <c r="G50" s="136">
        <v>9900</v>
      </c>
      <c r="H50" s="140" t="s">
        <v>440</v>
      </c>
      <c r="I50" s="140" t="s">
        <v>484</v>
      </c>
      <c r="J50" s="141" t="s">
        <v>483</v>
      </c>
    </row>
    <row r="51" spans="1:10" ht="36" x14ac:dyDescent="0.25">
      <c r="A51" s="125" t="s">
        <v>219</v>
      </c>
      <c r="B51" s="124" t="s">
        <v>211</v>
      </c>
      <c r="C51" s="124" t="s">
        <v>208</v>
      </c>
      <c r="D51" s="124">
        <v>9</v>
      </c>
      <c r="E51" s="124" t="s">
        <v>229</v>
      </c>
      <c r="F51" s="124" t="s">
        <v>228</v>
      </c>
      <c r="G51" s="136">
        <v>9465</v>
      </c>
      <c r="H51" s="135" t="s">
        <v>227</v>
      </c>
      <c r="I51" s="135" t="s">
        <v>240</v>
      </c>
      <c r="J51" s="135" t="s">
        <v>239</v>
      </c>
    </row>
    <row r="52" spans="1:10" ht="36" x14ac:dyDescent="0.25">
      <c r="A52" s="125" t="s">
        <v>219</v>
      </c>
      <c r="B52" s="124" t="s">
        <v>211</v>
      </c>
      <c r="C52" s="124" t="s">
        <v>208</v>
      </c>
      <c r="D52" s="124">
        <v>9</v>
      </c>
      <c r="E52" s="124" t="s">
        <v>57</v>
      </c>
      <c r="F52" s="124" t="s">
        <v>228</v>
      </c>
      <c r="G52" s="136">
        <v>7165</v>
      </c>
      <c r="H52" s="135" t="s">
        <v>245</v>
      </c>
      <c r="I52" s="135" t="s">
        <v>257</v>
      </c>
      <c r="J52" s="135" t="s">
        <v>256</v>
      </c>
    </row>
    <row r="53" spans="1:10" ht="36" x14ac:dyDescent="0.25">
      <c r="A53" s="125" t="s">
        <v>219</v>
      </c>
      <c r="B53" s="124" t="s">
        <v>211</v>
      </c>
      <c r="C53" s="124" t="s">
        <v>208</v>
      </c>
      <c r="D53" s="124">
        <v>10.8</v>
      </c>
      <c r="E53" s="124" t="s">
        <v>214</v>
      </c>
      <c r="F53" s="124" t="s">
        <v>418</v>
      </c>
      <c r="G53" s="136">
        <v>10199</v>
      </c>
      <c r="H53" s="139" t="s">
        <v>227</v>
      </c>
      <c r="I53" s="139" t="s">
        <v>430</v>
      </c>
      <c r="J53" s="139" t="s">
        <v>429</v>
      </c>
    </row>
    <row r="54" spans="1:10" ht="24" x14ac:dyDescent="0.25">
      <c r="A54" s="125" t="s">
        <v>219</v>
      </c>
      <c r="B54" s="124" t="s">
        <v>211</v>
      </c>
      <c r="C54" s="124" t="s">
        <v>208</v>
      </c>
      <c r="D54" s="124">
        <v>10.8</v>
      </c>
      <c r="E54" s="124" t="s">
        <v>57</v>
      </c>
      <c r="F54" s="124" t="s">
        <v>418</v>
      </c>
      <c r="G54" s="136">
        <v>8582</v>
      </c>
      <c r="H54" s="139" t="s">
        <v>245</v>
      </c>
      <c r="I54" s="139" t="s">
        <v>452</v>
      </c>
      <c r="J54" s="139" t="s">
        <v>451</v>
      </c>
    </row>
    <row r="55" spans="1:10" ht="36" x14ac:dyDescent="0.25">
      <c r="A55" s="125" t="s">
        <v>219</v>
      </c>
      <c r="B55" s="124" t="s">
        <v>211</v>
      </c>
      <c r="C55" s="124" t="s">
        <v>208</v>
      </c>
      <c r="D55" s="124">
        <v>11</v>
      </c>
      <c r="E55" s="124" t="s">
        <v>213</v>
      </c>
      <c r="F55" s="124" t="s">
        <v>286</v>
      </c>
      <c r="G55" s="136">
        <v>9970</v>
      </c>
      <c r="H55" s="137" t="s">
        <v>227</v>
      </c>
      <c r="I55" s="138" t="s">
        <v>378</v>
      </c>
      <c r="J55" s="137" t="s">
        <v>377</v>
      </c>
    </row>
    <row r="56" spans="1:10" ht="24" x14ac:dyDescent="0.25">
      <c r="A56" s="125" t="s">
        <v>219</v>
      </c>
      <c r="B56" s="124" t="s">
        <v>211</v>
      </c>
      <c r="C56" s="124" t="s">
        <v>208</v>
      </c>
      <c r="D56" s="124">
        <v>11</v>
      </c>
      <c r="E56" s="124" t="s">
        <v>210</v>
      </c>
      <c r="F56" s="124" t="s">
        <v>286</v>
      </c>
      <c r="G56" s="136">
        <v>10320</v>
      </c>
      <c r="H56" s="137" t="s">
        <v>227</v>
      </c>
      <c r="I56" s="138" t="s">
        <v>354</v>
      </c>
      <c r="J56" s="137" t="s">
        <v>353</v>
      </c>
    </row>
    <row r="57" spans="1:10" ht="24" x14ac:dyDescent="0.25">
      <c r="A57" s="125" t="s">
        <v>219</v>
      </c>
      <c r="B57" s="124" t="s">
        <v>211</v>
      </c>
      <c r="C57" s="124" t="s">
        <v>208</v>
      </c>
      <c r="D57" s="124">
        <v>11</v>
      </c>
      <c r="E57" s="124" t="s">
        <v>57</v>
      </c>
      <c r="F57" s="124" t="s">
        <v>286</v>
      </c>
      <c r="G57" s="136">
        <v>7670</v>
      </c>
      <c r="H57" s="137" t="s">
        <v>245</v>
      </c>
      <c r="I57" s="138" t="s">
        <v>407</v>
      </c>
      <c r="J57" s="137" t="s">
        <v>406</v>
      </c>
    </row>
    <row r="58" spans="1:10" ht="36" x14ac:dyDescent="0.25">
      <c r="A58" s="125" t="s">
        <v>219</v>
      </c>
      <c r="B58" s="124" t="s">
        <v>211</v>
      </c>
      <c r="C58" s="124" t="s">
        <v>208</v>
      </c>
      <c r="D58" s="124">
        <v>12</v>
      </c>
      <c r="E58" s="124" t="s">
        <v>229</v>
      </c>
      <c r="F58" s="124" t="s">
        <v>228</v>
      </c>
      <c r="G58" s="136">
        <v>10265</v>
      </c>
      <c r="H58" s="135" t="s">
        <v>227</v>
      </c>
      <c r="I58" s="135" t="s">
        <v>238</v>
      </c>
      <c r="J58" s="135" t="s">
        <v>237</v>
      </c>
    </row>
    <row r="59" spans="1:10" ht="36" x14ac:dyDescent="0.25">
      <c r="A59" s="125" t="s">
        <v>219</v>
      </c>
      <c r="B59" s="124" t="s">
        <v>211</v>
      </c>
      <c r="C59" s="124" t="s">
        <v>208</v>
      </c>
      <c r="D59" s="124">
        <v>12</v>
      </c>
      <c r="E59" s="124" t="s">
        <v>57</v>
      </c>
      <c r="F59" s="124" t="s">
        <v>228</v>
      </c>
      <c r="G59" s="136">
        <v>8492</v>
      </c>
      <c r="H59" s="135" t="s">
        <v>245</v>
      </c>
      <c r="I59" s="135" t="s">
        <v>254</v>
      </c>
      <c r="J59" s="135" t="s">
        <v>253</v>
      </c>
    </row>
    <row r="60" spans="1:10" ht="36" x14ac:dyDescent="0.25">
      <c r="A60" s="125" t="s">
        <v>219</v>
      </c>
      <c r="B60" s="124" t="s">
        <v>211</v>
      </c>
      <c r="C60" s="124" t="s">
        <v>208</v>
      </c>
      <c r="D60" s="124">
        <v>13.5</v>
      </c>
      <c r="E60" s="124" t="s">
        <v>214</v>
      </c>
      <c r="F60" s="124" t="s">
        <v>418</v>
      </c>
      <c r="G60" s="136">
        <v>10979</v>
      </c>
      <c r="H60" s="139" t="s">
        <v>227</v>
      </c>
      <c r="I60" s="139" t="s">
        <v>427</v>
      </c>
      <c r="J60" s="139" t="s">
        <v>426</v>
      </c>
    </row>
    <row r="61" spans="1:10" ht="24" x14ac:dyDescent="0.25">
      <c r="A61" s="125" t="s">
        <v>219</v>
      </c>
      <c r="B61" s="124" t="s">
        <v>211</v>
      </c>
      <c r="C61" s="124" t="s">
        <v>208</v>
      </c>
      <c r="D61" s="124">
        <v>13.5</v>
      </c>
      <c r="E61" s="124" t="s">
        <v>57</v>
      </c>
      <c r="F61" s="124" t="s">
        <v>418</v>
      </c>
      <c r="G61" s="136">
        <v>9428</v>
      </c>
      <c r="H61" s="139" t="s">
        <v>245</v>
      </c>
      <c r="I61" s="139" t="s">
        <v>449</v>
      </c>
      <c r="J61" s="139" t="s">
        <v>448</v>
      </c>
    </row>
    <row r="62" spans="1:10" ht="24" x14ac:dyDescent="0.25">
      <c r="A62" s="125" t="s">
        <v>219</v>
      </c>
      <c r="B62" s="124" t="s">
        <v>211</v>
      </c>
      <c r="C62" s="124" t="s">
        <v>208</v>
      </c>
      <c r="D62" s="124">
        <v>14</v>
      </c>
      <c r="E62" s="124" t="s">
        <v>213</v>
      </c>
      <c r="F62" s="124" t="s">
        <v>286</v>
      </c>
      <c r="G62" s="136">
        <v>10880</v>
      </c>
      <c r="H62" s="137" t="s">
        <v>227</v>
      </c>
      <c r="I62" s="138" t="s">
        <v>375</v>
      </c>
      <c r="J62" s="137" t="s">
        <v>374</v>
      </c>
    </row>
    <row r="63" spans="1:10" ht="24" x14ac:dyDescent="0.25">
      <c r="A63" s="125" t="s">
        <v>219</v>
      </c>
      <c r="B63" s="124" t="s">
        <v>211</v>
      </c>
      <c r="C63" s="124" t="s">
        <v>208</v>
      </c>
      <c r="D63" s="124">
        <v>14</v>
      </c>
      <c r="E63" s="124" t="s">
        <v>210</v>
      </c>
      <c r="F63" s="124" t="s">
        <v>286</v>
      </c>
      <c r="G63" s="136">
        <v>11220</v>
      </c>
      <c r="H63" s="137" t="s">
        <v>227</v>
      </c>
      <c r="I63" s="138" t="s">
        <v>352</v>
      </c>
      <c r="J63" s="137" t="s">
        <v>351</v>
      </c>
    </row>
    <row r="64" spans="1:10" ht="24" x14ac:dyDescent="0.25">
      <c r="A64" s="125" t="s">
        <v>219</v>
      </c>
      <c r="B64" s="124" t="s">
        <v>211</v>
      </c>
      <c r="C64" s="124" t="s">
        <v>208</v>
      </c>
      <c r="D64" s="124">
        <v>14</v>
      </c>
      <c r="E64" s="124" t="s">
        <v>57</v>
      </c>
      <c r="F64" s="124" t="s">
        <v>286</v>
      </c>
      <c r="G64" s="136">
        <v>9080</v>
      </c>
      <c r="H64" s="137" t="s">
        <v>245</v>
      </c>
      <c r="I64" s="138" t="s">
        <v>404</v>
      </c>
      <c r="J64" s="137" t="s">
        <v>403</v>
      </c>
    </row>
    <row r="65" spans="1:10" ht="24" x14ac:dyDescent="0.25">
      <c r="A65" s="125" t="s">
        <v>219</v>
      </c>
      <c r="B65" s="124" t="s">
        <v>211</v>
      </c>
      <c r="C65" s="124" t="s">
        <v>208</v>
      </c>
      <c r="D65" s="124">
        <v>16</v>
      </c>
      <c r="E65" s="124" t="s">
        <v>213</v>
      </c>
      <c r="F65" s="124" t="s">
        <v>286</v>
      </c>
      <c r="G65" s="136">
        <v>11250</v>
      </c>
      <c r="H65" s="137" t="s">
        <v>227</v>
      </c>
      <c r="I65" s="138" t="s">
        <v>372</v>
      </c>
      <c r="J65" s="137" t="s">
        <v>371</v>
      </c>
    </row>
    <row r="66" spans="1:10" ht="24" x14ac:dyDescent="0.25">
      <c r="A66" s="125" t="s">
        <v>219</v>
      </c>
      <c r="B66" s="124" t="s">
        <v>211</v>
      </c>
      <c r="C66" s="124" t="s">
        <v>208</v>
      </c>
      <c r="D66" s="124">
        <v>16</v>
      </c>
      <c r="E66" s="124" t="s">
        <v>210</v>
      </c>
      <c r="F66" s="124" t="s">
        <v>286</v>
      </c>
      <c r="G66" s="136">
        <v>11670</v>
      </c>
      <c r="H66" s="137" t="s">
        <v>227</v>
      </c>
      <c r="I66" s="138" t="s">
        <v>350</v>
      </c>
      <c r="J66" s="137" t="s">
        <v>349</v>
      </c>
    </row>
    <row r="67" spans="1:10" ht="24" x14ac:dyDescent="0.25">
      <c r="A67" s="125" t="s">
        <v>219</v>
      </c>
      <c r="B67" s="124" t="s">
        <v>211</v>
      </c>
      <c r="C67" s="124" t="s">
        <v>208</v>
      </c>
      <c r="D67" s="124">
        <v>16</v>
      </c>
      <c r="E67" s="124" t="s">
        <v>57</v>
      </c>
      <c r="F67" s="124" t="s">
        <v>286</v>
      </c>
      <c r="G67" s="136">
        <v>9430</v>
      </c>
      <c r="H67" s="137" t="s">
        <v>245</v>
      </c>
      <c r="I67" s="138" t="s">
        <v>401</v>
      </c>
      <c r="J67" s="137" t="s">
        <v>400</v>
      </c>
    </row>
    <row r="68" spans="1:10" ht="36" x14ac:dyDescent="0.25">
      <c r="A68" s="125" t="s">
        <v>219</v>
      </c>
      <c r="B68" s="124" t="s">
        <v>211</v>
      </c>
      <c r="C68" s="124" t="s">
        <v>215</v>
      </c>
      <c r="D68" s="124">
        <v>11</v>
      </c>
      <c r="E68" s="124" t="s">
        <v>213</v>
      </c>
      <c r="F68" s="124" t="s">
        <v>286</v>
      </c>
      <c r="G68" s="136">
        <v>13720</v>
      </c>
      <c r="H68" s="137" t="s">
        <v>285</v>
      </c>
      <c r="I68" s="137" t="s">
        <v>319</v>
      </c>
      <c r="J68" s="137" t="s">
        <v>318</v>
      </c>
    </row>
    <row r="69" spans="1:10" ht="36" x14ac:dyDescent="0.25">
      <c r="A69" s="125" t="s">
        <v>219</v>
      </c>
      <c r="B69" s="124" t="s">
        <v>211</v>
      </c>
      <c r="C69" s="124" t="s">
        <v>215</v>
      </c>
      <c r="D69" s="124">
        <v>11</v>
      </c>
      <c r="E69" s="124" t="s">
        <v>210</v>
      </c>
      <c r="F69" s="124" t="s">
        <v>286</v>
      </c>
      <c r="G69" s="136">
        <v>14220</v>
      </c>
      <c r="H69" s="137" t="s">
        <v>285</v>
      </c>
      <c r="I69" s="137" t="s">
        <v>301</v>
      </c>
      <c r="J69" s="137" t="s">
        <v>300</v>
      </c>
    </row>
    <row r="70" spans="1:10" ht="36" x14ac:dyDescent="0.25">
      <c r="A70" s="125" t="s">
        <v>219</v>
      </c>
      <c r="B70" s="124" t="s">
        <v>211</v>
      </c>
      <c r="C70" s="124" t="s">
        <v>215</v>
      </c>
      <c r="D70" s="124">
        <v>11</v>
      </c>
      <c r="E70" s="124" t="s">
        <v>57</v>
      </c>
      <c r="F70" s="124" t="s">
        <v>286</v>
      </c>
      <c r="G70" s="136">
        <v>11460</v>
      </c>
      <c r="H70" s="137" t="s">
        <v>323</v>
      </c>
      <c r="I70" s="137" t="s">
        <v>338</v>
      </c>
      <c r="J70" s="137" t="s">
        <v>337</v>
      </c>
    </row>
    <row r="71" spans="1:10" ht="36" x14ac:dyDescent="0.25">
      <c r="A71" s="125" t="s">
        <v>219</v>
      </c>
      <c r="B71" s="124" t="s">
        <v>211</v>
      </c>
      <c r="C71" s="124" t="s">
        <v>215</v>
      </c>
      <c r="D71" s="124">
        <v>14</v>
      </c>
      <c r="E71" s="124" t="s">
        <v>213</v>
      </c>
      <c r="F71" s="124" t="s">
        <v>286</v>
      </c>
      <c r="G71" s="136">
        <v>14630</v>
      </c>
      <c r="H71" s="137" t="s">
        <v>285</v>
      </c>
      <c r="I71" s="137" t="s">
        <v>316</v>
      </c>
      <c r="J71" s="137" t="s">
        <v>315</v>
      </c>
    </row>
    <row r="72" spans="1:10" ht="36" x14ac:dyDescent="0.25">
      <c r="A72" s="125" t="s">
        <v>219</v>
      </c>
      <c r="B72" s="124" t="s">
        <v>211</v>
      </c>
      <c r="C72" s="124" t="s">
        <v>215</v>
      </c>
      <c r="D72" s="124">
        <v>14</v>
      </c>
      <c r="E72" s="124" t="s">
        <v>210</v>
      </c>
      <c r="F72" s="124" t="s">
        <v>286</v>
      </c>
      <c r="G72" s="136">
        <v>15130</v>
      </c>
      <c r="H72" s="137" t="s">
        <v>285</v>
      </c>
      <c r="I72" s="137" t="s">
        <v>298</v>
      </c>
      <c r="J72" s="137" t="s">
        <v>297</v>
      </c>
    </row>
    <row r="73" spans="1:10" ht="36" x14ac:dyDescent="0.25">
      <c r="A73" s="125" t="s">
        <v>219</v>
      </c>
      <c r="B73" s="124" t="s">
        <v>211</v>
      </c>
      <c r="C73" s="124" t="s">
        <v>215</v>
      </c>
      <c r="D73" s="124">
        <v>14</v>
      </c>
      <c r="E73" s="124" t="s">
        <v>57</v>
      </c>
      <c r="F73" s="124" t="s">
        <v>286</v>
      </c>
      <c r="G73" s="136">
        <v>12390</v>
      </c>
      <c r="H73" s="137" t="s">
        <v>323</v>
      </c>
      <c r="I73" s="137" t="s">
        <v>335</v>
      </c>
      <c r="J73" s="137" t="s">
        <v>334</v>
      </c>
    </row>
    <row r="74" spans="1:10" ht="36" x14ac:dyDescent="0.25">
      <c r="A74" s="125" t="s">
        <v>219</v>
      </c>
      <c r="B74" s="124" t="s">
        <v>211</v>
      </c>
      <c r="C74" s="124" t="s">
        <v>215</v>
      </c>
      <c r="D74" s="124">
        <v>16</v>
      </c>
      <c r="E74" s="124" t="s">
        <v>213</v>
      </c>
      <c r="F74" s="124" t="s">
        <v>286</v>
      </c>
      <c r="G74" s="136">
        <v>15900</v>
      </c>
      <c r="H74" s="137" t="s">
        <v>285</v>
      </c>
      <c r="I74" s="137" t="s">
        <v>313</v>
      </c>
      <c r="J74" s="137" t="s">
        <v>312</v>
      </c>
    </row>
    <row r="75" spans="1:10" ht="36" x14ac:dyDescent="0.25">
      <c r="A75" s="125" t="s">
        <v>219</v>
      </c>
      <c r="B75" s="124" t="s">
        <v>211</v>
      </c>
      <c r="C75" s="124" t="s">
        <v>215</v>
      </c>
      <c r="D75" s="124">
        <v>16</v>
      </c>
      <c r="E75" s="124" t="s">
        <v>210</v>
      </c>
      <c r="F75" s="124" t="s">
        <v>286</v>
      </c>
      <c r="G75" s="136">
        <v>16400</v>
      </c>
      <c r="H75" s="137" t="s">
        <v>285</v>
      </c>
      <c r="I75" s="137" t="s">
        <v>295</v>
      </c>
      <c r="J75" s="137" t="s">
        <v>294</v>
      </c>
    </row>
    <row r="76" spans="1:10" ht="36" x14ac:dyDescent="0.25">
      <c r="A76" s="125" t="s">
        <v>219</v>
      </c>
      <c r="B76" s="124" t="s">
        <v>211</v>
      </c>
      <c r="C76" s="124" t="s">
        <v>215</v>
      </c>
      <c r="D76" s="124">
        <v>16</v>
      </c>
      <c r="E76" s="124" t="s">
        <v>57</v>
      </c>
      <c r="F76" s="124" t="s">
        <v>286</v>
      </c>
      <c r="G76" s="136">
        <v>13740</v>
      </c>
      <c r="H76" s="137" t="s">
        <v>323</v>
      </c>
      <c r="I76" s="137" t="s">
        <v>332</v>
      </c>
      <c r="J76" s="137" t="s">
        <v>331</v>
      </c>
    </row>
    <row r="77" spans="1:10" ht="30" x14ac:dyDescent="0.25">
      <c r="A77" s="125" t="s">
        <v>219</v>
      </c>
      <c r="B77" s="124" t="s">
        <v>218</v>
      </c>
      <c r="C77" s="124" t="s">
        <v>220</v>
      </c>
      <c r="D77" s="124">
        <v>10.6</v>
      </c>
      <c r="E77" s="124" t="s">
        <v>57</v>
      </c>
      <c r="F77" s="124" t="s">
        <v>463</v>
      </c>
      <c r="G77" s="136">
        <v>9900</v>
      </c>
      <c r="H77" s="140" t="s">
        <v>440</v>
      </c>
      <c r="I77" s="140" t="s">
        <v>479</v>
      </c>
      <c r="J77" s="141" t="s">
        <v>478</v>
      </c>
    </row>
    <row r="78" spans="1:10" ht="36" x14ac:dyDescent="0.25">
      <c r="A78" s="125" t="s">
        <v>219</v>
      </c>
      <c r="B78" s="124" t="s">
        <v>218</v>
      </c>
      <c r="C78" s="124" t="s">
        <v>208</v>
      </c>
      <c r="D78" s="124">
        <v>9</v>
      </c>
      <c r="E78" s="124" t="s">
        <v>229</v>
      </c>
      <c r="F78" s="124" t="s">
        <v>228</v>
      </c>
      <c r="G78" s="136">
        <v>10093</v>
      </c>
      <c r="H78" s="135" t="s">
        <v>227</v>
      </c>
      <c r="I78" s="135" t="s">
        <v>235</v>
      </c>
      <c r="J78" s="135" t="s">
        <v>234</v>
      </c>
    </row>
    <row r="79" spans="1:10" ht="36" x14ac:dyDescent="0.25">
      <c r="A79" s="125" t="s">
        <v>219</v>
      </c>
      <c r="B79" s="124" t="s">
        <v>218</v>
      </c>
      <c r="C79" s="124" t="s">
        <v>208</v>
      </c>
      <c r="D79" s="124">
        <v>9</v>
      </c>
      <c r="E79" s="124" t="s">
        <v>57</v>
      </c>
      <c r="F79" s="124" t="s">
        <v>228</v>
      </c>
      <c r="G79" s="136">
        <v>7345</v>
      </c>
      <c r="H79" s="135" t="s">
        <v>245</v>
      </c>
      <c r="I79" s="135" t="s">
        <v>252</v>
      </c>
      <c r="J79" s="135" t="s">
        <v>251</v>
      </c>
    </row>
    <row r="80" spans="1:10" ht="36" x14ac:dyDescent="0.25">
      <c r="A80" s="125" t="s">
        <v>219</v>
      </c>
      <c r="B80" s="124" t="s">
        <v>218</v>
      </c>
      <c r="C80" s="124" t="s">
        <v>208</v>
      </c>
      <c r="D80" s="124">
        <v>10.8</v>
      </c>
      <c r="E80" s="124" t="s">
        <v>214</v>
      </c>
      <c r="F80" s="124" t="s">
        <v>418</v>
      </c>
      <c r="G80" s="136">
        <v>10199</v>
      </c>
      <c r="H80" s="139" t="s">
        <v>227</v>
      </c>
      <c r="I80" s="139" t="s">
        <v>424</v>
      </c>
      <c r="J80" s="139" t="s">
        <v>423</v>
      </c>
    </row>
    <row r="81" spans="1:10" ht="24" x14ac:dyDescent="0.25">
      <c r="A81" s="125" t="s">
        <v>219</v>
      </c>
      <c r="B81" s="124" t="s">
        <v>218</v>
      </c>
      <c r="C81" s="124" t="s">
        <v>208</v>
      </c>
      <c r="D81" s="124">
        <v>10.8</v>
      </c>
      <c r="E81" s="124" t="s">
        <v>57</v>
      </c>
      <c r="F81" s="124" t="s">
        <v>418</v>
      </c>
      <c r="G81" s="136">
        <v>8582</v>
      </c>
      <c r="H81" s="139" t="s">
        <v>245</v>
      </c>
      <c r="I81" s="139" t="s">
        <v>446</v>
      </c>
      <c r="J81" s="139" t="s">
        <v>445</v>
      </c>
    </row>
    <row r="82" spans="1:10" ht="24" x14ac:dyDescent="0.25">
      <c r="A82" s="125" t="s">
        <v>219</v>
      </c>
      <c r="B82" s="124" t="s">
        <v>218</v>
      </c>
      <c r="C82" s="124" t="s">
        <v>208</v>
      </c>
      <c r="D82" s="124">
        <v>11</v>
      </c>
      <c r="E82" s="124" t="s">
        <v>213</v>
      </c>
      <c r="F82" s="124" t="s">
        <v>286</v>
      </c>
      <c r="G82" s="136">
        <v>10470</v>
      </c>
      <c r="H82" s="137" t="s">
        <v>227</v>
      </c>
      <c r="I82" s="138" t="s">
        <v>369</v>
      </c>
      <c r="J82" s="137" t="s">
        <v>368</v>
      </c>
    </row>
    <row r="83" spans="1:10" ht="24" x14ac:dyDescent="0.25">
      <c r="A83" s="125" t="s">
        <v>219</v>
      </c>
      <c r="B83" s="124" t="s">
        <v>218</v>
      </c>
      <c r="C83" s="124" t="s">
        <v>208</v>
      </c>
      <c r="D83" s="124">
        <v>11</v>
      </c>
      <c r="E83" s="124" t="s">
        <v>210</v>
      </c>
      <c r="F83" s="124" t="s">
        <v>286</v>
      </c>
      <c r="G83" s="136">
        <v>10820</v>
      </c>
      <c r="H83" s="137" t="s">
        <v>227</v>
      </c>
      <c r="I83" s="138" t="s">
        <v>347</v>
      </c>
      <c r="J83" s="137" t="s">
        <v>346</v>
      </c>
    </row>
    <row r="84" spans="1:10" ht="24" x14ac:dyDescent="0.25">
      <c r="A84" s="125" t="s">
        <v>219</v>
      </c>
      <c r="B84" s="124" t="s">
        <v>218</v>
      </c>
      <c r="C84" s="124" t="s">
        <v>208</v>
      </c>
      <c r="D84" s="124">
        <v>11</v>
      </c>
      <c r="E84" s="124" t="s">
        <v>57</v>
      </c>
      <c r="F84" s="124" t="s">
        <v>286</v>
      </c>
      <c r="G84" s="136">
        <v>8170</v>
      </c>
      <c r="H84" s="137" t="s">
        <v>245</v>
      </c>
      <c r="I84" s="138" t="s">
        <v>399</v>
      </c>
      <c r="J84" s="137" t="s">
        <v>398</v>
      </c>
    </row>
    <row r="85" spans="1:10" ht="36" x14ac:dyDescent="0.25">
      <c r="A85" s="125" t="s">
        <v>219</v>
      </c>
      <c r="B85" s="124" t="s">
        <v>218</v>
      </c>
      <c r="C85" s="124" t="s">
        <v>208</v>
      </c>
      <c r="D85" s="124">
        <v>12</v>
      </c>
      <c r="E85" s="124" t="s">
        <v>229</v>
      </c>
      <c r="F85" s="124" t="s">
        <v>228</v>
      </c>
      <c r="G85" s="136">
        <v>10882</v>
      </c>
      <c r="H85" s="135" t="s">
        <v>227</v>
      </c>
      <c r="I85" s="135" t="s">
        <v>232</v>
      </c>
      <c r="J85" s="135" t="s">
        <v>231</v>
      </c>
    </row>
    <row r="86" spans="1:10" ht="36" x14ac:dyDescent="0.25">
      <c r="A86" s="125" t="s">
        <v>219</v>
      </c>
      <c r="B86" s="124" t="s">
        <v>218</v>
      </c>
      <c r="C86" s="124" t="s">
        <v>208</v>
      </c>
      <c r="D86" s="124">
        <v>12</v>
      </c>
      <c r="E86" s="124" t="s">
        <v>57</v>
      </c>
      <c r="F86" s="124" t="s">
        <v>228</v>
      </c>
      <c r="G86" s="136">
        <v>8919</v>
      </c>
      <c r="H86" s="135" t="s">
        <v>245</v>
      </c>
      <c r="I86" s="135" t="s">
        <v>248</v>
      </c>
      <c r="J86" s="135" t="s">
        <v>247</v>
      </c>
    </row>
    <row r="87" spans="1:10" ht="36" x14ac:dyDescent="0.25">
      <c r="A87" s="125" t="s">
        <v>219</v>
      </c>
      <c r="B87" s="124" t="s">
        <v>218</v>
      </c>
      <c r="C87" s="124" t="s">
        <v>208</v>
      </c>
      <c r="D87" s="124">
        <v>13</v>
      </c>
      <c r="E87" s="124" t="s">
        <v>214</v>
      </c>
      <c r="F87" s="124" t="s">
        <v>418</v>
      </c>
      <c r="G87" s="136">
        <v>10979</v>
      </c>
      <c r="H87" s="139" t="s">
        <v>227</v>
      </c>
      <c r="I87" s="139" t="s">
        <v>421</v>
      </c>
      <c r="J87" s="139" t="s">
        <v>420</v>
      </c>
    </row>
    <row r="88" spans="1:10" ht="24" x14ac:dyDescent="0.25">
      <c r="A88" s="125" t="s">
        <v>219</v>
      </c>
      <c r="B88" s="124" t="s">
        <v>218</v>
      </c>
      <c r="C88" s="124" t="s">
        <v>208</v>
      </c>
      <c r="D88" s="124">
        <v>13</v>
      </c>
      <c r="E88" s="124" t="s">
        <v>57</v>
      </c>
      <c r="F88" s="124" t="s">
        <v>418</v>
      </c>
      <c r="G88" s="136">
        <v>9428</v>
      </c>
      <c r="H88" s="139" t="s">
        <v>440</v>
      </c>
      <c r="I88" s="139" t="s">
        <v>443</v>
      </c>
      <c r="J88" s="139" t="s">
        <v>442</v>
      </c>
    </row>
    <row r="89" spans="1:10" ht="24" x14ac:dyDescent="0.25">
      <c r="A89" s="125" t="s">
        <v>219</v>
      </c>
      <c r="B89" s="124" t="s">
        <v>218</v>
      </c>
      <c r="C89" s="124" t="s">
        <v>208</v>
      </c>
      <c r="D89" s="124">
        <v>14</v>
      </c>
      <c r="E89" s="124" t="s">
        <v>213</v>
      </c>
      <c r="F89" s="124" t="s">
        <v>286</v>
      </c>
      <c r="G89" s="136">
        <v>11000</v>
      </c>
      <c r="H89" s="137" t="s">
        <v>227</v>
      </c>
      <c r="I89" s="138" t="s">
        <v>366</v>
      </c>
      <c r="J89" s="137" t="s">
        <v>365</v>
      </c>
    </row>
    <row r="90" spans="1:10" ht="24" x14ac:dyDescent="0.25">
      <c r="A90" s="125" t="s">
        <v>219</v>
      </c>
      <c r="B90" s="124" t="s">
        <v>218</v>
      </c>
      <c r="C90" s="124" t="s">
        <v>208</v>
      </c>
      <c r="D90" s="124">
        <v>14</v>
      </c>
      <c r="E90" s="124" t="s">
        <v>210</v>
      </c>
      <c r="F90" s="124" t="s">
        <v>286</v>
      </c>
      <c r="G90" s="136">
        <v>11340</v>
      </c>
      <c r="H90" s="137" t="s">
        <v>227</v>
      </c>
      <c r="I90" s="138" t="s">
        <v>344</v>
      </c>
      <c r="J90" s="137" t="s">
        <v>343</v>
      </c>
    </row>
    <row r="91" spans="1:10" ht="24" x14ac:dyDescent="0.25">
      <c r="A91" s="125" t="s">
        <v>219</v>
      </c>
      <c r="B91" s="124" t="s">
        <v>218</v>
      </c>
      <c r="C91" s="124" t="s">
        <v>208</v>
      </c>
      <c r="D91" s="124">
        <v>14</v>
      </c>
      <c r="E91" s="124" t="s">
        <v>57</v>
      </c>
      <c r="F91" s="124" t="s">
        <v>286</v>
      </c>
      <c r="G91" s="136">
        <v>9200</v>
      </c>
      <c r="H91" s="137" t="s">
        <v>245</v>
      </c>
      <c r="I91" s="138" t="s">
        <v>396</v>
      </c>
      <c r="J91" s="137" t="s">
        <v>395</v>
      </c>
    </row>
    <row r="92" spans="1:10" ht="36" x14ac:dyDescent="0.25">
      <c r="A92" s="125" t="s">
        <v>219</v>
      </c>
      <c r="B92" s="124" t="s">
        <v>218</v>
      </c>
      <c r="C92" s="124" t="s">
        <v>208</v>
      </c>
      <c r="D92" s="124">
        <v>15.17</v>
      </c>
      <c r="E92" s="124" t="s">
        <v>214</v>
      </c>
      <c r="F92" s="124" t="s">
        <v>418</v>
      </c>
      <c r="G92" s="136">
        <v>11487</v>
      </c>
      <c r="H92" s="139" t="s">
        <v>227</v>
      </c>
      <c r="I92" s="139" t="s">
        <v>417</v>
      </c>
      <c r="J92" s="139" t="s">
        <v>416</v>
      </c>
    </row>
    <row r="93" spans="1:10" ht="24" x14ac:dyDescent="0.25">
      <c r="A93" s="125" t="s">
        <v>219</v>
      </c>
      <c r="B93" s="124" t="s">
        <v>218</v>
      </c>
      <c r="C93" s="124" t="s">
        <v>208</v>
      </c>
      <c r="D93" s="124">
        <v>15.17</v>
      </c>
      <c r="E93" s="124" t="s">
        <v>57</v>
      </c>
      <c r="F93" s="124" t="s">
        <v>418</v>
      </c>
      <c r="G93" s="136">
        <v>9945</v>
      </c>
      <c r="H93" s="139" t="s">
        <v>440</v>
      </c>
      <c r="I93" s="139" t="s">
        <v>439</v>
      </c>
      <c r="J93" s="139" t="s">
        <v>438</v>
      </c>
    </row>
    <row r="94" spans="1:10" ht="36" x14ac:dyDescent="0.25">
      <c r="A94" s="125" t="s">
        <v>219</v>
      </c>
      <c r="B94" s="124" t="s">
        <v>218</v>
      </c>
      <c r="C94" s="124" t="s">
        <v>208</v>
      </c>
      <c r="D94" s="124">
        <v>16</v>
      </c>
      <c r="E94" s="124" t="s">
        <v>229</v>
      </c>
      <c r="F94" s="124" t="s">
        <v>228</v>
      </c>
      <c r="G94" s="136">
        <v>12300</v>
      </c>
      <c r="H94" s="135" t="s">
        <v>227</v>
      </c>
      <c r="I94" s="135" t="s">
        <v>226</v>
      </c>
      <c r="J94" s="135" t="s">
        <v>225</v>
      </c>
    </row>
    <row r="95" spans="1:10" ht="24" x14ac:dyDescent="0.25">
      <c r="A95" s="125" t="s">
        <v>219</v>
      </c>
      <c r="B95" s="124" t="s">
        <v>218</v>
      </c>
      <c r="C95" s="124" t="s">
        <v>208</v>
      </c>
      <c r="D95" s="124">
        <v>16</v>
      </c>
      <c r="E95" s="124" t="s">
        <v>213</v>
      </c>
      <c r="F95" s="124" t="s">
        <v>286</v>
      </c>
      <c r="G95" s="136">
        <v>11450</v>
      </c>
      <c r="H95" s="137" t="s">
        <v>227</v>
      </c>
      <c r="I95" s="138" t="s">
        <v>363</v>
      </c>
      <c r="J95" s="137" t="s">
        <v>362</v>
      </c>
    </row>
    <row r="96" spans="1:10" ht="24" x14ac:dyDescent="0.25">
      <c r="A96" s="125" t="s">
        <v>219</v>
      </c>
      <c r="B96" s="124" t="s">
        <v>218</v>
      </c>
      <c r="C96" s="124" t="s">
        <v>208</v>
      </c>
      <c r="D96" s="124">
        <v>16</v>
      </c>
      <c r="E96" s="124" t="s">
        <v>210</v>
      </c>
      <c r="F96" s="124" t="s">
        <v>286</v>
      </c>
      <c r="G96" s="136">
        <v>11870</v>
      </c>
      <c r="H96" s="137" t="s">
        <v>227</v>
      </c>
      <c r="I96" s="138" t="s">
        <v>341</v>
      </c>
      <c r="J96" s="137" t="s">
        <v>340</v>
      </c>
    </row>
    <row r="97" spans="1:10" ht="24" x14ac:dyDescent="0.25">
      <c r="A97" s="125" t="s">
        <v>219</v>
      </c>
      <c r="B97" s="124" t="s">
        <v>218</v>
      </c>
      <c r="C97" s="124" t="s">
        <v>208</v>
      </c>
      <c r="D97" s="124">
        <v>16</v>
      </c>
      <c r="E97" s="124" t="s">
        <v>57</v>
      </c>
      <c r="F97" s="124" t="s">
        <v>286</v>
      </c>
      <c r="G97" s="136">
        <v>9630</v>
      </c>
      <c r="H97" s="137" t="s">
        <v>245</v>
      </c>
      <c r="I97" s="138" t="s">
        <v>393</v>
      </c>
      <c r="J97" s="137" t="s">
        <v>392</v>
      </c>
    </row>
    <row r="98" spans="1:10" ht="36" x14ac:dyDescent="0.25">
      <c r="A98" s="125" t="s">
        <v>219</v>
      </c>
      <c r="B98" s="124" t="s">
        <v>218</v>
      </c>
      <c r="C98" s="124" t="s">
        <v>208</v>
      </c>
      <c r="D98" s="124">
        <v>16</v>
      </c>
      <c r="E98" s="124" t="s">
        <v>57</v>
      </c>
      <c r="F98" s="124" t="s">
        <v>228</v>
      </c>
      <c r="G98" s="136">
        <v>10927</v>
      </c>
      <c r="H98" s="135" t="s">
        <v>245</v>
      </c>
      <c r="I98" s="135" t="s">
        <v>244</v>
      </c>
      <c r="J98" s="135" t="s">
        <v>243</v>
      </c>
    </row>
    <row r="99" spans="1:10" ht="24" x14ac:dyDescent="0.25">
      <c r="A99" s="125" t="s">
        <v>219</v>
      </c>
      <c r="B99" s="124" t="s">
        <v>218</v>
      </c>
      <c r="C99" s="124" t="s">
        <v>208</v>
      </c>
      <c r="D99" s="124">
        <v>20</v>
      </c>
      <c r="E99" s="124" t="s">
        <v>57</v>
      </c>
      <c r="F99" s="124" t="s">
        <v>286</v>
      </c>
      <c r="G99" s="136">
        <v>13680</v>
      </c>
      <c r="H99" s="137" t="s">
        <v>245</v>
      </c>
      <c r="I99" s="138" t="s">
        <v>390</v>
      </c>
      <c r="J99" s="137" t="s">
        <v>389</v>
      </c>
    </row>
    <row r="100" spans="1:10" ht="24" x14ac:dyDescent="0.25">
      <c r="A100" s="125" t="s">
        <v>219</v>
      </c>
      <c r="B100" s="124" t="s">
        <v>218</v>
      </c>
      <c r="C100" s="124" t="s">
        <v>208</v>
      </c>
      <c r="D100" s="124">
        <v>24</v>
      </c>
      <c r="E100" s="124" t="s">
        <v>57</v>
      </c>
      <c r="F100" s="124" t="s">
        <v>286</v>
      </c>
      <c r="G100" s="136">
        <v>14740</v>
      </c>
      <c r="H100" s="137" t="s">
        <v>245</v>
      </c>
      <c r="I100" s="138" t="s">
        <v>387</v>
      </c>
      <c r="J100" s="137" t="s">
        <v>386</v>
      </c>
    </row>
    <row r="101" spans="1:10" ht="36" x14ac:dyDescent="0.25">
      <c r="A101" s="125" t="s">
        <v>219</v>
      </c>
      <c r="B101" s="124" t="s">
        <v>218</v>
      </c>
      <c r="C101" s="124" t="s">
        <v>215</v>
      </c>
      <c r="D101" s="124">
        <v>11</v>
      </c>
      <c r="E101" s="124" t="s">
        <v>213</v>
      </c>
      <c r="F101" s="124" t="s">
        <v>286</v>
      </c>
      <c r="G101" s="136">
        <v>15620</v>
      </c>
      <c r="H101" s="137" t="s">
        <v>285</v>
      </c>
      <c r="I101" s="137" t="s">
        <v>310</v>
      </c>
      <c r="J101" s="137" t="s">
        <v>309</v>
      </c>
    </row>
    <row r="102" spans="1:10" ht="36" x14ac:dyDescent="0.25">
      <c r="A102" s="125" t="s">
        <v>219</v>
      </c>
      <c r="B102" s="124" t="s">
        <v>218</v>
      </c>
      <c r="C102" s="124" t="s">
        <v>215</v>
      </c>
      <c r="D102" s="124">
        <v>11</v>
      </c>
      <c r="E102" s="124" t="s">
        <v>210</v>
      </c>
      <c r="F102" s="124" t="s">
        <v>286</v>
      </c>
      <c r="G102" s="136">
        <v>16120</v>
      </c>
      <c r="H102" s="137" t="s">
        <v>285</v>
      </c>
      <c r="I102" s="137" t="s">
        <v>292</v>
      </c>
      <c r="J102" s="137" t="s">
        <v>291</v>
      </c>
    </row>
    <row r="103" spans="1:10" ht="36" x14ac:dyDescent="0.25">
      <c r="A103" s="125" t="s">
        <v>219</v>
      </c>
      <c r="B103" s="124" t="s">
        <v>218</v>
      </c>
      <c r="C103" s="124" t="s">
        <v>215</v>
      </c>
      <c r="D103" s="124">
        <v>11</v>
      </c>
      <c r="E103" s="124" t="s">
        <v>57</v>
      </c>
      <c r="F103" s="124" t="s">
        <v>286</v>
      </c>
      <c r="G103" s="136">
        <v>13260</v>
      </c>
      <c r="H103" s="137" t="s">
        <v>323</v>
      </c>
      <c r="I103" s="137" t="s">
        <v>329</v>
      </c>
      <c r="J103" s="137" t="s">
        <v>328</v>
      </c>
    </row>
    <row r="104" spans="1:10" ht="36" x14ac:dyDescent="0.25">
      <c r="A104" s="125" t="s">
        <v>219</v>
      </c>
      <c r="B104" s="124" t="s">
        <v>218</v>
      </c>
      <c r="C104" s="124" t="s">
        <v>215</v>
      </c>
      <c r="D104" s="124">
        <v>14</v>
      </c>
      <c r="E104" s="124" t="s">
        <v>213</v>
      </c>
      <c r="F104" s="124" t="s">
        <v>286</v>
      </c>
      <c r="G104" s="136">
        <v>16430</v>
      </c>
      <c r="H104" s="137" t="s">
        <v>285</v>
      </c>
      <c r="I104" s="137" t="s">
        <v>307</v>
      </c>
      <c r="J104" s="137" t="s">
        <v>306</v>
      </c>
    </row>
    <row r="105" spans="1:10" ht="36" x14ac:dyDescent="0.25">
      <c r="A105" s="125" t="s">
        <v>219</v>
      </c>
      <c r="B105" s="124" t="s">
        <v>218</v>
      </c>
      <c r="C105" s="124" t="s">
        <v>215</v>
      </c>
      <c r="D105" s="124">
        <v>14</v>
      </c>
      <c r="E105" s="124" t="s">
        <v>210</v>
      </c>
      <c r="F105" s="124" t="s">
        <v>286</v>
      </c>
      <c r="G105" s="136">
        <v>19930</v>
      </c>
      <c r="H105" s="137" t="s">
        <v>285</v>
      </c>
      <c r="I105" s="137" t="s">
        <v>289</v>
      </c>
      <c r="J105" s="137" t="s">
        <v>288</v>
      </c>
    </row>
    <row r="106" spans="1:10" ht="36" x14ac:dyDescent="0.25">
      <c r="A106" s="125" t="s">
        <v>219</v>
      </c>
      <c r="B106" s="124" t="s">
        <v>218</v>
      </c>
      <c r="C106" s="124" t="s">
        <v>215</v>
      </c>
      <c r="D106" s="124">
        <v>14</v>
      </c>
      <c r="E106" s="124" t="s">
        <v>57</v>
      </c>
      <c r="F106" s="124" t="s">
        <v>286</v>
      </c>
      <c r="G106" s="136">
        <v>14010</v>
      </c>
      <c r="H106" s="137" t="s">
        <v>323</v>
      </c>
      <c r="I106" s="137" t="s">
        <v>326</v>
      </c>
      <c r="J106" s="137" t="s">
        <v>325</v>
      </c>
    </row>
    <row r="107" spans="1:10" ht="36" x14ac:dyDescent="0.25">
      <c r="A107" s="125" t="s">
        <v>219</v>
      </c>
      <c r="B107" s="124" t="s">
        <v>218</v>
      </c>
      <c r="C107" s="124" t="s">
        <v>215</v>
      </c>
      <c r="D107" s="124">
        <v>16</v>
      </c>
      <c r="E107" s="124" t="s">
        <v>213</v>
      </c>
      <c r="F107" s="124" t="s">
        <v>286</v>
      </c>
      <c r="G107" s="136">
        <v>17480</v>
      </c>
      <c r="H107" s="137" t="s">
        <v>285</v>
      </c>
      <c r="I107" s="137" t="s">
        <v>304</v>
      </c>
      <c r="J107" s="137" t="s">
        <v>303</v>
      </c>
    </row>
    <row r="108" spans="1:10" ht="36" x14ac:dyDescent="0.25">
      <c r="A108" s="125" t="s">
        <v>219</v>
      </c>
      <c r="B108" s="124" t="s">
        <v>218</v>
      </c>
      <c r="C108" s="124" t="s">
        <v>215</v>
      </c>
      <c r="D108" s="124">
        <v>16</v>
      </c>
      <c r="E108" s="124" t="s">
        <v>210</v>
      </c>
      <c r="F108" s="124" t="s">
        <v>286</v>
      </c>
      <c r="G108" s="136">
        <v>17980</v>
      </c>
      <c r="H108" s="137" t="s">
        <v>285</v>
      </c>
      <c r="I108" s="137" t="s">
        <v>284</v>
      </c>
      <c r="J108" s="137" t="s">
        <v>283</v>
      </c>
    </row>
    <row r="109" spans="1:10" ht="36.75" thickBot="1" x14ac:dyDescent="0.3">
      <c r="A109" s="132" t="s">
        <v>219</v>
      </c>
      <c r="B109" s="131" t="s">
        <v>218</v>
      </c>
      <c r="C109" s="131" t="s">
        <v>215</v>
      </c>
      <c r="D109" s="131">
        <v>16</v>
      </c>
      <c r="E109" s="131" t="s">
        <v>57</v>
      </c>
      <c r="F109" s="131" t="s">
        <v>286</v>
      </c>
      <c r="G109" s="130">
        <v>15040</v>
      </c>
      <c r="H109" s="154" t="s">
        <v>323</v>
      </c>
      <c r="I109" s="154" t="s">
        <v>322</v>
      </c>
      <c r="J109" s="154" t="s">
        <v>321</v>
      </c>
    </row>
  </sheetData>
  <autoFilter ref="A13:J109" xr:uid="{00000000-0009-0000-0000-000003000000}"/>
  <mergeCells count="10">
    <mergeCell ref="A11:J11"/>
    <mergeCell ref="A8:J8"/>
    <mergeCell ref="A5:J5"/>
    <mergeCell ref="A6:J6"/>
    <mergeCell ref="A7:J7"/>
    <mergeCell ref="A1:E1"/>
    <mergeCell ref="A3:J3"/>
    <mergeCell ref="A4:J4"/>
    <mergeCell ref="A9:J9"/>
    <mergeCell ref="A10:J10"/>
  </mergeCells>
  <dataValidations count="3">
    <dataValidation type="list" allowBlank="1" showInputMessage="1" showErrorMessage="1" sqref="K7" xr:uid="{00000000-0002-0000-0300-000000000000}">
      <formula1>$AC$1:$AC$4</formula1>
    </dataValidation>
    <dataValidation type="list" allowBlank="1" showInputMessage="1" showErrorMessage="1" sqref="K3" xr:uid="{00000000-0002-0000-0300-000001000000}">
      <formula1>$AA$1:$AA$3</formula1>
    </dataValidation>
    <dataValidation type="list" allowBlank="1" showInputMessage="1" showErrorMessage="1" sqref="K11" xr:uid="{00000000-0002-0000-0300-000002000000}">
      <formula1>$AD$1:$AD$6</formula1>
    </dataValidation>
  </dataValidations>
  <hyperlinks>
    <hyperlink ref="L14" r:id="rId1" location="unread" xr:uid="{00000000-0004-0000-0300-000000000000}"/>
  </hyperlink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P97"/>
  <sheetViews>
    <sheetView workbookViewId="0">
      <selection activeCell="P1" sqref="P1:P1048576"/>
    </sheetView>
  </sheetViews>
  <sheetFormatPr baseColWidth="10" defaultRowHeight="15" x14ac:dyDescent="0.25"/>
  <cols>
    <col min="1" max="1" width="10" style="158" bestFit="1" customWidth="1"/>
    <col min="2" max="3" width="11.42578125" style="158"/>
    <col min="4" max="4" width="9.7109375" style="158" bestFit="1" customWidth="1"/>
    <col min="5" max="5" width="9.28515625" style="158" bestFit="1" customWidth="1"/>
    <col min="6" max="6" width="10.85546875" style="158" bestFit="1" customWidth="1"/>
    <col min="7" max="7" width="11.140625" style="158" bestFit="1" customWidth="1"/>
    <col min="8" max="8" width="11" style="158" bestFit="1" customWidth="1"/>
    <col min="9" max="10" width="11.42578125" style="158"/>
    <col min="11" max="11" width="38" style="158" customWidth="1"/>
    <col min="12" max="12" width="24.85546875" style="158" customWidth="1"/>
    <col min="13" max="13" width="10.85546875" style="158" bestFit="1" customWidth="1"/>
    <col min="14" max="14" width="11" style="158" bestFit="1" customWidth="1"/>
    <col min="15" max="15" width="11.28515625" style="158" bestFit="1" customWidth="1"/>
    <col min="16" max="16" width="9.7109375" style="158" bestFit="1" customWidth="1"/>
    <col min="17" max="16384" width="11.42578125" style="158"/>
  </cols>
  <sheetData>
    <row r="1" spans="1:16" ht="45.75" thickBot="1" x14ac:dyDescent="0.3">
      <c r="A1" s="153" t="s">
        <v>535</v>
      </c>
      <c r="B1" s="152" t="s">
        <v>534</v>
      </c>
      <c r="C1" s="152" t="s">
        <v>533</v>
      </c>
      <c r="D1" s="152" t="s">
        <v>532</v>
      </c>
      <c r="E1" s="152" t="s">
        <v>531</v>
      </c>
      <c r="F1" s="152" t="s">
        <v>530</v>
      </c>
      <c r="G1" s="151" t="s">
        <v>529</v>
      </c>
      <c r="H1" s="150" t="s">
        <v>528</v>
      </c>
      <c r="I1" s="150" t="s">
        <v>527</v>
      </c>
      <c r="J1" s="148" t="s">
        <v>526</v>
      </c>
      <c r="K1" s="148" t="s">
        <v>525</v>
      </c>
      <c r="L1" s="148" t="s">
        <v>524</v>
      </c>
      <c r="M1" s="148" t="s">
        <v>523</v>
      </c>
      <c r="N1" s="148" t="s">
        <v>522</v>
      </c>
      <c r="O1" s="149" t="s">
        <v>521</v>
      </c>
      <c r="P1" s="148" t="s">
        <v>520</v>
      </c>
    </row>
    <row r="2" spans="1:16" ht="144" x14ac:dyDescent="0.25">
      <c r="A2" s="147" t="s">
        <v>216</v>
      </c>
      <c r="B2" s="146" t="s">
        <v>211</v>
      </c>
      <c r="C2" s="146" t="s">
        <v>220</v>
      </c>
      <c r="D2" s="146">
        <v>3.5</v>
      </c>
      <c r="E2" s="146" t="s">
        <v>57</v>
      </c>
      <c r="F2" s="146" t="s">
        <v>463</v>
      </c>
      <c r="G2" s="145">
        <v>5056</v>
      </c>
      <c r="H2" s="144" t="s">
        <v>503</v>
      </c>
      <c r="I2" s="144" t="s">
        <v>519</v>
      </c>
      <c r="J2" s="144" t="s">
        <v>518</v>
      </c>
      <c r="K2" s="142" t="s">
        <v>517</v>
      </c>
      <c r="L2" s="142" t="s">
        <v>504</v>
      </c>
      <c r="M2" s="142" t="s">
        <v>459</v>
      </c>
      <c r="N2" s="142" t="s">
        <v>241</v>
      </c>
      <c r="O2" s="143">
        <v>6.67</v>
      </c>
      <c r="P2" s="142"/>
    </row>
    <row r="3" spans="1:16" ht="144" x14ac:dyDescent="0.25">
      <c r="A3" s="125" t="s">
        <v>216</v>
      </c>
      <c r="B3" s="124" t="s">
        <v>211</v>
      </c>
      <c r="C3" s="124" t="s">
        <v>220</v>
      </c>
      <c r="D3" s="124">
        <v>4.4000000000000004</v>
      </c>
      <c r="E3" s="124" t="s">
        <v>57</v>
      </c>
      <c r="F3" s="124" t="s">
        <v>463</v>
      </c>
      <c r="G3" s="136">
        <v>5433</v>
      </c>
      <c r="H3" s="140" t="s">
        <v>503</v>
      </c>
      <c r="I3" s="140" t="s">
        <v>516</v>
      </c>
      <c r="J3" s="140" t="s">
        <v>515</v>
      </c>
      <c r="K3" s="133" t="s">
        <v>514</v>
      </c>
      <c r="L3" s="133" t="s">
        <v>504</v>
      </c>
      <c r="M3" s="133" t="s">
        <v>459</v>
      </c>
      <c r="N3" s="133" t="s">
        <v>241</v>
      </c>
      <c r="O3" s="134">
        <v>6.67</v>
      </c>
      <c r="P3" s="133"/>
    </row>
    <row r="4" spans="1:16" ht="144" x14ac:dyDescent="0.25">
      <c r="A4" s="125" t="s">
        <v>216</v>
      </c>
      <c r="B4" s="124" t="s">
        <v>211</v>
      </c>
      <c r="C4" s="124" t="s">
        <v>220</v>
      </c>
      <c r="D4" s="124">
        <v>6.4</v>
      </c>
      <c r="E4" s="124" t="s">
        <v>57</v>
      </c>
      <c r="F4" s="124" t="s">
        <v>463</v>
      </c>
      <c r="G4" s="136">
        <v>6438</v>
      </c>
      <c r="H4" s="140" t="s">
        <v>503</v>
      </c>
      <c r="I4" s="140" t="s">
        <v>513</v>
      </c>
      <c r="J4" s="140" t="s">
        <v>512</v>
      </c>
      <c r="K4" s="133" t="s">
        <v>511</v>
      </c>
      <c r="L4" s="133" t="s">
        <v>504</v>
      </c>
      <c r="M4" s="133" t="s">
        <v>459</v>
      </c>
      <c r="N4" s="133" t="s">
        <v>241</v>
      </c>
      <c r="O4" s="134">
        <v>6.67</v>
      </c>
      <c r="P4" s="133"/>
    </row>
    <row r="5" spans="1:16" ht="156" x14ac:dyDescent="0.25">
      <c r="A5" s="125" t="s">
        <v>216</v>
      </c>
      <c r="B5" s="124" t="s">
        <v>211</v>
      </c>
      <c r="C5" s="124" t="s">
        <v>220</v>
      </c>
      <c r="D5" s="124">
        <v>7</v>
      </c>
      <c r="E5" s="124" t="s">
        <v>57</v>
      </c>
      <c r="F5" s="124" t="s">
        <v>228</v>
      </c>
      <c r="G5" s="136">
        <v>4650</v>
      </c>
      <c r="H5" s="135" t="s">
        <v>216</v>
      </c>
      <c r="I5" s="135" t="s">
        <v>279</v>
      </c>
      <c r="J5" s="135" t="s">
        <v>278</v>
      </c>
      <c r="K5" s="133" t="s">
        <v>277</v>
      </c>
      <c r="L5" s="133" t="s">
        <v>249</v>
      </c>
      <c r="M5" s="133" t="s">
        <v>222</v>
      </c>
      <c r="N5" s="133" t="s">
        <v>241</v>
      </c>
      <c r="O5" s="134">
        <v>6.67</v>
      </c>
      <c r="P5" s="133">
        <v>9</v>
      </c>
    </row>
    <row r="6" spans="1:16" ht="144" x14ac:dyDescent="0.25">
      <c r="A6" s="125" t="s">
        <v>216</v>
      </c>
      <c r="B6" s="124" t="s">
        <v>211</v>
      </c>
      <c r="C6" s="124" t="s">
        <v>220</v>
      </c>
      <c r="D6" s="124">
        <v>8.49</v>
      </c>
      <c r="E6" s="124" t="s">
        <v>57</v>
      </c>
      <c r="F6" s="124" t="s">
        <v>463</v>
      </c>
      <c r="G6" s="136">
        <v>9105</v>
      </c>
      <c r="H6" s="140" t="s">
        <v>503</v>
      </c>
      <c r="I6" s="140" t="s">
        <v>510</v>
      </c>
      <c r="J6" s="140" t="s">
        <v>509</v>
      </c>
      <c r="K6" s="133" t="s">
        <v>508</v>
      </c>
      <c r="L6" s="133" t="s">
        <v>504</v>
      </c>
      <c r="M6" s="133" t="s">
        <v>459</v>
      </c>
      <c r="N6" s="133" t="s">
        <v>241</v>
      </c>
      <c r="O6" s="134">
        <v>6.67</v>
      </c>
      <c r="P6" s="133"/>
    </row>
    <row r="7" spans="1:16" ht="156" x14ac:dyDescent="0.25">
      <c r="A7" s="125" t="s">
        <v>216</v>
      </c>
      <c r="B7" s="124" t="s">
        <v>211</v>
      </c>
      <c r="C7" s="124" t="s">
        <v>220</v>
      </c>
      <c r="D7" s="124">
        <v>9</v>
      </c>
      <c r="E7" s="124" t="s">
        <v>57</v>
      </c>
      <c r="F7" s="124" t="s">
        <v>228</v>
      </c>
      <c r="G7" s="136">
        <v>5450</v>
      </c>
      <c r="H7" s="135" t="s">
        <v>216</v>
      </c>
      <c r="I7" s="135" t="s">
        <v>276</v>
      </c>
      <c r="J7" s="135" t="s">
        <v>275</v>
      </c>
      <c r="K7" s="133" t="s">
        <v>274</v>
      </c>
      <c r="L7" s="133" t="s">
        <v>249</v>
      </c>
      <c r="M7" s="133" t="s">
        <v>222</v>
      </c>
      <c r="N7" s="133" t="s">
        <v>241</v>
      </c>
      <c r="O7" s="134">
        <v>6.67</v>
      </c>
      <c r="P7" s="133">
        <v>9</v>
      </c>
    </row>
    <row r="8" spans="1:16" ht="144" x14ac:dyDescent="0.25">
      <c r="A8" s="125" t="s">
        <v>216</v>
      </c>
      <c r="B8" s="124" t="s">
        <v>211</v>
      </c>
      <c r="C8" s="124" t="s">
        <v>220</v>
      </c>
      <c r="D8" s="124">
        <v>10.4</v>
      </c>
      <c r="E8" s="124" t="s">
        <v>57</v>
      </c>
      <c r="F8" s="124" t="s">
        <v>463</v>
      </c>
      <c r="G8" s="136">
        <v>10125</v>
      </c>
      <c r="H8" s="140" t="s">
        <v>503</v>
      </c>
      <c r="I8" s="140" t="s">
        <v>507</v>
      </c>
      <c r="J8" s="140" t="s">
        <v>506</v>
      </c>
      <c r="K8" s="133" t="s">
        <v>505</v>
      </c>
      <c r="L8" s="133" t="s">
        <v>504</v>
      </c>
      <c r="M8" s="133" t="s">
        <v>459</v>
      </c>
      <c r="N8" s="133" t="s">
        <v>241</v>
      </c>
      <c r="O8" s="134">
        <v>6.67</v>
      </c>
      <c r="P8" s="133"/>
    </row>
    <row r="9" spans="1:16" ht="156" x14ac:dyDescent="0.25">
      <c r="A9" s="125" t="s">
        <v>216</v>
      </c>
      <c r="B9" s="124" t="s">
        <v>211</v>
      </c>
      <c r="C9" s="124" t="s">
        <v>220</v>
      </c>
      <c r="D9" s="124">
        <v>12</v>
      </c>
      <c r="E9" s="124" t="s">
        <v>57</v>
      </c>
      <c r="F9" s="124" t="s">
        <v>228</v>
      </c>
      <c r="G9" s="136">
        <v>8018</v>
      </c>
      <c r="H9" s="135" t="s">
        <v>216</v>
      </c>
      <c r="I9" s="135" t="s">
        <v>273</v>
      </c>
      <c r="J9" s="135" t="s">
        <v>272</v>
      </c>
      <c r="K9" s="133" t="s">
        <v>271</v>
      </c>
      <c r="L9" s="133" t="s">
        <v>236</v>
      </c>
      <c r="M9" s="133" t="s">
        <v>222</v>
      </c>
      <c r="N9" s="133" t="s">
        <v>241</v>
      </c>
      <c r="O9" s="134">
        <v>6.67</v>
      </c>
      <c r="P9" s="133">
        <v>9</v>
      </c>
    </row>
    <row r="10" spans="1:16" ht="156" x14ac:dyDescent="0.25">
      <c r="A10" s="125" t="s">
        <v>216</v>
      </c>
      <c r="B10" s="124" t="s">
        <v>211</v>
      </c>
      <c r="C10" s="124" t="s">
        <v>220</v>
      </c>
      <c r="D10" s="124">
        <v>16</v>
      </c>
      <c r="E10" s="124" t="s">
        <v>57</v>
      </c>
      <c r="F10" s="124" t="s">
        <v>228</v>
      </c>
      <c r="G10" s="136">
        <v>9196</v>
      </c>
      <c r="H10" s="135" t="s">
        <v>216</v>
      </c>
      <c r="I10" s="135" t="s">
        <v>270</v>
      </c>
      <c r="J10" s="135" t="s">
        <v>269</v>
      </c>
      <c r="K10" s="133" t="s">
        <v>268</v>
      </c>
      <c r="L10" s="133" t="s">
        <v>236</v>
      </c>
      <c r="M10" s="133" t="s">
        <v>222</v>
      </c>
      <c r="N10" s="133" t="s">
        <v>241</v>
      </c>
      <c r="O10" s="134">
        <v>6.67</v>
      </c>
      <c r="P10" s="133"/>
    </row>
    <row r="11" spans="1:16" ht="132" x14ac:dyDescent="0.25">
      <c r="A11" s="125" t="s">
        <v>216</v>
      </c>
      <c r="B11" s="124" t="s">
        <v>211</v>
      </c>
      <c r="C11" s="124" t="s">
        <v>208</v>
      </c>
      <c r="D11" s="124">
        <v>9</v>
      </c>
      <c r="E11" s="124" t="s">
        <v>57</v>
      </c>
      <c r="F11" s="124" t="s">
        <v>228</v>
      </c>
      <c r="G11" s="136">
        <v>8800</v>
      </c>
      <c r="H11" s="135" t="s">
        <v>216</v>
      </c>
      <c r="I11" s="135" t="s">
        <v>267</v>
      </c>
      <c r="J11" s="135" t="s">
        <v>266</v>
      </c>
      <c r="K11" s="133" t="s">
        <v>255</v>
      </c>
      <c r="L11" s="133" t="s">
        <v>249</v>
      </c>
      <c r="M11" s="133" t="s">
        <v>222</v>
      </c>
      <c r="N11" s="133" t="s">
        <v>241</v>
      </c>
      <c r="O11" s="134">
        <v>6.67</v>
      </c>
      <c r="P11" s="133"/>
    </row>
    <row r="12" spans="1:16" ht="132" x14ac:dyDescent="0.25">
      <c r="A12" s="125" t="s">
        <v>216</v>
      </c>
      <c r="B12" s="124" t="s">
        <v>211</v>
      </c>
      <c r="C12" s="124" t="s">
        <v>208</v>
      </c>
      <c r="D12" s="124">
        <v>12</v>
      </c>
      <c r="E12" s="124" t="s">
        <v>57</v>
      </c>
      <c r="F12" s="124" t="s">
        <v>228</v>
      </c>
      <c r="G12" s="136">
        <v>9050</v>
      </c>
      <c r="H12" s="135" t="s">
        <v>216</v>
      </c>
      <c r="I12" s="135" t="s">
        <v>265</v>
      </c>
      <c r="J12" s="135" t="s">
        <v>264</v>
      </c>
      <c r="K12" s="133" t="s">
        <v>246</v>
      </c>
      <c r="L12" s="133" t="s">
        <v>236</v>
      </c>
      <c r="M12" s="133" t="s">
        <v>222</v>
      </c>
      <c r="N12" s="133" t="s">
        <v>241</v>
      </c>
      <c r="O12" s="134">
        <v>6.67</v>
      </c>
      <c r="P12" s="133"/>
    </row>
    <row r="13" spans="1:16" ht="144" x14ac:dyDescent="0.25">
      <c r="A13" s="125" t="s">
        <v>216</v>
      </c>
      <c r="B13" s="124" t="s">
        <v>218</v>
      </c>
      <c r="C13" s="124" t="s">
        <v>220</v>
      </c>
      <c r="D13" s="124">
        <v>8.49</v>
      </c>
      <c r="E13" s="124" t="s">
        <v>57</v>
      </c>
      <c r="F13" s="124" t="s">
        <v>463</v>
      </c>
      <c r="G13" s="136">
        <v>9105</v>
      </c>
      <c r="H13" s="140" t="s">
        <v>503</v>
      </c>
      <c r="I13" s="140" t="s">
        <v>502</v>
      </c>
      <c r="J13" s="140" t="s">
        <v>501</v>
      </c>
      <c r="K13" s="133" t="s">
        <v>500</v>
      </c>
      <c r="L13" s="133" t="s">
        <v>496</v>
      </c>
      <c r="M13" s="133" t="s">
        <v>459</v>
      </c>
      <c r="N13" s="133" t="s">
        <v>241</v>
      </c>
      <c r="O13" s="134">
        <v>6.67</v>
      </c>
      <c r="P13" s="133"/>
    </row>
    <row r="14" spans="1:16" ht="144" x14ac:dyDescent="0.25">
      <c r="A14" s="125" t="s">
        <v>216</v>
      </c>
      <c r="B14" s="124" t="s">
        <v>218</v>
      </c>
      <c r="C14" s="124" t="s">
        <v>220</v>
      </c>
      <c r="D14" s="124">
        <v>10.4</v>
      </c>
      <c r="E14" s="124" t="s">
        <v>57</v>
      </c>
      <c r="F14" s="124" t="s">
        <v>463</v>
      </c>
      <c r="G14" s="136">
        <v>10125</v>
      </c>
      <c r="H14" s="140" t="s">
        <v>216</v>
      </c>
      <c r="I14" s="140" t="s">
        <v>499</v>
      </c>
      <c r="J14" s="140" t="s">
        <v>498</v>
      </c>
      <c r="K14" s="133" t="s">
        <v>497</v>
      </c>
      <c r="L14" s="133" t="s">
        <v>496</v>
      </c>
      <c r="M14" s="133" t="s">
        <v>459</v>
      </c>
      <c r="N14" s="133" t="s">
        <v>241</v>
      </c>
      <c r="O14" s="134">
        <v>6.67</v>
      </c>
      <c r="P14" s="133"/>
    </row>
    <row r="15" spans="1:16" ht="132" x14ac:dyDescent="0.25">
      <c r="A15" s="125" t="s">
        <v>216</v>
      </c>
      <c r="B15" s="124" t="s">
        <v>218</v>
      </c>
      <c r="C15" s="124" t="s">
        <v>208</v>
      </c>
      <c r="D15" s="124">
        <v>9</v>
      </c>
      <c r="E15" s="124" t="s">
        <v>57</v>
      </c>
      <c r="F15" s="124" t="s">
        <v>228</v>
      </c>
      <c r="G15" s="136">
        <v>8900</v>
      </c>
      <c r="H15" s="135" t="s">
        <v>216</v>
      </c>
      <c r="I15" s="135" t="s">
        <v>263</v>
      </c>
      <c r="J15" s="135" t="s">
        <v>262</v>
      </c>
      <c r="K15" s="133" t="s">
        <v>250</v>
      </c>
      <c r="L15" s="133" t="s">
        <v>249</v>
      </c>
      <c r="M15" s="133" t="s">
        <v>222</v>
      </c>
      <c r="N15" s="133" t="s">
        <v>241</v>
      </c>
      <c r="O15" s="134">
        <v>6.67</v>
      </c>
      <c r="P15" s="133"/>
    </row>
    <row r="16" spans="1:16" ht="132" x14ac:dyDescent="0.25">
      <c r="A16" s="125" t="s">
        <v>216</v>
      </c>
      <c r="B16" s="124" t="s">
        <v>218</v>
      </c>
      <c r="C16" s="124" t="s">
        <v>208</v>
      </c>
      <c r="D16" s="124">
        <v>12</v>
      </c>
      <c r="E16" s="124" t="s">
        <v>57</v>
      </c>
      <c r="F16" s="124" t="s">
        <v>228</v>
      </c>
      <c r="G16" s="136">
        <v>9400</v>
      </c>
      <c r="H16" s="135" t="s">
        <v>216</v>
      </c>
      <c r="I16" s="135" t="s">
        <v>261</v>
      </c>
      <c r="J16" s="135" t="s">
        <v>260</v>
      </c>
      <c r="K16" s="133" t="s">
        <v>246</v>
      </c>
      <c r="L16" s="133" t="s">
        <v>223</v>
      </c>
      <c r="M16" s="133" t="s">
        <v>222</v>
      </c>
      <c r="N16" s="133" t="s">
        <v>241</v>
      </c>
      <c r="O16" s="134">
        <v>6.67</v>
      </c>
      <c r="P16" s="133"/>
    </row>
    <row r="17" spans="1:16" ht="132" x14ac:dyDescent="0.25">
      <c r="A17" s="125" t="s">
        <v>216</v>
      </c>
      <c r="B17" s="124" t="s">
        <v>218</v>
      </c>
      <c r="C17" s="124" t="s">
        <v>208</v>
      </c>
      <c r="D17" s="124">
        <v>16</v>
      </c>
      <c r="E17" s="124" t="s">
        <v>57</v>
      </c>
      <c r="F17" s="124" t="s">
        <v>228</v>
      </c>
      <c r="G17" s="136">
        <v>10400</v>
      </c>
      <c r="H17" s="135" t="s">
        <v>216</v>
      </c>
      <c r="I17" s="135" t="s">
        <v>259</v>
      </c>
      <c r="J17" s="135" t="s">
        <v>258</v>
      </c>
      <c r="K17" s="133" t="s">
        <v>242</v>
      </c>
      <c r="L17" s="133" t="s">
        <v>223</v>
      </c>
      <c r="M17" s="133" t="s">
        <v>222</v>
      </c>
      <c r="N17" s="133" t="s">
        <v>241</v>
      </c>
      <c r="O17" s="134">
        <v>6.67</v>
      </c>
      <c r="P17" s="133"/>
    </row>
    <row r="18" spans="1:16" ht="144" x14ac:dyDescent="0.25">
      <c r="A18" s="125" t="s">
        <v>219</v>
      </c>
      <c r="B18" s="124" t="s">
        <v>211</v>
      </c>
      <c r="C18" s="124" t="s">
        <v>220</v>
      </c>
      <c r="D18" s="124">
        <v>3.5</v>
      </c>
      <c r="E18" s="124" t="s">
        <v>205</v>
      </c>
      <c r="F18" s="124" t="s">
        <v>463</v>
      </c>
      <c r="G18" s="136">
        <v>6780</v>
      </c>
      <c r="H18" s="140" t="s">
        <v>227</v>
      </c>
      <c r="I18" s="140" t="s">
        <v>476</v>
      </c>
      <c r="J18" s="140" t="s">
        <v>475</v>
      </c>
      <c r="K18" s="133" t="s">
        <v>474</v>
      </c>
      <c r="L18" s="133" t="s">
        <v>467</v>
      </c>
      <c r="M18" s="133" t="s">
        <v>459</v>
      </c>
      <c r="N18" s="133"/>
      <c r="O18" s="134">
        <v>6.67</v>
      </c>
      <c r="P18" s="133"/>
    </row>
    <row r="19" spans="1:16" ht="144" x14ac:dyDescent="0.25">
      <c r="A19" s="125" t="s">
        <v>219</v>
      </c>
      <c r="B19" s="124" t="s">
        <v>211</v>
      </c>
      <c r="C19" s="124" t="s">
        <v>220</v>
      </c>
      <c r="D19" s="124">
        <v>3.5</v>
      </c>
      <c r="E19" s="124" t="s">
        <v>57</v>
      </c>
      <c r="F19" s="124" t="s">
        <v>463</v>
      </c>
      <c r="G19" s="136">
        <v>4925</v>
      </c>
      <c r="H19" s="140" t="s">
        <v>440</v>
      </c>
      <c r="I19" s="140" t="s">
        <v>495</v>
      </c>
      <c r="J19" s="141" t="s">
        <v>494</v>
      </c>
      <c r="K19" s="133" t="s">
        <v>493</v>
      </c>
      <c r="L19" s="133" t="s">
        <v>467</v>
      </c>
      <c r="M19" s="133" t="s">
        <v>459</v>
      </c>
      <c r="N19" s="133"/>
      <c r="O19" s="134">
        <v>6.67</v>
      </c>
      <c r="P19" s="133"/>
    </row>
    <row r="20" spans="1:16" ht="144" x14ac:dyDescent="0.25">
      <c r="A20" s="125" t="s">
        <v>219</v>
      </c>
      <c r="B20" s="124" t="s">
        <v>211</v>
      </c>
      <c r="C20" s="124" t="s">
        <v>220</v>
      </c>
      <c r="D20" s="124">
        <v>4.4000000000000004</v>
      </c>
      <c r="E20" s="124" t="s">
        <v>205</v>
      </c>
      <c r="F20" s="124" t="s">
        <v>463</v>
      </c>
      <c r="G20" s="136">
        <v>7155</v>
      </c>
      <c r="H20" s="140" t="s">
        <v>227</v>
      </c>
      <c r="I20" s="140" t="s">
        <v>473</v>
      </c>
      <c r="J20" s="140" t="s">
        <v>472</v>
      </c>
      <c r="K20" s="133" t="s">
        <v>471</v>
      </c>
      <c r="L20" s="133" t="s">
        <v>467</v>
      </c>
      <c r="M20" s="133" t="s">
        <v>459</v>
      </c>
      <c r="N20" s="133"/>
      <c r="O20" s="134">
        <v>6.67</v>
      </c>
      <c r="P20" s="133"/>
    </row>
    <row r="21" spans="1:16" ht="144" x14ac:dyDescent="0.25">
      <c r="A21" s="125" t="s">
        <v>219</v>
      </c>
      <c r="B21" s="124" t="s">
        <v>211</v>
      </c>
      <c r="C21" s="124" t="s">
        <v>220</v>
      </c>
      <c r="D21" s="124">
        <v>4.4000000000000004</v>
      </c>
      <c r="E21" s="124" t="s">
        <v>57</v>
      </c>
      <c r="F21" s="124" t="s">
        <v>463</v>
      </c>
      <c r="G21" s="136">
        <v>5300</v>
      </c>
      <c r="H21" s="140" t="s">
        <v>440</v>
      </c>
      <c r="I21" s="140" t="s">
        <v>492</v>
      </c>
      <c r="J21" s="141" t="s">
        <v>491</v>
      </c>
      <c r="K21" s="133" t="s">
        <v>490</v>
      </c>
      <c r="L21" s="133" t="s">
        <v>467</v>
      </c>
      <c r="M21" s="133" t="s">
        <v>459</v>
      </c>
      <c r="N21" s="133"/>
      <c r="O21" s="134">
        <v>6.67</v>
      </c>
      <c r="P21" s="133"/>
    </row>
    <row r="22" spans="1:16" ht="144" x14ac:dyDescent="0.25">
      <c r="A22" s="125" t="s">
        <v>219</v>
      </c>
      <c r="B22" s="124" t="s">
        <v>211</v>
      </c>
      <c r="C22" s="124" t="s">
        <v>220</v>
      </c>
      <c r="D22" s="124">
        <v>6</v>
      </c>
      <c r="E22" s="124" t="s">
        <v>213</v>
      </c>
      <c r="F22" s="124" t="s">
        <v>286</v>
      </c>
      <c r="G22" s="136">
        <v>7530</v>
      </c>
      <c r="H22" s="137" t="s">
        <v>227</v>
      </c>
      <c r="I22" s="138" t="s">
        <v>384</v>
      </c>
      <c r="J22" s="137" t="s">
        <v>383</v>
      </c>
      <c r="K22" s="133" t="s">
        <v>382</v>
      </c>
      <c r="L22" s="133" t="s">
        <v>249</v>
      </c>
      <c r="M22" s="133" t="s">
        <v>280</v>
      </c>
      <c r="N22" s="133"/>
      <c r="O22" s="134">
        <v>8.34</v>
      </c>
      <c r="P22" s="133"/>
    </row>
    <row r="23" spans="1:16" ht="144" x14ac:dyDescent="0.25">
      <c r="A23" s="125" t="s">
        <v>219</v>
      </c>
      <c r="B23" s="124" t="s">
        <v>211</v>
      </c>
      <c r="C23" s="124" t="s">
        <v>220</v>
      </c>
      <c r="D23" s="124">
        <v>6</v>
      </c>
      <c r="E23" s="124" t="s">
        <v>210</v>
      </c>
      <c r="F23" s="124" t="s">
        <v>286</v>
      </c>
      <c r="G23" s="136">
        <v>7740</v>
      </c>
      <c r="H23" s="137" t="s">
        <v>227</v>
      </c>
      <c r="I23" s="138" t="s">
        <v>360</v>
      </c>
      <c r="J23" s="137" t="s">
        <v>359</v>
      </c>
      <c r="K23" s="133" t="s">
        <v>358</v>
      </c>
      <c r="L23" s="133" t="s">
        <v>249</v>
      </c>
      <c r="M23" s="133" t="s">
        <v>280</v>
      </c>
      <c r="N23" s="133"/>
      <c r="O23" s="134">
        <v>8.34</v>
      </c>
      <c r="P23" s="133"/>
    </row>
    <row r="24" spans="1:16" ht="144" x14ac:dyDescent="0.25">
      <c r="A24" s="125" t="s">
        <v>219</v>
      </c>
      <c r="B24" s="124" t="s">
        <v>211</v>
      </c>
      <c r="C24" s="124" t="s">
        <v>220</v>
      </c>
      <c r="D24" s="124">
        <v>6</v>
      </c>
      <c r="E24" s="124" t="s">
        <v>57</v>
      </c>
      <c r="F24" s="124" t="s">
        <v>286</v>
      </c>
      <c r="G24" s="136">
        <v>5290</v>
      </c>
      <c r="H24" s="137" t="s">
        <v>245</v>
      </c>
      <c r="I24" s="138" t="s">
        <v>413</v>
      </c>
      <c r="J24" s="137" t="s">
        <v>412</v>
      </c>
      <c r="K24" s="133" t="s">
        <v>411</v>
      </c>
      <c r="L24" s="133" t="s">
        <v>249</v>
      </c>
      <c r="M24" s="133" t="s">
        <v>280</v>
      </c>
      <c r="N24" s="133"/>
      <c r="O24" s="134">
        <v>8.34</v>
      </c>
      <c r="P24" s="133"/>
    </row>
    <row r="25" spans="1:16" ht="144" x14ac:dyDescent="0.25">
      <c r="A25" s="125" t="s">
        <v>219</v>
      </c>
      <c r="B25" s="124" t="s">
        <v>211</v>
      </c>
      <c r="C25" s="124" t="s">
        <v>220</v>
      </c>
      <c r="D25" s="124">
        <v>6.4</v>
      </c>
      <c r="E25" s="124" t="s">
        <v>205</v>
      </c>
      <c r="F25" s="124" t="s">
        <v>463</v>
      </c>
      <c r="G25" s="136">
        <v>8600</v>
      </c>
      <c r="H25" s="140" t="s">
        <v>227</v>
      </c>
      <c r="I25" s="140" t="s">
        <v>470</v>
      </c>
      <c r="J25" s="140" t="s">
        <v>469</v>
      </c>
      <c r="K25" s="133" t="s">
        <v>468</v>
      </c>
      <c r="L25" s="133" t="s">
        <v>467</v>
      </c>
      <c r="M25" s="133" t="s">
        <v>459</v>
      </c>
      <c r="N25" s="133"/>
      <c r="O25" s="134">
        <v>6.67</v>
      </c>
      <c r="P25" s="133"/>
    </row>
    <row r="26" spans="1:16" ht="144" x14ac:dyDescent="0.25">
      <c r="A26" s="125" t="s">
        <v>219</v>
      </c>
      <c r="B26" s="124" t="s">
        <v>211</v>
      </c>
      <c r="C26" s="124" t="s">
        <v>220</v>
      </c>
      <c r="D26" s="124">
        <v>6.4</v>
      </c>
      <c r="E26" s="124" t="s">
        <v>57</v>
      </c>
      <c r="F26" s="124" t="s">
        <v>463</v>
      </c>
      <c r="G26" s="136">
        <v>6280</v>
      </c>
      <c r="H26" s="140" t="s">
        <v>440</v>
      </c>
      <c r="I26" s="140" t="s">
        <v>489</v>
      </c>
      <c r="J26" s="141" t="s">
        <v>488</v>
      </c>
      <c r="K26" s="133" t="s">
        <v>487</v>
      </c>
      <c r="L26" s="133" t="s">
        <v>467</v>
      </c>
      <c r="M26" s="133" t="s">
        <v>459</v>
      </c>
      <c r="N26" s="133"/>
      <c r="O26" s="134">
        <v>6.67</v>
      </c>
      <c r="P26" s="133"/>
    </row>
    <row r="27" spans="1:16" ht="144" x14ac:dyDescent="0.25">
      <c r="A27" s="125" t="s">
        <v>219</v>
      </c>
      <c r="B27" s="124" t="s">
        <v>211</v>
      </c>
      <c r="C27" s="124" t="s">
        <v>220</v>
      </c>
      <c r="D27" s="124">
        <v>7.5</v>
      </c>
      <c r="E27" s="124" t="s">
        <v>214</v>
      </c>
      <c r="F27" s="124" t="s">
        <v>418</v>
      </c>
      <c r="G27" s="136">
        <v>8581</v>
      </c>
      <c r="H27" s="139" t="s">
        <v>227</v>
      </c>
      <c r="I27" s="139" t="s">
        <v>436</v>
      </c>
      <c r="J27" s="139" t="s">
        <v>435</v>
      </c>
      <c r="K27" s="133" t="s">
        <v>434</v>
      </c>
      <c r="L27" s="133" t="s">
        <v>249</v>
      </c>
      <c r="M27" s="133" t="s">
        <v>414</v>
      </c>
      <c r="N27" s="133"/>
      <c r="O27" s="134">
        <v>6.67</v>
      </c>
      <c r="P27" s="133"/>
    </row>
    <row r="28" spans="1:16" ht="144" x14ac:dyDescent="0.25">
      <c r="A28" s="125" t="s">
        <v>219</v>
      </c>
      <c r="B28" s="124" t="s">
        <v>211</v>
      </c>
      <c r="C28" s="124" t="s">
        <v>220</v>
      </c>
      <c r="D28" s="124">
        <v>7.5</v>
      </c>
      <c r="E28" s="124" t="s">
        <v>213</v>
      </c>
      <c r="F28" s="124" t="s">
        <v>286</v>
      </c>
      <c r="G28" s="136">
        <v>8370</v>
      </c>
      <c r="H28" s="137" t="s">
        <v>227</v>
      </c>
      <c r="I28" s="138" t="s">
        <v>381</v>
      </c>
      <c r="J28" s="137" t="s">
        <v>380</v>
      </c>
      <c r="K28" s="133" t="s">
        <v>379</v>
      </c>
      <c r="L28" s="133" t="s">
        <v>249</v>
      </c>
      <c r="M28" s="133" t="s">
        <v>280</v>
      </c>
      <c r="N28" s="133"/>
      <c r="O28" s="134">
        <v>8.34</v>
      </c>
      <c r="P28" s="133"/>
    </row>
    <row r="29" spans="1:16" ht="144" x14ac:dyDescent="0.25">
      <c r="A29" s="125" t="s">
        <v>219</v>
      </c>
      <c r="B29" s="124" t="s">
        <v>211</v>
      </c>
      <c r="C29" s="124" t="s">
        <v>220</v>
      </c>
      <c r="D29" s="124">
        <v>7.5</v>
      </c>
      <c r="E29" s="124" t="s">
        <v>210</v>
      </c>
      <c r="F29" s="124" t="s">
        <v>286</v>
      </c>
      <c r="G29" s="136">
        <v>8570</v>
      </c>
      <c r="H29" s="137" t="s">
        <v>227</v>
      </c>
      <c r="I29" s="138" t="s">
        <v>357</v>
      </c>
      <c r="J29" s="137" t="s">
        <v>356</v>
      </c>
      <c r="K29" s="133" t="s">
        <v>355</v>
      </c>
      <c r="L29" s="133" t="s">
        <v>249</v>
      </c>
      <c r="M29" s="133" t="s">
        <v>280</v>
      </c>
      <c r="N29" s="133"/>
      <c r="O29" s="134">
        <v>8.34</v>
      </c>
      <c r="P29" s="133"/>
    </row>
    <row r="30" spans="1:16" ht="144" x14ac:dyDescent="0.25">
      <c r="A30" s="125" t="s">
        <v>219</v>
      </c>
      <c r="B30" s="124" t="s">
        <v>211</v>
      </c>
      <c r="C30" s="124" t="s">
        <v>220</v>
      </c>
      <c r="D30" s="124">
        <v>7.5</v>
      </c>
      <c r="E30" s="124" t="s">
        <v>57</v>
      </c>
      <c r="F30" s="124" t="s">
        <v>418</v>
      </c>
      <c r="G30" s="136">
        <v>6738</v>
      </c>
      <c r="H30" s="139" t="s">
        <v>245</v>
      </c>
      <c r="I30" s="139" t="s">
        <v>458</v>
      </c>
      <c r="J30" s="139" t="s">
        <v>457</v>
      </c>
      <c r="K30" s="133" t="s">
        <v>456</v>
      </c>
      <c r="L30" s="133" t="s">
        <v>249</v>
      </c>
      <c r="M30" s="133" t="s">
        <v>414</v>
      </c>
      <c r="N30" s="133"/>
      <c r="O30" s="134">
        <v>6.67</v>
      </c>
      <c r="P30" s="133"/>
    </row>
    <row r="31" spans="1:16" ht="144" x14ac:dyDescent="0.25">
      <c r="A31" s="125" t="s">
        <v>219</v>
      </c>
      <c r="B31" s="124" t="s">
        <v>211</v>
      </c>
      <c r="C31" s="124" t="s">
        <v>220</v>
      </c>
      <c r="D31" s="124">
        <v>7.5</v>
      </c>
      <c r="E31" s="124" t="s">
        <v>57</v>
      </c>
      <c r="F31" s="124" t="s">
        <v>286</v>
      </c>
      <c r="G31" s="136">
        <v>6170</v>
      </c>
      <c r="H31" s="137" t="s">
        <v>245</v>
      </c>
      <c r="I31" s="138" t="s">
        <v>410</v>
      </c>
      <c r="J31" s="137" t="s">
        <v>409</v>
      </c>
      <c r="K31" s="133" t="s">
        <v>408</v>
      </c>
      <c r="L31" s="133" t="s">
        <v>249</v>
      </c>
      <c r="M31" s="133" t="s">
        <v>280</v>
      </c>
      <c r="N31" s="133"/>
      <c r="O31" s="134">
        <v>8.34</v>
      </c>
      <c r="P31" s="133"/>
    </row>
    <row r="32" spans="1:16" ht="144" x14ac:dyDescent="0.25">
      <c r="A32" s="125" t="s">
        <v>219</v>
      </c>
      <c r="B32" s="124" t="s">
        <v>211</v>
      </c>
      <c r="C32" s="124" t="s">
        <v>220</v>
      </c>
      <c r="D32" s="124">
        <v>8.65</v>
      </c>
      <c r="E32" s="124" t="s">
        <v>205</v>
      </c>
      <c r="F32" s="124" t="s">
        <v>463</v>
      </c>
      <c r="G32" s="136">
        <v>10680</v>
      </c>
      <c r="H32" s="140" t="s">
        <v>227</v>
      </c>
      <c r="I32" s="140" t="s">
        <v>466</v>
      </c>
      <c r="J32" s="140" t="s">
        <v>465</v>
      </c>
      <c r="K32" s="133" t="s">
        <v>464</v>
      </c>
      <c r="L32" s="133" t="s">
        <v>236</v>
      </c>
      <c r="M32" s="133" t="s">
        <v>459</v>
      </c>
      <c r="N32" s="133"/>
      <c r="O32" s="134">
        <v>6.67</v>
      </c>
      <c r="P32" s="133"/>
    </row>
    <row r="33" spans="1:16" ht="144" x14ac:dyDescent="0.25">
      <c r="A33" s="125" t="s">
        <v>219</v>
      </c>
      <c r="B33" s="124" t="s">
        <v>211</v>
      </c>
      <c r="C33" s="124" t="s">
        <v>220</v>
      </c>
      <c r="D33" s="124">
        <v>8.65</v>
      </c>
      <c r="E33" s="124" t="s">
        <v>57</v>
      </c>
      <c r="F33" s="124" t="s">
        <v>463</v>
      </c>
      <c r="G33" s="136">
        <v>8900</v>
      </c>
      <c r="H33" s="140" t="s">
        <v>440</v>
      </c>
      <c r="I33" s="140" t="s">
        <v>486</v>
      </c>
      <c r="J33" s="141" t="s">
        <v>485</v>
      </c>
      <c r="K33" s="133" t="s">
        <v>480</v>
      </c>
      <c r="L33" s="133" t="s">
        <v>236</v>
      </c>
      <c r="M33" s="133" t="s">
        <v>459</v>
      </c>
      <c r="N33" s="133"/>
      <c r="O33" s="134">
        <v>6.67</v>
      </c>
      <c r="P33" s="133"/>
    </row>
    <row r="34" spans="1:16" ht="144" x14ac:dyDescent="0.25">
      <c r="A34" s="125" t="s">
        <v>219</v>
      </c>
      <c r="B34" s="124" t="s">
        <v>211</v>
      </c>
      <c r="C34" s="124" t="s">
        <v>220</v>
      </c>
      <c r="D34" s="124">
        <v>8.65</v>
      </c>
      <c r="E34" s="124" t="s">
        <v>57</v>
      </c>
      <c r="F34" s="124" t="s">
        <v>463</v>
      </c>
      <c r="G34" s="136">
        <v>8900</v>
      </c>
      <c r="H34" s="140" t="s">
        <v>440</v>
      </c>
      <c r="I34" s="140" t="s">
        <v>482</v>
      </c>
      <c r="J34" s="141" t="s">
        <v>481</v>
      </c>
      <c r="K34" s="133" t="s">
        <v>480</v>
      </c>
      <c r="L34" s="133" t="s">
        <v>236</v>
      </c>
      <c r="M34" s="133" t="s">
        <v>459</v>
      </c>
      <c r="N34" s="133"/>
      <c r="O34" s="134">
        <v>6.67</v>
      </c>
      <c r="P34" s="133"/>
    </row>
    <row r="35" spans="1:16" ht="144" x14ac:dyDescent="0.25">
      <c r="A35" s="125" t="s">
        <v>219</v>
      </c>
      <c r="B35" s="124" t="s">
        <v>211</v>
      </c>
      <c r="C35" s="124" t="s">
        <v>220</v>
      </c>
      <c r="D35" s="124">
        <v>10</v>
      </c>
      <c r="E35" s="124" t="s">
        <v>214</v>
      </c>
      <c r="F35" s="124" t="s">
        <v>418</v>
      </c>
      <c r="G35" s="136">
        <v>9810</v>
      </c>
      <c r="H35" s="139" t="s">
        <v>227</v>
      </c>
      <c r="I35" s="139" t="s">
        <v>433</v>
      </c>
      <c r="J35" s="139" t="s">
        <v>432</v>
      </c>
      <c r="K35" s="133" t="s">
        <v>431</v>
      </c>
      <c r="L35" s="133" t="s">
        <v>249</v>
      </c>
      <c r="M35" s="133" t="s">
        <v>414</v>
      </c>
      <c r="N35" s="133"/>
      <c r="O35" s="134">
        <v>6.67</v>
      </c>
      <c r="P35" s="133"/>
    </row>
    <row r="36" spans="1:16" ht="144" x14ac:dyDescent="0.25">
      <c r="A36" s="125" t="s">
        <v>219</v>
      </c>
      <c r="B36" s="124" t="s">
        <v>211</v>
      </c>
      <c r="C36" s="124" t="s">
        <v>220</v>
      </c>
      <c r="D36" s="124">
        <v>10</v>
      </c>
      <c r="E36" s="124" t="s">
        <v>57</v>
      </c>
      <c r="F36" s="124" t="s">
        <v>418</v>
      </c>
      <c r="G36" s="136">
        <v>8400</v>
      </c>
      <c r="H36" s="139" t="s">
        <v>245</v>
      </c>
      <c r="I36" s="139" t="s">
        <v>455</v>
      </c>
      <c r="J36" s="139" t="s">
        <v>454</v>
      </c>
      <c r="K36" s="133" t="s">
        <v>453</v>
      </c>
      <c r="L36" s="133" t="s">
        <v>249</v>
      </c>
      <c r="M36" s="133" t="s">
        <v>414</v>
      </c>
      <c r="N36" s="133"/>
      <c r="O36" s="134">
        <v>6.67</v>
      </c>
      <c r="P36" s="133"/>
    </row>
    <row r="37" spans="1:16" ht="144" x14ac:dyDescent="0.25">
      <c r="A37" s="125" t="s">
        <v>219</v>
      </c>
      <c r="B37" s="124" t="s">
        <v>211</v>
      </c>
      <c r="C37" s="124" t="s">
        <v>220</v>
      </c>
      <c r="D37" s="124">
        <v>10.6</v>
      </c>
      <c r="E37" s="124" t="s">
        <v>205</v>
      </c>
      <c r="F37" s="124" t="s">
        <v>463</v>
      </c>
      <c r="G37" s="136">
        <v>11680</v>
      </c>
      <c r="H37" s="140" t="s">
        <v>227</v>
      </c>
      <c r="I37" s="140" t="s">
        <v>462</v>
      </c>
      <c r="J37" s="140" t="s">
        <v>461</v>
      </c>
      <c r="K37" s="133" t="s">
        <v>460</v>
      </c>
      <c r="L37" s="133" t="s">
        <v>236</v>
      </c>
      <c r="M37" s="133" t="s">
        <v>459</v>
      </c>
      <c r="N37" s="133"/>
      <c r="O37" s="134">
        <v>6.67</v>
      </c>
      <c r="P37" s="133"/>
    </row>
    <row r="38" spans="1:16" ht="144" x14ac:dyDescent="0.25">
      <c r="A38" s="125" t="s">
        <v>219</v>
      </c>
      <c r="B38" s="124" t="s">
        <v>211</v>
      </c>
      <c r="C38" s="124" t="s">
        <v>220</v>
      </c>
      <c r="D38" s="124">
        <v>10.6</v>
      </c>
      <c r="E38" s="124" t="s">
        <v>57</v>
      </c>
      <c r="F38" s="124" t="s">
        <v>463</v>
      </c>
      <c r="G38" s="136">
        <v>9900</v>
      </c>
      <c r="H38" s="140" t="s">
        <v>440</v>
      </c>
      <c r="I38" s="140" t="s">
        <v>484</v>
      </c>
      <c r="J38" s="141" t="s">
        <v>483</v>
      </c>
      <c r="K38" s="133" t="s">
        <v>477</v>
      </c>
      <c r="L38" s="133" t="s">
        <v>236</v>
      </c>
      <c r="M38" s="133" t="s">
        <v>459</v>
      </c>
      <c r="N38" s="133"/>
      <c r="O38" s="134">
        <v>6.67</v>
      </c>
      <c r="P38" s="133"/>
    </row>
    <row r="39" spans="1:16" ht="144" x14ac:dyDescent="0.25">
      <c r="A39" s="125" t="s">
        <v>219</v>
      </c>
      <c r="B39" s="124" t="s">
        <v>211</v>
      </c>
      <c r="C39" s="124" t="s">
        <v>208</v>
      </c>
      <c r="D39" s="124">
        <v>9</v>
      </c>
      <c r="E39" s="124" t="s">
        <v>229</v>
      </c>
      <c r="F39" s="124" t="s">
        <v>228</v>
      </c>
      <c r="G39" s="136">
        <v>9465</v>
      </c>
      <c r="H39" s="135" t="s">
        <v>227</v>
      </c>
      <c r="I39" s="135" t="s">
        <v>240</v>
      </c>
      <c r="J39" s="135" t="s">
        <v>239</v>
      </c>
      <c r="K39" s="133" t="s">
        <v>233</v>
      </c>
      <c r="L39" s="133" t="s">
        <v>236</v>
      </c>
      <c r="M39" s="133" t="s">
        <v>222</v>
      </c>
      <c r="N39" s="133"/>
      <c r="O39" s="134">
        <v>8.34</v>
      </c>
      <c r="P39" s="133"/>
    </row>
    <row r="40" spans="1:16" ht="132" x14ac:dyDescent="0.25">
      <c r="A40" s="125" t="s">
        <v>219</v>
      </c>
      <c r="B40" s="124" t="s">
        <v>211</v>
      </c>
      <c r="C40" s="124" t="s">
        <v>208</v>
      </c>
      <c r="D40" s="124">
        <v>9</v>
      </c>
      <c r="E40" s="124" t="s">
        <v>57</v>
      </c>
      <c r="F40" s="124" t="s">
        <v>228</v>
      </c>
      <c r="G40" s="136">
        <v>7165</v>
      </c>
      <c r="H40" s="135" t="s">
        <v>245</v>
      </c>
      <c r="I40" s="135" t="s">
        <v>257</v>
      </c>
      <c r="J40" s="135" t="s">
        <v>256</v>
      </c>
      <c r="K40" s="133" t="s">
        <v>255</v>
      </c>
      <c r="L40" s="133" t="s">
        <v>249</v>
      </c>
      <c r="M40" s="133" t="s">
        <v>222</v>
      </c>
      <c r="N40" s="133" t="s">
        <v>241</v>
      </c>
      <c r="O40" s="134">
        <v>8.34</v>
      </c>
      <c r="P40" s="133"/>
    </row>
    <row r="41" spans="1:16" ht="144" x14ac:dyDescent="0.25">
      <c r="A41" s="125" t="s">
        <v>219</v>
      </c>
      <c r="B41" s="124" t="s">
        <v>211</v>
      </c>
      <c r="C41" s="124" t="s">
        <v>208</v>
      </c>
      <c r="D41" s="124">
        <v>10.8</v>
      </c>
      <c r="E41" s="124" t="s">
        <v>214</v>
      </c>
      <c r="F41" s="124" t="s">
        <v>418</v>
      </c>
      <c r="G41" s="136">
        <v>10199</v>
      </c>
      <c r="H41" s="139" t="s">
        <v>227</v>
      </c>
      <c r="I41" s="139" t="s">
        <v>430</v>
      </c>
      <c r="J41" s="139" t="s">
        <v>429</v>
      </c>
      <c r="K41" s="133" t="s">
        <v>428</v>
      </c>
      <c r="L41" s="133" t="s">
        <v>236</v>
      </c>
      <c r="M41" s="133" t="s">
        <v>414</v>
      </c>
      <c r="N41" s="133"/>
      <c r="O41" s="134">
        <v>6.67</v>
      </c>
      <c r="P41" s="133"/>
    </row>
    <row r="42" spans="1:16" ht="144" x14ac:dyDescent="0.25">
      <c r="A42" s="125" t="s">
        <v>219</v>
      </c>
      <c r="B42" s="124" t="s">
        <v>211</v>
      </c>
      <c r="C42" s="124" t="s">
        <v>208</v>
      </c>
      <c r="D42" s="124">
        <v>10.8</v>
      </c>
      <c r="E42" s="124" t="s">
        <v>57</v>
      </c>
      <c r="F42" s="124" t="s">
        <v>418</v>
      </c>
      <c r="G42" s="136">
        <v>8582</v>
      </c>
      <c r="H42" s="139" t="s">
        <v>245</v>
      </c>
      <c r="I42" s="139" t="s">
        <v>452</v>
      </c>
      <c r="J42" s="139" t="s">
        <v>451</v>
      </c>
      <c r="K42" s="133" t="s">
        <v>450</v>
      </c>
      <c r="L42" s="133" t="s">
        <v>236</v>
      </c>
      <c r="M42" s="133" t="s">
        <v>414</v>
      </c>
      <c r="N42" s="133"/>
      <c r="O42" s="134">
        <v>6.67</v>
      </c>
      <c r="P42" s="133"/>
    </row>
    <row r="43" spans="1:16" ht="144" x14ac:dyDescent="0.25">
      <c r="A43" s="125" t="s">
        <v>219</v>
      </c>
      <c r="B43" s="124" t="s">
        <v>211</v>
      </c>
      <c r="C43" s="124" t="s">
        <v>208</v>
      </c>
      <c r="D43" s="124">
        <v>11</v>
      </c>
      <c r="E43" s="124" t="s">
        <v>213</v>
      </c>
      <c r="F43" s="124" t="s">
        <v>286</v>
      </c>
      <c r="G43" s="136">
        <v>9970</v>
      </c>
      <c r="H43" s="137" t="s">
        <v>227</v>
      </c>
      <c r="I43" s="138" t="s">
        <v>378</v>
      </c>
      <c r="J43" s="137" t="s">
        <v>377</v>
      </c>
      <c r="K43" s="133" t="s">
        <v>376</v>
      </c>
      <c r="L43" s="133" t="s">
        <v>236</v>
      </c>
      <c r="M43" s="133" t="s">
        <v>280</v>
      </c>
      <c r="N43" s="133"/>
      <c r="O43" s="134">
        <v>8.34</v>
      </c>
      <c r="P43" s="133"/>
    </row>
    <row r="44" spans="1:16" ht="144" x14ac:dyDescent="0.25">
      <c r="A44" s="125" t="s">
        <v>219</v>
      </c>
      <c r="B44" s="124" t="s">
        <v>211</v>
      </c>
      <c r="C44" s="124" t="s">
        <v>208</v>
      </c>
      <c r="D44" s="124">
        <v>11</v>
      </c>
      <c r="E44" s="124" t="s">
        <v>210</v>
      </c>
      <c r="F44" s="124" t="s">
        <v>286</v>
      </c>
      <c r="G44" s="136">
        <v>10320</v>
      </c>
      <c r="H44" s="137" t="s">
        <v>227</v>
      </c>
      <c r="I44" s="138" t="s">
        <v>354</v>
      </c>
      <c r="J44" s="137" t="s">
        <v>353</v>
      </c>
      <c r="K44" s="133" t="s">
        <v>345</v>
      </c>
      <c r="L44" s="133" t="s">
        <v>236</v>
      </c>
      <c r="M44" s="133" t="s">
        <v>280</v>
      </c>
      <c r="N44" s="133"/>
      <c r="O44" s="134">
        <v>8.34</v>
      </c>
      <c r="P44" s="133"/>
    </row>
    <row r="45" spans="1:16" ht="144" x14ac:dyDescent="0.25">
      <c r="A45" s="125" t="s">
        <v>219</v>
      </c>
      <c r="B45" s="124" t="s">
        <v>211</v>
      </c>
      <c r="C45" s="124" t="s">
        <v>208</v>
      </c>
      <c r="D45" s="124">
        <v>11</v>
      </c>
      <c r="E45" s="124" t="s">
        <v>57</v>
      </c>
      <c r="F45" s="124" t="s">
        <v>286</v>
      </c>
      <c r="G45" s="136">
        <v>7670</v>
      </c>
      <c r="H45" s="137" t="s">
        <v>245</v>
      </c>
      <c r="I45" s="138" t="s">
        <v>407</v>
      </c>
      <c r="J45" s="137" t="s">
        <v>406</v>
      </c>
      <c r="K45" s="133" t="s">
        <v>405</v>
      </c>
      <c r="L45" s="133" t="s">
        <v>236</v>
      </c>
      <c r="M45" s="133" t="s">
        <v>280</v>
      </c>
      <c r="N45" s="133"/>
      <c r="O45" s="134">
        <v>8.34</v>
      </c>
      <c r="P45" s="133"/>
    </row>
    <row r="46" spans="1:16" ht="144" x14ac:dyDescent="0.25">
      <c r="A46" s="125" t="s">
        <v>219</v>
      </c>
      <c r="B46" s="124" t="s">
        <v>211</v>
      </c>
      <c r="C46" s="124" t="s">
        <v>208</v>
      </c>
      <c r="D46" s="124">
        <v>12</v>
      </c>
      <c r="E46" s="124" t="s">
        <v>229</v>
      </c>
      <c r="F46" s="124" t="s">
        <v>228</v>
      </c>
      <c r="G46" s="136">
        <v>10265</v>
      </c>
      <c r="H46" s="135" t="s">
        <v>227</v>
      </c>
      <c r="I46" s="135" t="s">
        <v>238</v>
      </c>
      <c r="J46" s="135" t="s">
        <v>237</v>
      </c>
      <c r="K46" s="133" t="s">
        <v>230</v>
      </c>
      <c r="L46" s="133" t="s">
        <v>236</v>
      </c>
      <c r="M46" s="133" t="s">
        <v>222</v>
      </c>
      <c r="N46" s="133"/>
      <c r="O46" s="134">
        <v>8.34</v>
      </c>
      <c r="P46" s="133"/>
    </row>
    <row r="47" spans="1:16" ht="132" x14ac:dyDescent="0.25">
      <c r="A47" s="125" t="s">
        <v>219</v>
      </c>
      <c r="B47" s="124" t="s">
        <v>211</v>
      </c>
      <c r="C47" s="124" t="s">
        <v>208</v>
      </c>
      <c r="D47" s="124">
        <v>12</v>
      </c>
      <c r="E47" s="124" t="s">
        <v>57</v>
      </c>
      <c r="F47" s="124" t="s">
        <v>228</v>
      </c>
      <c r="G47" s="136">
        <v>8492</v>
      </c>
      <c r="H47" s="135" t="s">
        <v>245</v>
      </c>
      <c r="I47" s="135" t="s">
        <v>254</v>
      </c>
      <c r="J47" s="135" t="s">
        <v>253</v>
      </c>
      <c r="K47" s="133" t="s">
        <v>246</v>
      </c>
      <c r="L47" s="133" t="s">
        <v>236</v>
      </c>
      <c r="M47" s="133" t="s">
        <v>222</v>
      </c>
      <c r="N47" s="133" t="s">
        <v>241</v>
      </c>
      <c r="O47" s="134">
        <v>8.34</v>
      </c>
      <c r="P47" s="133"/>
    </row>
    <row r="48" spans="1:16" ht="144" x14ac:dyDescent="0.25">
      <c r="A48" s="125" t="s">
        <v>219</v>
      </c>
      <c r="B48" s="124" t="s">
        <v>211</v>
      </c>
      <c r="C48" s="124" t="s">
        <v>208</v>
      </c>
      <c r="D48" s="124">
        <v>13.5</v>
      </c>
      <c r="E48" s="124" t="s">
        <v>214</v>
      </c>
      <c r="F48" s="124" t="s">
        <v>418</v>
      </c>
      <c r="G48" s="136">
        <v>10979</v>
      </c>
      <c r="H48" s="139" t="s">
        <v>227</v>
      </c>
      <c r="I48" s="139" t="s">
        <v>427</v>
      </c>
      <c r="J48" s="139" t="s">
        <v>426</v>
      </c>
      <c r="K48" s="133" t="s">
        <v>425</v>
      </c>
      <c r="L48" s="133" t="s">
        <v>236</v>
      </c>
      <c r="M48" s="133" t="s">
        <v>414</v>
      </c>
      <c r="N48" s="133"/>
      <c r="O48" s="134">
        <v>6.67</v>
      </c>
      <c r="P48" s="133"/>
    </row>
    <row r="49" spans="1:16" ht="144" x14ac:dyDescent="0.25">
      <c r="A49" s="125" t="s">
        <v>219</v>
      </c>
      <c r="B49" s="124" t="s">
        <v>211</v>
      </c>
      <c r="C49" s="124" t="s">
        <v>208</v>
      </c>
      <c r="D49" s="124">
        <v>13.5</v>
      </c>
      <c r="E49" s="124" t="s">
        <v>57</v>
      </c>
      <c r="F49" s="124" t="s">
        <v>418</v>
      </c>
      <c r="G49" s="136">
        <v>9428</v>
      </c>
      <c r="H49" s="139" t="s">
        <v>245</v>
      </c>
      <c r="I49" s="139" t="s">
        <v>449</v>
      </c>
      <c r="J49" s="139" t="s">
        <v>448</v>
      </c>
      <c r="K49" s="133" t="s">
        <v>447</v>
      </c>
      <c r="L49" s="133" t="s">
        <v>236</v>
      </c>
      <c r="M49" s="133" t="s">
        <v>414</v>
      </c>
      <c r="N49" s="133"/>
      <c r="O49" s="134">
        <v>6.67</v>
      </c>
      <c r="P49" s="133"/>
    </row>
    <row r="50" spans="1:16" ht="144" x14ac:dyDescent="0.25">
      <c r="A50" s="125" t="s">
        <v>219</v>
      </c>
      <c r="B50" s="124" t="s">
        <v>211</v>
      </c>
      <c r="C50" s="124" t="s">
        <v>208</v>
      </c>
      <c r="D50" s="124">
        <v>14</v>
      </c>
      <c r="E50" s="124" t="s">
        <v>213</v>
      </c>
      <c r="F50" s="124" t="s">
        <v>286</v>
      </c>
      <c r="G50" s="136">
        <v>10880</v>
      </c>
      <c r="H50" s="137" t="s">
        <v>227</v>
      </c>
      <c r="I50" s="138" t="s">
        <v>375</v>
      </c>
      <c r="J50" s="137" t="s">
        <v>374</v>
      </c>
      <c r="K50" s="133" t="s">
        <v>373</v>
      </c>
      <c r="L50" s="133" t="s">
        <v>236</v>
      </c>
      <c r="M50" s="133" t="s">
        <v>280</v>
      </c>
      <c r="N50" s="133"/>
      <c r="O50" s="134">
        <v>8.34</v>
      </c>
      <c r="P50" s="133"/>
    </row>
    <row r="51" spans="1:16" ht="144" x14ac:dyDescent="0.25">
      <c r="A51" s="125" t="s">
        <v>219</v>
      </c>
      <c r="B51" s="124" t="s">
        <v>211</v>
      </c>
      <c r="C51" s="124" t="s">
        <v>208</v>
      </c>
      <c r="D51" s="124">
        <v>14</v>
      </c>
      <c r="E51" s="124" t="s">
        <v>210</v>
      </c>
      <c r="F51" s="124" t="s">
        <v>286</v>
      </c>
      <c r="G51" s="136">
        <v>11220</v>
      </c>
      <c r="H51" s="137" t="s">
        <v>227</v>
      </c>
      <c r="I51" s="138" t="s">
        <v>352</v>
      </c>
      <c r="J51" s="137" t="s">
        <v>351</v>
      </c>
      <c r="K51" s="133" t="s">
        <v>342</v>
      </c>
      <c r="L51" s="133" t="s">
        <v>236</v>
      </c>
      <c r="M51" s="133" t="s">
        <v>280</v>
      </c>
      <c r="N51" s="133"/>
      <c r="O51" s="134">
        <v>8.34</v>
      </c>
      <c r="P51" s="133"/>
    </row>
    <row r="52" spans="1:16" ht="144" x14ac:dyDescent="0.25">
      <c r="A52" s="125" t="s">
        <v>219</v>
      </c>
      <c r="B52" s="124" t="s">
        <v>211</v>
      </c>
      <c r="C52" s="124" t="s">
        <v>208</v>
      </c>
      <c r="D52" s="124">
        <v>14</v>
      </c>
      <c r="E52" s="124" t="s">
        <v>57</v>
      </c>
      <c r="F52" s="124" t="s">
        <v>286</v>
      </c>
      <c r="G52" s="136">
        <v>9080</v>
      </c>
      <c r="H52" s="137" t="s">
        <v>245</v>
      </c>
      <c r="I52" s="138" t="s">
        <v>404</v>
      </c>
      <c r="J52" s="137" t="s">
        <v>403</v>
      </c>
      <c r="K52" s="133" t="s">
        <v>402</v>
      </c>
      <c r="L52" s="133" t="s">
        <v>236</v>
      </c>
      <c r="M52" s="133" t="s">
        <v>280</v>
      </c>
      <c r="N52" s="133"/>
      <c r="O52" s="134">
        <v>8.34</v>
      </c>
      <c r="P52" s="133"/>
    </row>
    <row r="53" spans="1:16" ht="144" x14ac:dyDescent="0.25">
      <c r="A53" s="125" t="s">
        <v>219</v>
      </c>
      <c r="B53" s="124" t="s">
        <v>211</v>
      </c>
      <c r="C53" s="124" t="s">
        <v>208</v>
      </c>
      <c r="D53" s="124">
        <v>16</v>
      </c>
      <c r="E53" s="124" t="s">
        <v>213</v>
      </c>
      <c r="F53" s="124" t="s">
        <v>286</v>
      </c>
      <c r="G53" s="136">
        <v>11250</v>
      </c>
      <c r="H53" s="137" t="s">
        <v>227</v>
      </c>
      <c r="I53" s="138" t="s">
        <v>372</v>
      </c>
      <c r="J53" s="137" t="s">
        <v>371</v>
      </c>
      <c r="K53" s="133" t="s">
        <v>370</v>
      </c>
      <c r="L53" s="133" t="s">
        <v>236</v>
      </c>
      <c r="M53" s="133" t="s">
        <v>280</v>
      </c>
      <c r="N53" s="133"/>
      <c r="O53" s="134">
        <v>8.34</v>
      </c>
      <c r="P53" s="133"/>
    </row>
    <row r="54" spans="1:16" ht="144" x14ac:dyDescent="0.25">
      <c r="A54" s="125" t="s">
        <v>219</v>
      </c>
      <c r="B54" s="124" t="s">
        <v>211</v>
      </c>
      <c r="C54" s="124" t="s">
        <v>208</v>
      </c>
      <c r="D54" s="124">
        <v>16</v>
      </c>
      <c r="E54" s="124" t="s">
        <v>210</v>
      </c>
      <c r="F54" s="124" t="s">
        <v>286</v>
      </c>
      <c r="G54" s="136">
        <v>11670</v>
      </c>
      <c r="H54" s="137" t="s">
        <v>227</v>
      </c>
      <c r="I54" s="138" t="s">
        <v>350</v>
      </c>
      <c r="J54" s="137" t="s">
        <v>349</v>
      </c>
      <c r="K54" s="133" t="s">
        <v>348</v>
      </c>
      <c r="L54" s="133" t="s">
        <v>236</v>
      </c>
      <c r="M54" s="133" t="s">
        <v>280</v>
      </c>
      <c r="N54" s="133"/>
      <c r="O54" s="134">
        <v>8.34</v>
      </c>
      <c r="P54" s="133"/>
    </row>
    <row r="55" spans="1:16" ht="144" x14ac:dyDescent="0.25">
      <c r="A55" s="125" t="s">
        <v>219</v>
      </c>
      <c r="B55" s="124" t="s">
        <v>211</v>
      </c>
      <c r="C55" s="124" t="s">
        <v>208</v>
      </c>
      <c r="D55" s="124">
        <v>16</v>
      </c>
      <c r="E55" s="124" t="s">
        <v>57</v>
      </c>
      <c r="F55" s="124" t="s">
        <v>286</v>
      </c>
      <c r="G55" s="136">
        <v>9430</v>
      </c>
      <c r="H55" s="137" t="s">
        <v>245</v>
      </c>
      <c r="I55" s="138" t="s">
        <v>401</v>
      </c>
      <c r="J55" s="137" t="s">
        <v>400</v>
      </c>
      <c r="K55" s="133" t="s">
        <v>391</v>
      </c>
      <c r="L55" s="133" t="s">
        <v>236</v>
      </c>
      <c r="M55" s="133" t="s">
        <v>280</v>
      </c>
      <c r="N55" s="133"/>
      <c r="O55" s="134">
        <v>8.34</v>
      </c>
      <c r="P55" s="133"/>
    </row>
    <row r="56" spans="1:16" ht="144" x14ac:dyDescent="0.25">
      <c r="A56" s="125" t="s">
        <v>219</v>
      </c>
      <c r="B56" s="124" t="s">
        <v>211</v>
      </c>
      <c r="C56" s="124" t="s">
        <v>215</v>
      </c>
      <c r="D56" s="124">
        <v>11</v>
      </c>
      <c r="E56" s="124" t="s">
        <v>213</v>
      </c>
      <c r="F56" s="124" t="s">
        <v>286</v>
      </c>
      <c r="G56" s="136">
        <v>13720</v>
      </c>
      <c r="H56" s="137" t="s">
        <v>285</v>
      </c>
      <c r="I56" s="137" t="s">
        <v>319</v>
      </c>
      <c r="J56" s="137" t="s">
        <v>318</v>
      </c>
      <c r="K56" s="133" t="s">
        <v>317</v>
      </c>
      <c r="L56" s="133" t="s">
        <v>281</v>
      </c>
      <c r="M56" s="133" t="s">
        <v>280</v>
      </c>
      <c r="N56" s="133"/>
      <c r="O56" s="134">
        <v>8.34</v>
      </c>
      <c r="P56" s="133"/>
    </row>
    <row r="57" spans="1:16" ht="144" x14ac:dyDescent="0.25">
      <c r="A57" s="125" t="s">
        <v>219</v>
      </c>
      <c r="B57" s="124" t="s">
        <v>211</v>
      </c>
      <c r="C57" s="124" t="s">
        <v>215</v>
      </c>
      <c r="D57" s="124">
        <v>11</v>
      </c>
      <c r="E57" s="124" t="s">
        <v>210</v>
      </c>
      <c r="F57" s="124" t="s">
        <v>286</v>
      </c>
      <c r="G57" s="136">
        <v>14220</v>
      </c>
      <c r="H57" s="137" t="s">
        <v>285</v>
      </c>
      <c r="I57" s="137" t="s">
        <v>301</v>
      </c>
      <c r="J57" s="137" t="s">
        <v>300</v>
      </c>
      <c r="K57" s="133" t="s">
        <v>299</v>
      </c>
      <c r="L57" s="133" t="s">
        <v>281</v>
      </c>
      <c r="M57" s="133" t="s">
        <v>280</v>
      </c>
      <c r="N57" s="133"/>
      <c r="O57" s="134">
        <v>8.34</v>
      </c>
      <c r="P57" s="133"/>
    </row>
    <row r="58" spans="1:16" ht="144" x14ac:dyDescent="0.25">
      <c r="A58" s="125" t="s">
        <v>219</v>
      </c>
      <c r="B58" s="124" t="s">
        <v>211</v>
      </c>
      <c r="C58" s="124" t="s">
        <v>215</v>
      </c>
      <c r="D58" s="124">
        <v>11</v>
      </c>
      <c r="E58" s="124" t="s">
        <v>57</v>
      </c>
      <c r="F58" s="124" t="s">
        <v>286</v>
      </c>
      <c r="G58" s="136">
        <v>11460</v>
      </c>
      <c r="H58" s="137" t="s">
        <v>323</v>
      </c>
      <c r="I58" s="137" t="s">
        <v>338</v>
      </c>
      <c r="J58" s="137" t="s">
        <v>337</v>
      </c>
      <c r="K58" s="133" t="s">
        <v>336</v>
      </c>
      <c r="L58" s="133" t="s">
        <v>281</v>
      </c>
      <c r="M58" s="133" t="s">
        <v>280</v>
      </c>
      <c r="N58" s="133"/>
      <c r="O58" s="134">
        <v>8.34</v>
      </c>
      <c r="P58" s="133"/>
    </row>
    <row r="59" spans="1:16" ht="144" x14ac:dyDescent="0.25">
      <c r="A59" s="125" t="s">
        <v>219</v>
      </c>
      <c r="B59" s="124" t="s">
        <v>211</v>
      </c>
      <c r="C59" s="124" t="s">
        <v>215</v>
      </c>
      <c r="D59" s="124">
        <v>14</v>
      </c>
      <c r="E59" s="124" t="s">
        <v>213</v>
      </c>
      <c r="F59" s="124" t="s">
        <v>286</v>
      </c>
      <c r="G59" s="136">
        <v>14630</v>
      </c>
      <c r="H59" s="137" t="s">
        <v>285</v>
      </c>
      <c r="I59" s="137" t="s">
        <v>316</v>
      </c>
      <c r="J59" s="137" t="s">
        <v>315</v>
      </c>
      <c r="K59" s="133" t="s">
        <v>314</v>
      </c>
      <c r="L59" s="133" t="s">
        <v>281</v>
      </c>
      <c r="M59" s="133" t="s">
        <v>280</v>
      </c>
      <c r="N59" s="133"/>
      <c r="O59" s="134">
        <v>8.34</v>
      </c>
      <c r="P59" s="133"/>
    </row>
    <row r="60" spans="1:16" ht="144" x14ac:dyDescent="0.25">
      <c r="A60" s="125" t="s">
        <v>219</v>
      </c>
      <c r="B60" s="124" t="s">
        <v>211</v>
      </c>
      <c r="C60" s="124" t="s">
        <v>215</v>
      </c>
      <c r="D60" s="124">
        <v>14</v>
      </c>
      <c r="E60" s="124" t="s">
        <v>210</v>
      </c>
      <c r="F60" s="124" t="s">
        <v>286</v>
      </c>
      <c r="G60" s="136">
        <v>15130</v>
      </c>
      <c r="H60" s="137" t="s">
        <v>285</v>
      </c>
      <c r="I60" s="137" t="s">
        <v>298</v>
      </c>
      <c r="J60" s="137" t="s">
        <v>297</v>
      </c>
      <c r="K60" s="133" t="s">
        <v>296</v>
      </c>
      <c r="L60" s="133" t="s">
        <v>281</v>
      </c>
      <c r="M60" s="133" t="s">
        <v>280</v>
      </c>
      <c r="N60" s="133"/>
      <c r="O60" s="134">
        <v>8.34</v>
      </c>
      <c r="P60" s="133"/>
    </row>
    <row r="61" spans="1:16" ht="144" x14ac:dyDescent="0.25">
      <c r="A61" s="125" t="s">
        <v>219</v>
      </c>
      <c r="B61" s="124" t="s">
        <v>211</v>
      </c>
      <c r="C61" s="124" t="s">
        <v>215</v>
      </c>
      <c r="D61" s="124">
        <v>14</v>
      </c>
      <c r="E61" s="124" t="s">
        <v>57</v>
      </c>
      <c r="F61" s="124" t="s">
        <v>286</v>
      </c>
      <c r="G61" s="136">
        <v>12390</v>
      </c>
      <c r="H61" s="137" t="s">
        <v>323</v>
      </c>
      <c r="I61" s="137" t="s">
        <v>335</v>
      </c>
      <c r="J61" s="137" t="s">
        <v>334</v>
      </c>
      <c r="K61" s="133" t="s">
        <v>333</v>
      </c>
      <c r="L61" s="133" t="s">
        <v>281</v>
      </c>
      <c r="M61" s="133" t="s">
        <v>280</v>
      </c>
      <c r="N61" s="133"/>
      <c r="O61" s="134">
        <v>8.34</v>
      </c>
      <c r="P61" s="133"/>
    </row>
    <row r="62" spans="1:16" ht="144" x14ac:dyDescent="0.25">
      <c r="A62" s="125" t="s">
        <v>219</v>
      </c>
      <c r="B62" s="124" t="s">
        <v>211</v>
      </c>
      <c r="C62" s="124" t="s">
        <v>215</v>
      </c>
      <c r="D62" s="124">
        <v>16</v>
      </c>
      <c r="E62" s="124" t="s">
        <v>213</v>
      </c>
      <c r="F62" s="124" t="s">
        <v>286</v>
      </c>
      <c r="G62" s="136">
        <v>15900</v>
      </c>
      <c r="H62" s="137" t="s">
        <v>285</v>
      </c>
      <c r="I62" s="137" t="s">
        <v>313</v>
      </c>
      <c r="J62" s="137" t="s">
        <v>312</v>
      </c>
      <c r="K62" s="133" t="s">
        <v>311</v>
      </c>
      <c r="L62" s="133" t="s">
        <v>281</v>
      </c>
      <c r="M62" s="133" t="s">
        <v>280</v>
      </c>
      <c r="N62" s="133"/>
      <c r="O62" s="134">
        <v>8.34</v>
      </c>
      <c r="P62" s="133"/>
    </row>
    <row r="63" spans="1:16" ht="144" x14ac:dyDescent="0.25">
      <c r="A63" s="125" t="s">
        <v>219</v>
      </c>
      <c r="B63" s="124" t="s">
        <v>211</v>
      </c>
      <c r="C63" s="124" t="s">
        <v>215</v>
      </c>
      <c r="D63" s="124">
        <v>16</v>
      </c>
      <c r="E63" s="124" t="s">
        <v>210</v>
      </c>
      <c r="F63" s="124" t="s">
        <v>286</v>
      </c>
      <c r="G63" s="136">
        <v>16400</v>
      </c>
      <c r="H63" s="137" t="s">
        <v>285</v>
      </c>
      <c r="I63" s="137" t="s">
        <v>295</v>
      </c>
      <c r="J63" s="137" t="s">
        <v>294</v>
      </c>
      <c r="K63" s="133" t="s">
        <v>293</v>
      </c>
      <c r="L63" s="133" t="s">
        <v>281</v>
      </c>
      <c r="M63" s="133" t="s">
        <v>280</v>
      </c>
      <c r="N63" s="133"/>
      <c r="O63" s="134">
        <v>8.34</v>
      </c>
      <c r="P63" s="133"/>
    </row>
    <row r="64" spans="1:16" ht="144" x14ac:dyDescent="0.25">
      <c r="A64" s="125" t="s">
        <v>219</v>
      </c>
      <c r="B64" s="124" t="s">
        <v>211</v>
      </c>
      <c r="C64" s="124" t="s">
        <v>215</v>
      </c>
      <c r="D64" s="124">
        <v>16</v>
      </c>
      <c r="E64" s="124" t="s">
        <v>57</v>
      </c>
      <c r="F64" s="124" t="s">
        <v>286</v>
      </c>
      <c r="G64" s="136">
        <v>13740</v>
      </c>
      <c r="H64" s="137" t="s">
        <v>323</v>
      </c>
      <c r="I64" s="137" t="s">
        <v>332</v>
      </c>
      <c r="J64" s="137" t="s">
        <v>331</v>
      </c>
      <c r="K64" s="133" t="s">
        <v>330</v>
      </c>
      <c r="L64" s="133" t="s">
        <v>281</v>
      </c>
      <c r="M64" s="133" t="s">
        <v>280</v>
      </c>
      <c r="N64" s="133"/>
      <c r="O64" s="134">
        <v>8.34</v>
      </c>
      <c r="P64" s="133"/>
    </row>
    <row r="65" spans="1:16" ht="144" x14ac:dyDescent="0.25">
      <c r="A65" s="125" t="s">
        <v>219</v>
      </c>
      <c r="B65" s="124" t="s">
        <v>218</v>
      </c>
      <c r="C65" s="124" t="s">
        <v>220</v>
      </c>
      <c r="D65" s="124">
        <v>10.6</v>
      </c>
      <c r="E65" s="124" t="s">
        <v>57</v>
      </c>
      <c r="F65" s="124" t="s">
        <v>463</v>
      </c>
      <c r="G65" s="136">
        <v>9900</v>
      </c>
      <c r="H65" s="140" t="s">
        <v>440</v>
      </c>
      <c r="I65" s="140" t="s">
        <v>479</v>
      </c>
      <c r="J65" s="141" t="s">
        <v>478</v>
      </c>
      <c r="K65" s="133" t="s">
        <v>477</v>
      </c>
      <c r="L65" s="133" t="s">
        <v>236</v>
      </c>
      <c r="M65" s="133" t="s">
        <v>459</v>
      </c>
      <c r="N65" s="133"/>
      <c r="O65" s="134">
        <v>6.67</v>
      </c>
      <c r="P65" s="133"/>
    </row>
    <row r="66" spans="1:16" ht="156" x14ac:dyDescent="0.25">
      <c r="A66" s="125" t="s">
        <v>219</v>
      </c>
      <c r="B66" s="124" t="s">
        <v>218</v>
      </c>
      <c r="C66" s="124" t="s">
        <v>208</v>
      </c>
      <c r="D66" s="124">
        <v>9</v>
      </c>
      <c r="E66" s="124" t="s">
        <v>229</v>
      </c>
      <c r="F66" s="124" t="s">
        <v>228</v>
      </c>
      <c r="G66" s="136">
        <v>10093</v>
      </c>
      <c r="H66" s="135" t="s">
        <v>227</v>
      </c>
      <c r="I66" s="135" t="s">
        <v>235</v>
      </c>
      <c r="J66" s="135" t="s">
        <v>234</v>
      </c>
      <c r="K66" s="133" t="s">
        <v>233</v>
      </c>
      <c r="L66" s="133" t="s">
        <v>223</v>
      </c>
      <c r="M66" s="133" t="s">
        <v>222</v>
      </c>
      <c r="N66" s="133"/>
      <c r="O66" s="134">
        <v>8.34</v>
      </c>
      <c r="P66" s="133"/>
    </row>
    <row r="67" spans="1:16" ht="132" x14ac:dyDescent="0.25">
      <c r="A67" s="125" t="s">
        <v>219</v>
      </c>
      <c r="B67" s="124" t="s">
        <v>218</v>
      </c>
      <c r="C67" s="124" t="s">
        <v>208</v>
      </c>
      <c r="D67" s="124">
        <v>9</v>
      </c>
      <c r="E67" s="124" t="s">
        <v>57</v>
      </c>
      <c r="F67" s="124" t="s">
        <v>228</v>
      </c>
      <c r="G67" s="136">
        <v>7345</v>
      </c>
      <c r="H67" s="135" t="s">
        <v>245</v>
      </c>
      <c r="I67" s="135" t="s">
        <v>252</v>
      </c>
      <c r="J67" s="135" t="s">
        <v>251</v>
      </c>
      <c r="K67" s="133" t="s">
        <v>250</v>
      </c>
      <c r="L67" s="133" t="s">
        <v>249</v>
      </c>
      <c r="M67" s="133" t="s">
        <v>222</v>
      </c>
      <c r="N67" s="133" t="s">
        <v>241</v>
      </c>
      <c r="O67" s="134">
        <v>8.34</v>
      </c>
      <c r="P67" s="133"/>
    </row>
    <row r="68" spans="1:16" ht="144" x14ac:dyDescent="0.25">
      <c r="A68" s="125" t="s">
        <v>219</v>
      </c>
      <c r="B68" s="124" t="s">
        <v>218</v>
      </c>
      <c r="C68" s="124" t="s">
        <v>208</v>
      </c>
      <c r="D68" s="124">
        <v>10.8</v>
      </c>
      <c r="E68" s="124" t="s">
        <v>214</v>
      </c>
      <c r="F68" s="124" t="s">
        <v>418</v>
      </c>
      <c r="G68" s="136">
        <v>10199</v>
      </c>
      <c r="H68" s="139" t="s">
        <v>227</v>
      </c>
      <c r="I68" s="139" t="s">
        <v>424</v>
      </c>
      <c r="J68" s="139" t="s">
        <v>423</v>
      </c>
      <c r="K68" s="133" t="s">
        <v>422</v>
      </c>
      <c r="L68" s="133" t="s">
        <v>223</v>
      </c>
      <c r="M68" s="133" t="s">
        <v>414</v>
      </c>
      <c r="N68" s="133"/>
      <c r="O68" s="134">
        <v>6.67</v>
      </c>
      <c r="P68" s="133"/>
    </row>
    <row r="69" spans="1:16" ht="144" x14ac:dyDescent="0.25">
      <c r="A69" s="125" t="s">
        <v>219</v>
      </c>
      <c r="B69" s="124" t="s">
        <v>218</v>
      </c>
      <c r="C69" s="124" t="s">
        <v>208</v>
      </c>
      <c r="D69" s="124">
        <v>10.8</v>
      </c>
      <c r="E69" s="124" t="s">
        <v>57</v>
      </c>
      <c r="F69" s="124" t="s">
        <v>418</v>
      </c>
      <c r="G69" s="136">
        <v>8582</v>
      </c>
      <c r="H69" s="139" t="s">
        <v>245</v>
      </c>
      <c r="I69" s="139" t="s">
        <v>446</v>
      </c>
      <c r="J69" s="139" t="s">
        <v>445</v>
      </c>
      <c r="K69" s="133" t="s">
        <v>444</v>
      </c>
      <c r="L69" s="133" t="s">
        <v>223</v>
      </c>
      <c r="M69" s="133" t="s">
        <v>414</v>
      </c>
      <c r="N69" s="133"/>
      <c r="O69" s="134">
        <v>6.67</v>
      </c>
      <c r="P69" s="133"/>
    </row>
    <row r="70" spans="1:16" ht="144" x14ac:dyDescent="0.25">
      <c r="A70" s="125" t="s">
        <v>219</v>
      </c>
      <c r="B70" s="124" t="s">
        <v>218</v>
      </c>
      <c r="C70" s="124" t="s">
        <v>208</v>
      </c>
      <c r="D70" s="124">
        <v>11</v>
      </c>
      <c r="E70" s="124" t="s">
        <v>213</v>
      </c>
      <c r="F70" s="124" t="s">
        <v>286</v>
      </c>
      <c r="G70" s="136">
        <v>10470</v>
      </c>
      <c r="H70" s="137" t="s">
        <v>227</v>
      </c>
      <c r="I70" s="138" t="s">
        <v>369</v>
      </c>
      <c r="J70" s="137" t="s">
        <v>368</v>
      </c>
      <c r="K70" s="133" t="s">
        <v>367</v>
      </c>
      <c r="L70" s="133" t="s">
        <v>236</v>
      </c>
      <c r="M70" s="133" t="s">
        <v>280</v>
      </c>
      <c r="N70" s="133"/>
      <c r="O70" s="134">
        <v>8.34</v>
      </c>
      <c r="P70" s="133"/>
    </row>
    <row r="71" spans="1:16" ht="144" x14ac:dyDescent="0.25">
      <c r="A71" s="125" t="s">
        <v>219</v>
      </c>
      <c r="B71" s="124" t="s">
        <v>218</v>
      </c>
      <c r="C71" s="124" t="s">
        <v>208</v>
      </c>
      <c r="D71" s="124">
        <v>11</v>
      </c>
      <c r="E71" s="124" t="s">
        <v>210</v>
      </c>
      <c r="F71" s="124" t="s">
        <v>286</v>
      </c>
      <c r="G71" s="136">
        <v>10820</v>
      </c>
      <c r="H71" s="137" t="s">
        <v>227</v>
      </c>
      <c r="I71" s="138" t="s">
        <v>347</v>
      </c>
      <c r="J71" s="137" t="s">
        <v>346</v>
      </c>
      <c r="K71" s="133" t="s">
        <v>345</v>
      </c>
      <c r="L71" s="133" t="s">
        <v>236</v>
      </c>
      <c r="M71" s="133" t="s">
        <v>280</v>
      </c>
      <c r="N71" s="133"/>
      <c r="O71" s="134">
        <v>8.34</v>
      </c>
      <c r="P71" s="133"/>
    </row>
    <row r="72" spans="1:16" ht="144" x14ac:dyDescent="0.25">
      <c r="A72" s="125" t="s">
        <v>219</v>
      </c>
      <c r="B72" s="124" t="s">
        <v>218</v>
      </c>
      <c r="C72" s="124" t="s">
        <v>208</v>
      </c>
      <c r="D72" s="124">
        <v>11</v>
      </c>
      <c r="E72" s="124" t="s">
        <v>57</v>
      </c>
      <c r="F72" s="124" t="s">
        <v>286</v>
      </c>
      <c r="G72" s="136">
        <v>8170</v>
      </c>
      <c r="H72" s="137" t="s">
        <v>245</v>
      </c>
      <c r="I72" s="138" t="s">
        <v>399</v>
      </c>
      <c r="J72" s="137" t="s">
        <v>398</v>
      </c>
      <c r="K72" s="133" t="s">
        <v>397</v>
      </c>
      <c r="L72" s="133" t="s">
        <v>236</v>
      </c>
      <c r="M72" s="133" t="s">
        <v>280</v>
      </c>
      <c r="N72" s="133"/>
      <c r="O72" s="134">
        <v>8.34</v>
      </c>
      <c r="P72" s="133"/>
    </row>
    <row r="73" spans="1:16" ht="156" x14ac:dyDescent="0.25">
      <c r="A73" s="125" t="s">
        <v>219</v>
      </c>
      <c r="B73" s="124" t="s">
        <v>218</v>
      </c>
      <c r="C73" s="124" t="s">
        <v>208</v>
      </c>
      <c r="D73" s="124">
        <v>12</v>
      </c>
      <c r="E73" s="124" t="s">
        <v>229</v>
      </c>
      <c r="F73" s="124" t="s">
        <v>228</v>
      </c>
      <c r="G73" s="136">
        <v>10882</v>
      </c>
      <c r="H73" s="135" t="s">
        <v>227</v>
      </c>
      <c r="I73" s="135" t="s">
        <v>232</v>
      </c>
      <c r="J73" s="135" t="s">
        <v>231</v>
      </c>
      <c r="K73" s="133" t="s">
        <v>230</v>
      </c>
      <c r="L73" s="133" t="s">
        <v>223</v>
      </c>
      <c r="M73" s="133" t="s">
        <v>222</v>
      </c>
      <c r="N73" s="133"/>
      <c r="O73" s="134">
        <v>8.34</v>
      </c>
      <c r="P73" s="133"/>
    </row>
    <row r="74" spans="1:16" ht="132" x14ac:dyDescent="0.25">
      <c r="A74" s="125" t="s">
        <v>219</v>
      </c>
      <c r="B74" s="124" t="s">
        <v>218</v>
      </c>
      <c r="C74" s="124" t="s">
        <v>208</v>
      </c>
      <c r="D74" s="124">
        <v>12</v>
      </c>
      <c r="E74" s="124" t="s">
        <v>57</v>
      </c>
      <c r="F74" s="124" t="s">
        <v>228</v>
      </c>
      <c r="G74" s="136">
        <v>8919</v>
      </c>
      <c r="H74" s="135" t="s">
        <v>245</v>
      </c>
      <c r="I74" s="135" t="s">
        <v>248</v>
      </c>
      <c r="J74" s="135" t="s">
        <v>247</v>
      </c>
      <c r="K74" s="133" t="s">
        <v>246</v>
      </c>
      <c r="L74" s="133" t="s">
        <v>223</v>
      </c>
      <c r="M74" s="133" t="s">
        <v>222</v>
      </c>
      <c r="N74" s="133" t="s">
        <v>241</v>
      </c>
      <c r="O74" s="134">
        <v>8.34</v>
      </c>
      <c r="P74" s="133"/>
    </row>
    <row r="75" spans="1:16" ht="144" x14ac:dyDescent="0.25">
      <c r="A75" s="125" t="s">
        <v>219</v>
      </c>
      <c r="B75" s="124" t="s">
        <v>218</v>
      </c>
      <c r="C75" s="124" t="s">
        <v>208</v>
      </c>
      <c r="D75" s="124">
        <v>13</v>
      </c>
      <c r="E75" s="124" t="s">
        <v>214</v>
      </c>
      <c r="F75" s="124" t="s">
        <v>418</v>
      </c>
      <c r="G75" s="136">
        <v>10979</v>
      </c>
      <c r="H75" s="139" t="s">
        <v>227</v>
      </c>
      <c r="I75" s="139" t="s">
        <v>421</v>
      </c>
      <c r="J75" s="139" t="s">
        <v>420</v>
      </c>
      <c r="K75" s="133" t="s">
        <v>419</v>
      </c>
      <c r="L75" s="133" t="s">
        <v>223</v>
      </c>
      <c r="M75" s="133" t="s">
        <v>414</v>
      </c>
      <c r="N75" s="133"/>
      <c r="O75" s="134">
        <v>6.67</v>
      </c>
      <c r="P75" s="133"/>
    </row>
    <row r="76" spans="1:16" ht="144" x14ac:dyDescent="0.25">
      <c r="A76" s="125" t="s">
        <v>219</v>
      </c>
      <c r="B76" s="124" t="s">
        <v>218</v>
      </c>
      <c r="C76" s="124" t="s">
        <v>208</v>
      </c>
      <c r="D76" s="124">
        <v>13</v>
      </c>
      <c r="E76" s="124" t="s">
        <v>57</v>
      </c>
      <c r="F76" s="124" t="s">
        <v>418</v>
      </c>
      <c r="G76" s="136">
        <v>9428</v>
      </c>
      <c r="H76" s="139" t="s">
        <v>440</v>
      </c>
      <c r="I76" s="139" t="s">
        <v>443</v>
      </c>
      <c r="J76" s="139" t="s">
        <v>442</v>
      </c>
      <c r="K76" s="133" t="s">
        <v>441</v>
      </c>
      <c r="L76" s="133" t="s">
        <v>223</v>
      </c>
      <c r="M76" s="133" t="s">
        <v>414</v>
      </c>
      <c r="N76" s="133"/>
      <c r="O76" s="134">
        <v>6.67</v>
      </c>
      <c r="P76" s="133"/>
    </row>
    <row r="77" spans="1:16" ht="144" x14ac:dyDescent="0.25">
      <c r="A77" s="125" t="s">
        <v>219</v>
      </c>
      <c r="B77" s="124" t="s">
        <v>218</v>
      </c>
      <c r="C77" s="124" t="s">
        <v>208</v>
      </c>
      <c r="D77" s="124">
        <v>14</v>
      </c>
      <c r="E77" s="124" t="s">
        <v>213</v>
      </c>
      <c r="F77" s="124" t="s">
        <v>286</v>
      </c>
      <c r="G77" s="136">
        <v>11000</v>
      </c>
      <c r="H77" s="137" t="s">
        <v>227</v>
      </c>
      <c r="I77" s="138" t="s">
        <v>366</v>
      </c>
      <c r="J77" s="137" t="s">
        <v>365</v>
      </c>
      <c r="K77" s="133" t="s">
        <v>364</v>
      </c>
      <c r="L77" s="133" t="s">
        <v>236</v>
      </c>
      <c r="M77" s="133" t="s">
        <v>280</v>
      </c>
      <c r="N77" s="133"/>
      <c r="O77" s="134">
        <v>8.34</v>
      </c>
      <c r="P77" s="133"/>
    </row>
    <row r="78" spans="1:16" ht="144" x14ac:dyDescent="0.25">
      <c r="A78" s="125" t="s">
        <v>219</v>
      </c>
      <c r="B78" s="124" t="s">
        <v>218</v>
      </c>
      <c r="C78" s="124" t="s">
        <v>208</v>
      </c>
      <c r="D78" s="124">
        <v>14</v>
      </c>
      <c r="E78" s="124" t="s">
        <v>210</v>
      </c>
      <c r="F78" s="124" t="s">
        <v>286</v>
      </c>
      <c r="G78" s="136">
        <v>11340</v>
      </c>
      <c r="H78" s="137" t="s">
        <v>227</v>
      </c>
      <c r="I78" s="138" t="s">
        <v>344</v>
      </c>
      <c r="J78" s="137" t="s">
        <v>343</v>
      </c>
      <c r="K78" s="133" t="s">
        <v>342</v>
      </c>
      <c r="L78" s="133" t="s">
        <v>236</v>
      </c>
      <c r="M78" s="133" t="s">
        <v>280</v>
      </c>
      <c r="N78" s="133"/>
      <c r="O78" s="134">
        <v>8.34</v>
      </c>
      <c r="P78" s="133"/>
    </row>
    <row r="79" spans="1:16" ht="144" x14ac:dyDescent="0.25">
      <c r="A79" s="125" t="s">
        <v>219</v>
      </c>
      <c r="B79" s="124" t="s">
        <v>218</v>
      </c>
      <c r="C79" s="124" t="s">
        <v>208</v>
      </c>
      <c r="D79" s="124">
        <v>14</v>
      </c>
      <c r="E79" s="124" t="s">
        <v>57</v>
      </c>
      <c r="F79" s="124" t="s">
        <v>286</v>
      </c>
      <c r="G79" s="136">
        <v>9200</v>
      </c>
      <c r="H79" s="137" t="s">
        <v>245</v>
      </c>
      <c r="I79" s="138" t="s">
        <v>396</v>
      </c>
      <c r="J79" s="137" t="s">
        <v>395</v>
      </c>
      <c r="K79" s="133" t="s">
        <v>394</v>
      </c>
      <c r="L79" s="133" t="s">
        <v>236</v>
      </c>
      <c r="M79" s="133" t="s">
        <v>280</v>
      </c>
      <c r="N79" s="133"/>
      <c r="O79" s="134">
        <v>8.34</v>
      </c>
      <c r="P79" s="133"/>
    </row>
    <row r="80" spans="1:16" ht="144" x14ac:dyDescent="0.25">
      <c r="A80" s="125" t="s">
        <v>219</v>
      </c>
      <c r="B80" s="124" t="s">
        <v>218</v>
      </c>
      <c r="C80" s="124" t="s">
        <v>208</v>
      </c>
      <c r="D80" s="124">
        <v>15.17</v>
      </c>
      <c r="E80" s="124" t="s">
        <v>214</v>
      </c>
      <c r="F80" s="124" t="s">
        <v>418</v>
      </c>
      <c r="G80" s="136">
        <v>11487</v>
      </c>
      <c r="H80" s="139" t="s">
        <v>227</v>
      </c>
      <c r="I80" s="139" t="s">
        <v>417</v>
      </c>
      <c r="J80" s="139" t="s">
        <v>416</v>
      </c>
      <c r="K80" s="133" t="s">
        <v>415</v>
      </c>
      <c r="L80" s="133" t="s">
        <v>223</v>
      </c>
      <c r="M80" s="133" t="s">
        <v>414</v>
      </c>
      <c r="N80" s="133"/>
      <c r="O80" s="134">
        <v>6.67</v>
      </c>
      <c r="P80" s="133"/>
    </row>
    <row r="81" spans="1:16" ht="144" x14ac:dyDescent="0.25">
      <c r="A81" s="125" t="s">
        <v>219</v>
      </c>
      <c r="B81" s="124" t="s">
        <v>218</v>
      </c>
      <c r="C81" s="124" t="s">
        <v>208</v>
      </c>
      <c r="D81" s="124">
        <v>15.17</v>
      </c>
      <c r="E81" s="124" t="s">
        <v>57</v>
      </c>
      <c r="F81" s="124" t="s">
        <v>418</v>
      </c>
      <c r="G81" s="136">
        <v>9945</v>
      </c>
      <c r="H81" s="139" t="s">
        <v>440</v>
      </c>
      <c r="I81" s="139" t="s">
        <v>439</v>
      </c>
      <c r="J81" s="139" t="s">
        <v>438</v>
      </c>
      <c r="K81" s="133" t="s">
        <v>437</v>
      </c>
      <c r="L81" s="133" t="s">
        <v>223</v>
      </c>
      <c r="M81" s="133" t="s">
        <v>414</v>
      </c>
      <c r="N81" s="133"/>
      <c r="O81" s="134">
        <v>6.67</v>
      </c>
      <c r="P81" s="133"/>
    </row>
    <row r="82" spans="1:16" ht="144" x14ac:dyDescent="0.25">
      <c r="A82" s="125" t="s">
        <v>219</v>
      </c>
      <c r="B82" s="124" t="s">
        <v>218</v>
      </c>
      <c r="C82" s="124" t="s">
        <v>208</v>
      </c>
      <c r="D82" s="124">
        <v>16</v>
      </c>
      <c r="E82" s="124" t="s">
        <v>229</v>
      </c>
      <c r="F82" s="124" t="s">
        <v>228</v>
      </c>
      <c r="G82" s="136">
        <v>12300</v>
      </c>
      <c r="H82" s="135" t="s">
        <v>227</v>
      </c>
      <c r="I82" s="135" t="s">
        <v>226</v>
      </c>
      <c r="J82" s="135" t="s">
        <v>225</v>
      </c>
      <c r="K82" s="133" t="s">
        <v>224</v>
      </c>
      <c r="L82" s="133" t="s">
        <v>223</v>
      </c>
      <c r="M82" s="133" t="s">
        <v>222</v>
      </c>
      <c r="N82" s="133"/>
      <c r="O82" s="134">
        <v>8.34</v>
      </c>
      <c r="P82" s="133"/>
    </row>
    <row r="83" spans="1:16" ht="144" x14ac:dyDescent="0.25">
      <c r="A83" s="125" t="s">
        <v>219</v>
      </c>
      <c r="B83" s="124" t="s">
        <v>218</v>
      </c>
      <c r="C83" s="124" t="s">
        <v>208</v>
      </c>
      <c r="D83" s="124">
        <v>16</v>
      </c>
      <c r="E83" s="124" t="s">
        <v>213</v>
      </c>
      <c r="F83" s="124" t="s">
        <v>286</v>
      </c>
      <c r="G83" s="136">
        <v>11450</v>
      </c>
      <c r="H83" s="137" t="s">
        <v>227</v>
      </c>
      <c r="I83" s="138" t="s">
        <v>363</v>
      </c>
      <c r="J83" s="137" t="s">
        <v>362</v>
      </c>
      <c r="K83" s="133" t="s">
        <v>361</v>
      </c>
      <c r="L83" s="133" t="s">
        <v>236</v>
      </c>
      <c r="M83" s="133" t="s">
        <v>280</v>
      </c>
      <c r="N83" s="133"/>
      <c r="O83" s="134">
        <v>8.34</v>
      </c>
      <c r="P83" s="133"/>
    </row>
    <row r="84" spans="1:16" ht="144" x14ac:dyDescent="0.25">
      <c r="A84" s="125" t="s">
        <v>219</v>
      </c>
      <c r="B84" s="124" t="s">
        <v>218</v>
      </c>
      <c r="C84" s="124" t="s">
        <v>208</v>
      </c>
      <c r="D84" s="124">
        <v>16</v>
      </c>
      <c r="E84" s="124" t="s">
        <v>210</v>
      </c>
      <c r="F84" s="124" t="s">
        <v>286</v>
      </c>
      <c r="G84" s="136">
        <v>11870</v>
      </c>
      <c r="H84" s="137" t="s">
        <v>227</v>
      </c>
      <c r="I84" s="138" t="s">
        <v>341</v>
      </c>
      <c r="J84" s="137" t="s">
        <v>340</v>
      </c>
      <c r="K84" s="133" t="s">
        <v>339</v>
      </c>
      <c r="L84" s="133" t="s">
        <v>236</v>
      </c>
      <c r="M84" s="133" t="s">
        <v>280</v>
      </c>
      <c r="N84" s="133"/>
      <c r="O84" s="134">
        <v>8.34</v>
      </c>
      <c r="P84" s="133"/>
    </row>
    <row r="85" spans="1:16" ht="144" x14ac:dyDescent="0.25">
      <c r="A85" s="125" t="s">
        <v>219</v>
      </c>
      <c r="B85" s="124" t="s">
        <v>218</v>
      </c>
      <c r="C85" s="124" t="s">
        <v>208</v>
      </c>
      <c r="D85" s="124">
        <v>16</v>
      </c>
      <c r="E85" s="124" t="s">
        <v>57</v>
      </c>
      <c r="F85" s="124" t="s">
        <v>286</v>
      </c>
      <c r="G85" s="136">
        <v>9630</v>
      </c>
      <c r="H85" s="137" t="s">
        <v>245</v>
      </c>
      <c r="I85" s="138" t="s">
        <v>393</v>
      </c>
      <c r="J85" s="137" t="s">
        <v>392</v>
      </c>
      <c r="K85" s="133" t="s">
        <v>391</v>
      </c>
      <c r="L85" s="133" t="s">
        <v>236</v>
      </c>
      <c r="M85" s="133" t="s">
        <v>280</v>
      </c>
      <c r="N85" s="133"/>
      <c r="O85" s="134">
        <v>8.34</v>
      </c>
      <c r="P85" s="133"/>
    </row>
    <row r="86" spans="1:16" ht="132" x14ac:dyDescent="0.25">
      <c r="A86" s="125" t="s">
        <v>219</v>
      </c>
      <c r="B86" s="124" t="s">
        <v>218</v>
      </c>
      <c r="C86" s="124" t="s">
        <v>208</v>
      </c>
      <c r="D86" s="124">
        <v>16</v>
      </c>
      <c r="E86" s="124" t="s">
        <v>57</v>
      </c>
      <c r="F86" s="124" t="s">
        <v>228</v>
      </c>
      <c r="G86" s="136">
        <v>10927</v>
      </c>
      <c r="H86" s="135" t="s">
        <v>245</v>
      </c>
      <c r="I86" s="135" t="s">
        <v>244</v>
      </c>
      <c r="J86" s="135" t="s">
        <v>243</v>
      </c>
      <c r="K86" s="133" t="s">
        <v>242</v>
      </c>
      <c r="L86" s="133" t="s">
        <v>223</v>
      </c>
      <c r="M86" s="133" t="s">
        <v>222</v>
      </c>
      <c r="N86" s="133" t="s">
        <v>241</v>
      </c>
      <c r="O86" s="134">
        <v>8.34</v>
      </c>
      <c r="P86" s="133"/>
    </row>
    <row r="87" spans="1:16" ht="144" x14ac:dyDescent="0.25">
      <c r="A87" s="125" t="s">
        <v>219</v>
      </c>
      <c r="B87" s="124" t="s">
        <v>218</v>
      </c>
      <c r="C87" s="124" t="s">
        <v>208</v>
      </c>
      <c r="D87" s="124">
        <v>20</v>
      </c>
      <c r="E87" s="124" t="s">
        <v>57</v>
      </c>
      <c r="F87" s="124" t="s">
        <v>286</v>
      </c>
      <c r="G87" s="136">
        <v>13680</v>
      </c>
      <c r="H87" s="137" t="s">
        <v>245</v>
      </c>
      <c r="I87" s="138" t="s">
        <v>390</v>
      </c>
      <c r="J87" s="137" t="s">
        <v>389</v>
      </c>
      <c r="K87" s="133" t="s">
        <v>388</v>
      </c>
      <c r="L87" s="133" t="s">
        <v>236</v>
      </c>
      <c r="M87" s="133" t="s">
        <v>280</v>
      </c>
      <c r="N87" s="133"/>
      <c r="O87" s="134">
        <v>8.34</v>
      </c>
      <c r="P87" s="133"/>
    </row>
    <row r="88" spans="1:16" ht="144" x14ac:dyDescent="0.25">
      <c r="A88" s="125" t="s">
        <v>219</v>
      </c>
      <c r="B88" s="124" t="s">
        <v>218</v>
      </c>
      <c r="C88" s="124" t="s">
        <v>208</v>
      </c>
      <c r="D88" s="124">
        <v>24</v>
      </c>
      <c r="E88" s="124" t="s">
        <v>57</v>
      </c>
      <c r="F88" s="124" t="s">
        <v>286</v>
      </c>
      <c r="G88" s="136">
        <v>14740</v>
      </c>
      <c r="H88" s="137" t="s">
        <v>245</v>
      </c>
      <c r="I88" s="138" t="s">
        <v>387</v>
      </c>
      <c r="J88" s="137" t="s">
        <v>386</v>
      </c>
      <c r="K88" s="133" t="s">
        <v>385</v>
      </c>
      <c r="L88" s="133" t="s">
        <v>236</v>
      </c>
      <c r="M88" s="133" t="s">
        <v>280</v>
      </c>
      <c r="N88" s="133"/>
      <c r="O88" s="134">
        <v>8.34</v>
      </c>
      <c r="P88" s="133"/>
    </row>
    <row r="89" spans="1:16" ht="144" x14ac:dyDescent="0.25">
      <c r="A89" s="125" t="s">
        <v>219</v>
      </c>
      <c r="B89" s="124" t="s">
        <v>218</v>
      </c>
      <c r="C89" s="124" t="s">
        <v>215</v>
      </c>
      <c r="D89" s="124">
        <v>11</v>
      </c>
      <c r="E89" s="124" t="s">
        <v>213</v>
      </c>
      <c r="F89" s="124" t="s">
        <v>286</v>
      </c>
      <c r="G89" s="136">
        <v>15620</v>
      </c>
      <c r="H89" s="137" t="s">
        <v>285</v>
      </c>
      <c r="I89" s="137" t="s">
        <v>310</v>
      </c>
      <c r="J89" s="137" t="s">
        <v>309</v>
      </c>
      <c r="K89" s="133" t="s">
        <v>308</v>
      </c>
      <c r="L89" s="133" t="s">
        <v>281</v>
      </c>
      <c r="M89" s="133" t="s">
        <v>280</v>
      </c>
      <c r="N89" s="133"/>
      <c r="O89" s="134">
        <v>8.34</v>
      </c>
      <c r="P89" s="133"/>
    </row>
    <row r="90" spans="1:16" ht="144" x14ac:dyDescent="0.25">
      <c r="A90" s="125" t="s">
        <v>219</v>
      </c>
      <c r="B90" s="124" t="s">
        <v>218</v>
      </c>
      <c r="C90" s="124" t="s">
        <v>215</v>
      </c>
      <c r="D90" s="124">
        <v>11</v>
      </c>
      <c r="E90" s="124" t="s">
        <v>210</v>
      </c>
      <c r="F90" s="124" t="s">
        <v>286</v>
      </c>
      <c r="G90" s="136">
        <v>16120</v>
      </c>
      <c r="H90" s="137" t="s">
        <v>285</v>
      </c>
      <c r="I90" s="137" t="s">
        <v>292</v>
      </c>
      <c r="J90" s="137" t="s">
        <v>291</v>
      </c>
      <c r="K90" s="133" t="s">
        <v>290</v>
      </c>
      <c r="L90" s="133" t="s">
        <v>281</v>
      </c>
      <c r="M90" s="133" t="s">
        <v>280</v>
      </c>
      <c r="N90" s="133"/>
      <c r="O90" s="134">
        <v>8.34</v>
      </c>
      <c r="P90" s="133"/>
    </row>
    <row r="91" spans="1:16" ht="144" x14ac:dyDescent="0.25">
      <c r="A91" s="125" t="s">
        <v>219</v>
      </c>
      <c r="B91" s="124" t="s">
        <v>218</v>
      </c>
      <c r="C91" s="124" t="s">
        <v>215</v>
      </c>
      <c r="D91" s="124">
        <v>11</v>
      </c>
      <c r="E91" s="124" t="s">
        <v>57</v>
      </c>
      <c r="F91" s="124" t="s">
        <v>286</v>
      </c>
      <c r="G91" s="136">
        <v>13260</v>
      </c>
      <c r="H91" s="137" t="s">
        <v>323</v>
      </c>
      <c r="I91" s="137" t="s">
        <v>329</v>
      </c>
      <c r="J91" s="137" t="s">
        <v>328</v>
      </c>
      <c r="K91" s="133" t="s">
        <v>327</v>
      </c>
      <c r="L91" s="133" t="s">
        <v>281</v>
      </c>
      <c r="M91" s="133" t="s">
        <v>280</v>
      </c>
      <c r="N91" s="133"/>
      <c r="O91" s="134">
        <v>8.34</v>
      </c>
      <c r="P91" s="133"/>
    </row>
    <row r="92" spans="1:16" ht="144" x14ac:dyDescent="0.25">
      <c r="A92" s="125" t="s">
        <v>219</v>
      </c>
      <c r="B92" s="124" t="s">
        <v>218</v>
      </c>
      <c r="C92" s="124" t="s">
        <v>215</v>
      </c>
      <c r="D92" s="124">
        <v>14</v>
      </c>
      <c r="E92" s="124" t="s">
        <v>213</v>
      </c>
      <c r="F92" s="124" t="s">
        <v>286</v>
      </c>
      <c r="G92" s="136">
        <v>16430</v>
      </c>
      <c r="H92" s="137" t="s">
        <v>285</v>
      </c>
      <c r="I92" s="137" t="s">
        <v>307</v>
      </c>
      <c r="J92" s="137" t="s">
        <v>306</v>
      </c>
      <c r="K92" s="133" t="s">
        <v>305</v>
      </c>
      <c r="L92" s="133" t="s">
        <v>281</v>
      </c>
      <c r="M92" s="133" t="s">
        <v>280</v>
      </c>
      <c r="N92" s="133"/>
      <c r="O92" s="134">
        <v>8.34</v>
      </c>
      <c r="P92" s="133"/>
    </row>
    <row r="93" spans="1:16" ht="144" x14ac:dyDescent="0.25">
      <c r="A93" s="125" t="s">
        <v>219</v>
      </c>
      <c r="B93" s="124" t="s">
        <v>218</v>
      </c>
      <c r="C93" s="124" t="s">
        <v>215</v>
      </c>
      <c r="D93" s="124">
        <v>14</v>
      </c>
      <c r="E93" s="124" t="s">
        <v>210</v>
      </c>
      <c r="F93" s="124" t="s">
        <v>286</v>
      </c>
      <c r="G93" s="136">
        <v>19930</v>
      </c>
      <c r="H93" s="137" t="s">
        <v>285</v>
      </c>
      <c r="I93" s="137" t="s">
        <v>289</v>
      </c>
      <c r="J93" s="137" t="s">
        <v>288</v>
      </c>
      <c r="K93" s="133" t="s">
        <v>287</v>
      </c>
      <c r="L93" s="133" t="s">
        <v>281</v>
      </c>
      <c r="M93" s="133" t="s">
        <v>280</v>
      </c>
      <c r="N93" s="133"/>
      <c r="O93" s="134">
        <v>8.34</v>
      </c>
      <c r="P93" s="133"/>
    </row>
    <row r="94" spans="1:16" ht="144" x14ac:dyDescent="0.25">
      <c r="A94" s="125" t="s">
        <v>219</v>
      </c>
      <c r="B94" s="124" t="s">
        <v>218</v>
      </c>
      <c r="C94" s="124" t="s">
        <v>215</v>
      </c>
      <c r="D94" s="124">
        <v>14</v>
      </c>
      <c r="E94" s="124" t="s">
        <v>57</v>
      </c>
      <c r="F94" s="124" t="s">
        <v>286</v>
      </c>
      <c r="G94" s="136">
        <v>14010</v>
      </c>
      <c r="H94" s="137" t="s">
        <v>323</v>
      </c>
      <c r="I94" s="137" t="s">
        <v>326</v>
      </c>
      <c r="J94" s="137" t="s">
        <v>325</v>
      </c>
      <c r="K94" s="133" t="s">
        <v>324</v>
      </c>
      <c r="L94" s="133" t="s">
        <v>281</v>
      </c>
      <c r="M94" s="133" t="s">
        <v>280</v>
      </c>
      <c r="N94" s="133"/>
      <c r="O94" s="134">
        <v>8.34</v>
      </c>
      <c r="P94" s="133"/>
    </row>
    <row r="95" spans="1:16" ht="144" x14ac:dyDescent="0.25">
      <c r="A95" s="125" t="s">
        <v>219</v>
      </c>
      <c r="B95" s="124" t="s">
        <v>218</v>
      </c>
      <c r="C95" s="124" t="s">
        <v>215</v>
      </c>
      <c r="D95" s="124">
        <v>16</v>
      </c>
      <c r="E95" s="124" t="s">
        <v>213</v>
      </c>
      <c r="F95" s="124" t="s">
        <v>286</v>
      </c>
      <c r="G95" s="136">
        <v>17480</v>
      </c>
      <c r="H95" s="137" t="s">
        <v>285</v>
      </c>
      <c r="I95" s="137" t="s">
        <v>304</v>
      </c>
      <c r="J95" s="137" t="s">
        <v>303</v>
      </c>
      <c r="K95" s="133" t="s">
        <v>302</v>
      </c>
      <c r="L95" s="133" t="s">
        <v>281</v>
      </c>
      <c r="M95" s="133" t="s">
        <v>280</v>
      </c>
      <c r="N95" s="133"/>
      <c r="O95" s="134">
        <v>8.34</v>
      </c>
      <c r="P95" s="133"/>
    </row>
    <row r="96" spans="1:16" ht="144" x14ac:dyDescent="0.25">
      <c r="A96" s="125" t="s">
        <v>219</v>
      </c>
      <c r="B96" s="124" t="s">
        <v>218</v>
      </c>
      <c r="C96" s="124" t="s">
        <v>215</v>
      </c>
      <c r="D96" s="124">
        <v>16</v>
      </c>
      <c r="E96" s="124" t="s">
        <v>210</v>
      </c>
      <c r="F96" s="124" t="s">
        <v>286</v>
      </c>
      <c r="G96" s="136">
        <v>17980</v>
      </c>
      <c r="H96" s="137" t="s">
        <v>285</v>
      </c>
      <c r="I96" s="137" t="s">
        <v>284</v>
      </c>
      <c r="J96" s="137" t="s">
        <v>283</v>
      </c>
      <c r="K96" s="133" t="s">
        <v>282</v>
      </c>
      <c r="L96" s="133" t="s">
        <v>281</v>
      </c>
      <c r="M96" s="133" t="s">
        <v>280</v>
      </c>
      <c r="N96" s="133"/>
      <c r="O96" s="134">
        <v>8.34</v>
      </c>
      <c r="P96" s="133"/>
    </row>
    <row r="97" spans="1:16" ht="144.75" thickBot="1" x14ac:dyDescent="0.3">
      <c r="A97" s="132" t="s">
        <v>219</v>
      </c>
      <c r="B97" s="131" t="s">
        <v>218</v>
      </c>
      <c r="C97" s="131" t="s">
        <v>215</v>
      </c>
      <c r="D97" s="131">
        <v>16</v>
      </c>
      <c r="E97" s="131" t="s">
        <v>57</v>
      </c>
      <c r="F97" s="131" t="s">
        <v>286</v>
      </c>
      <c r="G97" s="130">
        <v>15040</v>
      </c>
      <c r="H97" s="154" t="s">
        <v>323</v>
      </c>
      <c r="I97" s="154" t="s">
        <v>322</v>
      </c>
      <c r="J97" s="154" t="s">
        <v>321</v>
      </c>
      <c r="K97" s="128" t="s">
        <v>320</v>
      </c>
      <c r="L97" s="128" t="s">
        <v>281</v>
      </c>
      <c r="M97" s="128" t="s">
        <v>280</v>
      </c>
      <c r="N97" s="128"/>
      <c r="O97" s="129">
        <v>8.34</v>
      </c>
      <c r="P97" s="128"/>
    </row>
  </sheetData>
  <sortState xmlns:xlrd2="http://schemas.microsoft.com/office/spreadsheetml/2017/richdata2" ref="A2:P97">
    <sortCondition ref="A2:A97"/>
    <sortCondition ref="B2:B97"/>
    <sortCondition ref="C2:C97"/>
    <sortCondition ref="D2:D97"/>
    <sortCondition ref="E2:E97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9DEAD-E901-4A2D-9070-184A50AC2828}">
  <sheetPr codeName="Feuil6"/>
  <dimension ref="B9:K105"/>
  <sheetViews>
    <sheetView showGridLines="0" tabSelected="1" topLeftCell="F1" zoomScaleNormal="100" workbookViewId="0">
      <selection activeCell="J117" sqref="J117"/>
    </sheetView>
  </sheetViews>
  <sheetFormatPr baseColWidth="10" defaultRowHeight="15" x14ac:dyDescent="0.25"/>
  <cols>
    <col min="1" max="1" width="1.7109375" customWidth="1"/>
    <col min="2" max="2" width="12.7109375" customWidth="1"/>
    <col min="3" max="3" width="15" customWidth="1"/>
    <col min="4" max="4" width="16.5703125" customWidth="1"/>
    <col min="5" max="5" width="15" customWidth="1"/>
    <col min="7" max="7" width="14.7109375" customWidth="1"/>
    <col min="9" max="9" width="24.140625" customWidth="1"/>
    <col min="10" max="10" width="47" customWidth="1"/>
    <col min="11" max="11" width="36.7109375" customWidth="1"/>
  </cols>
  <sheetData>
    <row r="9" spans="2:11" ht="30" x14ac:dyDescent="0.25">
      <c r="B9" s="160" t="s">
        <v>535</v>
      </c>
      <c r="C9" s="160" t="s">
        <v>534</v>
      </c>
      <c r="D9" s="160" t="s">
        <v>533</v>
      </c>
      <c r="E9" s="160" t="s">
        <v>532</v>
      </c>
      <c r="F9" s="160" t="s">
        <v>531</v>
      </c>
      <c r="G9" s="160" t="s">
        <v>530</v>
      </c>
      <c r="H9" s="161" t="s">
        <v>529</v>
      </c>
      <c r="I9" s="162" t="s">
        <v>528</v>
      </c>
      <c r="J9" s="162" t="s">
        <v>527</v>
      </c>
      <c r="K9" s="162" t="s">
        <v>526</v>
      </c>
    </row>
    <row r="10" spans="2:11" ht="36" hidden="1" x14ac:dyDescent="0.25">
      <c r="B10" s="163" t="s">
        <v>216</v>
      </c>
      <c r="C10" s="163" t="s">
        <v>211</v>
      </c>
      <c r="D10" s="163" t="s">
        <v>220</v>
      </c>
      <c r="E10" s="163">
        <v>3.5</v>
      </c>
      <c r="F10" s="163" t="s">
        <v>57</v>
      </c>
      <c r="G10" s="163" t="s">
        <v>463</v>
      </c>
      <c r="H10" s="164">
        <v>5056</v>
      </c>
      <c r="I10" s="165" t="s">
        <v>503</v>
      </c>
      <c r="J10" s="165" t="s">
        <v>519</v>
      </c>
      <c r="K10" s="165" t="s">
        <v>518</v>
      </c>
    </row>
    <row r="11" spans="2:11" ht="36" hidden="1" x14ac:dyDescent="0.25">
      <c r="B11" s="163" t="s">
        <v>216</v>
      </c>
      <c r="C11" s="163" t="s">
        <v>211</v>
      </c>
      <c r="D11" s="163" t="s">
        <v>220</v>
      </c>
      <c r="E11" s="163">
        <v>4.4000000000000004</v>
      </c>
      <c r="F11" s="163" t="s">
        <v>57</v>
      </c>
      <c r="G11" s="163" t="s">
        <v>463</v>
      </c>
      <c r="H11" s="164">
        <v>5433</v>
      </c>
      <c r="I11" s="165" t="s">
        <v>503</v>
      </c>
      <c r="J11" s="165" t="s">
        <v>516</v>
      </c>
      <c r="K11" s="165" t="s">
        <v>515</v>
      </c>
    </row>
    <row r="12" spans="2:11" ht="36" hidden="1" x14ac:dyDescent="0.25">
      <c r="B12" s="163" t="s">
        <v>216</v>
      </c>
      <c r="C12" s="163" t="s">
        <v>211</v>
      </c>
      <c r="D12" s="163" t="s">
        <v>220</v>
      </c>
      <c r="E12" s="163">
        <v>6.4</v>
      </c>
      <c r="F12" s="163" t="s">
        <v>57</v>
      </c>
      <c r="G12" s="163" t="s">
        <v>463</v>
      </c>
      <c r="H12" s="164">
        <v>6438</v>
      </c>
      <c r="I12" s="165" t="s">
        <v>503</v>
      </c>
      <c r="J12" s="165" t="s">
        <v>513</v>
      </c>
      <c r="K12" s="165" t="s">
        <v>512</v>
      </c>
    </row>
    <row r="13" spans="2:11" ht="36" hidden="1" x14ac:dyDescent="0.25">
      <c r="B13" s="163" t="s">
        <v>216</v>
      </c>
      <c r="C13" s="163" t="s">
        <v>211</v>
      </c>
      <c r="D13" s="163" t="s">
        <v>220</v>
      </c>
      <c r="E13" s="163">
        <v>7</v>
      </c>
      <c r="F13" s="163" t="s">
        <v>57</v>
      </c>
      <c r="G13" s="163" t="s">
        <v>228</v>
      </c>
      <c r="H13" s="164">
        <v>4650</v>
      </c>
      <c r="I13" s="166" t="s">
        <v>216</v>
      </c>
      <c r="J13" s="166" t="s">
        <v>279</v>
      </c>
      <c r="K13" s="166" t="s">
        <v>278</v>
      </c>
    </row>
    <row r="14" spans="2:11" ht="36" hidden="1" x14ac:dyDescent="0.25">
      <c r="B14" s="163" t="s">
        <v>216</v>
      </c>
      <c r="C14" s="163" t="s">
        <v>211</v>
      </c>
      <c r="D14" s="163" t="s">
        <v>220</v>
      </c>
      <c r="E14" s="163">
        <v>8.49</v>
      </c>
      <c r="F14" s="163" t="s">
        <v>57</v>
      </c>
      <c r="G14" s="163" t="s">
        <v>463</v>
      </c>
      <c r="H14" s="164">
        <v>9105</v>
      </c>
      <c r="I14" s="165" t="s">
        <v>503</v>
      </c>
      <c r="J14" s="165" t="s">
        <v>510</v>
      </c>
      <c r="K14" s="165" t="s">
        <v>509</v>
      </c>
    </row>
    <row r="15" spans="2:11" ht="36" hidden="1" x14ac:dyDescent="0.25">
      <c r="B15" s="163" t="s">
        <v>216</v>
      </c>
      <c r="C15" s="163" t="s">
        <v>211</v>
      </c>
      <c r="D15" s="163" t="s">
        <v>220</v>
      </c>
      <c r="E15" s="163">
        <v>9</v>
      </c>
      <c r="F15" s="163" t="s">
        <v>57</v>
      </c>
      <c r="G15" s="163" t="s">
        <v>228</v>
      </c>
      <c r="H15" s="164">
        <v>5450</v>
      </c>
      <c r="I15" s="166" t="s">
        <v>216</v>
      </c>
      <c r="J15" s="166" t="s">
        <v>276</v>
      </c>
      <c r="K15" s="166" t="s">
        <v>275</v>
      </c>
    </row>
    <row r="16" spans="2:11" ht="36" hidden="1" x14ac:dyDescent="0.25">
      <c r="B16" s="163" t="s">
        <v>216</v>
      </c>
      <c r="C16" s="163" t="s">
        <v>211</v>
      </c>
      <c r="D16" s="163" t="s">
        <v>220</v>
      </c>
      <c r="E16" s="163">
        <v>10.4</v>
      </c>
      <c r="F16" s="163" t="s">
        <v>57</v>
      </c>
      <c r="G16" s="163" t="s">
        <v>463</v>
      </c>
      <c r="H16" s="164">
        <v>10125</v>
      </c>
      <c r="I16" s="165" t="s">
        <v>503</v>
      </c>
      <c r="J16" s="165" t="s">
        <v>507</v>
      </c>
      <c r="K16" s="165" t="s">
        <v>506</v>
      </c>
    </row>
    <row r="17" spans="2:11" ht="36" hidden="1" x14ac:dyDescent="0.25">
      <c r="B17" s="163" t="s">
        <v>216</v>
      </c>
      <c r="C17" s="163" t="s">
        <v>211</v>
      </c>
      <c r="D17" s="163" t="s">
        <v>220</v>
      </c>
      <c r="E17" s="163">
        <v>12</v>
      </c>
      <c r="F17" s="163" t="s">
        <v>57</v>
      </c>
      <c r="G17" s="163" t="s">
        <v>228</v>
      </c>
      <c r="H17" s="164">
        <v>8018</v>
      </c>
      <c r="I17" s="166" t="s">
        <v>216</v>
      </c>
      <c r="J17" s="166" t="s">
        <v>273</v>
      </c>
      <c r="K17" s="166" t="s">
        <v>272</v>
      </c>
    </row>
    <row r="18" spans="2:11" ht="36" hidden="1" x14ac:dyDescent="0.25">
      <c r="B18" s="163" t="s">
        <v>216</v>
      </c>
      <c r="C18" s="163" t="s">
        <v>211</v>
      </c>
      <c r="D18" s="163" t="s">
        <v>220</v>
      </c>
      <c r="E18" s="163">
        <v>16</v>
      </c>
      <c r="F18" s="163" t="s">
        <v>57</v>
      </c>
      <c r="G18" s="163" t="s">
        <v>228</v>
      </c>
      <c r="H18" s="164">
        <v>9196</v>
      </c>
      <c r="I18" s="166" t="s">
        <v>216</v>
      </c>
      <c r="J18" s="166" t="s">
        <v>270</v>
      </c>
      <c r="K18" s="166" t="s">
        <v>269</v>
      </c>
    </row>
    <row r="19" spans="2:11" ht="36" hidden="1" x14ac:dyDescent="0.25">
      <c r="B19" s="163" t="s">
        <v>216</v>
      </c>
      <c r="C19" s="163" t="s">
        <v>211</v>
      </c>
      <c r="D19" s="163" t="s">
        <v>208</v>
      </c>
      <c r="E19" s="163">
        <v>9</v>
      </c>
      <c r="F19" s="163" t="s">
        <v>57</v>
      </c>
      <c r="G19" s="163" t="s">
        <v>228</v>
      </c>
      <c r="H19" s="164">
        <v>8800</v>
      </c>
      <c r="I19" s="166" t="s">
        <v>216</v>
      </c>
      <c r="J19" s="166" t="s">
        <v>267</v>
      </c>
      <c r="K19" s="166" t="s">
        <v>266</v>
      </c>
    </row>
    <row r="20" spans="2:11" ht="36" hidden="1" x14ac:dyDescent="0.25">
      <c r="B20" s="163" t="s">
        <v>216</v>
      </c>
      <c r="C20" s="163" t="s">
        <v>211</v>
      </c>
      <c r="D20" s="163" t="s">
        <v>208</v>
      </c>
      <c r="E20" s="163">
        <v>12</v>
      </c>
      <c r="F20" s="163" t="s">
        <v>57</v>
      </c>
      <c r="G20" s="163" t="s">
        <v>228</v>
      </c>
      <c r="H20" s="164">
        <v>9050</v>
      </c>
      <c r="I20" s="166" t="s">
        <v>216</v>
      </c>
      <c r="J20" s="166" t="s">
        <v>265</v>
      </c>
      <c r="K20" s="166" t="s">
        <v>264</v>
      </c>
    </row>
    <row r="21" spans="2:11" ht="36" hidden="1" x14ac:dyDescent="0.25">
      <c r="B21" s="163" t="s">
        <v>216</v>
      </c>
      <c r="C21" s="163" t="s">
        <v>218</v>
      </c>
      <c r="D21" s="163" t="s">
        <v>220</v>
      </c>
      <c r="E21" s="163">
        <v>8.49</v>
      </c>
      <c r="F21" s="163" t="s">
        <v>57</v>
      </c>
      <c r="G21" s="163" t="s">
        <v>463</v>
      </c>
      <c r="H21" s="164">
        <v>9105</v>
      </c>
      <c r="I21" s="165" t="s">
        <v>503</v>
      </c>
      <c r="J21" s="165" t="s">
        <v>502</v>
      </c>
      <c r="K21" s="165" t="s">
        <v>501</v>
      </c>
    </row>
    <row r="22" spans="2:11" ht="36" hidden="1" x14ac:dyDescent="0.25">
      <c r="B22" s="163" t="s">
        <v>216</v>
      </c>
      <c r="C22" s="163" t="s">
        <v>218</v>
      </c>
      <c r="D22" s="163" t="s">
        <v>220</v>
      </c>
      <c r="E22" s="163">
        <v>10.4</v>
      </c>
      <c r="F22" s="163" t="s">
        <v>57</v>
      </c>
      <c r="G22" s="163" t="s">
        <v>463</v>
      </c>
      <c r="H22" s="164">
        <v>10125</v>
      </c>
      <c r="I22" s="165" t="s">
        <v>216</v>
      </c>
      <c r="J22" s="165" t="s">
        <v>499</v>
      </c>
      <c r="K22" s="165" t="s">
        <v>498</v>
      </c>
    </row>
    <row r="23" spans="2:11" ht="36" hidden="1" x14ac:dyDescent="0.25">
      <c r="B23" s="163" t="s">
        <v>216</v>
      </c>
      <c r="C23" s="163" t="s">
        <v>218</v>
      </c>
      <c r="D23" s="163" t="s">
        <v>208</v>
      </c>
      <c r="E23" s="163">
        <v>9</v>
      </c>
      <c r="F23" s="163" t="s">
        <v>57</v>
      </c>
      <c r="G23" s="163" t="s">
        <v>228</v>
      </c>
      <c r="H23" s="164">
        <v>8900</v>
      </c>
      <c r="I23" s="166" t="s">
        <v>216</v>
      </c>
      <c r="J23" s="166" t="s">
        <v>263</v>
      </c>
      <c r="K23" s="166" t="s">
        <v>262</v>
      </c>
    </row>
    <row r="24" spans="2:11" ht="36" hidden="1" x14ac:dyDescent="0.25">
      <c r="B24" s="163" t="s">
        <v>216</v>
      </c>
      <c r="C24" s="163" t="s">
        <v>218</v>
      </c>
      <c r="D24" s="163" t="s">
        <v>208</v>
      </c>
      <c r="E24" s="163">
        <v>12</v>
      </c>
      <c r="F24" s="163" t="s">
        <v>57</v>
      </c>
      <c r="G24" s="163" t="s">
        <v>228</v>
      </c>
      <c r="H24" s="164">
        <v>9400</v>
      </c>
      <c r="I24" s="166" t="s">
        <v>216</v>
      </c>
      <c r="J24" s="166" t="s">
        <v>261</v>
      </c>
      <c r="K24" s="166" t="s">
        <v>260</v>
      </c>
    </row>
    <row r="25" spans="2:11" ht="36" hidden="1" x14ac:dyDescent="0.25">
      <c r="B25" s="163" t="s">
        <v>216</v>
      </c>
      <c r="C25" s="163" t="s">
        <v>218</v>
      </c>
      <c r="D25" s="163" t="s">
        <v>208</v>
      </c>
      <c r="E25" s="163">
        <v>16</v>
      </c>
      <c r="F25" s="163" t="s">
        <v>57</v>
      </c>
      <c r="G25" s="163" t="s">
        <v>228</v>
      </c>
      <c r="H25" s="164">
        <v>10400</v>
      </c>
      <c r="I25" s="166" t="s">
        <v>216</v>
      </c>
      <c r="J25" s="166" t="s">
        <v>259</v>
      </c>
      <c r="K25" s="166" t="s">
        <v>258</v>
      </c>
    </row>
    <row r="26" spans="2:11" ht="36" hidden="1" x14ac:dyDescent="0.25">
      <c r="B26" s="163" t="s">
        <v>219</v>
      </c>
      <c r="C26" s="163" t="s">
        <v>211</v>
      </c>
      <c r="D26" s="163" t="s">
        <v>220</v>
      </c>
      <c r="E26" s="163">
        <v>3.5</v>
      </c>
      <c r="F26" s="163" t="s">
        <v>205</v>
      </c>
      <c r="G26" s="163" t="s">
        <v>463</v>
      </c>
      <c r="H26" s="164">
        <v>6780</v>
      </c>
      <c r="I26" s="165" t="s">
        <v>227</v>
      </c>
      <c r="J26" s="165" t="s">
        <v>476</v>
      </c>
      <c r="K26" s="165" t="s">
        <v>475</v>
      </c>
    </row>
    <row r="27" spans="2:11" ht="24" hidden="1" x14ac:dyDescent="0.25">
      <c r="B27" s="163" t="s">
        <v>219</v>
      </c>
      <c r="C27" s="163" t="s">
        <v>211</v>
      </c>
      <c r="D27" s="163" t="s">
        <v>220</v>
      </c>
      <c r="E27" s="163">
        <v>3.5</v>
      </c>
      <c r="F27" s="163" t="s">
        <v>57</v>
      </c>
      <c r="G27" s="163" t="s">
        <v>463</v>
      </c>
      <c r="H27" s="164">
        <v>4925</v>
      </c>
      <c r="I27" s="165" t="s">
        <v>440</v>
      </c>
      <c r="J27" s="165" t="s">
        <v>495</v>
      </c>
      <c r="K27" s="167" t="s">
        <v>494</v>
      </c>
    </row>
    <row r="28" spans="2:11" ht="36" hidden="1" x14ac:dyDescent="0.25">
      <c r="B28" s="163" t="s">
        <v>219</v>
      </c>
      <c r="C28" s="163" t="s">
        <v>211</v>
      </c>
      <c r="D28" s="163" t="s">
        <v>220</v>
      </c>
      <c r="E28" s="163">
        <v>4.4000000000000004</v>
      </c>
      <c r="F28" s="163" t="s">
        <v>205</v>
      </c>
      <c r="G28" s="163" t="s">
        <v>463</v>
      </c>
      <c r="H28" s="164">
        <v>7155</v>
      </c>
      <c r="I28" s="165" t="s">
        <v>227</v>
      </c>
      <c r="J28" s="165" t="s">
        <v>473</v>
      </c>
      <c r="K28" s="165" t="s">
        <v>472</v>
      </c>
    </row>
    <row r="29" spans="2:11" ht="24" hidden="1" x14ac:dyDescent="0.25">
      <c r="B29" s="163" t="s">
        <v>219</v>
      </c>
      <c r="C29" s="163" t="s">
        <v>211</v>
      </c>
      <c r="D29" s="163" t="s">
        <v>220</v>
      </c>
      <c r="E29" s="163">
        <v>4.4000000000000004</v>
      </c>
      <c r="F29" s="163" t="s">
        <v>57</v>
      </c>
      <c r="G29" s="163" t="s">
        <v>463</v>
      </c>
      <c r="H29" s="164">
        <v>5300</v>
      </c>
      <c r="I29" s="165" t="s">
        <v>440</v>
      </c>
      <c r="J29" s="165" t="s">
        <v>492</v>
      </c>
      <c r="K29" s="167" t="s">
        <v>491</v>
      </c>
    </row>
    <row r="30" spans="2:11" ht="36" hidden="1" x14ac:dyDescent="0.25">
      <c r="B30" s="163" t="s">
        <v>219</v>
      </c>
      <c r="C30" s="163" t="s">
        <v>211</v>
      </c>
      <c r="D30" s="163" t="s">
        <v>220</v>
      </c>
      <c r="E30" s="163">
        <v>6</v>
      </c>
      <c r="F30" s="163" t="s">
        <v>213</v>
      </c>
      <c r="G30" s="163" t="s">
        <v>286</v>
      </c>
      <c r="H30" s="164">
        <v>7530</v>
      </c>
      <c r="I30" s="168" t="s">
        <v>227</v>
      </c>
      <c r="J30" s="169" t="s">
        <v>384</v>
      </c>
      <c r="K30" s="168" t="s">
        <v>383</v>
      </c>
    </row>
    <row r="31" spans="2:11" ht="36" hidden="1" x14ac:dyDescent="0.25">
      <c r="B31" s="163" t="s">
        <v>219</v>
      </c>
      <c r="C31" s="163" t="s">
        <v>211</v>
      </c>
      <c r="D31" s="163" t="s">
        <v>220</v>
      </c>
      <c r="E31" s="163">
        <v>6</v>
      </c>
      <c r="F31" s="163" t="s">
        <v>210</v>
      </c>
      <c r="G31" s="163" t="s">
        <v>286</v>
      </c>
      <c r="H31" s="164">
        <v>7740</v>
      </c>
      <c r="I31" s="168" t="s">
        <v>227</v>
      </c>
      <c r="J31" s="169" t="s">
        <v>360</v>
      </c>
      <c r="K31" s="168" t="s">
        <v>359</v>
      </c>
    </row>
    <row r="32" spans="2:11" ht="24" hidden="1" x14ac:dyDescent="0.25">
      <c r="B32" s="163" t="s">
        <v>219</v>
      </c>
      <c r="C32" s="163" t="s">
        <v>211</v>
      </c>
      <c r="D32" s="163" t="s">
        <v>220</v>
      </c>
      <c r="E32" s="163">
        <v>6</v>
      </c>
      <c r="F32" s="163" t="s">
        <v>57</v>
      </c>
      <c r="G32" s="163" t="s">
        <v>286</v>
      </c>
      <c r="H32" s="164">
        <v>5290</v>
      </c>
      <c r="I32" s="168" t="s">
        <v>245</v>
      </c>
      <c r="J32" s="169" t="s">
        <v>413</v>
      </c>
      <c r="K32" s="168" t="s">
        <v>412</v>
      </c>
    </row>
    <row r="33" spans="2:11" ht="36" hidden="1" x14ac:dyDescent="0.25">
      <c r="B33" s="163" t="s">
        <v>219</v>
      </c>
      <c r="C33" s="163" t="s">
        <v>211</v>
      </c>
      <c r="D33" s="163" t="s">
        <v>220</v>
      </c>
      <c r="E33" s="163">
        <v>6.4</v>
      </c>
      <c r="F33" s="163" t="s">
        <v>205</v>
      </c>
      <c r="G33" s="163" t="s">
        <v>463</v>
      </c>
      <c r="H33" s="164">
        <v>8600</v>
      </c>
      <c r="I33" s="165" t="s">
        <v>227</v>
      </c>
      <c r="J33" s="165" t="s">
        <v>470</v>
      </c>
      <c r="K33" s="165" t="s">
        <v>469</v>
      </c>
    </row>
    <row r="34" spans="2:11" ht="24" hidden="1" x14ac:dyDescent="0.25">
      <c r="B34" s="163" t="s">
        <v>219</v>
      </c>
      <c r="C34" s="163" t="s">
        <v>211</v>
      </c>
      <c r="D34" s="163" t="s">
        <v>220</v>
      </c>
      <c r="E34" s="163">
        <v>6.4</v>
      </c>
      <c r="F34" s="163" t="s">
        <v>57</v>
      </c>
      <c r="G34" s="163" t="s">
        <v>463</v>
      </c>
      <c r="H34" s="164">
        <v>6280</v>
      </c>
      <c r="I34" s="165" t="s">
        <v>440</v>
      </c>
      <c r="J34" s="165" t="s">
        <v>489</v>
      </c>
      <c r="K34" s="167" t="s">
        <v>488</v>
      </c>
    </row>
    <row r="35" spans="2:11" ht="36" hidden="1" x14ac:dyDescent="0.25">
      <c r="B35" s="163" t="s">
        <v>219</v>
      </c>
      <c r="C35" s="163" t="s">
        <v>211</v>
      </c>
      <c r="D35" s="163" t="s">
        <v>220</v>
      </c>
      <c r="E35" s="163">
        <v>7.5</v>
      </c>
      <c r="F35" s="163" t="s">
        <v>214</v>
      </c>
      <c r="G35" s="163" t="s">
        <v>418</v>
      </c>
      <c r="H35" s="164">
        <v>8581</v>
      </c>
      <c r="I35" s="170" t="s">
        <v>227</v>
      </c>
      <c r="J35" s="170" t="s">
        <v>436</v>
      </c>
      <c r="K35" s="170" t="s">
        <v>435</v>
      </c>
    </row>
    <row r="36" spans="2:11" ht="36" hidden="1" x14ac:dyDescent="0.25">
      <c r="B36" s="163" t="s">
        <v>219</v>
      </c>
      <c r="C36" s="163" t="s">
        <v>211</v>
      </c>
      <c r="D36" s="163" t="s">
        <v>220</v>
      </c>
      <c r="E36" s="163">
        <v>7.5</v>
      </c>
      <c r="F36" s="163" t="s">
        <v>213</v>
      </c>
      <c r="G36" s="163" t="s">
        <v>286</v>
      </c>
      <c r="H36" s="164">
        <v>8370</v>
      </c>
      <c r="I36" s="168" t="s">
        <v>227</v>
      </c>
      <c r="J36" s="169" t="s">
        <v>381</v>
      </c>
      <c r="K36" s="168" t="s">
        <v>380</v>
      </c>
    </row>
    <row r="37" spans="2:11" ht="36" hidden="1" x14ac:dyDescent="0.25">
      <c r="B37" s="163" t="s">
        <v>219</v>
      </c>
      <c r="C37" s="163" t="s">
        <v>211</v>
      </c>
      <c r="D37" s="163" t="s">
        <v>220</v>
      </c>
      <c r="E37" s="163">
        <v>7.5</v>
      </c>
      <c r="F37" s="163" t="s">
        <v>210</v>
      </c>
      <c r="G37" s="163" t="s">
        <v>286</v>
      </c>
      <c r="H37" s="164">
        <v>8570</v>
      </c>
      <c r="I37" s="168" t="s">
        <v>227</v>
      </c>
      <c r="J37" s="169" t="s">
        <v>357</v>
      </c>
      <c r="K37" s="168" t="s">
        <v>356</v>
      </c>
    </row>
    <row r="38" spans="2:11" ht="24" hidden="1" x14ac:dyDescent="0.25">
      <c r="B38" s="163" t="s">
        <v>219</v>
      </c>
      <c r="C38" s="163" t="s">
        <v>211</v>
      </c>
      <c r="D38" s="163" t="s">
        <v>220</v>
      </c>
      <c r="E38" s="163">
        <v>7.5</v>
      </c>
      <c r="F38" s="163" t="s">
        <v>57</v>
      </c>
      <c r="G38" s="163" t="s">
        <v>418</v>
      </c>
      <c r="H38" s="164">
        <v>6738</v>
      </c>
      <c r="I38" s="170" t="s">
        <v>245</v>
      </c>
      <c r="J38" s="170" t="s">
        <v>458</v>
      </c>
      <c r="K38" s="170" t="s">
        <v>457</v>
      </c>
    </row>
    <row r="39" spans="2:11" ht="24" hidden="1" x14ac:dyDescent="0.25">
      <c r="B39" s="163" t="s">
        <v>219</v>
      </c>
      <c r="C39" s="163" t="s">
        <v>211</v>
      </c>
      <c r="D39" s="163" t="s">
        <v>220</v>
      </c>
      <c r="E39" s="163">
        <v>7.5</v>
      </c>
      <c r="F39" s="163" t="s">
        <v>57</v>
      </c>
      <c r="G39" s="163" t="s">
        <v>286</v>
      </c>
      <c r="H39" s="164">
        <v>6170</v>
      </c>
      <c r="I39" s="168" t="s">
        <v>245</v>
      </c>
      <c r="J39" s="169" t="s">
        <v>410</v>
      </c>
      <c r="K39" s="168" t="s">
        <v>409</v>
      </c>
    </row>
    <row r="40" spans="2:11" ht="36" hidden="1" x14ac:dyDescent="0.25">
      <c r="B40" s="163" t="s">
        <v>219</v>
      </c>
      <c r="C40" s="163" t="s">
        <v>211</v>
      </c>
      <c r="D40" s="163" t="s">
        <v>220</v>
      </c>
      <c r="E40" s="163">
        <v>8.65</v>
      </c>
      <c r="F40" s="163" t="s">
        <v>205</v>
      </c>
      <c r="G40" s="163" t="s">
        <v>463</v>
      </c>
      <c r="H40" s="164">
        <v>10680</v>
      </c>
      <c r="I40" s="165" t="s">
        <v>227</v>
      </c>
      <c r="J40" s="165" t="s">
        <v>466</v>
      </c>
      <c r="K40" s="165" t="s">
        <v>465</v>
      </c>
    </row>
    <row r="41" spans="2:11" ht="24" hidden="1" x14ac:dyDescent="0.25">
      <c r="B41" s="163" t="s">
        <v>219</v>
      </c>
      <c r="C41" s="163" t="s">
        <v>211</v>
      </c>
      <c r="D41" s="163" t="s">
        <v>220</v>
      </c>
      <c r="E41" s="163">
        <v>8.65</v>
      </c>
      <c r="F41" s="163" t="s">
        <v>57</v>
      </c>
      <c r="G41" s="163" t="s">
        <v>463</v>
      </c>
      <c r="H41" s="164">
        <v>8900</v>
      </c>
      <c r="I41" s="165" t="s">
        <v>440</v>
      </c>
      <c r="J41" s="165" t="s">
        <v>486</v>
      </c>
      <c r="K41" s="167" t="s">
        <v>485</v>
      </c>
    </row>
    <row r="42" spans="2:11" ht="24" hidden="1" x14ac:dyDescent="0.25">
      <c r="B42" s="163" t="s">
        <v>219</v>
      </c>
      <c r="C42" s="163" t="s">
        <v>211</v>
      </c>
      <c r="D42" s="163" t="s">
        <v>220</v>
      </c>
      <c r="E42" s="163">
        <v>8.65</v>
      </c>
      <c r="F42" s="163" t="s">
        <v>57</v>
      </c>
      <c r="G42" s="163" t="s">
        <v>463</v>
      </c>
      <c r="H42" s="164">
        <v>8900</v>
      </c>
      <c r="I42" s="165" t="s">
        <v>440</v>
      </c>
      <c r="J42" s="165" t="s">
        <v>482</v>
      </c>
      <c r="K42" s="167" t="s">
        <v>481</v>
      </c>
    </row>
    <row r="43" spans="2:11" ht="36" hidden="1" x14ac:dyDescent="0.25">
      <c r="B43" s="163" t="s">
        <v>219</v>
      </c>
      <c r="C43" s="163" t="s">
        <v>211</v>
      </c>
      <c r="D43" s="163" t="s">
        <v>220</v>
      </c>
      <c r="E43" s="163">
        <v>10</v>
      </c>
      <c r="F43" s="163" t="s">
        <v>214</v>
      </c>
      <c r="G43" s="163" t="s">
        <v>418</v>
      </c>
      <c r="H43" s="164">
        <v>9810</v>
      </c>
      <c r="I43" s="170" t="s">
        <v>227</v>
      </c>
      <c r="J43" s="170" t="s">
        <v>433</v>
      </c>
      <c r="K43" s="170" t="s">
        <v>432</v>
      </c>
    </row>
    <row r="44" spans="2:11" ht="24" hidden="1" x14ac:dyDescent="0.25">
      <c r="B44" s="163" t="s">
        <v>219</v>
      </c>
      <c r="C44" s="163" t="s">
        <v>211</v>
      </c>
      <c r="D44" s="163" t="s">
        <v>220</v>
      </c>
      <c r="E44" s="163">
        <v>10</v>
      </c>
      <c r="F44" s="163" t="s">
        <v>57</v>
      </c>
      <c r="G44" s="163" t="s">
        <v>418</v>
      </c>
      <c r="H44" s="164">
        <v>8400</v>
      </c>
      <c r="I44" s="170" t="s">
        <v>245</v>
      </c>
      <c r="J44" s="170" t="s">
        <v>455</v>
      </c>
      <c r="K44" s="170" t="s">
        <v>454</v>
      </c>
    </row>
    <row r="45" spans="2:11" ht="36" hidden="1" x14ac:dyDescent="0.25">
      <c r="B45" s="163" t="s">
        <v>219</v>
      </c>
      <c r="C45" s="163" t="s">
        <v>211</v>
      </c>
      <c r="D45" s="163" t="s">
        <v>220</v>
      </c>
      <c r="E45" s="163">
        <v>10.6</v>
      </c>
      <c r="F45" s="163" t="s">
        <v>205</v>
      </c>
      <c r="G45" s="163" t="s">
        <v>463</v>
      </c>
      <c r="H45" s="164">
        <v>11680</v>
      </c>
      <c r="I45" s="165" t="s">
        <v>227</v>
      </c>
      <c r="J45" s="165" t="s">
        <v>462</v>
      </c>
      <c r="K45" s="165" t="s">
        <v>461</v>
      </c>
    </row>
    <row r="46" spans="2:11" ht="24" hidden="1" x14ac:dyDescent="0.25">
      <c r="B46" s="163" t="s">
        <v>219</v>
      </c>
      <c r="C46" s="163" t="s">
        <v>211</v>
      </c>
      <c r="D46" s="163" t="s">
        <v>220</v>
      </c>
      <c r="E46" s="163">
        <v>10.6</v>
      </c>
      <c r="F46" s="163" t="s">
        <v>57</v>
      </c>
      <c r="G46" s="163" t="s">
        <v>463</v>
      </c>
      <c r="H46" s="164">
        <v>9900</v>
      </c>
      <c r="I46" s="165" t="s">
        <v>440</v>
      </c>
      <c r="J46" s="165" t="s">
        <v>484</v>
      </c>
      <c r="K46" s="167" t="s">
        <v>483</v>
      </c>
    </row>
    <row r="47" spans="2:11" ht="36" hidden="1" x14ac:dyDescent="0.25">
      <c r="B47" s="163" t="s">
        <v>219</v>
      </c>
      <c r="C47" s="163" t="s">
        <v>211</v>
      </c>
      <c r="D47" s="163" t="s">
        <v>208</v>
      </c>
      <c r="E47" s="163">
        <v>9</v>
      </c>
      <c r="F47" s="163" t="s">
        <v>229</v>
      </c>
      <c r="G47" s="163" t="s">
        <v>228</v>
      </c>
      <c r="H47" s="164">
        <v>9465</v>
      </c>
      <c r="I47" s="166" t="s">
        <v>227</v>
      </c>
      <c r="J47" s="166" t="s">
        <v>240</v>
      </c>
      <c r="K47" s="166" t="s">
        <v>239</v>
      </c>
    </row>
    <row r="48" spans="2:11" ht="24" hidden="1" x14ac:dyDescent="0.25">
      <c r="B48" s="163" t="s">
        <v>219</v>
      </c>
      <c r="C48" s="163" t="s">
        <v>211</v>
      </c>
      <c r="D48" s="163" t="s">
        <v>208</v>
      </c>
      <c r="E48" s="163">
        <v>9</v>
      </c>
      <c r="F48" s="163" t="s">
        <v>57</v>
      </c>
      <c r="G48" s="163" t="s">
        <v>228</v>
      </c>
      <c r="H48" s="164">
        <v>7165</v>
      </c>
      <c r="I48" s="166" t="s">
        <v>245</v>
      </c>
      <c r="J48" s="166" t="s">
        <v>257</v>
      </c>
      <c r="K48" s="166" t="s">
        <v>256</v>
      </c>
    </row>
    <row r="49" spans="2:11" ht="36" hidden="1" x14ac:dyDescent="0.25">
      <c r="B49" s="163" t="s">
        <v>219</v>
      </c>
      <c r="C49" s="163" t="s">
        <v>211</v>
      </c>
      <c r="D49" s="163" t="s">
        <v>208</v>
      </c>
      <c r="E49" s="163">
        <v>10.8</v>
      </c>
      <c r="F49" s="163" t="s">
        <v>214</v>
      </c>
      <c r="G49" s="163" t="s">
        <v>418</v>
      </c>
      <c r="H49" s="164">
        <v>10199</v>
      </c>
      <c r="I49" s="170" t="s">
        <v>227</v>
      </c>
      <c r="J49" s="170" t="s">
        <v>430</v>
      </c>
      <c r="K49" s="170" t="s">
        <v>429</v>
      </c>
    </row>
    <row r="50" spans="2:11" ht="24" hidden="1" x14ac:dyDescent="0.25">
      <c r="B50" s="163" t="s">
        <v>219</v>
      </c>
      <c r="C50" s="163" t="s">
        <v>211</v>
      </c>
      <c r="D50" s="163" t="s">
        <v>208</v>
      </c>
      <c r="E50" s="163">
        <v>10.8</v>
      </c>
      <c r="F50" s="163" t="s">
        <v>57</v>
      </c>
      <c r="G50" s="163" t="s">
        <v>418</v>
      </c>
      <c r="H50" s="164">
        <v>8582</v>
      </c>
      <c r="I50" s="170" t="s">
        <v>245</v>
      </c>
      <c r="J50" s="170" t="s">
        <v>452</v>
      </c>
      <c r="K50" s="170" t="s">
        <v>451</v>
      </c>
    </row>
    <row r="51" spans="2:11" ht="36" hidden="1" x14ac:dyDescent="0.25">
      <c r="B51" s="163" t="s">
        <v>219</v>
      </c>
      <c r="C51" s="163" t="s">
        <v>211</v>
      </c>
      <c r="D51" s="163" t="s">
        <v>208</v>
      </c>
      <c r="E51" s="163">
        <v>11</v>
      </c>
      <c r="F51" s="163" t="s">
        <v>213</v>
      </c>
      <c r="G51" s="163" t="s">
        <v>286</v>
      </c>
      <c r="H51" s="164">
        <v>9970</v>
      </c>
      <c r="I51" s="168" t="s">
        <v>227</v>
      </c>
      <c r="J51" s="169" t="s">
        <v>378</v>
      </c>
      <c r="K51" s="168" t="s">
        <v>377</v>
      </c>
    </row>
    <row r="52" spans="2:11" ht="36" hidden="1" x14ac:dyDescent="0.25">
      <c r="B52" s="163" t="s">
        <v>219</v>
      </c>
      <c r="C52" s="163" t="s">
        <v>211</v>
      </c>
      <c r="D52" s="163" t="s">
        <v>208</v>
      </c>
      <c r="E52" s="163">
        <v>11</v>
      </c>
      <c r="F52" s="163" t="s">
        <v>210</v>
      </c>
      <c r="G52" s="163" t="s">
        <v>286</v>
      </c>
      <c r="H52" s="164">
        <v>10320</v>
      </c>
      <c r="I52" s="168" t="s">
        <v>227</v>
      </c>
      <c r="J52" s="169" t="s">
        <v>354</v>
      </c>
      <c r="K52" s="168" t="s">
        <v>353</v>
      </c>
    </row>
    <row r="53" spans="2:11" ht="24" hidden="1" x14ac:dyDescent="0.25">
      <c r="B53" s="163" t="s">
        <v>219</v>
      </c>
      <c r="C53" s="163" t="s">
        <v>211</v>
      </c>
      <c r="D53" s="163" t="s">
        <v>208</v>
      </c>
      <c r="E53" s="163">
        <v>11</v>
      </c>
      <c r="F53" s="163" t="s">
        <v>57</v>
      </c>
      <c r="G53" s="163" t="s">
        <v>286</v>
      </c>
      <c r="H53" s="164">
        <v>7670</v>
      </c>
      <c r="I53" s="168" t="s">
        <v>245</v>
      </c>
      <c r="J53" s="169" t="s">
        <v>407</v>
      </c>
      <c r="K53" s="168" t="s">
        <v>406</v>
      </c>
    </row>
    <row r="54" spans="2:11" ht="36" hidden="1" x14ac:dyDescent="0.25">
      <c r="B54" s="163" t="s">
        <v>219</v>
      </c>
      <c r="C54" s="163" t="s">
        <v>211</v>
      </c>
      <c r="D54" s="163" t="s">
        <v>208</v>
      </c>
      <c r="E54" s="163">
        <v>12</v>
      </c>
      <c r="F54" s="163" t="s">
        <v>229</v>
      </c>
      <c r="G54" s="163" t="s">
        <v>228</v>
      </c>
      <c r="H54" s="164">
        <v>10265</v>
      </c>
      <c r="I54" s="166" t="s">
        <v>227</v>
      </c>
      <c r="J54" s="166" t="s">
        <v>238</v>
      </c>
      <c r="K54" s="166" t="s">
        <v>237</v>
      </c>
    </row>
    <row r="55" spans="2:11" ht="24" hidden="1" x14ac:dyDescent="0.25">
      <c r="B55" s="163" t="s">
        <v>219</v>
      </c>
      <c r="C55" s="163" t="s">
        <v>211</v>
      </c>
      <c r="D55" s="163" t="s">
        <v>208</v>
      </c>
      <c r="E55" s="163">
        <v>12</v>
      </c>
      <c r="F55" s="163" t="s">
        <v>57</v>
      </c>
      <c r="G55" s="163" t="s">
        <v>228</v>
      </c>
      <c r="H55" s="164">
        <v>8492</v>
      </c>
      <c r="I55" s="166" t="s">
        <v>245</v>
      </c>
      <c r="J55" s="166" t="s">
        <v>254</v>
      </c>
      <c r="K55" s="166" t="s">
        <v>253</v>
      </c>
    </row>
    <row r="56" spans="2:11" ht="36" hidden="1" x14ac:dyDescent="0.25">
      <c r="B56" s="163" t="s">
        <v>219</v>
      </c>
      <c r="C56" s="163" t="s">
        <v>211</v>
      </c>
      <c r="D56" s="163" t="s">
        <v>208</v>
      </c>
      <c r="E56" s="163">
        <v>13.5</v>
      </c>
      <c r="F56" s="163" t="s">
        <v>214</v>
      </c>
      <c r="G56" s="163" t="s">
        <v>418</v>
      </c>
      <c r="H56" s="164">
        <v>10979</v>
      </c>
      <c r="I56" s="170" t="s">
        <v>227</v>
      </c>
      <c r="J56" s="170" t="s">
        <v>427</v>
      </c>
      <c r="K56" s="170" t="s">
        <v>426</v>
      </c>
    </row>
    <row r="57" spans="2:11" ht="24" hidden="1" x14ac:dyDescent="0.25">
      <c r="B57" s="163" t="s">
        <v>219</v>
      </c>
      <c r="C57" s="163" t="s">
        <v>211</v>
      </c>
      <c r="D57" s="163" t="s">
        <v>208</v>
      </c>
      <c r="E57" s="163">
        <v>13.5</v>
      </c>
      <c r="F57" s="163" t="s">
        <v>57</v>
      </c>
      <c r="G57" s="163" t="s">
        <v>418</v>
      </c>
      <c r="H57" s="164">
        <v>9428</v>
      </c>
      <c r="I57" s="170" t="s">
        <v>245</v>
      </c>
      <c r="J57" s="170" t="s">
        <v>449</v>
      </c>
      <c r="K57" s="170" t="s">
        <v>448</v>
      </c>
    </row>
    <row r="58" spans="2:11" ht="36" hidden="1" x14ac:dyDescent="0.25">
      <c r="B58" s="163" t="s">
        <v>219</v>
      </c>
      <c r="C58" s="163" t="s">
        <v>211</v>
      </c>
      <c r="D58" s="163" t="s">
        <v>208</v>
      </c>
      <c r="E58" s="163">
        <v>14</v>
      </c>
      <c r="F58" s="163" t="s">
        <v>213</v>
      </c>
      <c r="G58" s="163" t="s">
        <v>286</v>
      </c>
      <c r="H58" s="164">
        <v>10880</v>
      </c>
      <c r="I58" s="168" t="s">
        <v>227</v>
      </c>
      <c r="J58" s="169" t="s">
        <v>375</v>
      </c>
      <c r="K58" s="168" t="s">
        <v>374</v>
      </c>
    </row>
    <row r="59" spans="2:11" ht="36" hidden="1" x14ac:dyDescent="0.25">
      <c r="B59" s="163" t="s">
        <v>219</v>
      </c>
      <c r="C59" s="163" t="s">
        <v>211</v>
      </c>
      <c r="D59" s="163" t="s">
        <v>208</v>
      </c>
      <c r="E59" s="163">
        <v>14</v>
      </c>
      <c r="F59" s="163" t="s">
        <v>210</v>
      </c>
      <c r="G59" s="163" t="s">
        <v>286</v>
      </c>
      <c r="H59" s="164">
        <v>11220</v>
      </c>
      <c r="I59" s="168" t="s">
        <v>227</v>
      </c>
      <c r="J59" s="169" t="s">
        <v>352</v>
      </c>
      <c r="K59" s="168" t="s">
        <v>351</v>
      </c>
    </row>
    <row r="60" spans="2:11" ht="24" hidden="1" x14ac:dyDescent="0.25">
      <c r="B60" s="163" t="s">
        <v>219</v>
      </c>
      <c r="C60" s="163" t="s">
        <v>211</v>
      </c>
      <c r="D60" s="163" t="s">
        <v>208</v>
      </c>
      <c r="E60" s="163">
        <v>14</v>
      </c>
      <c r="F60" s="163" t="s">
        <v>57</v>
      </c>
      <c r="G60" s="163" t="s">
        <v>286</v>
      </c>
      <c r="H60" s="164">
        <v>9080</v>
      </c>
      <c r="I60" s="168" t="s">
        <v>245</v>
      </c>
      <c r="J60" s="169" t="s">
        <v>404</v>
      </c>
      <c r="K60" s="168" t="s">
        <v>403</v>
      </c>
    </row>
    <row r="61" spans="2:11" ht="36" hidden="1" x14ac:dyDescent="0.25">
      <c r="B61" s="163" t="s">
        <v>219</v>
      </c>
      <c r="C61" s="163" t="s">
        <v>211</v>
      </c>
      <c r="D61" s="163" t="s">
        <v>208</v>
      </c>
      <c r="E61" s="163">
        <v>16</v>
      </c>
      <c r="F61" s="163" t="s">
        <v>213</v>
      </c>
      <c r="G61" s="163" t="s">
        <v>286</v>
      </c>
      <c r="H61" s="164">
        <v>11250</v>
      </c>
      <c r="I61" s="168" t="s">
        <v>227</v>
      </c>
      <c r="J61" s="169" t="s">
        <v>372</v>
      </c>
      <c r="K61" s="168" t="s">
        <v>371</v>
      </c>
    </row>
    <row r="62" spans="2:11" ht="36" hidden="1" x14ac:dyDescent="0.25">
      <c r="B62" s="163" t="s">
        <v>219</v>
      </c>
      <c r="C62" s="163" t="s">
        <v>211</v>
      </c>
      <c r="D62" s="163" t="s">
        <v>208</v>
      </c>
      <c r="E62" s="163">
        <v>16</v>
      </c>
      <c r="F62" s="163" t="s">
        <v>210</v>
      </c>
      <c r="G62" s="163" t="s">
        <v>286</v>
      </c>
      <c r="H62" s="164">
        <v>11670</v>
      </c>
      <c r="I62" s="168" t="s">
        <v>227</v>
      </c>
      <c r="J62" s="169" t="s">
        <v>350</v>
      </c>
      <c r="K62" s="168" t="s">
        <v>349</v>
      </c>
    </row>
    <row r="63" spans="2:11" ht="24" hidden="1" x14ac:dyDescent="0.25">
      <c r="B63" s="163" t="s">
        <v>219</v>
      </c>
      <c r="C63" s="163" t="s">
        <v>211</v>
      </c>
      <c r="D63" s="163" t="s">
        <v>208</v>
      </c>
      <c r="E63" s="163">
        <v>16</v>
      </c>
      <c r="F63" s="163" t="s">
        <v>57</v>
      </c>
      <c r="G63" s="163" t="s">
        <v>286</v>
      </c>
      <c r="H63" s="164">
        <v>9430</v>
      </c>
      <c r="I63" s="168" t="s">
        <v>245</v>
      </c>
      <c r="J63" s="169" t="s">
        <v>401</v>
      </c>
      <c r="K63" s="168" t="s">
        <v>400</v>
      </c>
    </row>
    <row r="64" spans="2:11" ht="24" hidden="1" x14ac:dyDescent="0.25">
      <c r="B64" s="163" t="s">
        <v>219</v>
      </c>
      <c r="C64" s="163" t="s">
        <v>211</v>
      </c>
      <c r="D64" s="163" t="s">
        <v>215</v>
      </c>
      <c r="E64" s="163">
        <v>11</v>
      </c>
      <c r="F64" s="163" t="s">
        <v>213</v>
      </c>
      <c r="G64" s="163" t="s">
        <v>286</v>
      </c>
      <c r="H64" s="164">
        <v>13720</v>
      </c>
      <c r="I64" s="168" t="s">
        <v>285</v>
      </c>
      <c r="J64" s="168" t="s">
        <v>319</v>
      </c>
      <c r="K64" s="168" t="s">
        <v>318</v>
      </c>
    </row>
    <row r="65" spans="2:11" ht="24" hidden="1" x14ac:dyDescent="0.25">
      <c r="B65" s="163" t="s">
        <v>219</v>
      </c>
      <c r="C65" s="163" t="s">
        <v>211</v>
      </c>
      <c r="D65" s="163" t="s">
        <v>215</v>
      </c>
      <c r="E65" s="163">
        <v>11</v>
      </c>
      <c r="F65" s="163" t="s">
        <v>210</v>
      </c>
      <c r="G65" s="163" t="s">
        <v>286</v>
      </c>
      <c r="H65" s="164">
        <v>14220</v>
      </c>
      <c r="I65" s="168" t="s">
        <v>285</v>
      </c>
      <c r="J65" s="168" t="s">
        <v>301</v>
      </c>
      <c r="K65" s="168" t="s">
        <v>300</v>
      </c>
    </row>
    <row r="66" spans="2:11" ht="24" hidden="1" x14ac:dyDescent="0.25">
      <c r="B66" s="163" t="s">
        <v>219</v>
      </c>
      <c r="C66" s="163" t="s">
        <v>211</v>
      </c>
      <c r="D66" s="163" t="s">
        <v>215</v>
      </c>
      <c r="E66" s="163">
        <v>11</v>
      </c>
      <c r="F66" s="163" t="s">
        <v>57</v>
      </c>
      <c r="G66" s="163" t="s">
        <v>286</v>
      </c>
      <c r="H66" s="164">
        <v>11460</v>
      </c>
      <c r="I66" s="168" t="s">
        <v>323</v>
      </c>
      <c r="J66" s="168" t="s">
        <v>338</v>
      </c>
      <c r="K66" s="168" t="s">
        <v>337</v>
      </c>
    </row>
    <row r="67" spans="2:11" ht="24" hidden="1" x14ac:dyDescent="0.25">
      <c r="B67" s="163" t="s">
        <v>219</v>
      </c>
      <c r="C67" s="163" t="s">
        <v>211</v>
      </c>
      <c r="D67" s="163" t="s">
        <v>215</v>
      </c>
      <c r="E67" s="163">
        <v>14</v>
      </c>
      <c r="F67" s="163" t="s">
        <v>213</v>
      </c>
      <c r="G67" s="163" t="s">
        <v>286</v>
      </c>
      <c r="H67" s="164">
        <v>14630</v>
      </c>
      <c r="I67" s="168" t="s">
        <v>285</v>
      </c>
      <c r="J67" s="168" t="s">
        <v>316</v>
      </c>
      <c r="K67" s="168" t="s">
        <v>315</v>
      </c>
    </row>
    <row r="68" spans="2:11" ht="24" hidden="1" x14ac:dyDescent="0.25">
      <c r="B68" s="163" t="s">
        <v>219</v>
      </c>
      <c r="C68" s="163" t="s">
        <v>211</v>
      </c>
      <c r="D68" s="163" t="s">
        <v>215</v>
      </c>
      <c r="E68" s="163">
        <v>14</v>
      </c>
      <c r="F68" s="163" t="s">
        <v>210</v>
      </c>
      <c r="G68" s="163" t="s">
        <v>286</v>
      </c>
      <c r="H68" s="164">
        <v>15130</v>
      </c>
      <c r="I68" s="168" t="s">
        <v>285</v>
      </c>
      <c r="J68" s="168" t="s">
        <v>298</v>
      </c>
      <c r="K68" s="168" t="s">
        <v>297</v>
      </c>
    </row>
    <row r="69" spans="2:11" ht="24" hidden="1" x14ac:dyDescent="0.25">
      <c r="B69" s="163" t="s">
        <v>219</v>
      </c>
      <c r="C69" s="163" t="s">
        <v>211</v>
      </c>
      <c r="D69" s="163" t="s">
        <v>215</v>
      </c>
      <c r="E69" s="163">
        <v>14</v>
      </c>
      <c r="F69" s="163" t="s">
        <v>57</v>
      </c>
      <c r="G69" s="163" t="s">
        <v>286</v>
      </c>
      <c r="H69" s="164">
        <v>12390</v>
      </c>
      <c r="I69" s="168" t="s">
        <v>323</v>
      </c>
      <c r="J69" s="168" t="s">
        <v>335</v>
      </c>
      <c r="K69" s="168" t="s">
        <v>334</v>
      </c>
    </row>
    <row r="70" spans="2:11" ht="24" hidden="1" x14ac:dyDescent="0.25">
      <c r="B70" s="163" t="s">
        <v>219</v>
      </c>
      <c r="C70" s="163" t="s">
        <v>211</v>
      </c>
      <c r="D70" s="163" t="s">
        <v>215</v>
      </c>
      <c r="E70" s="163">
        <v>16</v>
      </c>
      <c r="F70" s="163" t="s">
        <v>213</v>
      </c>
      <c r="G70" s="163" t="s">
        <v>286</v>
      </c>
      <c r="H70" s="164">
        <v>15900</v>
      </c>
      <c r="I70" s="168" t="s">
        <v>285</v>
      </c>
      <c r="J70" s="168" t="s">
        <v>313</v>
      </c>
      <c r="K70" s="168" t="s">
        <v>312</v>
      </c>
    </row>
    <row r="71" spans="2:11" ht="24" hidden="1" x14ac:dyDescent="0.25">
      <c r="B71" s="163" t="s">
        <v>219</v>
      </c>
      <c r="C71" s="163" t="s">
        <v>211</v>
      </c>
      <c r="D71" s="163" t="s">
        <v>215</v>
      </c>
      <c r="E71" s="163">
        <v>16</v>
      </c>
      <c r="F71" s="163" t="s">
        <v>210</v>
      </c>
      <c r="G71" s="163" t="s">
        <v>286</v>
      </c>
      <c r="H71" s="164">
        <v>16400</v>
      </c>
      <c r="I71" s="168" t="s">
        <v>285</v>
      </c>
      <c r="J71" s="168" t="s">
        <v>295</v>
      </c>
      <c r="K71" s="168" t="s">
        <v>294</v>
      </c>
    </row>
    <row r="72" spans="2:11" ht="24" hidden="1" x14ac:dyDescent="0.25">
      <c r="B72" s="163" t="s">
        <v>219</v>
      </c>
      <c r="C72" s="163" t="s">
        <v>211</v>
      </c>
      <c r="D72" s="163" t="s">
        <v>215</v>
      </c>
      <c r="E72" s="163">
        <v>16</v>
      </c>
      <c r="F72" s="163" t="s">
        <v>57</v>
      </c>
      <c r="G72" s="163" t="s">
        <v>286</v>
      </c>
      <c r="H72" s="164">
        <v>13740</v>
      </c>
      <c r="I72" s="168" t="s">
        <v>323</v>
      </c>
      <c r="J72" s="168" t="s">
        <v>332</v>
      </c>
      <c r="K72" s="168" t="s">
        <v>331</v>
      </c>
    </row>
    <row r="73" spans="2:11" ht="24" hidden="1" x14ac:dyDescent="0.25">
      <c r="B73" s="163" t="s">
        <v>219</v>
      </c>
      <c r="C73" s="163" t="s">
        <v>218</v>
      </c>
      <c r="D73" s="163" t="s">
        <v>220</v>
      </c>
      <c r="E73" s="163">
        <v>10.6</v>
      </c>
      <c r="F73" s="163" t="s">
        <v>57</v>
      </c>
      <c r="G73" s="163" t="s">
        <v>463</v>
      </c>
      <c r="H73" s="164">
        <v>9900</v>
      </c>
      <c r="I73" s="165" t="s">
        <v>440</v>
      </c>
      <c r="J73" s="165" t="s">
        <v>479</v>
      </c>
      <c r="K73" s="167" t="s">
        <v>478</v>
      </c>
    </row>
    <row r="74" spans="2:11" ht="36" hidden="1" x14ac:dyDescent="0.25">
      <c r="B74" s="163" t="s">
        <v>219</v>
      </c>
      <c r="C74" s="163" t="s">
        <v>218</v>
      </c>
      <c r="D74" s="163" t="s">
        <v>208</v>
      </c>
      <c r="E74" s="163">
        <v>9</v>
      </c>
      <c r="F74" s="163" t="s">
        <v>229</v>
      </c>
      <c r="G74" s="163" t="s">
        <v>228</v>
      </c>
      <c r="H74" s="164">
        <v>10093</v>
      </c>
      <c r="I74" s="166" t="s">
        <v>227</v>
      </c>
      <c r="J74" s="166" t="s">
        <v>235</v>
      </c>
      <c r="K74" s="166" t="s">
        <v>234</v>
      </c>
    </row>
    <row r="75" spans="2:11" ht="24" hidden="1" x14ac:dyDescent="0.25">
      <c r="B75" s="163" t="s">
        <v>219</v>
      </c>
      <c r="C75" s="163" t="s">
        <v>218</v>
      </c>
      <c r="D75" s="163" t="s">
        <v>208</v>
      </c>
      <c r="E75" s="163">
        <v>9</v>
      </c>
      <c r="F75" s="163" t="s">
        <v>57</v>
      </c>
      <c r="G75" s="163" t="s">
        <v>228</v>
      </c>
      <c r="H75" s="164">
        <v>7345</v>
      </c>
      <c r="I75" s="166" t="s">
        <v>245</v>
      </c>
      <c r="J75" s="166" t="s">
        <v>252</v>
      </c>
      <c r="K75" s="166" t="s">
        <v>251</v>
      </c>
    </row>
    <row r="76" spans="2:11" ht="36" hidden="1" x14ac:dyDescent="0.25">
      <c r="B76" s="163" t="s">
        <v>219</v>
      </c>
      <c r="C76" s="163" t="s">
        <v>218</v>
      </c>
      <c r="D76" s="163" t="s">
        <v>208</v>
      </c>
      <c r="E76" s="163">
        <v>10.8</v>
      </c>
      <c r="F76" s="163" t="s">
        <v>214</v>
      </c>
      <c r="G76" s="163" t="s">
        <v>418</v>
      </c>
      <c r="H76" s="164">
        <v>10199</v>
      </c>
      <c r="I76" s="170" t="s">
        <v>227</v>
      </c>
      <c r="J76" s="170" t="s">
        <v>424</v>
      </c>
      <c r="K76" s="170" t="s">
        <v>423</v>
      </c>
    </row>
    <row r="77" spans="2:11" ht="24" hidden="1" x14ac:dyDescent="0.25">
      <c r="B77" s="163" t="s">
        <v>219</v>
      </c>
      <c r="C77" s="163" t="s">
        <v>218</v>
      </c>
      <c r="D77" s="163" t="s">
        <v>208</v>
      </c>
      <c r="E77" s="163">
        <v>10.8</v>
      </c>
      <c r="F77" s="163" t="s">
        <v>57</v>
      </c>
      <c r="G77" s="163" t="s">
        <v>418</v>
      </c>
      <c r="H77" s="164">
        <v>8582</v>
      </c>
      <c r="I77" s="170" t="s">
        <v>245</v>
      </c>
      <c r="J77" s="170" t="s">
        <v>446</v>
      </c>
      <c r="K77" s="170" t="s">
        <v>445</v>
      </c>
    </row>
    <row r="78" spans="2:11" ht="36" x14ac:dyDescent="0.25">
      <c r="B78" s="163" t="s">
        <v>219</v>
      </c>
      <c r="C78" s="163" t="s">
        <v>218</v>
      </c>
      <c r="D78" s="163" t="s">
        <v>208</v>
      </c>
      <c r="E78" s="163">
        <v>11</v>
      </c>
      <c r="F78" s="163" t="s">
        <v>213</v>
      </c>
      <c r="G78" s="163" t="s">
        <v>286</v>
      </c>
      <c r="H78" s="164">
        <v>10470</v>
      </c>
      <c r="I78" s="168" t="s">
        <v>227</v>
      </c>
      <c r="J78" s="169" t="s">
        <v>369</v>
      </c>
      <c r="K78" s="168" t="s">
        <v>368</v>
      </c>
    </row>
    <row r="79" spans="2:11" ht="36" hidden="1" x14ac:dyDescent="0.25">
      <c r="B79" s="163" t="s">
        <v>219</v>
      </c>
      <c r="C79" s="163" t="s">
        <v>218</v>
      </c>
      <c r="D79" s="163" t="s">
        <v>208</v>
      </c>
      <c r="E79" s="163">
        <v>11</v>
      </c>
      <c r="F79" s="163" t="s">
        <v>210</v>
      </c>
      <c r="G79" s="163" t="s">
        <v>286</v>
      </c>
      <c r="H79" s="164">
        <v>10820</v>
      </c>
      <c r="I79" s="168" t="s">
        <v>227</v>
      </c>
      <c r="J79" s="169" t="s">
        <v>347</v>
      </c>
      <c r="K79" s="168" t="s">
        <v>346</v>
      </c>
    </row>
    <row r="80" spans="2:11" ht="24" hidden="1" x14ac:dyDescent="0.25">
      <c r="B80" s="163" t="s">
        <v>219</v>
      </c>
      <c r="C80" s="163" t="s">
        <v>218</v>
      </c>
      <c r="D80" s="163" t="s">
        <v>208</v>
      </c>
      <c r="E80" s="163">
        <v>11</v>
      </c>
      <c r="F80" s="163" t="s">
        <v>57</v>
      </c>
      <c r="G80" s="163" t="s">
        <v>286</v>
      </c>
      <c r="H80" s="164">
        <v>8170</v>
      </c>
      <c r="I80" s="168" t="s">
        <v>245</v>
      </c>
      <c r="J80" s="169" t="s">
        <v>399</v>
      </c>
      <c r="K80" s="168" t="s">
        <v>398</v>
      </c>
    </row>
    <row r="81" spans="2:11" ht="36" hidden="1" x14ac:dyDescent="0.25">
      <c r="B81" s="163" t="s">
        <v>219</v>
      </c>
      <c r="C81" s="163" t="s">
        <v>218</v>
      </c>
      <c r="D81" s="163" t="s">
        <v>208</v>
      </c>
      <c r="E81" s="163">
        <v>12</v>
      </c>
      <c r="F81" s="163" t="s">
        <v>229</v>
      </c>
      <c r="G81" s="163" t="s">
        <v>228</v>
      </c>
      <c r="H81" s="164">
        <v>10882</v>
      </c>
      <c r="I81" s="166" t="s">
        <v>227</v>
      </c>
      <c r="J81" s="166" t="s">
        <v>232</v>
      </c>
      <c r="K81" s="166" t="s">
        <v>231</v>
      </c>
    </row>
    <row r="82" spans="2:11" ht="24" hidden="1" x14ac:dyDescent="0.25">
      <c r="B82" s="163" t="s">
        <v>219</v>
      </c>
      <c r="C82" s="163" t="s">
        <v>218</v>
      </c>
      <c r="D82" s="163" t="s">
        <v>208</v>
      </c>
      <c r="E82" s="163">
        <v>12</v>
      </c>
      <c r="F82" s="163" t="s">
        <v>57</v>
      </c>
      <c r="G82" s="163" t="s">
        <v>228</v>
      </c>
      <c r="H82" s="164">
        <v>8919</v>
      </c>
      <c r="I82" s="166" t="s">
        <v>245</v>
      </c>
      <c r="J82" s="166" t="s">
        <v>248</v>
      </c>
      <c r="K82" s="166" t="s">
        <v>247</v>
      </c>
    </row>
    <row r="83" spans="2:11" ht="36" hidden="1" x14ac:dyDescent="0.25">
      <c r="B83" s="163" t="s">
        <v>219</v>
      </c>
      <c r="C83" s="163" t="s">
        <v>218</v>
      </c>
      <c r="D83" s="163" t="s">
        <v>208</v>
      </c>
      <c r="E83" s="163">
        <v>13</v>
      </c>
      <c r="F83" s="163" t="s">
        <v>214</v>
      </c>
      <c r="G83" s="163" t="s">
        <v>418</v>
      </c>
      <c r="H83" s="164">
        <v>10979</v>
      </c>
      <c r="I83" s="170" t="s">
        <v>227</v>
      </c>
      <c r="J83" s="170" t="s">
        <v>421</v>
      </c>
      <c r="K83" s="170" t="s">
        <v>420</v>
      </c>
    </row>
    <row r="84" spans="2:11" ht="24" hidden="1" x14ac:dyDescent="0.25">
      <c r="B84" s="163" t="s">
        <v>219</v>
      </c>
      <c r="C84" s="163" t="s">
        <v>218</v>
      </c>
      <c r="D84" s="163" t="s">
        <v>208</v>
      </c>
      <c r="E84" s="163">
        <v>13</v>
      </c>
      <c r="F84" s="163" t="s">
        <v>57</v>
      </c>
      <c r="G84" s="163" t="s">
        <v>418</v>
      </c>
      <c r="H84" s="164">
        <v>9428</v>
      </c>
      <c r="I84" s="170" t="s">
        <v>440</v>
      </c>
      <c r="J84" s="170" t="s">
        <v>443</v>
      </c>
      <c r="K84" s="170" t="s">
        <v>442</v>
      </c>
    </row>
    <row r="85" spans="2:11" ht="36" hidden="1" x14ac:dyDescent="0.25">
      <c r="B85" s="163" t="s">
        <v>219</v>
      </c>
      <c r="C85" s="163" t="s">
        <v>218</v>
      </c>
      <c r="D85" s="163" t="s">
        <v>208</v>
      </c>
      <c r="E85" s="163">
        <v>14</v>
      </c>
      <c r="F85" s="163" t="s">
        <v>213</v>
      </c>
      <c r="G85" s="163" t="s">
        <v>286</v>
      </c>
      <c r="H85" s="164">
        <v>11000</v>
      </c>
      <c r="I85" s="168" t="s">
        <v>227</v>
      </c>
      <c r="J85" s="169" t="s">
        <v>366</v>
      </c>
      <c r="K85" s="168" t="s">
        <v>365</v>
      </c>
    </row>
    <row r="86" spans="2:11" ht="36" hidden="1" x14ac:dyDescent="0.25">
      <c r="B86" s="163" t="s">
        <v>219</v>
      </c>
      <c r="C86" s="163" t="s">
        <v>218</v>
      </c>
      <c r="D86" s="163" t="s">
        <v>208</v>
      </c>
      <c r="E86" s="163">
        <v>14</v>
      </c>
      <c r="F86" s="163" t="s">
        <v>210</v>
      </c>
      <c r="G86" s="163" t="s">
        <v>286</v>
      </c>
      <c r="H86" s="164">
        <v>11340</v>
      </c>
      <c r="I86" s="168" t="s">
        <v>227</v>
      </c>
      <c r="J86" s="169" t="s">
        <v>344</v>
      </c>
      <c r="K86" s="168" t="s">
        <v>343</v>
      </c>
    </row>
    <row r="87" spans="2:11" ht="24" hidden="1" x14ac:dyDescent="0.25">
      <c r="B87" s="163" t="s">
        <v>219</v>
      </c>
      <c r="C87" s="163" t="s">
        <v>218</v>
      </c>
      <c r="D87" s="163" t="s">
        <v>208</v>
      </c>
      <c r="E87" s="163">
        <v>14</v>
      </c>
      <c r="F87" s="163" t="s">
        <v>57</v>
      </c>
      <c r="G87" s="163" t="s">
        <v>286</v>
      </c>
      <c r="H87" s="164">
        <v>9200</v>
      </c>
      <c r="I87" s="168" t="s">
        <v>245</v>
      </c>
      <c r="J87" s="169" t="s">
        <v>396</v>
      </c>
      <c r="K87" s="168" t="s">
        <v>395</v>
      </c>
    </row>
    <row r="88" spans="2:11" ht="36" hidden="1" x14ac:dyDescent="0.25">
      <c r="B88" s="163" t="s">
        <v>219</v>
      </c>
      <c r="C88" s="163" t="s">
        <v>218</v>
      </c>
      <c r="D88" s="163" t="s">
        <v>208</v>
      </c>
      <c r="E88" s="163">
        <v>15.17</v>
      </c>
      <c r="F88" s="163" t="s">
        <v>214</v>
      </c>
      <c r="G88" s="163" t="s">
        <v>418</v>
      </c>
      <c r="H88" s="164">
        <v>11487</v>
      </c>
      <c r="I88" s="170" t="s">
        <v>227</v>
      </c>
      <c r="J88" s="170" t="s">
        <v>417</v>
      </c>
      <c r="K88" s="170" t="s">
        <v>416</v>
      </c>
    </row>
    <row r="89" spans="2:11" ht="24" hidden="1" x14ac:dyDescent="0.25">
      <c r="B89" s="163" t="s">
        <v>219</v>
      </c>
      <c r="C89" s="163" t="s">
        <v>218</v>
      </c>
      <c r="D89" s="163" t="s">
        <v>208</v>
      </c>
      <c r="E89" s="163">
        <v>15.17</v>
      </c>
      <c r="F89" s="163" t="s">
        <v>57</v>
      </c>
      <c r="G89" s="163" t="s">
        <v>418</v>
      </c>
      <c r="H89" s="164">
        <v>9945</v>
      </c>
      <c r="I89" s="170" t="s">
        <v>440</v>
      </c>
      <c r="J89" s="170" t="s">
        <v>439</v>
      </c>
      <c r="K89" s="170" t="s">
        <v>438</v>
      </c>
    </row>
    <row r="90" spans="2:11" ht="36" hidden="1" x14ac:dyDescent="0.25">
      <c r="B90" s="163" t="s">
        <v>219</v>
      </c>
      <c r="C90" s="163" t="s">
        <v>218</v>
      </c>
      <c r="D90" s="163" t="s">
        <v>208</v>
      </c>
      <c r="E90" s="163">
        <v>16</v>
      </c>
      <c r="F90" s="163" t="s">
        <v>229</v>
      </c>
      <c r="G90" s="163" t="s">
        <v>228</v>
      </c>
      <c r="H90" s="164">
        <v>12300</v>
      </c>
      <c r="I90" s="166" t="s">
        <v>227</v>
      </c>
      <c r="J90" s="166" t="s">
        <v>226</v>
      </c>
      <c r="K90" s="166" t="s">
        <v>225</v>
      </c>
    </row>
    <row r="91" spans="2:11" ht="36" hidden="1" x14ac:dyDescent="0.25">
      <c r="B91" s="163" t="s">
        <v>219</v>
      </c>
      <c r="C91" s="163" t="s">
        <v>218</v>
      </c>
      <c r="D91" s="163" t="s">
        <v>208</v>
      </c>
      <c r="E91" s="163">
        <v>16</v>
      </c>
      <c r="F91" s="163" t="s">
        <v>213</v>
      </c>
      <c r="G91" s="163" t="s">
        <v>286</v>
      </c>
      <c r="H91" s="164">
        <v>11450</v>
      </c>
      <c r="I91" s="168" t="s">
        <v>227</v>
      </c>
      <c r="J91" s="169" t="s">
        <v>363</v>
      </c>
      <c r="K91" s="168" t="s">
        <v>362</v>
      </c>
    </row>
    <row r="92" spans="2:11" ht="36" hidden="1" x14ac:dyDescent="0.25">
      <c r="B92" s="163" t="s">
        <v>219</v>
      </c>
      <c r="C92" s="163" t="s">
        <v>218</v>
      </c>
      <c r="D92" s="163" t="s">
        <v>208</v>
      </c>
      <c r="E92" s="163">
        <v>16</v>
      </c>
      <c r="F92" s="163" t="s">
        <v>210</v>
      </c>
      <c r="G92" s="163" t="s">
        <v>286</v>
      </c>
      <c r="H92" s="164">
        <v>11870</v>
      </c>
      <c r="I92" s="168" t="s">
        <v>227</v>
      </c>
      <c r="J92" s="169" t="s">
        <v>341</v>
      </c>
      <c r="K92" s="168" t="s">
        <v>340</v>
      </c>
    </row>
    <row r="93" spans="2:11" ht="24" hidden="1" x14ac:dyDescent="0.25">
      <c r="B93" s="163" t="s">
        <v>219</v>
      </c>
      <c r="C93" s="163" t="s">
        <v>218</v>
      </c>
      <c r="D93" s="163" t="s">
        <v>208</v>
      </c>
      <c r="E93" s="163">
        <v>16</v>
      </c>
      <c r="F93" s="163" t="s">
        <v>57</v>
      </c>
      <c r="G93" s="163" t="s">
        <v>286</v>
      </c>
      <c r="H93" s="164">
        <v>9630</v>
      </c>
      <c r="I93" s="168" t="s">
        <v>245</v>
      </c>
      <c r="J93" s="169" t="s">
        <v>393</v>
      </c>
      <c r="K93" s="168" t="s">
        <v>392</v>
      </c>
    </row>
    <row r="94" spans="2:11" ht="36" hidden="1" x14ac:dyDescent="0.25">
      <c r="B94" s="163" t="s">
        <v>219</v>
      </c>
      <c r="C94" s="163" t="s">
        <v>218</v>
      </c>
      <c r="D94" s="163" t="s">
        <v>208</v>
      </c>
      <c r="E94" s="163">
        <v>16</v>
      </c>
      <c r="F94" s="163" t="s">
        <v>57</v>
      </c>
      <c r="G94" s="163" t="s">
        <v>228</v>
      </c>
      <c r="H94" s="164">
        <v>10927</v>
      </c>
      <c r="I94" s="166" t="s">
        <v>245</v>
      </c>
      <c r="J94" s="166" t="s">
        <v>244</v>
      </c>
      <c r="K94" s="166" t="s">
        <v>243</v>
      </c>
    </row>
    <row r="95" spans="2:11" ht="24" hidden="1" x14ac:dyDescent="0.25">
      <c r="B95" s="163" t="s">
        <v>219</v>
      </c>
      <c r="C95" s="163" t="s">
        <v>218</v>
      </c>
      <c r="D95" s="163" t="s">
        <v>208</v>
      </c>
      <c r="E95" s="163">
        <v>20</v>
      </c>
      <c r="F95" s="163" t="s">
        <v>57</v>
      </c>
      <c r="G95" s="163" t="s">
        <v>286</v>
      </c>
      <c r="H95" s="164">
        <v>13680</v>
      </c>
      <c r="I95" s="168" t="s">
        <v>245</v>
      </c>
      <c r="J95" s="169" t="s">
        <v>390</v>
      </c>
      <c r="K95" s="168" t="s">
        <v>389</v>
      </c>
    </row>
    <row r="96" spans="2:11" ht="24" hidden="1" x14ac:dyDescent="0.25">
      <c r="B96" s="163" t="s">
        <v>219</v>
      </c>
      <c r="C96" s="163" t="s">
        <v>218</v>
      </c>
      <c r="D96" s="163" t="s">
        <v>208</v>
      </c>
      <c r="E96" s="163">
        <v>24</v>
      </c>
      <c r="F96" s="163" t="s">
        <v>57</v>
      </c>
      <c r="G96" s="163" t="s">
        <v>286</v>
      </c>
      <c r="H96" s="164">
        <v>14740</v>
      </c>
      <c r="I96" s="168" t="s">
        <v>245</v>
      </c>
      <c r="J96" s="169" t="s">
        <v>387</v>
      </c>
      <c r="K96" s="168" t="s">
        <v>386</v>
      </c>
    </row>
    <row r="97" spans="2:11" ht="24" hidden="1" x14ac:dyDescent="0.25">
      <c r="B97" s="163" t="s">
        <v>219</v>
      </c>
      <c r="C97" s="163" t="s">
        <v>218</v>
      </c>
      <c r="D97" s="163" t="s">
        <v>215</v>
      </c>
      <c r="E97" s="163">
        <v>11</v>
      </c>
      <c r="F97" s="163" t="s">
        <v>213</v>
      </c>
      <c r="G97" s="163" t="s">
        <v>286</v>
      </c>
      <c r="H97" s="164">
        <v>15620</v>
      </c>
      <c r="I97" s="168" t="s">
        <v>285</v>
      </c>
      <c r="J97" s="168" t="s">
        <v>310</v>
      </c>
      <c r="K97" s="168" t="s">
        <v>309</v>
      </c>
    </row>
    <row r="98" spans="2:11" ht="24" hidden="1" x14ac:dyDescent="0.25">
      <c r="B98" s="163" t="s">
        <v>219</v>
      </c>
      <c r="C98" s="163" t="s">
        <v>218</v>
      </c>
      <c r="D98" s="163" t="s">
        <v>215</v>
      </c>
      <c r="E98" s="163">
        <v>11</v>
      </c>
      <c r="F98" s="163" t="s">
        <v>210</v>
      </c>
      <c r="G98" s="163" t="s">
        <v>286</v>
      </c>
      <c r="H98" s="164">
        <v>16120</v>
      </c>
      <c r="I98" s="168" t="s">
        <v>285</v>
      </c>
      <c r="J98" s="168" t="s">
        <v>292</v>
      </c>
      <c r="K98" s="168" t="s">
        <v>291</v>
      </c>
    </row>
    <row r="99" spans="2:11" ht="24" hidden="1" x14ac:dyDescent="0.25">
      <c r="B99" s="163" t="s">
        <v>219</v>
      </c>
      <c r="C99" s="163" t="s">
        <v>218</v>
      </c>
      <c r="D99" s="163" t="s">
        <v>215</v>
      </c>
      <c r="E99" s="163">
        <v>11</v>
      </c>
      <c r="F99" s="163" t="s">
        <v>57</v>
      </c>
      <c r="G99" s="163" t="s">
        <v>286</v>
      </c>
      <c r="H99" s="164">
        <v>13260</v>
      </c>
      <c r="I99" s="168" t="s">
        <v>323</v>
      </c>
      <c r="J99" s="168" t="s">
        <v>329</v>
      </c>
      <c r="K99" s="168" t="s">
        <v>328</v>
      </c>
    </row>
    <row r="100" spans="2:11" ht="24" hidden="1" x14ac:dyDescent="0.25">
      <c r="B100" s="163" t="s">
        <v>219</v>
      </c>
      <c r="C100" s="163" t="s">
        <v>218</v>
      </c>
      <c r="D100" s="163" t="s">
        <v>215</v>
      </c>
      <c r="E100" s="163">
        <v>14</v>
      </c>
      <c r="F100" s="163" t="s">
        <v>213</v>
      </c>
      <c r="G100" s="163" t="s">
        <v>286</v>
      </c>
      <c r="H100" s="164">
        <v>16430</v>
      </c>
      <c r="I100" s="168" t="s">
        <v>285</v>
      </c>
      <c r="J100" s="168" t="s">
        <v>307</v>
      </c>
      <c r="K100" s="168" t="s">
        <v>306</v>
      </c>
    </row>
    <row r="101" spans="2:11" ht="24" hidden="1" x14ac:dyDescent="0.25">
      <c r="B101" s="163" t="s">
        <v>219</v>
      </c>
      <c r="C101" s="163" t="s">
        <v>218</v>
      </c>
      <c r="D101" s="163" t="s">
        <v>215</v>
      </c>
      <c r="E101" s="163">
        <v>14</v>
      </c>
      <c r="F101" s="163" t="s">
        <v>210</v>
      </c>
      <c r="G101" s="163" t="s">
        <v>286</v>
      </c>
      <c r="H101" s="164">
        <v>19930</v>
      </c>
      <c r="I101" s="168" t="s">
        <v>285</v>
      </c>
      <c r="J101" s="168" t="s">
        <v>289</v>
      </c>
      <c r="K101" s="168" t="s">
        <v>288</v>
      </c>
    </row>
    <row r="102" spans="2:11" ht="24" hidden="1" x14ac:dyDescent="0.25">
      <c r="B102" s="163" t="s">
        <v>219</v>
      </c>
      <c r="C102" s="163" t="s">
        <v>218</v>
      </c>
      <c r="D102" s="163" t="s">
        <v>215</v>
      </c>
      <c r="E102" s="163">
        <v>14</v>
      </c>
      <c r="F102" s="163" t="s">
        <v>57</v>
      </c>
      <c r="G102" s="163" t="s">
        <v>286</v>
      </c>
      <c r="H102" s="164">
        <v>14010</v>
      </c>
      <c r="I102" s="168" t="s">
        <v>323</v>
      </c>
      <c r="J102" s="168" t="s">
        <v>326</v>
      </c>
      <c r="K102" s="168" t="s">
        <v>325</v>
      </c>
    </row>
    <row r="103" spans="2:11" ht="24" hidden="1" x14ac:dyDescent="0.25">
      <c r="B103" s="163" t="s">
        <v>219</v>
      </c>
      <c r="C103" s="163" t="s">
        <v>218</v>
      </c>
      <c r="D103" s="163" t="s">
        <v>215</v>
      </c>
      <c r="E103" s="163">
        <v>16</v>
      </c>
      <c r="F103" s="163" t="s">
        <v>213</v>
      </c>
      <c r="G103" s="163" t="s">
        <v>286</v>
      </c>
      <c r="H103" s="164">
        <v>17480</v>
      </c>
      <c r="I103" s="168" t="s">
        <v>285</v>
      </c>
      <c r="J103" s="168" t="s">
        <v>304</v>
      </c>
      <c r="K103" s="168" t="s">
        <v>303</v>
      </c>
    </row>
    <row r="104" spans="2:11" ht="24" hidden="1" x14ac:dyDescent="0.25">
      <c r="B104" s="163" t="s">
        <v>219</v>
      </c>
      <c r="C104" s="163" t="s">
        <v>218</v>
      </c>
      <c r="D104" s="163" t="s">
        <v>215</v>
      </c>
      <c r="E104" s="163">
        <v>16</v>
      </c>
      <c r="F104" s="163" t="s">
        <v>210</v>
      </c>
      <c r="G104" s="163" t="s">
        <v>286</v>
      </c>
      <c r="H104" s="164">
        <v>17980</v>
      </c>
      <c r="I104" s="168" t="s">
        <v>285</v>
      </c>
      <c r="J104" s="168" t="s">
        <v>284</v>
      </c>
      <c r="K104" s="168" t="s">
        <v>283</v>
      </c>
    </row>
    <row r="105" spans="2:11" ht="24" hidden="1" x14ac:dyDescent="0.25">
      <c r="B105" s="163" t="s">
        <v>219</v>
      </c>
      <c r="C105" s="163" t="s">
        <v>218</v>
      </c>
      <c r="D105" s="163" t="s">
        <v>215</v>
      </c>
      <c r="E105" s="163">
        <v>16</v>
      </c>
      <c r="F105" s="163" t="s">
        <v>57</v>
      </c>
      <c r="G105" s="163" t="s">
        <v>286</v>
      </c>
      <c r="H105" s="164">
        <v>15040</v>
      </c>
      <c r="I105" s="168" t="s">
        <v>323</v>
      </c>
      <c r="J105" s="168" t="s">
        <v>322</v>
      </c>
      <c r="K105" s="168" t="s">
        <v>321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Relevé</vt:lpstr>
      <vt:lpstr>relevé rad</vt:lpstr>
      <vt:lpstr>Calcul puissance</vt:lpstr>
      <vt:lpstr>choix de PAC</vt:lpstr>
      <vt:lpstr>Feuil2</vt:lpstr>
      <vt:lpstr>Choix du Pac (2)</vt:lpstr>
      <vt:lpstr>'Calcul puissance'!Zone_d_impression</vt:lpstr>
    </vt:vector>
  </TitlesOfParts>
  <Company>SAVELYS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SAVELYS</dc:creator>
  <cp:lastModifiedBy>Jean-Eric Pelouas</cp:lastModifiedBy>
  <cp:lastPrinted>2019-02-26T17:26:21Z</cp:lastPrinted>
  <dcterms:created xsi:type="dcterms:W3CDTF">2019-02-03T15:42:06Z</dcterms:created>
  <dcterms:modified xsi:type="dcterms:W3CDTF">2019-03-09T16:48:29Z</dcterms:modified>
</cp:coreProperties>
</file>