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45" windowWidth="18915" windowHeight="11820"/>
  </bookViews>
  <sheets>
    <sheet name="TABLEAU DE RECHERCHE TESTE" sheetId="1" r:id="rId1"/>
    <sheet name="Feuil2" sheetId="2" r:id="rId2"/>
    <sheet name="Feuil3" sheetId="3" r:id="rId3"/>
  </sheets>
  <definedNames>
    <definedName name="AGE">'TABLEAU DE RECHERCHE TESTE'!$D:$D</definedName>
    <definedName name="ColNom">'TABLEAU DE RECHERCHE TESTE'!$A:$A</definedName>
    <definedName name="ColPre">'TABLEAU DE RECHERCHE TESTE'!$B:$B</definedName>
    <definedName name="ENFANT">'TABLEAU DE RECHERCHE TESTE'!$A$5:$G$21</definedName>
    <definedName name="enfantrecherche">'TABLEAU DE RECHERCHE TESTE'!$C$27</definedName>
    <definedName name="listenom">'TABLEAU DE RECHERCHE TESTE'!$A$7:$A$15</definedName>
    <definedName name="NOM">'TABLEAU DE RECHERCHE TESTE'!$A$5:$A$21</definedName>
    <definedName name="patronyme">'TABLEAU DE RECHERCHE TESTE'!$A$5:$A$21</definedName>
    <definedName name="PRENOM">'TABLEAU DE RECHERCHE TESTE'!$B$5:$B$21</definedName>
    <definedName name="PRENOMRECHERCHE">'TABLEAU DE RECHERCHE TESTE'!$C$28</definedName>
    <definedName name="RECHERCHEPRENOM">'TABLEAU DE RECHERCHE TESTE'!$C$26</definedName>
  </definedNames>
  <calcPr calcId="145621"/>
  <pivotCaches>
    <pivotCache cacheId="7" r:id="rId4"/>
  </pivotCaches>
</workbook>
</file>

<file path=xl/calcChain.xml><?xml version="1.0" encoding="utf-8"?>
<calcChain xmlns="http://schemas.openxmlformats.org/spreadsheetml/2006/main">
  <c r="G27" i="1" l="1" a="1"/>
  <c r="G27" i="1" s="1"/>
  <c r="F27" i="1"/>
  <c r="E29" i="1"/>
  <c r="E31" i="1"/>
  <c r="E30" i="1"/>
  <c r="E28" i="1"/>
  <c r="K3" i="1" l="1"/>
  <c r="D7" i="1" l="1"/>
  <c r="D21" i="1"/>
  <c r="D19" i="1"/>
  <c r="D20" i="1"/>
  <c r="D18" i="1"/>
  <c r="D17" i="1"/>
  <c r="H27" i="1" s="1" a="1"/>
  <c r="H27" i="1" s="1"/>
  <c r="D16" i="1"/>
  <c r="D15" i="1"/>
  <c r="D14" i="1"/>
  <c r="D13" i="1"/>
  <c r="D12" i="1"/>
  <c r="D11" i="1"/>
  <c r="D10" i="1"/>
  <c r="D9" i="1"/>
  <c r="D8" i="1"/>
  <c r="E27" i="1"/>
  <c r="F28" i="1" l="1" a="1"/>
  <c r="F28" i="1" s="1"/>
  <c r="K27" i="1"/>
  <c r="J27" i="1"/>
  <c r="E7" i="1"/>
  <c r="F29" i="1" l="1" a="1"/>
  <c r="F29" i="1" s="1"/>
  <c r="F30" i="1" s="1" a="1"/>
  <c r="F30" i="1" s="1"/>
  <c r="J28" i="1" a="1"/>
  <c r="J28" i="1" s="1"/>
  <c r="G28" i="1" a="1"/>
  <c r="G28" i="1" s="1"/>
  <c r="K28" i="1" a="1"/>
  <c r="K28" i="1" s="1"/>
  <c r="H28" i="1" a="1"/>
  <c r="H28" i="1" s="1"/>
  <c r="E14" i="1"/>
  <c r="E16" i="1"/>
  <c r="E18" i="1"/>
  <c r="I28" i="1" s="1" a="1"/>
  <c r="I28" i="1" s="1"/>
  <c r="E20" i="1"/>
  <c r="E17" i="1"/>
  <c r="E19" i="1"/>
  <c r="E21" i="1"/>
  <c r="E15" i="1"/>
  <c r="E13" i="1"/>
  <c r="E12" i="1"/>
  <c r="E11" i="1"/>
  <c r="E10" i="1"/>
  <c r="E9" i="1"/>
  <c r="E8" i="1"/>
  <c r="I29" i="1" l="1" a="1"/>
  <c r="I29" i="1" s="1"/>
  <c r="F31" i="1" a="1"/>
  <c r="F31" i="1" s="1"/>
  <c r="I31" i="1" s="1" a="1"/>
  <c r="I31" i="1" s="1"/>
  <c r="J30" i="1" a="1"/>
  <c r="J30" i="1" s="1"/>
  <c r="G30" i="1" a="1"/>
  <c r="G30" i="1" s="1"/>
  <c r="K30" i="1" a="1"/>
  <c r="K30" i="1" s="1"/>
  <c r="H30" i="1" a="1"/>
  <c r="H30" i="1" s="1"/>
  <c r="I30" i="1" a="1"/>
  <c r="I30" i="1" s="1"/>
  <c r="J29" i="1" a="1"/>
  <c r="J29" i="1" s="1"/>
  <c r="K29" i="1" a="1"/>
  <c r="K29" i="1" s="1"/>
  <c r="G29" i="1" a="1"/>
  <c r="G29" i="1" s="1"/>
  <c r="H29" i="1" a="1"/>
  <c r="H29" i="1" s="1"/>
  <c r="I27" i="1"/>
  <c r="J31" i="1" l="1" a="1"/>
  <c r="J31" i="1" s="1"/>
  <c r="K31" i="1" a="1"/>
  <c r="K31" i="1" s="1"/>
  <c r="G31" i="1" a="1"/>
  <c r="G31" i="1" s="1"/>
  <c r="H31" i="1" a="1"/>
  <c r="H31" i="1" s="1"/>
</calcChain>
</file>

<file path=xl/sharedStrings.xml><?xml version="1.0" encoding="utf-8"?>
<sst xmlns="http://schemas.openxmlformats.org/spreadsheetml/2006/main" count="105" uniqueCount="58">
  <si>
    <t>DUPONT</t>
  </si>
  <si>
    <t>DUPOND</t>
  </si>
  <si>
    <t>ATHURUS</t>
  </si>
  <si>
    <t>BALORIS</t>
  </si>
  <si>
    <t>JORD</t>
  </si>
  <si>
    <t>JULIE</t>
  </si>
  <si>
    <t>MARIUS</t>
  </si>
  <si>
    <t>DAVID</t>
  </si>
  <si>
    <t>ARMANTE</t>
  </si>
  <si>
    <t>JULES</t>
  </si>
  <si>
    <t>FRANCINE</t>
  </si>
  <si>
    <t>DATE</t>
  </si>
  <si>
    <t>NOM</t>
  </si>
  <si>
    <t>AGE</t>
  </si>
  <si>
    <t>GROUPE</t>
  </si>
  <si>
    <t>NAISSANCE</t>
  </si>
  <si>
    <t>SANITAIRE</t>
  </si>
  <si>
    <t>AUTORISATION</t>
  </si>
  <si>
    <t>PRENOM</t>
  </si>
  <si>
    <t>MARCEL</t>
  </si>
  <si>
    <t>PO</t>
  </si>
  <si>
    <t>LOG</t>
  </si>
  <si>
    <t>nom de l'enfant :</t>
  </si>
  <si>
    <t>NON</t>
  </si>
  <si>
    <t>ALL</t>
  </si>
  <si>
    <t>BURE</t>
  </si>
  <si>
    <t>OKNB</t>
  </si>
  <si>
    <t>ASDD</t>
  </si>
  <si>
    <t>FSS</t>
  </si>
  <si>
    <t>ZDFE</t>
  </si>
  <si>
    <t>ADFF3E</t>
  </si>
  <si>
    <t>SFGFD</t>
  </si>
  <si>
    <t>UTSS</t>
  </si>
  <si>
    <t>2R4F</t>
  </si>
  <si>
    <t>PENELOPE</t>
  </si>
  <si>
    <t>THEOPHILE</t>
  </si>
  <si>
    <t>JUDE</t>
  </si>
  <si>
    <t>BARRY</t>
  </si>
  <si>
    <t>GREG</t>
  </si>
  <si>
    <t>cfs</t>
  </si>
  <si>
    <t>ezfze</t>
  </si>
  <si>
    <t>dee</t>
  </si>
  <si>
    <t>t-fc</t>
  </si>
  <si>
    <t>efz</t>
  </si>
  <si>
    <t>zrtt</t>
  </si>
  <si>
    <t>gezd</t>
  </si>
  <si>
    <t>(sdfs</t>
  </si>
  <si>
    <t>z"ff</t>
  </si>
  <si>
    <t>ggtgt</t>
  </si>
  <si>
    <t>DERBY</t>
  </si>
  <si>
    <t>ZARNAL</t>
  </si>
  <si>
    <t>MALORIE</t>
  </si>
  <si>
    <t>HOMER</t>
  </si>
  <si>
    <t>SIMPSON</t>
  </si>
  <si>
    <t xml:space="preserve">AGE </t>
  </si>
  <si>
    <t>G</t>
  </si>
  <si>
    <t>P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</si>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</sst>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Fill="1" applyBorder="1"/>
    <xf numFmtId="0" fontId="0" fillId="0" borderId="1" xfId="0" applyBorder="1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4" fontId="0" fillId="0" borderId="9" xfId="0" applyNumberFormat="1" applyBorder="1" applyAlignment="1">
      <alignment horizontal="center"/>
    </xf>
    <xf numFmtId="0" fontId="0" fillId="0" borderId="9" xfId="0" applyBorder="1"/>
    <xf numFmtId="0" fontId="0" fillId="2" borderId="9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0" borderId="0" xfId="0" pivotButton="1"/>
    <xf numFmtId="2" fontId="0" fillId="0" borderId="0" xfId="0" applyNumberFormat="1"/>
  </cellXfs>
  <cellStyles count="1">
    <cellStyle name="Normal" xfId="0" builtinId="0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480.009763888891" createdVersion="4" refreshedVersion="4" minRefreshableVersion="3" recordCount="16">
  <cacheSource type="worksheet">
    <worksheetSource ref="A5:G21" sheet="TABLEAU DE RECHERCHE TESTE"/>
  </cacheSource>
  <cacheFields count="7">
    <cacheField name="NOM" numFmtId="0">
      <sharedItems containsBlank="1" count="11">
        <m/>
        <s v="DUPONT"/>
        <s v="DUPOND"/>
        <s v="DERBY"/>
        <s v="ATHURUS"/>
        <s v="BALORIS"/>
        <s v="JORD"/>
        <s v="ZARNAL"/>
        <s v="PO"/>
        <s v="SIMPSON"/>
        <s v="MALORIE"/>
      </sharedItems>
    </cacheField>
    <cacheField name="PRENOM" numFmtId="0">
      <sharedItems containsBlank="1" count="15">
        <m/>
        <s v="JULIE"/>
        <s v="MARIUS"/>
        <s v="DAVID"/>
        <s v="ARMANTE"/>
        <s v="JULES"/>
        <s v="FRANCINE"/>
        <s v="MARCEL"/>
        <s v="LOG"/>
        <s v="HOMER"/>
        <s v="THEOPHILE"/>
        <s v="PENELOPE"/>
        <s v="JUDE"/>
        <s v="BARRY"/>
        <s v="GREG"/>
      </sharedItems>
    </cacheField>
    <cacheField name="NAISSANCE" numFmtId="0">
      <sharedItems containsNonDate="0" containsDate="1" containsString="0" containsBlank="1" minDate="2000-07-06T00:00:00" maxDate="2010-12-26T00:00:00" count="14">
        <m/>
        <d v="2006-05-12T00:00:00"/>
        <d v="2003-02-13T00:00:00"/>
        <d v="2008-02-08T00:00:00"/>
        <d v="2006-11-02T00:00:00"/>
        <d v="2006-02-08T00:00:00"/>
        <d v="2007-08-05T00:00:00"/>
        <d v="2010-05-15T00:00:00"/>
        <d v="2005-10-13T00:00:00"/>
        <d v="2009-09-25T00:00:00"/>
        <d v="2005-04-08T00:00:00"/>
        <d v="2007-05-03T00:00:00"/>
        <d v="2010-12-25T00:00:00"/>
        <d v="2000-07-06T00:00:00"/>
      </sharedItems>
    </cacheField>
    <cacheField name="AGE" numFmtId="0">
      <sharedItems containsString="0" containsBlank="1" containsNumber="1" minValue="2.6194444444444445" maxValue="13.241666666666667"/>
    </cacheField>
    <cacheField name="GROUPE" numFmtId="0">
      <sharedItems containsBlank="1" count="4">
        <m/>
        <s v="G"/>
        <s v="M"/>
        <s v="P"/>
      </sharedItems>
    </cacheField>
    <cacheField name="SANITAIRE" numFmtId="0">
      <sharedItems containsBlank="1" count="8">
        <m/>
        <s v="NON"/>
        <s v="ALL"/>
        <s v="cfs"/>
        <s v="dee"/>
        <s v="efz"/>
        <s v="gezd"/>
        <s v="z&quot;ff"/>
      </sharedItems>
    </cacheField>
    <cacheField name="AUTORISATION" numFmtId="0">
      <sharedItems containsBlank="1" count="15">
        <m/>
        <s v="BURE"/>
        <s v="OKNB"/>
        <s v="ASDD"/>
        <s v="FSS"/>
        <s v="ZDFE"/>
        <s v="ADFF3E"/>
        <s v="SFGFD"/>
        <s v="UTSS"/>
        <s v="2R4F"/>
        <s v="ezfze"/>
        <s v="t-fc"/>
        <s v="zrtt"/>
        <s v="(sdfs"/>
        <s v="ggtgt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x v="0"/>
    <x v="0"/>
    <m/>
    <x v="0"/>
    <x v="0"/>
    <x v="0"/>
  </r>
  <r>
    <x v="1"/>
    <x v="1"/>
    <x v="1"/>
    <n v="7.3083333333333336"/>
    <x v="1"/>
    <x v="1"/>
    <x v="1"/>
  </r>
  <r>
    <x v="2"/>
    <x v="2"/>
    <x v="2"/>
    <n v="10.597222222222221"/>
    <x v="1"/>
    <x v="1"/>
    <x v="2"/>
  </r>
  <r>
    <x v="3"/>
    <x v="2"/>
    <x v="3"/>
    <n v="5.5388888888888888"/>
    <x v="2"/>
    <x v="2"/>
    <x v="3"/>
  </r>
  <r>
    <x v="4"/>
    <x v="3"/>
    <x v="4"/>
    <n v="6.8250000000000002"/>
    <x v="2"/>
    <x v="1"/>
    <x v="4"/>
  </r>
  <r>
    <x v="5"/>
    <x v="4"/>
    <x v="5"/>
    <n v="7.5666666666666664"/>
    <x v="1"/>
    <x v="1"/>
    <x v="5"/>
  </r>
  <r>
    <x v="6"/>
    <x v="5"/>
    <x v="2"/>
    <n v="10.597222222222221"/>
    <x v="1"/>
    <x v="2"/>
    <x v="5"/>
  </r>
  <r>
    <x v="7"/>
    <x v="6"/>
    <x v="6"/>
    <n v="6.0583333333333336"/>
    <x v="2"/>
    <x v="2"/>
    <x v="6"/>
  </r>
  <r>
    <x v="7"/>
    <x v="7"/>
    <x v="6"/>
    <n v="6.0583333333333336"/>
    <x v="2"/>
    <x v="1"/>
    <x v="7"/>
  </r>
  <r>
    <x v="8"/>
    <x v="8"/>
    <x v="7"/>
    <n v="3.2416666666666667"/>
    <x v="3"/>
    <x v="2"/>
    <x v="8"/>
  </r>
  <r>
    <x v="9"/>
    <x v="9"/>
    <x v="8"/>
    <n v="7.8944444444444448"/>
    <x v="1"/>
    <x v="1"/>
    <x v="9"/>
  </r>
  <r>
    <x v="10"/>
    <x v="10"/>
    <x v="9"/>
    <n v="3.8861111111111111"/>
    <x v="3"/>
    <x v="3"/>
    <x v="10"/>
  </r>
  <r>
    <x v="10"/>
    <x v="11"/>
    <x v="10"/>
    <n v="8.4166666666666661"/>
    <x v="1"/>
    <x v="4"/>
    <x v="11"/>
  </r>
  <r>
    <x v="10"/>
    <x v="12"/>
    <x v="11"/>
    <n v="6.3194444444444446"/>
    <x v="2"/>
    <x v="5"/>
    <x v="12"/>
  </r>
  <r>
    <x v="10"/>
    <x v="13"/>
    <x v="12"/>
    <n v="2.6194444444444445"/>
    <x v="3"/>
    <x v="6"/>
    <x v="13"/>
  </r>
  <r>
    <x v="10"/>
    <x v="14"/>
    <x v="13"/>
    <n v="13.241666666666667"/>
    <x v="1"/>
    <x v="7"/>
    <x v="1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4" minRefreshableVersion="3" showDrill="0" useAutoFormatting="1" rowGrandTotals="0" colGrandTotals="0" itemPrintTitles="1" createdVersion="4" indent="0" outline="1" outlineData="1" multipleFieldFilters="0" rowHeaderCaption="PRENOM">
  <location ref="B35:G40" firstHeaderRow="1" firstDataRow="1" firstDataCol="5" rowPageCount="1" colPageCount="1"/>
  <pivotFields count="7">
    <pivotField axis="axisPage" showAll="0" defaultSubtotal="0">
      <items count="11">
        <item x="4"/>
        <item x="5"/>
        <item x="3"/>
        <item x="2"/>
        <item x="1"/>
        <item x="6"/>
        <item x="10"/>
        <item x="8"/>
        <item x="9"/>
        <item x="7"/>
        <item x="0"/>
      </items>
    </pivotField>
    <pivotField axis="axisRow" outline="0" showAll="0" defaultSubtotal="0">
      <items count="15">
        <item x="4"/>
        <item x="13"/>
        <item x="3"/>
        <item x="6"/>
        <item x="14"/>
        <item x="9"/>
        <item x="12"/>
        <item x="5"/>
        <item x="1"/>
        <item x="8"/>
        <item x="7"/>
        <item x="2"/>
        <item x="11"/>
        <item x="10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14">
        <item x="13"/>
        <item x="2"/>
        <item x="10"/>
        <item x="8"/>
        <item x="5"/>
        <item x="1"/>
        <item x="4"/>
        <item x="11"/>
        <item x="6"/>
        <item x="3"/>
        <item x="9"/>
        <item x="7"/>
        <item x="12"/>
        <item x="0"/>
      </items>
    </pivotField>
    <pivotField dataField="1" showAll="0" defaultSubtotal="0"/>
    <pivotField axis="axisRow" outline="0" showAll="0" defaultSubtotal="0">
      <items count="4">
        <item x="1"/>
        <item x="2"/>
        <item x="3"/>
        <item x="0"/>
      </items>
    </pivotField>
    <pivotField axis="axisRow" outline="0" showAll="0" defaultSubtotal="0">
      <items count="8">
        <item x="2"/>
        <item x="3"/>
        <item x="4"/>
        <item x="5"/>
        <item x="6"/>
        <item x="1"/>
        <item x="7"/>
        <item x="0"/>
      </items>
    </pivotField>
    <pivotField axis="axisRow" outline="0" showAll="0" defaultSubtotal="0">
      <items count="15">
        <item x="13"/>
        <item x="9"/>
        <item x="6"/>
        <item x="3"/>
        <item x="1"/>
        <item x="10"/>
        <item x="4"/>
        <item x="14"/>
        <item x="2"/>
        <item x="7"/>
        <item x="11"/>
        <item x="8"/>
        <item x="5"/>
        <item x="12"/>
        <item x="0"/>
      </items>
    </pivotField>
  </pivotFields>
  <rowFields count="5">
    <field x="1"/>
    <field x="2"/>
    <field x="4"/>
    <field x="5"/>
    <field x="6"/>
  </rowFields>
  <rowItems count="5">
    <i>
      <x v="1"/>
      <x v="12"/>
      <x v="2"/>
      <x v="4"/>
      <x/>
    </i>
    <i>
      <x v="4"/>
      <x/>
      <x/>
      <x v="6"/>
      <x v="7"/>
    </i>
    <i>
      <x v="6"/>
      <x v="7"/>
      <x v="1"/>
      <x v="3"/>
      <x v="13"/>
    </i>
    <i>
      <x v="12"/>
      <x v="2"/>
      <x/>
      <x v="2"/>
      <x v="10"/>
    </i>
    <i>
      <x v="13"/>
      <x v="10"/>
      <x v="2"/>
      <x v="1"/>
      <x v="5"/>
    </i>
  </rowItems>
  <colItems count="1">
    <i/>
  </colItems>
  <pageFields count="1">
    <pageField fld="0" item="6" hier="-1"/>
  </pageFields>
  <dataFields count="1">
    <dataField name="AGE " fld="3" baseField="1" baseItem="0" numFmtId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40"/>
  <sheetViews>
    <sheetView tabSelected="1" topLeftCell="A7" workbookViewId="0">
      <selection activeCell="E13" sqref="E13"/>
    </sheetView>
  </sheetViews>
  <sheetFormatPr baseColWidth="10" defaultRowHeight="15" x14ac:dyDescent="0.25"/>
  <cols>
    <col min="2" max="2" width="11.28515625" customWidth="1"/>
    <col min="3" max="3" width="13.42578125" customWidth="1"/>
    <col min="4" max="4" width="10.85546875" customWidth="1"/>
    <col min="5" max="5" width="12.5703125" customWidth="1"/>
    <col min="6" max="6" width="16.85546875" customWidth="1"/>
    <col min="7" max="7" width="14.42578125" bestFit="1" customWidth="1"/>
    <col min="8" max="8" width="10.7109375" bestFit="1" customWidth="1"/>
    <col min="9" max="9" width="8.7109375" customWidth="1"/>
    <col min="11" max="11" width="23.28515625" customWidth="1"/>
  </cols>
  <sheetData>
    <row r="1" spans="1:11" x14ac:dyDescent="0.25">
      <c r="B1" s="1"/>
    </row>
    <row r="3" spans="1:11" x14ac:dyDescent="0.25">
      <c r="J3" t="s">
        <v>11</v>
      </c>
      <c r="K3" s="1">
        <f ca="1">TODAY()</f>
        <v>41480</v>
      </c>
    </row>
    <row r="4" spans="1:11" ht="15.75" thickBot="1" x14ac:dyDescent="0.3"/>
    <row r="5" spans="1:11" s="2" customFormat="1" x14ac:dyDescent="0.25">
      <c r="A5" s="11" t="s">
        <v>12</v>
      </c>
      <c r="B5" s="12" t="s">
        <v>18</v>
      </c>
      <c r="C5" s="12" t="s">
        <v>15</v>
      </c>
      <c r="D5" s="12" t="s">
        <v>13</v>
      </c>
      <c r="E5" s="12" t="s">
        <v>14</v>
      </c>
      <c r="F5" s="12" t="s">
        <v>16</v>
      </c>
      <c r="G5" s="13" t="s">
        <v>17</v>
      </c>
    </row>
    <row r="6" spans="1:11" s="2" customFormat="1" x14ac:dyDescent="0.25">
      <c r="A6" s="14"/>
      <c r="B6" s="6"/>
      <c r="C6" s="6"/>
      <c r="D6" s="6"/>
      <c r="E6" s="6"/>
      <c r="F6" s="6"/>
      <c r="G6" s="15"/>
    </row>
    <row r="7" spans="1:11" x14ac:dyDescent="0.25">
      <c r="A7" s="14" t="s">
        <v>0</v>
      </c>
      <c r="B7" s="6" t="s">
        <v>5</v>
      </c>
      <c r="C7" s="7">
        <v>38849</v>
      </c>
      <c r="D7" s="9">
        <f ca="1">YEARFRAC($K$3,C7,2)</f>
        <v>7.3083333333333336</v>
      </c>
      <c r="E7" s="3" t="str">
        <f t="shared" ref="E7:E21" ca="1" si="0">IF(D7&lt;5,"P",IF(D7&gt;=7,"G",IF(D7&gt;=5,"M",IF(D7&lt;=6,"M"))))</f>
        <v>G</v>
      </c>
      <c r="F7" s="6" t="s">
        <v>23</v>
      </c>
      <c r="G7" s="15" t="s">
        <v>25</v>
      </c>
    </row>
    <row r="8" spans="1:11" x14ac:dyDescent="0.25">
      <c r="A8" s="14" t="s">
        <v>1</v>
      </c>
      <c r="B8" s="6" t="s">
        <v>6</v>
      </c>
      <c r="C8" s="7">
        <v>37665</v>
      </c>
      <c r="D8" s="9">
        <f ca="1">YEARFRAC($K$3,C8,2)</f>
        <v>10.597222222222221</v>
      </c>
      <c r="E8" s="3" t="str">
        <f t="shared" ca="1" si="0"/>
        <v>G</v>
      </c>
      <c r="F8" s="6" t="s">
        <v>23</v>
      </c>
      <c r="G8" s="15" t="s">
        <v>26</v>
      </c>
    </row>
    <row r="9" spans="1:11" x14ac:dyDescent="0.25">
      <c r="A9" s="14" t="s">
        <v>49</v>
      </c>
      <c r="B9" s="6" t="s">
        <v>6</v>
      </c>
      <c r="C9" s="7">
        <v>39486</v>
      </c>
      <c r="D9" s="9">
        <f ca="1">YEARFRAC($K$3,C9,2)</f>
        <v>5.5388888888888888</v>
      </c>
      <c r="E9" s="3" t="str">
        <f t="shared" ca="1" si="0"/>
        <v>M</v>
      </c>
      <c r="F9" s="6" t="s">
        <v>24</v>
      </c>
      <c r="G9" s="15" t="s">
        <v>27</v>
      </c>
    </row>
    <row r="10" spans="1:11" x14ac:dyDescent="0.25">
      <c r="A10" s="14" t="s">
        <v>2</v>
      </c>
      <c r="B10" s="6" t="s">
        <v>7</v>
      </c>
      <c r="C10" s="7">
        <v>39023</v>
      </c>
      <c r="D10" s="9">
        <f ca="1">YEARFRAC(K3,C10,2)</f>
        <v>6.8250000000000002</v>
      </c>
      <c r="E10" s="3" t="str">
        <f t="shared" ca="1" si="0"/>
        <v>M</v>
      </c>
      <c r="F10" s="6" t="s">
        <v>23</v>
      </c>
      <c r="G10" s="15" t="s">
        <v>28</v>
      </c>
    </row>
    <row r="11" spans="1:11" x14ac:dyDescent="0.25">
      <c r="A11" s="14" t="s">
        <v>3</v>
      </c>
      <c r="B11" s="6" t="s">
        <v>8</v>
      </c>
      <c r="C11" s="7">
        <v>38756</v>
      </c>
      <c r="D11" s="9">
        <f ca="1">YEARFRAC(K3,C11,2)</f>
        <v>7.5666666666666664</v>
      </c>
      <c r="E11" s="3" t="str">
        <f t="shared" ca="1" si="0"/>
        <v>G</v>
      </c>
      <c r="F11" s="6" t="s">
        <v>23</v>
      </c>
      <c r="G11" s="15" t="s">
        <v>29</v>
      </c>
    </row>
    <row r="12" spans="1:11" x14ac:dyDescent="0.25">
      <c r="A12" s="14" t="s">
        <v>4</v>
      </c>
      <c r="B12" s="6" t="s">
        <v>9</v>
      </c>
      <c r="C12" s="7">
        <v>37665</v>
      </c>
      <c r="D12" s="9">
        <f ca="1">YEARFRAC(K3,C12,2)</f>
        <v>10.597222222222221</v>
      </c>
      <c r="E12" s="3" t="str">
        <f t="shared" ca="1" si="0"/>
        <v>G</v>
      </c>
      <c r="F12" s="6" t="s">
        <v>24</v>
      </c>
      <c r="G12" s="15" t="s">
        <v>29</v>
      </c>
    </row>
    <row r="13" spans="1:11" x14ac:dyDescent="0.25">
      <c r="A13" s="14" t="s">
        <v>50</v>
      </c>
      <c r="B13" s="6" t="s">
        <v>10</v>
      </c>
      <c r="C13" s="7">
        <v>39299</v>
      </c>
      <c r="D13" s="9">
        <f ca="1">YEARFRAC(K3,C13,2)</f>
        <v>6.0583333333333336</v>
      </c>
      <c r="E13" s="3" t="str">
        <f t="shared" ca="1" si="0"/>
        <v>M</v>
      </c>
      <c r="F13" s="6" t="s">
        <v>24</v>
      </c>
      <c r="G13" s="15" t="s">
        <v>30</v>
      </c>
    </row>
    <row r="14" spans="1:11" x14ac:dyDescent="0.25">
      <c r="A14" s="14" t="s">
        <v>50</v>
      </c>
      <c r="B14" s="6" t="s">
        <v>19</v>
      </c>
      <c r="C14" s="7">
        <v>39299</v>
      </c>
      <c r="D14" s="9">
        <f ca="1">YEARFRAC(K3,C14,2)</f>
        <v>6.0583333333333336</v>
      </c>
      <c r="E14" s="3" t="str">
        <f t="shared" ca="1" si="0"/>
        <v>M</v>
      </c>
      <c r="F14" s="6" t="s">
        <v>23</v>
      </c>
      <c r="G14" s="15" t="s">
        <v>31</v>
      </c>
    </row>
    <row r="15" spans="1:11" x14ac:dyDescent="0.25">
      <c r="A15" s="14" t="s">
        <v>20</v>
      </c>
      <c r="B15" s="6" t="s">
        <v>21</v>
      </c>
      <c r="C15" s="7">
        <v>40313</v>
      </c>
      <c r="D15" s="9">
        <f ca="1">YEARFRAC(K3,C15,2)</f>
        <v>3.2416666666666667</v>
      </c>
      <c r="E15" s="3" t="str">
        <f t="shared" ca="1" si="0"/>
        <v>P</v>
      </c>
      <c r="F15" s="6" t="s">
        <v>24</v>
      </c>
      <c r="G15" s="15" t="s">
        <v>32</v>
      </c>
    </row>
    <row r="16" spans="1:11" s="10" customFormat="1" x14ac:dyDescent="0.25">
      <c r="A16" s="14" t="s">
        <v>53</v>
      </c>
      <c r="B16" s="6" t="s">
        <v>52</v>
      </c>
      <c r="C16" s="7">
        <v>38638</v>
      </c>
      <c r="D16" s="6">
        <f ca="1">YEARFRAC(K3,C16,2)</f>
        <v>7.8944444444444448</v>
      </c>
      <c r="E16" s="3" t="str">
        <f t="shared" ca="1" si="0"/>
        <v>G</v>
      </c>
      <c r="F16" s="6" t="s">
        <v>23</v>
      </c>
      <c r="G16" s="15" t="s">
        <v>33</v>
      </c>
    </row>
    <row r="17" spans="1:11" x14ac:dyDescent="0.25">
      <c r="A17" s="14" t="s">
        <v>51</v>
      </c>
      <c r="B17" s="6" t="s">
        <v>35</v>
      </c>
      <c r="C17" s="7">
        <v>40081</v>
      </c>
      <c r="D17" s="9">
        <f ca="1">YEARFRAC(K3,C17,2)</f>
        <v>3.8861111111111111</v>
      </c>
      <c r="E17" s="3" t="str">
        <f t="shared" ca="1" si="0"/>
        <v>P</v>
      </c>
      <c r="F17" s="6" t="s">
        <v>39</v>
      </c>
      <c r="G17" s="15" t="s">
        <v>40</v>
      </c>
    </row>
    <row r="18" spans="1:11" x14ac:dyDescent="0.25">
      <c r="A18" s="14" t="s">
        <v>51</v>
      </c>
      <c r="B18" s="6" t="s">
        <v>34</v>
      </c>
      <c r="C18" s="7">
        <v>38450</v>
      </c>
      <c r="D18" s="9">
        <f ca="1">YEARFRAC(K3,C18,2)</f>
        <v>8.4166666666666661</v>
      </c>
      <c r="E18" s="3" t="str">
        <f t="shared" ca="1" si="0"/>
        <v>G</v>
      </c>
      <c r="F18" s="6" t="s">
        <v>41</v>
      </c>
      <c r="G18" s="15" t="s">
        <v>42</v>
      </c>
    </row>
    <row r="19" spans="1:11" x14ac:dyDescent="0.25">
      <c r="A19" s="14" t="s">
        <v>51</v>
      </c>
      <c r="B19" s="6" t="s">
        <v>36</v>
      </c>
      <c r="C19" s="7">
        <v>39205</v>
      </c>
      <c r="D19" s="9">
        <f ca="1">YEARFRAC(K3,C19,2)</f>
        <v>6.3194444444444446</v>
      </c>
      <c r="E19" s="3" t="str">
        <f t="shared" ca="1" si="0"/>
        <v>M</v>
      </c>
      <c r="F19" s="6" t="s">
        <v>43</v>
      </c>
      <c r="G19" s="15" t="s">
        <v>44</v>
      </c>
    </row>
    <row r="20" spans="1:11" x14ac:dyDescent="0.25">
      <c r="A20" s="14" t="s">
        <v>51</v>
      </c>
      <c r="B20" s="6" t="s">
        <v>37</v>
      </c>
      <c r="C20" s="7">
        <v>40537</v>
      </c>
      <c r="D20" s="9">
        <f ca="1">YEARFRAC(K3,C20,2)</f>
        <v>2.6194444444444445</v>
      </c>
      <c r="E20" s="3" t="str">
        <f t="shared" ca="1" si="0"/>
        <v>P</v>
      </c>
      <c r="F20" s="6" t="s">
        <v>45</v>
      </c>
      <c r="G20" s="15" t="s">
        <v>46</v>
      </c>
    </row>
    <row r="21" spans="1:11" ht="15.75" thickBot="1" x14ac:dyDescent="0.3">
      <c r="A21" s="16" t="s">
        <v>51</v>
      </c>
      <c r="B21" s="17" t="s">
        <v>38</v>
      </c>
      <c r="C21" s="18">
        <v>36713</v>
      </c>
      <c r="D21" s="19">
        <f ca="1">YEARFRAC(K3,C21,2)</f>
        <v>13.241666666666667</v>
      </c>
      <c r="E21" s="20" t="str">
        <f t="shared" ca="1" si="0"/>
        <v>G</v>
      </c>
      <c r="F21" s="17" t="s">
        <v>47</v>
      </c>
      <c r="G21" s="21" t="s">
        <v>48</v>
      </c>
    </row>
    <row r="25" spans="1:11" s="5" customFormat="1" x14ac:dyDescent="0.25"/>
    <row r="26" spans="1:11" ht="15.75" thickBot="1" x14ac:dyDescent="0.3">
      <c r="A26" s="22"/>
      <c r="B26" s="23"/>
      <c r="E26" s="6" t="s">
        <v>12</v>
      </c>
      <c r="F26" s="6" t="s">
        <v>18</v>
      </c>
      <c r="G26" s="6" t="s">
        <v>15</v>
      </c>
      <c r="H26" s="6" t="s">
        <v>13</v>
      </c>
      <c r="I26" s="6" t="s">
        <v>14</v>
      </c>
      <c r="J26" s="6" t="s">
        <v>16</v>
      </c>
      <c r="K26" s="6" t="s">
        <v>17</v>
      </c>
    </row>
    <row r="27" spans="1:11" ht="15.75" thickBot="1" x14ac:dyDescent="0.3">
      <c r="A27" s="22" t="s">
        <v>22</v>
      </c>
      <c r="B27" s="23"/>
      <c r="C27" s="4" t="s">
        <v>51</v>
      </c>
      <c r="E27" s="6" t="str">
        <f>VLOOKUP(enfantrecherche,ENFANT,1,FALSE)</f>
        <v>MALORIE</v>
      </c>
      <c r="F27" s="6" t="str">
        <f>VLOOKUP(C27,ENFANT,2,FALSE)</f>
        <v>THEOPHILE</v>
      </c>
      <c r="G27" s="7">
        <f t="array" ref="G27">INDEX(C$7:C$21,MATCH($E27&amp;$F27,$A$7:$A$21&amp;$B$7:$B$21,0))</f>
        <v>40081</v>
      </c>
      <c r="H27" s="24">
        <f t="array" aca="1" ref="H27" ca="1">INDEX(D$7:D$21,MATCH($E27&amp;$F27,$A$7:$A$21&amp;$B$7:$B$21,0))</f>
        <v>3.8861111111111111</v>
      </c>
      <c r="I27" s="6" t="str">
        <f ca="1">VLOOKUP(C27,ENFANT,5,FALSE)</f>
        <v>P</v>
      </c>
      <c r="J27" s="6" t="str">
        <f>VLOOKUP(C27,ENFANT,6,FALSE)</f>
        <v>cfs</v>
      </c>
      <c r="K27" s="6" t="str">
        <f>VLOOKUP(C27,ENFANT,7,FALSE)</f>
        <v>ezfze</v>
      </c>
    </row>
    <row r="28" spans="1:11" x14ac:dyDescent="0.25">
      <c r="A28" s="22"/>
      <c r="B28" s="23"/>
      <c r="C28" s="8"/>
      <c r="E28" s="6" t="str">
        <f>VLOOKUP(enfantrecherche,ENFANT,1,FALSE)</f>
        <v>MALORIE</v>
      </c>
      <c r="F28" s="6" t="str">
        <f t="array" ref="F28">INDEX(ColPre,MIN(IF(NOM=C$27,IF(PRENOM&lt;&gt;"",IF(COUNTIF(C$27:F27,PRENOM)=0,ROW(NOM))))))&amp;""</f>
        <v>PENELOPE</v>
      </c>
      <c r="G28" s="7">
        <f t="array" ref="G28">INDEX(C$7:C$21,MATCH($E28&amp;$F28,$A$7:$A$21&amp;$B$7:$B$21,0))</f>
        <v>38450</v>
      </c>
      <c r="H28" s="24">
        <f t="array" aca="1" ref="H28" ca="1">INDEX(D$7:D$21,MATCH($E28&amp;$F28,$A$7:$A$21&amp;$B$7:$B$21,0))</f>
        <v>8.4166666666666661</v>
      </c>
      <c r="I28" s="24" t="str">
        <f t="array" aca="1" ref="I28" ca="1">INDEX(E$7:E$21,MATCH($E28&amp;$F28,$A$7:$A$21&amp;$B$7:$B$21,0))</f>
        <v>G</v>
      </c>
      <c r="J28" s="24" t="str">
        <f t="array" ref="J28">INDEX(F$7:F$21,MATCH($E28&amp;$F28,$A$7:$A$21&amp;$B$7:$B$21,0))</f>
        <v>dee</v>
      </c>
      <c r="K28" s="24" t="str">
        <f t="array" ref="K28">INDEX(G$7:G$21,MATCH($E28&amp;$F28,$A$7:$A$21&amp;$B$7:$B$21,0))</f>
        <v>t-fc</v>
      </c>
    </row>
    <row r="29" spans="1:11" x14ac:dyDescent="0.25">
      <c r="E29" s="6" t="str">
        <f>VLOOKUP(enfantrecherche,ENFANT,1,FALSE)</f>
        <v>MALORIE</v>
      </c>
      <c r="F29" s="6" t="str">
        <f t="array" ref="F29">INDEX(ColPre,MIN(IF(NOM=C$27,IF(PRENOM&lt;&gt;"",IF(COUNTIF(C$27:F28,PRENOM)=0,ROW(NOM))))))&amp;""</f>
        <v>JUDE</v>
      </c>
      <c r="G29" s="7">
        <f t="array" ref="G29">INDEX(C$7:C$21,MATCH($E29&amp;$F29,$A$7:$A$21&amp;$B$7:$B$21,0))</f>
        <v>39205</v>
      </c>
      <c r="H29" s="24">
        <f t="array" aca="1" ref="H29" ca="1">INDEX(D$7:D$21,MATCH($E29&amp;$F29,$A$7:$A$21&amp;$B$7:$B$21,0))</f>
        <v>6.3194444444444446</v>
      </c>
      <c r="I29" s="24" t="str">
        <f t="array" aca="1" ref="I29" ca="1">INDEX(E$7:E$21,MATCH($E29&amp;$F29,$A$7:$A$21&amp;$B$7:$B$21,0))</f>
        <v>M</v>
      </c>
      <c r="J29" s="24" t="str">
        <f t="array" ref="J29">INDEX(F$7:F$21,MATCH($E29&amp;$F29,$A$7:$A$21&amp;$B$7:$B$21,0))</f>
        <v>efz</v>
      </c>
      <c r="K29" s="24" t="str">
        <f t="array" ref="K29">INDEX(G$7:G$21,MATCH($E29&amp;$F29,$A$7:$A$21&amp;$B$7:$B$21,0))</f>
        <v>zrtt</v>
      </c>
    </row>
    <row r="30" spans="1:11" x14ac:dyDescent="0.25">
      <c r="E30" s="6" t="str">
        <f>VLOOKUP(enfantrecherche,ENFANT,1,FALSE)</f>
        <v>MALORIE</v>
      </c>
      <c r="F30" s="6" t="str">
        <f t="array" ref="F30">INDEX(ColPre,MIN(IF(NOM=C$27,IF(PRENOM&lt;&gt;"",IF(COUNTIF(C$27:F29,PRENOM)=0,ROW(NOM))))))&amp;""</f>
        <v>BARRY</v>
      </c>
      <c r="G30" s="7">
        <f t="array" ref="G30">INDEX(C$7:C$21,MATCH($E30&amp;$F30,$A$7:$A$21&amp;$B$7:$B$21,0))</f>
        <v>40537</v>
      </c>
      <c r="H30" s="24">
        <f t="array" aca="1" ref="H30" ca="1">INDEX(D$7:D$21,MATCH($E30&amp;$F30,$A$7:$A$21&amp;$B$7:$B$21,0))</f>
        <v>2.6194444444444445</v>
      </c>
      <c r="I30" s="24" t="str">
        <f t="array" aca="1" ref="I30" ca="1">INDEX(E$7:E$21,MATCH($E30&amp;$F30,$A$7:$A$21&amp;$B$7:$B$21,0))</f>
        <v>P</v>
      </c>
      <c r="J30" s="24" t="str">
        <f t="array" ref="J30">INDEX(F$7:F$21,MATCH($E30&amp;$F30,$A$7:$A$21&amp;$B$7:$B$21,0))</f>
        <v>gezd</v>
      </c>
      <c r="K30" s="24" t="str">
        <f t="array" ref="K30">INDEX(G$7:G$21,MATCH($E30&amp;$F30,$A$7:$A$21&amp;$B$7:$B$21,0))</f>
        <v>(sdfs</v>
      </c>
    </row>
    <row r="31" spans="1:11" x14ac:dyDescent="0.25">
      <c r="E31" s="6" t="str">
        <f>VLOOKUP(enfantrecherche,ENFANT,1,FALSE)</f>
        <v>MALORIE</v>
      </c>
      <c r="F31" s="6" t="str">
        <f t="array" ref="F31">INDEX(ColPre,MIN(IF(NOM=C$27,IF(PRENOM&lt;&gt;"",IF(COUNTIF(C$27:F30,PRENOM)=0,ROW(NOM))))))&amp;""</f>
        <v>GREG</v>
      </c>
      <c r="G31" s="7">
        <f t="array" ref="G31">INDEX(C$7:C$21,MATCH($E31&amp;$F31,$A$7:$A$21&amp;$B$7:$B$21,0))</f>
        <v>36713</v>
      </c>
      <c r="H31" s="24">
        <f t="array" aca="1" ref="H31" ca="1">INDEX(D$7:D$21,MATCH($E31&amp;$F31,$A$7:$A$21&amp;$B$7:$B$21,0))</f>
        <v>13.241666666666667</v>
      </c>
      <c r="I31" s="24" t="str">
        <f t="array" aca="1" ref="I31" ca="1">INDEX(E$7:E$21,MATCH($E31&amp;$F31,$A$7:$A$21&amp;$B$7:$B$21,0))</f>
        <v>G</v>
      </c>
      <c r="J31" s="24" t="str">
        <f t="array" ref="J31">INDEX(F$7:F$21,MATCH($E31&amp;$F31,$A$7:$A$21&amp;$B$7:$B$21,0))</f>
        <v>z"ff</v>
      </c>
      <c r="K31" s="24" t="str">
        <f t="array" ref="K31">INDEX(G$7:G$21,MATCH($E31&amp;$F31,$A$7:$A$21&amp;$B$7:$B$21,0))</f>
        <v>ggtgt</v>
      </c>
    </row>
    <row r="33" spans="2:7" x14ac:dyDescent="0.25">
      <c r="B33" s="25" t="s">
        <v>12</v>
      </c>
      <c r="C33" t="s">
        <v>51</v>
      </c>
    </row>
    <row r="35" spans="2:7" x14ac:dyDescent="0.25">
      <c r="B35" s="25" t="s">
        <v>18</v>
      </c>
      <c r="C35" s="25" t="s">
        <v>15</v>
      </c>
      <c r="D35" s="25" t="s">
        <v>14</v>
      </c>
      <c r="E35" s="25" t="s">
        <v>16</v>
      </c>
      <c r="F35" s="25" t="s">
        <v>17</v>
      </c>
      <c r="G35" t="s">
        <v>54</v>
      </c>
    </row>
    <row r="36" spans="2:7" x14ac:dyDescent="0.25">
      <c r="B36" t="s">
        <v>37</v>
      </c>
      <c r="C36" s="1">
        <v>40537</v>
      </c>
      <c r="D36" t="s">
        <v>56</v>
      </c>
      <c r="E36" t="s">
        <v>45</v>
      </c>
      <c r="F36" t="s">
        <v>46</v>
      </c>
      <c r="G36" s="26">
        <v>2.6194444444444445</v>
      </c>
    </row>
    <row r="37" spans="2:7" x14ac:dyDescent="0.25">
      <c r="B37" t="s">
        <v>38</v>
      </c>
      <c r="C37" s="1">
        <v>36713</v>
      </c>
      <c r="D37" t="s">
        <v>55</v>
      </c>
      <c r="E37" t="s">
        <v>47</v>
      </c>
      <c r="F37" t="s">
        <v>48</v>
      </c>
      <c r="G37" s="26">
        <v>13.241666666666667</v>
      </c>
    </row>
    <row r="38" spans="2:7" x14ac:dyDescent="0.25">
      <c r="B38" t="s">
        <v>36</v>
      </c>
      <c r="C38" s="1">
        <v>39205</v>
      </c>
      <c r="D38" t="s">
        <v>57</v>
      </c>
      <c r="E38" t="s">
        <v>43</v>
      </c>
      <c r="F38" t="s">
        <v>44</v>
      </c>
      <c r="G38" s="26">
        <v>6.3194444444444446</v>
      </c>
    </row>
    <row r="39" spans="2:7" x14ac:dyDescent="0.25">
      <c r="B39" t="s">
        <v>34</v>
      </c>
      <c r="C39" s="1">
        <v>38450</v>
      </c>
      <c r="D39" t="s">
        <v>55</v>
      </c>
      <c r="E39" t="s">
        <v>41</v>
      </c>
      <c r="F39" t="s">
        <v>42</v>
      </c>
      <c r="G39" s="26">
        <v>8.4166666666666661</v>
      </c>
    </row>
    <row r="40" spans="2:7" x14ac:dyDescent="0.25">
      <c r="B40" t="s">
        <v>35</v>
      </c>
      <c r="C40" s="1">
        <v>40081</v>
      </c>
      <c r="D40" t="s">
        <v>56</v>
      </c>
      <c r="E40" t="s">
        <v>39</v>
      </c>
      <c r="F40" t="s">
        <v>40</v>
      </c>
      <c r="G40" s="26">
        <v>3.8861111111111111</v>
      </c>
    </row>
  </sheetData>
  <mergeCells count="3">
    <mergeCell ref="A26:B26"/>
    <mergeCell ref="A27:B27"/>
    <mergeCell ref="A28:B28"/>
  </mergeCells>
  <conditionalFormatting sqref="E7:E21">
    <cfRule type="containsText" dxfId="2" priority="1" operator="containsText" text="P">
      <formula>NOT(ISERROR(SEARCH("P",E7)))</formula>
    </cfRule>
    <cfRule type="containsText" dxfId="1" priority="2" operator="containsText" text="M">
      <formula>NOT(ISERROR(SEARCH("M",E7)))</formula>
    </cfRule>
    <cfRule type="containsText" dxfId="0" priority="3" operator="containsText" text="G">
      <formula>NOT(ISERROR(SEARCH("G",E7)))</formula>
    </cfRule>
  </conditionalFormatting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11</vt:i4>
      </vt:variant>
    </vt:vector>
  </HeadingPairs>
  <TitlesOfParts>
    <vt:vector size="14" baseType="lpstr">
      <vt:lpstr>TABLEAU DE RECHERCHE TESTE</vt:lpstr>
      <vt:lpstr>Feuil2</vt:lpstr>
      <vt:lpstr>Feuil3</vt:lpstr>
      <vt:lpstr>AGE</vt:lpstr>
      <vt:lpstr>ColNom</vt:lpstr>
      <vt:lpstr>ColPre</vt:lpstr>
      <vt:lpstr>ENFANT</vt:lpstr>
      <vt:lpstr>enfantrecherche</vt:lpstr>
      <vt:lpstr>listenom</vt:lpstr>
      <vt:lpstr>NOM</vt:lpstr>
      <vt:lpstr>patronyme</vt:lpstr>
      <vt:lpstr>PRENOM</vt:lpstr>
      <vt:lpstr>PRENOMRECHERCHE</vt:lpstr>
      <vt:lpstr>RECHERCHEPRENOM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CEV</dc:creator>
  <cp:lastModifiedBy>Jean-Eric Pelouas</cp:lastModifiedBy>
  <dcterms:created xsi:type="dcterms:W3CDTF">2013-07-11T08:00:32Z</dcterms:created>
  <dcterms:modified xsi:type="dcterms:W3CDTF">2013-07-24T22:24:28Z</dcterms:modified>
</cp:coreProperties>
</file>