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600" yWindow="90" windowWidth="19440" windowHeight="12240" activeTab="1"/>
  </bookViews>
  <sheets>
    <sheet name="Données" sheetId="3" r:id="rId1"/>
    <sheet name="TCD" sheetId="5" r:id="rId2"/>
  </sheets>
  <calcPr calcId="145621"/>
  <pivotCaches>
    <pivotCache cacheId="8" r:id="rId3"/>
  </pivotCaches>
</workbook>
</file>

<file path=xl/calcChain.xml><?xml version="1.0" encoding="utf-8"?>
<calcChain xmlns="http://schemas.openxmlformats.org/spreadsheetml/2006/main">
  <c r="H12" i="3" l="1"/>
  <c r="H16" i="3"/>
  <c r="H20" i="3"/>
  <c r="H24" i="3"/>
  <c r="H28" i="3"/>
  <c r="H32" i="3"/>
  <c r="H36" i="3"/>
  <c r="H40" i="3"/>
  <c r="H44" i="3"/>
  <c r="H48" i="3"/>
  <c r="H52" i="3"/>
  <c r="H56" i="3"/>
  <c r="H60" i="3"/>
  <c r="H64" i="3"/>
  <c r="H68" i="3"/>
  <c r="H72" i="3"/>
  <c r="H76" i="3"/>
  <c r="H80" i="3"/>
  <c r="H84" i="3"/>
  <c r="H88" i="3"/>
  <c r="H92" i="3"/>
  <c r="H96" i="3"/>
  <c r="H100" i="3"/>
  <c r="H104" i="3"/>
  <c r="H108" i="3"/>
  <c r="H112" i="3"/>
  <c r="H116" i="3"/>
  <c r="H120" i="3"/>
  <c r="H124" i="3"/>
  <c r="H128" i="3"/>
  <c r="H132" i="3"/>
  <c r="H136" i="3"/>
  <c r="H140" i="3"/>
  <c r="H144" i="3"/>
  <c r="H148" i="3"/>
  <c r="H152" i="3"/>
  <c r="H156" i="3"/>
  <c r="H160" i="3"/>
  <c r="H164" i="3"/>
  <c r="H168" i="3"/>
  <c r="H172" i="3"/>
  <c r="H176" i="3"/>
  <c r="H179" i="3"/>
  <c r="H181" i="3"/>
  <c r="H183" i="3"/>
  <c r="H185" i="3"/>
  <c r="H8" i="3"/>
  <c r="G2" i="3"/>
  <c r="D3" i="3"/>
  <c r="D2" i="3"/>
  <c r="B3" i="3"/>
  <c r="B2" i="3"/>
  <c r="D9" i="3" a="1"/>
  <c r="D9" i="3" s="1"/>
  <c r="E9" i="3" a="1"/>
  <c r="E9" i="3" s="1"/>
  <c r="D10" i="3" a="1"/>
  <c r="D10" i="3" s="1"/>
  <c r="E10" i="3" a="1"/>
  <c r="E10" i="3" s="1"/>
  <c r="D11" i="3" a="1"/>
  <c r="D11" i="3" s="1"/>
  <c r="E11" i="3" a="1"/>
  <c r="E11" i="3" s="1"/>
  <c r="D12" i="3" a="1"/>
  <c r="D12" i="3" s="1"/>
  <c r="E12" i="3" a="1"/>
  <c r="E12" i="3" s="1"/>
  <c r="D13" i="3" a="1"/>
  <c r="D13" i="3" s="1"/>
  <c r="E13" i="3" a="1"/>
  <c r="E13" i="3" s="1"/>
  <c r="D14" i="3" a="1"/>
  <c r="D14" i="3" s="1"/>
  <c r="E14" i="3" a="1"/>
  <c r="E14" i="3" s="1"/>
  <c r="D15" i="3" a="1"/>
  <c r="D15" i="3" s="1"/>
  <c r="E15" i="3" a="1"/>
  <c r="E15" i="3" s="1"/>
  <c r="D16" i="3" a="1"/>
  <c r="D16" i="3" s="1"/>
  <c r="E16" i="3" a="1"/>
  <c r="E16" i="3" s="1"/>
  <c r="D17" i="3" a="1"/>
  <c r="D17" i="3" s="1"/>
  <c r="E17" i="3" a="1"/>
  <c r="E17" i="3" s="1"/>
  <c r="D18" i="3" a="1"/>
  <c r="D18" i="3" s="1"/>
  <c r="E18" i="3" a="1"/>
  <c r="E18" i="3" s="1"/>
  <c r="D19" i="3" a="1"/>
  <c r="D19" i="3" s="1"/>
  <c r="E19" i="3" a="1"/>
  <c r="E19" i="3" s="1"/>
  <c r="D20" i="3" a="1"/>
  <c r="D20" i="3" s="1"/>
  <c r="E20" i="3" a="1"/>
  <c r="E20" i="3" s="1"/>
  <c r="D21" i="3" a="1"/>
  <c r="D21" i="3" s="1"/>
  <c r="E21" i="3" a="1"/>
  <c r="E21" i="3" s="1"/>
  <c r="D22" i="3" a="1"/>
  <c r="D22" i="3" s="1"/>
  <c r="E22" i="3" a="1"/>
  <c r="E22" i="3" s="1"/>
  <c r="D23" i="3" a="1"/>
  <c r="D23" i="3" s="1"/>
  <c r="E23" i="3" a="1"/>
  <c r="E23" i="3" s="1"/>
  <c r="D24" i="3" a="1"/>
  <c r="D24" i="3" s="1"/>
  <c r="E24" i="3" a="1"/>
  <c r="E24" i="3" s="1"/>
  <c r="D25" i="3" a="1"/>
  <c r="D25" i="3" s="1"/>
  <c r="E25" i="3" a="1"/>
  <c r="E25" i="3" s="1"/>
  <c r="D26" i="3" a="1"/>
  <c r="D26" i="3" s="1"/>
  <c r="E26" i="3" a="1"/>
  <c r="E26" i="3" s="1"/>
  <c r="D27" i="3" a="1"/>
  <c r="D27" i="3" s="1"/>
  <c r="E27" i="3" a="1"/>
  <c r="E27" i="3" s="1"/>
  <c r="D28" i="3" a="1"/>
  <c r="D28" i="3" s="1"/>
  <c r="E28" i="3" a="1"/>
  <c r="E28" i="3" s="1"/>
  <c r="D29" i="3" a="1"/>
  <c r="D29" i="3" s="1"/>
  <c r="E29" i="3" a="1"/>
  <c r="E29" i="3" s="1"/>
  <c r="D30" i="3" a="1"/>
  <c r="D30" i="3" s="1"/>
  <c r="E30" i="3" a="1"/>
  <c r="E30" i="3" s="1"/>
  <c r="D31" i="3" a="1"/>
  <c r="D31" i="3" s="1"/>
  <c r="E31" i="3" a="1"/>
  <c r="E31" i="3" s="1"/>
  <c r="D32" i="3" a="1"/>
  <c r="D32" i="3" s="1"/>
  <c r="E32" i="3" a="1"/>
  <c r="E32" i="3" s="1"/>
  <c r="D33" i="3" a="1"/>
  <c r="D33" i="3" s="1"/>
  <c r="E33" i="3" a="1"/>
  <c r="E33" i="3" s="1"/>
  <c r="D34" i="3" a="1"/>
  <c r="D34" i="3" s="1"/>
  <c r="E34" i="3" a="1"/>
  <c r="E34" i="3" s="1"/>
  <c r="D35" i="3" a="1"/>
  <c r="D35" i="3" s="1"/>
  <c r="E35" i="3" a="1"/>
  <c r="E35" i="3" s="1"/>
  <c r="D36" i="3" a="1"/>
  <c r="D36" i="3" s="1"/>
  <c r="E36" i="3" a="1"/>
  <c r="E36" i="3" s="1"/>
  <c r="D37" i="3" a="1"/>
  <c r="D37" i="3" s="1"/>
  <c r="E37" i="3" a="1"/>
  <c r="E37" i="3" s="1"/>
  <c r="D38" i="3" a="1"/>
  <c r="D38" i="3" s="1"/>
  <c r="E38" i="3" a="1"/>
  <c r="E38" i="3" s="1"/>
  <c r="D39" i="3" a="1"/>
  <c r="D39" i="3" s="1"/>
  <c r="E39" i="3" a="1"/>
  <c r="E39" i="3" s="1"/>
  <c r="D40" i="3" a="1"/>
  <c r="D40" i="3" s="1"/>
  <c r="E40" i="3" a="1"/>
  <c r="E40" i="3" s="1"/>
  <c r="D41" i="3" a="1"/>
  <c r="D41" i="3" s="1"/>
  <c r="E41" i="3" a="1"/>
  <c r="E41" i="3" s="1"/>
  <c r="D42" i="3" a="1"/>
  <c r="D42" i="3" s="1"/>
  <c r="E42" i="3" a="1"/>
  <c r="E42" i="3" s="1"/>
  <c r="D43" i="3" a="1"/>
  <c r="D43" i="3" s="1"/>
  <c r="E43" i="3" a="1"/>
  <c r="E43" i="3" s="1"/>
  <c r="D44" i="3" a="1"/>
  <c r="D44" i="3" s="1"/>
  <c r="E44" i="3" a="1"/>
  <c r="E44" i="3" s="1"/>
  <c r="D45" i="3" a="1"/>
  <c r="D45" i="3" s="1"/>
  <c r="E45" i="3" a="1"/>
  <c r="E45" i="3" s="1"/>
  <c r="D46" i="3" a="1"/>
  <c r="D46" i="3" s="1"/>
  <c r="E46" i="3" a="1"/>
  <c r="E46" i="3" s="1"/>
  <c r="D47" i="3" a="1"/>
  <c r="D47" i="3" s="1"/>
  <c r="E47" i="3" a="1"/>
  <c r="E47" i="3" s="1"/>
  <c r="D48" i="3" a="1"/>
  <c r="D48" i="3" s="1"/>
  <c r="E48" i="3" a="1"/>
  <c r="E48" i="3" s="1"/>
  <c r="D49" i="3" a="1"/>
  <c r="D49" i="3" s="1"/>
  <c r="E49" i="3" a="1"/>
  <c r="E49" i="3" s="1"/>
  <c r="D50" i="3" a="1"/>
  <c r="D50" i="3" s="1"/>
  <c r="E50" i="3" a="1"/>
  <c r="E50" i="3" s="1"/>
  <c r="D51" i="3" a="1"/>
  <c r="D51" i="3" s="1"/>
  <c r="E51" i="3" a="1"/>
  <c r="E51" i="3" s="1"/>
  <c r="D52" i="3" a="1"/>
  <c r="D52" i="3" s="1"/>
  <c r="E52" i="3" a="1"/>
  <c r="E52" i="3" s="1"/>
  <c r="D53" i="3" a="1"/>
  <c r="D53" i="3" s="1"/>
  <c r="E53" i="3" a="1"/>
  <c r="E53" i="3" s="1"/>
  <c r="D54" i="3" a="1"/>
  <c r="D54" i="3" s="1"/>
  <c r="E54" i="3" a="1"/>
  <c r="E54" i="3" s="1"/>
  <c r="D55" i="3" a="1"/>
  <c r="D55" i="3" s="1"/>
  <c r="E55" i="3" a="1"/>
  <c r="E55" i="3" s="1"/>
  <c r="D56" i="3" a="1"/>
  <c r="D56" i="3" s="1"/>
  <c r="E56" i="3" a="1"/>
  <c r="E56" i="3" s="1"/>
  <c r="D57" i="3" a="1"/>
  <c r="D57" i="3" s="1"/>
  <c r="E57" i="3" a="1"/>
  <c r="E57" i="3" s="1"/>
  <c r="D58" i="3" a="1"/>
  <c r="D58" i="3" s="1"/>
  <c r="E58" i="3" a="1"/>
  <c r="E58" i="3" s="1"/>
  <c r="D59" i="3" a="1"/>
  <c r="D59" i="3" s="1"/>
  <c r="E59" i="3" a="1"/>
  <c r="E59" i="3" s="1"/>
  <c r="D60" i="3" a="1"/>
  <c r="D60" i="3" s="1"/>
  <c r="E60" i="3" a="1"/>
  <c r="E60" i="3" s="1"/>
  <c r="D61" i="3" a="1"/>
  <c r="D61" i="3" s="1"/>
  <c r="E61" i="3" a="1"/>
  <c r="E61" i="3" s="1"/>
  <c r="D62" i="3" a="1"/>
  <c r="D62" i="3" s="1"/>
  <c r="E62" i="3" a="1"/>
  <c r="E62" i="3" s="1"/>
  <c r="D63" i="3" a="1"/>
  <c r="D63" i="3" s="1"/>
  <c r="E63" i="3" a="1"/>
  <c r="E63" i="3" s="1"/>
  <c r="D64" i="3" a="1"/>
  <c r="D64" i="3" s="1"/>
  <c r="E64" i="3" a="1"/>
  <c r="E64" i="3" s="1"/>
  <c r="D65" i="3" a="1"/>
  <c r="D65" i="3" s="1"/>
  <c r="E65" i="3" a="1"/>
  <c r="E65" i="3" s="1"/>
  <c r="D66" i="3" a="1"/>
  <c r="D66" i="3" s="1"/>
  <c r="E66" i="3" a="1"/>
  <c r="E66" i="3" s="1"/>
  <c r="D67" i="3" a="1"/>
  <c r="D67" i="3" s="1"/>
  <c r="E67" i="3" a="1"/>
  <c r="E67" i="3" s="1"/>
  <c r="D68" i="3" a="1"/>
  <c r="D68" i="3" s="1"/>
  <c r="E68" i="3" a="1"/>
  <c r="E68" i="3" s="1"/>
  <c r="D69" i="3" a="1"/>
  <c r="D69" i="3" s="1"/>
  <c r="E69" i="3" a="1"/>
  <c r="E69" i="3" s="1"/>
  <c r="D70" i="3" a="1"/>
  <c r="D70" i="3" s="1"/>
  <c r="E70" i="3" a="1"/>
  <c r="E70" i="3" s="1"/>
  <c r="D71" i="3" a="1"/>
  <c r="D71" i="3" s="1"/>
  <c r="E71" i="3" a="1"/>
  <c r="E71" i="3" s="1"/>
  <c r="D72" i="3" a="1"/>
  <c r="D72" i="3" s="1"/>
  <c r="E72" i="3" a="1"/>
  <c r="E72" i="3" s="1"/>
  <c r="D73" i="3" a="1"/>
  <c r="D73" i="3" s="1"/>
  <c r="E73" i="3" a="1"/>
  <c r="E73" i="3" s="1"/>
  <c r="D74" i="3" a="1"/>
  <c r="D74" i="3" s="1"/>
  <c r="E74" i="3" a="1"/>
  <c r="E74" i="3" s="1"/>
  <c r="D75" i="3" a="1"/>
  <c r="D75" i="3" s="1"/>
  <c r="E75" i="3" a="1"/>
  <c r="E75" i="3" s="1"/>
  <c r="D76" i="3" a="1"/>
  <c r="D76" i="3" s="1"/>
  <c r="E76" i="3" a="1"/>
  <c r="E76" i="3" s="1"/>
  <c r="D77" i="3" a="1"/>
  <c r="D77" i="3" s="1"/>
  <c r="E77" i="3" a="1"/>
  <c r="E77" i="3" s="1"/>
  <c r="D78" i="3" a="1"/>
  <c r="D78" i="3" s="1"/>
  <c r="E78" i="3" a="1"/>
  <c r="E78" i="3" s="1"/>
  <c r="D79" i="3" a="1"/>
  <c r="D79" i="3" s="1"/>
  <c r="E79" i="3" a="1"/>
  <c r="E79" i="3" s="1"/>
  <c r="D80" i="3" a="1"/>
  <c r="D80" i="3" s="1"/>
  <c r="E80" i="3" a="1"/>
  <c r="E80" i="3" s="1"/>
  <c r="D81" i="3" a="1"/>
  <c r="D81" i="3" s="1"/>
  <c r="E81" i="3" a="1"/>
  <c r="E81" i="3" s="1"/>
  <c r="D82" i="3" a="1"/>
  <c r="D82" i="3" s="1"/>
  <c r="E82" i="3" a="1"/>
  <c r="E82" i="3" s="1"/>
  <c r="D83" i="3" a="1"/>
  <c r="D83" i="3" s="1"/>
  <c r="E83" i="3" a="1"/>
  <c r="E83" i="3" s="1"/>
  <c r="D84" i="3" a="1"/>
  <c r="D84" i="3" s="1"/>
  <c r="E84" i="3" a="1"/>
  <c r="E84" i="3" s="1"/>
  <c r="D85" i="3" a="1"/>
  <c r="D85" i="3" s="1"/>
  <c r="E85" i="3" a="1"/>
  <c r="E85" i="3" s="1"/>
  <c r="D86" i="3" a="1"/>
  <c r="D86" i="3" s="1"/>
  <c r="E86" i="3" a="1"/>
  <c r="E86" i="3" s="1"/>
  <c r="D87" i="3" a="1"/>
  <c r="D87" i="3" s="1"/>
  <c r="E87" i="3" a="1"/>
  <c r="E87" i="3" s="1"/>
  <c r="D88" i="3" a="1"/>
  <c r="D88" i="3" s="1"/>
  <c r="E88" i="3" a="1"/>
  <c r="E88" i="3" s="1"/>
  <c r="D89" i="3" a="1"/>
  <c r="D89" i="3" s="1"/>
  <c r="E89" i="3" a="1"/>
  <c r="E89" i="3" s="1"/>
  <c r="D90" i="3" a="1"/>
  <c r="D90" i="3" s="1"/>
  <c r="E90" i="3" a="1"/>
  <c r="E90" i="3" s="1"/>
  <c r="D91" i="3" a="1"/>
  <c r="D91" i="3" s="1"/>
  <c r="E91" i="3" a="1"/>
  <c r="E91" i="3" s="1"/>
  <c r="D92" i="3" a="1"/>
  <c r="D92" i="3" s="1"/>
  <c r="E92" i="3" a="1"/>
  <c r="E92" i="3" s="1"/>
  <c r="D93" i="3" a="1"/>
  <c r="D93" i="3" s="1"/>
  <c r="E93" i="3" a="1"/>
  <c r="E93" i="3" s="1"/>
  <c r="D94" i="3" a="1"/>
  <c r="D94" i="3" s="1"/>
  <c r="E94" i="3" a="1"/>
  <c r="E94" i="3" s="1"/>
  <c r="D95" i="3" a="1"/>
  <c r="D95" i="3" s="1"/>
  <c r="E95" i="3" a="1"/>
  <c r="E95" i="3" s="1"/>
  <c r="D96" i="3" a="1"/>
  <c r="D96" i="3" s="1"/>
  <c r="E96" i="3" a="1"/>
  <c r="E96" i="3" s="1"/>
  <c r="D97" i="3" a="1"/>
  <c r="D97" i="3" s="1"/>
  <c r="E97" i="3" a="1"/>
  <c r="E97" i="3" s="1"/>
  <c r="D98" i="3" a="1"/>
  <c r="D98" i="3" s="1"/>
  <c r="E98" i="3" a="1"/>
  <c r="E98" i="3" s="1"/>
  <c r="D99" i="3" a="1"/>
  <c r="D99" i="3" s="1"/>
  <c r="E99" i="3" a="1"/>
  <c r="E99" i="3" s="1"/>
  <c r="D100" i="3" a="1"/>
  <c r="D100" i="3" s="1"/>
  <c r="E100" i="3" a="1"/>
  <c r="E100" i="3" s="1"/>
  <c r="D101" i="3" a="1"/>
  <c r="D101" i="3" s="1"/>
  <c r="E101" i="3" a="1"/>
  <c r="E101" i="3" s="1"/>
  <c r="D102" i="3" a="1"/>
  <c r="D102" i="3" s="1"/>
  <c r="E102" i="3" a="1"/>
  <c r="E102" i="3" s="1"/>
  <c r="D103" i="3" a="1"/>
  <c r="D103" i="3" s="1"/>
  <c r="E103" i="3" a="1"/>
  <c r="E103" i="3" s="1"/>
  <c r="D104" i="3" a="1"/>
  <c r="D104" i="3" s="1"/>
  <c r="E104" i="3" a="1"/>
  <c r="E104" i="3" s="1"/>
  <c r="D105" i="3" a="1"/>
  <c r="D105" i="3" s="1"/>
  <c r="E105" i="3" a="1"/>
  <c r="E105" i="3" s="1"/>
  <c r="D106" i="3" a="1"/>
  <c r="D106" i="3" s="1"/>
  <c r="E106" i="3" a="1"/>
  <c r="E106" i="3" s="1"/>
  <c r="D107" i="3" a="1"/>
  <c r="D107" i="3" s="1"/>
  <c r="E107" i="3" a="1"/>
  <c r="E107" i="3" s="1"/>
  <c r="D108" i="3" a="1"/>
  <c r="D108" i="3" s="1"/>
  <c r="E108" i="3" a="1"/>
  <c r="E108" i="3" s="1"/>
  <c r="D109" i="3" a="1"/>
  <c r="D109" i="3" s="1"/>
  <c r="E109" i="3" a="1"/>
  <c r="E109" i="3" s="1"/>
  <c r="D110" i="3" a="1"/>
  <c r="D110" i="3" s="1"/>
  <c r="E110" i="3" a="1"/>
  <c r="E110" i="3" s="1"/>
  <c r="D111" i="3" a="1"/>
  <c r="D111" i="3" s="1"/>
  <c r="E111" i="3" a="1"/>
  <c r="E111" i="3" s="1"/>
  <c r="D112" i="3" a="1"/>
  <c r="D112" i="3" s="1"/>
  <c r="E112" i="3" a="1"/>
  <c r="E112" i="3" s="1"/>
  <c r="D113" i="3" a="1"/>
  <c r="D113" i="3" s="1"/>
  <c r="E113" i="3" a="1"/>
  <c r="E113" i="3" s="1"/>
  <c r="D114" i="3" a="1"/>
  <c r="D114" i="3" s="1"/>
  <c r="E114" i="3" a="1"/>
  <c r="E114" i="3" s="1"/>
  <c r="D115" i="3" a="1"/>
  <c r="D115" i="3" s="1"/>
  <c r="E115" i="3" a="1"/>
  <c r="E115" i="3" s="1"/>
  <c r="D116" i="3" a="1"/>
  <c r="D116" i="3" s="1"/>
  <c r="E116" i="3" a="1"/>
  <c r="E116" i="3" s="1"/>
  <c r="D117" i="3" a="1"/>
  <c r="D117" i="3" s="1"/>
  <c r="E117" i="3" a="1"/>
  <c r="E117" i="3" s="1"/>
  <c r="D118" i="3" a="1"/>
  <c r="D118" i="3" s="1"/>
  <c r="E118" i="3" a="1"/>
  <c r="E118" i="3" s="1"/>
  <c r="D119" i="3" a="1"/>
  <c r="D119" i="3" s="1"/>
  <c r="E119" i="3" a="1"/>
  <c r="E119" i="3" s="1"/>
  <c r="D120" i="3" a="1"/>
  <c r="D120" i="3" s="1"/>
  <c r="E120" i="3" a="1"/>
  <c r="E120" i="3" s="1"/>
  <c r="D121" i="3" a="1"/>
  <c r="D121" i="3" s="1"/>
  <c r="E121" i="3" a="1"/>
  <c r="E121" i="3" s="1"/>
  <c r="D122" i="3" a="1"/>
  <c r="D122" i="3" s="1"/>
  <c r="E122" i="3" a="1"/>
  <c r="E122" i="3" s="1"/>
  <c r="D123" i="3" a="1"/>
  <c r="D123" i="3" s="1"/>
  <c r="E123" i="3" a="1"/>
  <c r="E123" i="3" s="1"/>
  <c r="D124" i="3" a="1"/>
  <c r="D124" i="3" s="1"/>
  <c r="E124" i="3" a="1"/>
  <c r="E124" i="3" s="1"/>
  <c r="D125" i="3" a="1"/>
  <c r="D125" i="3" s="1"/>
  <c r="E125" i="3" a="1"/>
  <c r="E125" i="3" s="1"/>
  <c r="D126" i="3" a="1"/>
  <c r="D126" i="3" s="1"/>
  <c r="E126" i="3" a="1"/>
  <c r="E126" i="3" s="1"/>
  <c r="D127" i="3" a="1"/>
  <c r="D127" i="3" s="1"/>
  <c r="E127" i="3" a="1"/>
  <c r="E127" i="3" s="1"/>
  <c r="D128" i="3" a="1"/>
  <c r="D128" i="3" s="1"/>
  <c r="E128" i="3" a="1"/>
  <c r="E128" i="3" s="1"/>
  <c r="D129" i="3" a="1"/>
  <c r="D129" i="3" s="1"/>
  <c r="E129" i="3" a="1"/>
  <c r="E129" i="3" s="1"/>
  <c r="D130" i="3" a="1"/>
  <c r="D130" i="3" s="1"/>
  <c r="E130" i="3" a="1"/>
  <c r="E130" i="3" s="1"/>
  <c r="D131" i="3" a="1"/>
  <c r="D131" i="3" s="1"/>
  <c r="E131" i="3" a="1"/>
  <c r="E131" i="3" s="1"/>
  <c r="D132" i="3" a="1"/>
  <c r="D132" i="3" s="1"/>
  <c r="E132" i="3" a="1"/>
  <c r="E132" i="3" s="1"/>
  <c r="D133" i="3" a="1"/>
  <c r="D133" i="3" s="1"/>
  <c r="E133" i="3" a="1"/>
  <c r="E133" i="3" s="1"/>
  <c r="D134" i="3" a="1"/>
  <c r="D134" i="3" s="1"/>
  <c r="E134" i="3" a="1"/>
  <c r="E134" i="3" s="1"/>
  <c r="D135" i="3" a="1"/>
  <c r="D135" i="3" s="1"/>
  <c r="E135" i="3" a="1"/>
  <c r="E135" i="3" s="1"/>
  <c r="D136" i="3" a="1"/>
  <c r="D136" i="3" s="1"/>
  <c r="E136" i="3" a="1"/>
  <c r="E136" i="3" s="1"/>
  <c r="D137" i="3" a="1"/>
  <c r="D137" i="3" s="1"/>
  <c r="E137" i="3" a="1"/>
  <c r="E137" i="3" s="1"/>
  <c r="D138" i="3" a="1"/>
  <c r="D138" i="3" s="1"/>
  <c r="E138" i="3" a="1"/>
  <c r="E138" i="3" s="1"/>
  <c r="D139" i="3" a="1"/>
  <c r="D139" i="3" s="1"/>
  <c r="E139" i="3" a="1"/>
  <c r="E139" i="3" s="1"/>
  <c r="D140" i="3" a="1"/>
  <c r="D140" i="3" s="1"/>
  <c r="E140" i="3" a="1"/>
  <c r="E140" i="3" s="1"/>
  <c r="D141" i="3" a="1"/>
  <c r="D141" i="3" s="1"/>
  <c r="E141" i="3" a="1"/>
  <c r="E141" i="3" s="1"/>
  <c r="D142" i="3" a="1"/>
  <c r="D142" i="3" s="1"/>
  <c r="E142" i="3" a="1"/>
  <c r="E142" i="3" s="1"/>
  <c r="D143" i="3" a="1"/>
  <c r="D143" i="3" s="1"/>
  <c r="E143" i="3" a="1"/>
  <c r="E143" i="3" s="1"/>
  <c r="D144" i="3" a="1"/>
  <c r="D144" i="3" s="1"/>
  <c r="E144" i="3" a="1"/>
  <c r="E144" i="3" s="1"/>
  <c r="D145" i="3" a="1"/>
  <c r="D145" i="3" s="1"/>
  <c r="E145" i="3" a="1"/>
  <c r="E145" i="3" s="1"/>
  <c r="D146" i="3" a="1"/>
  <c r="D146" i="3" s="1"/>
  <c r="E146" i="3" a="1"/>
  <c r="E146" i="3" s="1"/>
  <c r="D147" i="3" a="1"/>
  <c r="D147" i="3" s="1"/>
  <c r="E147" i="3" a="1"/>
  <c r="E147" i="3" s="1"/>
  <c r="D148" i="3" a="1"/>
  <c r="D148" i="3" s="1"/>
  <c r="E148" i="3" a="1"/>
  <c r="E148" i="3" s="1"/>
  <c r="D149" i="3" a="1"/>
  <c r="D149" i="3" s="1"/>
  <c r="E149" i="3" a="1"/>
  <c r="E149" i="3" s="1"/>
  <c r="D150" i="3" a="1"/>
  <c r="D150" i="3" s="1"/>
  <c r="E150" i="3" a="1"/>
  <c r="E150" i="3" s="1"/>
  <c r="D151" i="3" a="1"/>
  <c r="D151" i="3" s="1"/>
  <c r="E151" i="3" a="1"/>
  <c r="E151" i="3" s="1"/>
  <c r="D152" i="3" a="1"/>
  <c r="D152" i="3" s="1"/>
  <c r="E152" i="3" a="1"/>
  <c r="E152" i="3" s="1"/>
  <c r="D153" i="3" a="1"/>
  <c r="D153" i="3" s="1"/>
  <c r="E153" i="3" a="1"/>
  <c r="E153" i="3" s="1"/>
  <c r="D154" i="3" a="1"/>
  <c r="D154" i="3" s="1"/>
  <c r="E154" i="3" a="1"/>
  <c r="E154" i="3" s="1"/>
  <c r="D155" i="3" a="1"/>
  <c r="D155" i="3" s="1"/>
  <c r="E155" i="3" a="1"/>
  <c r="E155" i="3" s="1"/>
  <c r="D156" i="3" a="1"/>
  <c r="D156" i="3" s="1"/>
  <c r="E156" i="3" a="1"/>
  <c r="E156" i="3" s="1"/>
  <c r="D157" i="3" a="1"/>
  <c r="D157" i="3" s="1"/>
  <c r="E157" i="3" a="1"/>
  <c r="E157" i="3" s="1"/>
  <c r="D158" i="3" a="1"/>
  <c r="D158" i="3" s="1"/>
  <c r="E158" i="3" a="1"/>
  <c r="E158" i="3" s="1"/>
  <c r="D159" i="3" a="1"/>
  <c r="D159" i="3" s="1"/>
  <c r="E159" i="3" a="1"/>
  <c r="E159" i="3" s="1"/>
  <c r="D160" i="3" a="1"/>
  <c r="D160" i="3" s="1"/>
  <c r="E160" i="3" a="1"/>
  <c r="E160" i="3" s="1"/>
  <c r="D161" i="3" a="1"/>
  <c r="D161" i="3" s="1"/>
  <c r="E161" i="3" a="1"/>
  <c r="E161" i="3" s="1"/>
  <c r="D162" i="3" a="1"/>
  <c r="D162" i="3" s="1"/>
  <c r="E162" i="3" a="1"/>
  <c r="E162" i="3" s="1"/>
  <c r="D163" i="3" a="1"/>
  <c r="D163" i="3" s="1"/>
  <c r="E163" i="3" a="1"/>
  <c r="E163" i="3" s="1"/>
  <c r="D164" i="3" a="1"/>
  <c r="D164" i="3" s="1"/>
  <c r="E164" i="3" a="1"/>
  <c r="E164" i="3" s="1"/>
  <c r="D165" i="3" a="1"/>
  <c r="D165" i="3" s="1"/>
  <c r="E165" i="3" a="1"/>
  <c r="E165" i="3" s="1"/>
  <c r="D166" i="3" a="1"/>
  <c r="D166" i="3" s="1"/>
  <c r="E166" i="3" a="1"/>
  <c r="E166" i="3" s="1"/>
  <c r="D167" i="3" a="1"/>
  <c r="D167" i="3" s="1"/>
  <c r="E167" i="3" a="1"/>
  <c r="E167" i="3" s="1"/>
  <c r="D168" i="3" a="1"/>
  <c r="D168" i="3" s="1"/>
  <c r="E168" i="3" a="1"/>
  <c r="E168" i="3" s="1"/>
  <c r="D169" i="3" a="1"/>
  <c r="D169" i="3" s="1"/>
  <c r="E169" i="3" a="1"/>
  <c r="E169" i="3" s="1"/>
  <c r="D170" i="3" a="1"/>
  <c r="D170" i="3" s="1"/>
  <c r="E170" i="3" a="1"/>
  <c r="E170" i="3" s="1"/>
  <c r="D171" i="3" a="1"/>
  <c r="D171" i="3" s="1"/>
  <c r="E171" i="3" a="1"/>
  <c r="E171" i="3" s="1"/>
  <c r="D172" i="3" a="1"/>
  <c r="D172" i="3" s="1"/>
  <c r="E172" i="3" a="1"/>
  <c r="E172" i="3" s="1"/>
  <c r="D173" i="3" a="1"/>
  <c r="D173" i="3" s="1"/>
  <c r="E173" i="3" a="1"/>
  <c r="E173" i="3" s="1"/>
  <c r="D174" i="3" a="1"/>
  <c r="D174" i="3" s="1"/>
  <c r="E174" i="3" a="1"/>
  <c r="E174" i="3" s="1"/>
  <c r="D175" i="3" a="1"/>
  <c r="D175" i="3" s="1"/>
  <c r="E175" i="3" a="1"/>
  <c r="E175" i="3" s="1"/>
  <c r="D176" i="3" a="1"/>
  <c r="D176" i="3" s="1"/>
  <c r="E176" i="3" a="1"/>
  <c r="E176" i="3" s="1"/>
  <c r="D177" i="3" a="1"/>
  <c r="D177" i="3" s="1"/>
  <c r="E177" i="3" a="1"/>
  <c r="E177" i="3" s="1"/>
  <c r="D178" i="3" a="1"/>
  <c r="D178" i="3" s="1"/>
  <c r="E178" i="3" a="1"/>
  <c r="E178" i="3" s="1"/>
  <c r="D179" i="3" a="1"/>
  <c r="D179" i="3" s="1"/>
  <c r="E179" i="3" a="1"/>
  <c r="E179" i="3" s="1"/>
  <c r="D180" i="3" a="1"/>
  <c r="D180" i="3" s="1"/>
  <c r="E180" i="3" a="1"/>
  <c r="E180" i="3" s="1"/>
  <c r="D181" i="3" a="1"/>
  <c r="D181" i="3" s="1"/>
  <c r="E181" i="3" a="1"/>
  <c r="E181" i="3" s="1"/>
  <c r="D182" i="3" a="1"/>
  <c r="D182" i="3" s="1"/>
  <c r="E182" i="3" a="1"/>
  <c r="E182" i="3" s="1"/>
  <c r="D183" i="3" a="1"/>
  <c r="D183" i="3" s="1"/>
  <c r="E183" i="3" a="1"/>
  <c r="E183" i="3" s="1"/>
  <c r="D184" i="3" a="1"/>
  <c r="D184" i="3" s="1"/>
  <c r="E184" i="3" a="1"/>
  <c r="E184" i="3" s="1"/>
  <c r="D185" i="3" a="1"/>
  <c r="D185" i="3" s="1"/>
  <c r="E185" i="3" a="1"/>
  <c r="E185" i="3" s="1"/>
  <c r="D186" i="3" a="1"/>
  <c r="D186" i="3" s="1"/>
  <c r="E186" i="3" a="1"/>
  <c r="E186" i="3" s="1"/>
  <c r="E8" i="3" a="1"/>
  <c r="E8" i="3" s="1"/>
  <c r="D8" i="3" a="1"/>
  <c r="D8" i="3" s="1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8" i="3"/>
  <c r="G4" i="3" s="1"/>
  <c r="H9" i="3" l="1"/>
  <c r="H11" i="3"/>
  <c r="H13" i="3"/>
  <c r="H15" i="3"/>
  <c r="H17" i="3"/>
  <c r="H19" i="3"/>
  <c r="H21" i="3"/>
  <c r="H23" i="3"/>
  <c r="H25" i="3"/>
  <c r="H27" i="3"/>
  <c r="H29" i="3"/>
  <c r="H31" i="3"/>
  <c r="H33" i="3"/>
  <c r="H35" i="3"/>
  <c r="H37" i="3"/>
  <c r="H39" i="3"/>
  <c r="H41" i="3"/>
  <c r="H43" i="3"/>
  <c r="H45" i="3"/>
  <c r="H47" i="3"/>
  <c r="H49" i="3"/>
  <c r="H51" i="3"/>
  <c r="H53" i="3"/>
  <c r="H55" i="3"/>
  <c r="H57" i="3"/>
  <c r="H59" i="3"/>
  <c r="H61" i="3"/>
  <c r="H63" i="3"/>
  <c r="H65" i="3"/>
  <c r="H67" i="3"/>
  <c r="H69" i="3"/>
  <c r="H71" i="3"/>
  <c r="H73" i="3"/>
  <c r="H75" i="3"/>
  <c r="H77" i="3"/>
  <c r="H79" i="3"/>
  <c r="H81" i="3"/>
  <c r="H83" i="3"/>
  <c r="H85" i="3"/>
  <c r="H87" i="3"/>
  <c r="H89" i="3"/>
  <c r="H91" i="3"/>
  <c r="H93" i="3"/>
  <c r="H95" i="3"/>
  <c r="H97" i="3"/>
  <c r="H99" i="3"/>
  <c r="H101" i="3"/>
  <c r="H103" i="3"/>
  <c r="H105" i="3"/>
  <c r="H107" i="3"/>
  <c r="H109" i="3"/>
  <c r="H111" i="3"/>
  <c r="H113" i="3"/>
  <c r="H115" i="3"/>
  <c r="H117" i="3"/>
  <c r="H119" i="3"/>
  <c r="H121" i="3"/>
  <c r="H123" i="3"/>
  <c r="H125" i="3"/>
  <c r="H127" i="3"/>
  <c r="H129" i="3"/>
  <c r="H131" i="3"/>
  <c r="H133" i="3"/>
  <c r="H135" i="3"/>
  <c r="H137" i="3"/>
  <c r="H139" i="3"/>
  <c r="H141" i="3"/>
  <c r="H143" i="3"/>
  <c r="H145" i="3"/>
  <c r="H147" i="3"/>
  <c r="H149" i="3"/>
  <c r="H151" i="3"/>
  <c r="H153" i="3"/>
  <c r="H155" i="3"/>
  <c r="H157" i="3"/>
  <c r="H159" i="3"/>
  <c r="H161" i="3"/>
  <c r="H163" i="3"/>
  <c r="H165" i="3"/>
  <c r="H167" i="3"/>
  <c r="H169" i="3"/>
  <c r="H171" i="3"/>
  <c r="H173" i="3"/>
  <c r="H175" i="3"/>
  <c r="H177" i="3"/>
  <c r="H186" i="3"/>
  <c r="H184" i="3"/>
  <c r="H182" i="3"/>
  <c r="H180" i="3"/>
  <c r="H178" i="3"/>
  <c r="H174" i="3"/>
  <c r="H170" i="3"/>
  <c r="H166" i="3"/>
  <c r="H162" i="3"/>
  <c r="H158" i="3"/>
  <c r="H154" i="3"/>
  <c r="H150" i="3"/>
  <c r="H146" i="3"/>
  <c r="H142" i="3"/>
  <c r="H138" i="3"/>
  <c r="H134" i="3"/>
  <c r="H130" i="3"/>
  <c r="H126" i="3"/>
  <c r="H122" i="3"/>
  <c r="H118" i="3"/>
  <c r="H114" i="3"/>
  <c r="H110" i="3"/>
  <c r="H106" i="3"/>
  <c r="H102" i="3"/>
  <c r="H98" i="3"/>
  <c r="H94" i="3"/>
  <c r="H90" i="3"/>
  <c r="H86" i="3"/>
  <c r="H82" i="3"/>
  <c r="H78" i="3"/>
  <c r="H74" i="3"/>
  <c r="H70" i="3"/>
  <c r="H66" i="3"/>
  <c r="H62" i="3"/>
  <c r="H58" i="3"/>
  <c r="H54" i="3"/>
  <c r="H50" i="3"/>
  <c r="H46" i="3"/>
  <c r="H42" i="3"/>
  <c r="H38" i="3"/>
  <c r="H34" i="3"/>
  <c r="H30" i="3"/>
  <c r="H26" i="3"/>
  <c r="H22" i="3"/>
  <c r="H18" i="3"/>
  <c r="H14" i="3"/>
  <c r="H10" i="3"/>
  <c r="G1" i="3"/>
  <c r="F8" i="3" s="1"/>
  <c r="B4" i="3"/>
  <c r="F15" i="3" l="1"/>
  <c r="F23" i="3"/>
  <c r="F31" i="3"/>
  <c r="F35" i="3"/>
  <c r="F39" i="3"/>
  <c r="F43" i="3"/>
  <c r="F47" i="3"/>
  <c r="F51" i="3"/>
  <c r="F55" i="3"/>
  <c r="F63" i="3"/>
  <c r="F67" i="3"/>
  <c r="F71" i="3"/>
  <c r="F75" i="3"/>
  <c r="F79" i="3"/>
  <c r="F83" i="3"/>
  <c r="F12" i="3"/>
  <c r="F16" i="3"/>
  <c r="F20" i="3"/>
  <c r="F24" i="3"/>
  <c r="F28" i="3"/>
  <c r="F32" i="3"/>
  <c r="F36" i="3"/>
  <c r="F40" i="3"/>
  <c r="F44" i="3"/>
  <c r="F48" i="3"/>
  <c r="F52" i="3"/>
  <c r="F56" i="3"/>
  <c r="F60" i="3"/>
  <c r="F64" i="3"/>
  <c r="F68" i="3"/>
  <c r="F72" i="3"/>
  <c r="F76" i="3"/>
  <c r="F80" i="3"/>
  <c r="F84" i="3"/>
  <c r="F88" i="3"/>
  <c r="F92" i="3"/>
  <c r="F96" i="3"/>
  <c r="F100" i="3"/>
  <c r="F104" i="3"/>
  <c r="F108" i="3"/>
  <c r="F112" i="3"/>
  <c r="F116" i="3"/>
  <c r="F120" i="3"/>
  <c r="F124" i="3"/>
  <c r="F128" i="3"/>
  <c r="F132" i="3"/>
  <c r="F136" i="3"/>
  <c r="F140" i="3"/>
  <c r="F144" i="3"/>
  <c r="F148" i="3"/>
  <c r="F152" i="3"/>
  <c r="F156" i="3"/>
  <c r="F160" i="3"/>
  <c r="F164" i="3"/>
  <c r="F168" i="3"/>
  <c r="F172" i="3"/>
  <c r="F176" i="3"/>
  <c r="F180" i="3"/>
  <c r="F184" i="3"/>
  <c r="F153" i="3"/>
  <c r="F161" i="3"/>
  <c r="F169" i="3"/>
  <c r="F177" i="3"/>
  <c r="F185" i="3"/>
  <c r="F87" i="3"/>
  <c r="F91" i="3"/>
  <c r="F95" i="3"/>
  <c r="F99" i="3"/>
  <c r="F103" i="3"/>
  <c r="F107" i="3"/>
  <c r="F111" i="3"/>
  <c r="F115" i="3"/>
  <c r="F119" i="3"/>
  <c r="F123" i="3"/>
  <c r="F127" i="3"/>
  <c r="F131" i="3"/>
  <c r="F135" i="3"/>
  <c r="F139" i="3"/>
  <c r="F143" i="3"/>
  <c r="F147" i="3"/>
  <c r="F151" i="3"/>
  <c r="F159" i="3"/>
  <c r="F167" i="3"/>
  <c r="F175" i="3"/>
  <c r="F183" i="3"/>
  <c r="F11" i="3"/>
  <c r="F19" i="3"/>
  <c r="F27" i="3"/>
  <c r="F59" i="3"/>
  <c r="F9" i="3"/>
  <c r="F13" i="3"/>
  <c r="F17" i="3"/>
  <c r="F21" i="3"/>
  <c r="F25" i="3"/>
  <c r="F29" i="3"/>
  <c r="F33" i="3"/>
  <c r="F37" i="3"/>
  <c r="F41" i="3"/>
  <c r="F45" i="3"/>
  <c r="F49" i="3"/>
  <c r="F53" i="3"/>
  <c r="F57" i="3"/>
  <c r="F61" i="3"/>
  <c r="F65" i="3"/>
  <c r="F69" i="3"/>
  <c r="F73" i="3"/>
  <c r="F77" i="3"/>
  <c r="F81" i="3"/>
  <c r="F10" i="3"/>
  <c r="F14" i="3"/>
  <c r="F18" i="3"/>
  <c r="F22" i="3"/>
  <c r="F26" i="3"/>
  <c r="F30" i="3"/>
  <c r="F34" i="3"/>
  <c r="F38" i="3"/>
  <c r="F42" i="3"/>
  <c r="F46" i="3"/>
  <c r="F50" i="3"/>
  <c r="F54" i="3"/>
  <c r="F58" i="3"/>
  <c r="F62" i="3"/>
  <c r="F66" i="3"/>
  <c r="F70" i="3"/>
  <c r="F74" i="3"/>
  <c r="F78" i="3"/>
  <c r="F82" i="3"/>
  <c r="F86" i="3"/>
  <c r="F90" i="3"/>
  <c r="F94" i="3"/>
  <c r="F98" i="3"/>
  <c r="F102" i="3"/>
  <c r="F106" i="3"/>
  <c r="F110" i="3"/>
  <c r="F114" i="3"/>
  <c r="F118" i="3"/>
  <c r="F122" i="3"/>
  <c r="F126" i="3"/>
  <c r="F130" i="3"/>
  <c r="F134" i="3"/>
  <c r="F138" i="3"/>
  <c r="F142" i="3"/>
  <c r="F146" i="3"/>
  <c r="F150" i="3"/>
  <c r="F154" i="3"/>
  <c r="F158" i="3"/>
  <c r="F162" i="3"/>
  <c r="F166" i="3"/>
  <c r="F170" i="3"/>
  <c r="F174" i="3"/>
  <c r="F178" i="3"/>
  <c r="F182" i="3"/>
  <c r="F186" i="3"/>
  <c r="F157" i="3"/>
  <c r="F165" i="3"/>
  <c r="F173" i="3"/>
  <c r="F181" i="3"/>
  <c r="F85" i="3"/>
  <c r="F89" i="3"/>
  <c r="F93" i="3"/>
  <c r="F97" i="3"/>
  <c r="F101" i="3"/>
  <c r="F105" i="3"/>
  <c r="F109" i="3"/>
  <c r="F113" i="3"/>
  <c r="F117" i="3"/>
  <c r="F121" i="3"/>
  <c r="F125" i="3"/>
  <c r="F129" i="3"/>
  <c r="F133" i="3"/>
  <c r="F137" i="3"/>
  <c r="F141" i="3"/>
  <c r="F145" i="3"/>
  <c r="F149" i="3"/>
  <c r="F155" i="3"/>
  <c r="F163" i="3"/>
  <c r="F171" i="3"/>
  <c r="F179" i="3"/>
</calcChain>
</file>

<file path=xl/sharedStrings.xml><?xml version="1.0" encoding="utf-8"?>
<sst xmlns="http://schemas.openxmlformats.org/spreadsheetml/2006/main" count="302" uniqueCount="122">
  <si>
    <t>noms</t>
  </si>
  <si>
    <t>AGIPSAH (FOYER D'HEBERGEMENT)</t>
  </si>
  <si>
    <t>ALPHA TELECOM</t>
  </si>
  <si>
    <t>APAVE PARISIENNE</t>
  </si>
  <si>
    <t>ARMAPRESS</t>
  </si>
  <si>
    <t>ASSIST'AIR CARGO</t>
  </si>
  <si>
    <t>AUDIRE CARAIBES SARL</t>
  </si>
  <si>
    <t>AUTO GLASS KOUROU (FRANCE PARE BRISE)</t>
  </si>
  <si>
    <t>BIOMETAL GUADELOUPE SA</t>
  </si>
  <si>
    <t>CABESTAN</t>
  </si>
  <si>
    <t>CAISSE DES ECOLES DES ABYMES</t>
  </si>
  <si>
    <t>CARAIBES ENERGIE PRODUCTION (CEP)</t>
  </si>
  <si>
    <t>CARAIBES PAYSAGES</t>
  </si>
  <si>
    <t>CARIBANCHE SARL</t>
  </si>
  <si>
    <t>CBE SARL</t>
  </si>
  <si>
    <t>CCAS DE BAIE-MAHAULT</t>
  </si>
  <si>
    <t>CENTRE HOSPITALIER DE BASSE-TERRE</t>
  </si>
  <si>
    <t>COLGATE PALMOLIVE</t>
  </si>
  <si>
    <t>COLLIGNON AURELIEN DOCTEUR</t>
  </si>
  <si>
    <t>COMMUNE DE BAIE MAHAULT</t>
  </si>
  <si>
    <t>COSMOPOLITAN SARL</t>
  </si>
  <si>
    <t>DELTA FI GIE</t>
  </si>
  <si>
    <t>DIGICEL</t>
  </si>
  <si>
    <t>DISTRIVIT SAS</t>
  </si>
  <si>
    <t>DORCE ROSELAINE</t>
  </si>
  <si>
    <t>ETPO GUADELOUPE</t>
  </si>
  <si>
    <t>GARDEL SA</t>
  </si>
  <si>
    <t>GAZ AN NOU</t>
  </si>
  <si>
    <t>GEM SA</t>
  </si>
  <si>
    <t>GEOCOMP</t>
  </si>
  <si>
    <t>GEORGES DE NEGRI (ETS)</t>
  </si>
  <si>
    <t>GIE MULTI TV ANTILLES</t>
  </si>
  <si>
    <t>GROUPE LE VILLAIN</t>
  </si>
  <si>
    <t>I MEDIAS COM SARL</t>
  </si>
  <si>
    <t>INCENDIES ENERGIES SECURITES (IES)</t>
  </si>
  <si>
    <t>INRAP</t>
  </si>
  <si>
    <t>KARUCASH</t>
  </si>
  <si>
    <t>KARUEL FOOD CATERING EURL</t>
  </si>
  <si>
    <t>MAIRIE DE PETIT BOURG</t>
  </si>
  <si>
    <t>MAIRIE DE ROURA</t>
  </si>
  <si>
    <t>MAIRIE DE SAINT-FRANCOIS</t>
  </si>
  <si>
    <t>MEDIASERV</t>
  </si>
  <si>
    <t>MIDDLE CARIBBEAN NETWORK</t>
  </si>
  <si>
    <t>PROMOPLAST</t>
  </si>
  <si>
    <t>RECAP SARL</t>
  </si>
  <si>
    <t>SACI</t>
  </si>
  <si>
    <t>SDVI</t>
  </si>
  <si>
    <t>SOCOVI MEDICAL SARL</t>
  </si>
  <si>
    <t>SODINFO SARL</t>
  </si>
  <si>
    <t>URIOPSS</t>
  </si>
  <si>
    <t>VILLE DE POINTE A PITRE</t>
  </si>
  <si>
    <t>VILLE DE SAINTE-ANNE</t>
  </si>
  <si>
    <t>Date sinistre</t>
  </si>
  <si>
    <t>Noms</t>
  </si>
  <si>
    <t>A.I.T.E.C.</t>
  </si>
  <si>
    <t>AGIS CAR (ASS. GPE PR L'INSERT</t>
  </si>
  <si>
    <t>ASSOCIATION DIOCESAINE DE LA MARTINIQUE</t>
  </si>
  <si>
    <t>BEAUPERTHUY (C.H.)</t>
  </si>
  <si>
    <t>BEAUPERTHUY (CENTRE HOSPITALIE</t>
  </si>
  <si>
    <t>BIOMETAL SA</t>
  </si>
  <si>
    <t>BLANDIN GUYANE ENERGIE</t>
  </si>
  <si>
    <t>C.H. GERONTOLOGIQUE DU RAIZET</t>
  </si>
  <si>
    <t>CAISSE DEPOTS ET CONSIGNA</t>
  </si>
  <si>
    <t>CAISSE DES ECOLES DE SAINT-FRA</t>
  </si>
  <si>
    <t>CARAIBES ENERGIE PRODUCTION</t>
  </si>
  <si>
    <t>CARAIBES ISOLATION</t>
  </si>
  <si>
    <t>CARAIBES THERMIQUE PRODUCTION</t>
  </si>
  <si>
    <t>CFPPA DE LA GRANDE TERRE</t>
  </si>
  <si>
    <t>CHAMBRE DES METIERS DE GUADELO</t>
  </si>
  <si>
    <t>COLAS MARTINIQUE</t>
  </si>
  <si>
    <t>COMMUNAUTE D'AGGLOMERATION CAP</t>
  </si>
  <si>
    <t>CREDIT AGRICOLE GUADELOUPE</t>
  </si>
  <si>
    <t>DRAC GUYANE</t>
  </si>
  <si>
    <t>EBEN-EZER</t>
  </si>
  <si>
    <t>ECOMAX GUAD</t>
  </si>
  <si>
    <t>FLORDECO</t>
  </si>
  <si>
    <t>FORMULE H</t>
  </si>
  <si>
    <t>GARDEL</t>
  </si>
  <si>
    <t>GEODIS WILSON FRANCE</t>
  </si>
  <si>
    <t>GIORDANO DISTRIBUTION CARAIBES</t>
  </si>
  <si>
    <t>GWA SANTE</t>
  </si>
  <si>
    <t>H. ALIMENTATION</t>
  </si>
  <si>
    <t>HOLDING GROUPE ICE INNOVATION SAS</t>
  </si>
  <si>
    <t>HORS PARC</t>
  </si>
  <si>
    <t>MAMY NOUNOU</t>
  </si>
  <si>
    <t>MARTINIQUE EQUIPEMENT CONSEIL</t>
  </si>
  <si>
    <t>MERCK SHARP &amp; DOHME</t>
  </si>
  <si>
    <t>MERLIN PUBLICITE MARTINIQUE</t>
  </si>
  <si>
    <t>ODYSSI</t>
  </si>
  <si>
    <t>SARRAZIN AURELIE</t>
  </si>
  <si>
    <t>SCHENKER</t>
  </si>
  <si>
    <t>SERVICE DES EAUX CAP EXCELLENC</t>
  </si>
  <si>
    <t>SIKOA SA HLM DE LA GUAD</t>
  </si>
  <si>
    <t>SOCARA</t>
  </si>
  <si>
    <t>SOCARIZ</t>
  </si>
  <si>
    <t>SODINFO INFORMATIQUE</t>
  </si>
  <si>
    <t>SOFRIBER (sté BERGEVIN)</t>
  </si>
  <si>
    <t>SOFROI CARREFOUR</t>
  </si>
  <si>
    <t>SOLUTION E TELECOM</t>
  </si>
  <si>
    <t>SUPERMARCHES MATCH GUAD</t>
  </si>
  <si>
    <t>TECHNIP INDUSTRIES LYON</t>
  </si>
  <si>
    <t>THOMASSIN YANNIS</t>
  </si>
  <si>
    <t>montants EUR</t>
  </si>
  <si>
    <t>Total général</t>
  </si>
  <si>
    <t>Nombre de sinistres</t>
  </si>
  <si>
    <t>1er. Sinistre</t>
  </si>
  <si>
    <t>Dernier sinistre</t>
  </si>
  <si>
    <t>nb jours</t>
  </si>
  <si>
    <t>Fréquence sur la période</t>
  </si>
  <si>
    <t>départ</t>
  </si>
  <si>
    <t>fin</t>
  </si>
  <si>
    <t>Dates</t>
  </si>
  <si>
    <t xml:space="preserve"> Nb de sinistres</t>
  </si>
  <si>
    <t>Total EUR</t>
  </si>
  <si>
    <t>Fréquence</t>
  </si>
  <si>
    <t>Montants EUR</t>
  </si>
  <si>
    <t>min</t>
  </si>
  <si>
    <t>max</t>
  </si>
  <si>
    <t>Montant toyal EUR</t>
  </si>
  <si>
    <t>nb sinistres max</t>
  </si>
  <si>
    <t>% montant</t>
  </si>
  <si>
    <t xml:space="preserve">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</si>
</sst>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.00\ [$€-1]_-;\-* #,##0.00\ [$€-1]_-;_-* &quot;-&quot;??\ [$€-1]_-"/>
    <numFmt numFmtId="166" formatCode="_-* #,##0.00\ _F_-;\-* #,##0.00\ _F_-;_-* &quot;-&quot;??\ _F_-;_-@_-"/>
    <numFmt numFmtId="167" formatCode="_-* #,##0.00\ &quot;F&quot;_-;\-* #,##0.00\ &quot;F&quot;_-;_-* &quot;-&quot;??\ &quot;F&quot;_-;_-@_-"/>
  </numFmts>
  <fonts count="7" x14ac:knownFonts="1">
    <font>
      <sz val="11"/>
      <color theme="1"/>
      <name val="Comic Sans MS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Comic Sans MS"/>
      <family val="2"/>
    </font>
    <font>
      <sz val="10"/>
      <color theme="1"/>
      <name val="Comic Sans MS"/>
      <family val="2"/>
    </font>
    <font>
      <b/>
      <sz val="10"/>
      <color rgb="FF002060"/>
      <name val="Comic Sans MS"/>
      <family val="4"/>
    </font>
    <font>
      <sz val="10"/>
      <color rgb="FF002060"/>
      <name val="Comic Sans MS"/>
      <family val="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0">
    <xf numFmtId="0" fontId="0" fillId="0" borderId="0"/>
    <xf numFmtId="0" fontId="1" fillId="0" borderId="0">
      <alignment vertical="top"/>
    </xf>
    <xf numFmtId="165" fontId="2" fillId="0" borderId="0" applyFont="0" applyFill="0" applyBorder="0" applyAlignment="0" applyProtection="0"/>
    <xf numFmtId="43" fontId="1" fillId="0" borderId="0" applyFont="0" applyFill="0" applyBorder="0" applyAlignment="0" applyProtection="0">
      <alignment vertical="top"/>
    </xf>
    <xf numFmtId="166" fontId="2" fillId="0" borderId="0" applyFont="0" applyFill="0" applyBorder="0" applyAlignment="0" applyProtection="0"/>
    <xf numFmtId="44" fontId="1" fillId="0" borderId="0" applyFont="0" applyFill="0" applyBorder="0" applyAlignment="0" applyProtection="0">
      <alignment vertical="top"/>
    </xf>
    <xf numFmtId="167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4" fillId="0" borderId="0" xfId="0" applyFont="1"/>
    <xf numFmtId="0" fontId="4" fillId="0" borderId="0" xfId="0" pivotButton="1" applyFont="1"/>
    <xf numFmtId="0" fontId="4" fillId="0" borderId="0" xfId="0" applyFont="1" applyAlignment="1">
      <alignment horizontal="left"/>
    </xf>
    <xf numFmtId="0" fontId="4" fillId="0" borderId="0" xfId="0" applyNumberFormat="1" applyFont="1"/>
    <xf numFmtId="4" fontId="4" fillId="0" borderId="0" xfId="0" applyNumberFormat="1" applyFont="1"/>
    <xf numFmtId="14" fontId="5" fillId="0" borderId="0" xfId="0" applyNumberFormat="1" applyFont="1"/>
    <xf numFmtId="0" fontId="5" fillId="0" borderId="0" xfId="0" applyFont="1"/>
    <xf numFmtId="4" fontId="5" fillId="0" borderId="0" xfId="0" applyNumberFormat="1" applyFont="1"/>
    <xf numFmtId="0" fontId="5" fillId="0" borderId="0" xfId="0" applyFont="1" applyAlignment="1">
      <alignment horizontal="left"/>
    </xf>
    <xf numFmtId="0" fontId="6" fillId="0" borderId="0" xfId="0" applyFont="1"/>
    <xf numFmtId="4" fontId="6" fillId="0" borderId="0" xfId="0" applyNumberFormat="1" applyFont="1"/>
    <xf numFmtId="14" fontId="6" fillId="0" borderId="0" xfId="0" applyNumberFormat="1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/>
    <xf numFmtId="10" fontId="6" fillId="0" borderId="0" xfId="0" applyNumberFormat="1" applyFont="1"/>
    <xf numFmtId="10" fontId="6" fillId="0" borderId="0" xfId="9" applyNumberFormat="1" applyFont="1"/>
    <xf numFmtId="10" fontId="4" fillId="0" borderId="0" xfId="0" applyNumberFormat="1" applyFont="1"/>
  </cellXfs>
  <cellStyles count="10">
    <cellStyle name="Euro" xfId="2"/>
    <cellStyle name="Milliers 2" xfId="3"/>
    <cellStyle name="Milliers 3" xfId="4"/>
    <cellStyle name="Monétaire 2" xfId="5"/>
    <cellStyle name="Monétaire 3" xfId="6"/>
    <cellStyle name="Normal" xfId="0" builtinId="0"/>
    <cellStyle name="Normal 2" xfId="1"/>
    <cellStyle name="Normal 3" xfId="7"/>
    <cellStyle name="Pourcentage" xfId="9" builtinId="5"/>
    <cellStyle name="Pourcentage 2" xfId="8"/>
  </cellStyles>
  <dxfs count="2">
    <dxf>
      <font>
        <sz val="10"/>
      </font>
    </dxf>
    <dxf>
      <font>
        <sz val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309.72546736111" createdVersion="4" refreshedVersion="4" minRefreshableVersion="3" recordCount="179">
  <cacheSource type="worksheet">
    <worksheetSource ref="A7:H186" sheet="Données"/>
  </cacheSource>
  <cacheFields count="8">
    <cacheField name="Date sinistre" numFmtId="14">
      <sharedItems containsSemiMixedTypes="0" containsNonDate="0" containsDate="1" containsString="0" minDate="2012-01-04T00:00:00" maxDate="2012-12-25T00:00:00"/>
    </cacheField>
    <cacheField name="noms" numFmtId="0">
      <sharedItems count="99">
        <s v="A.I.T.E.C."/>
        <s v="AGIPSAH (FOYER D'HEBERGEMENT)"/>
        <s v="AGIS CAR (ASS. GPE PR L'INSERT"/>
        <s v="ALPHA TELECOM"/>
        <s v="APAVE PARISIENNE"/>
        <s v="ARMAPRESS"/>
        <s v="ASSIST'AIR CARGO"/>
        <s v="ASSOCIATION DIOCESAINE DE LA MARTINIQUE"/>
        <s v="AUDIRE CARAIBES SARL"/>
        <s v="AUTO GLASS KOUROU (FRANCE PARE BRISE)"/>
        <s v="BEAUPERTHUY (C.H.)"/>
        <s v="BEAUPERTHUY (CENTRE HOSPITALIE"/>
        <s v="BIOMETAL GUADELOUPE SA"/>
        <s v="BIOMETAL SA"/>
        <s v="BLANDIN GUYANE ENERGIE"/>
        <s v="C.H. GERONTOLOGIQUE DU RAIZET"/>
        <s v="CABESTAN"/>
        <s v="CAISSE DEPOTS ET CONSIGNA"/>
        <s v="CAISSE DES ECOLES DE SAINT-FRA"/>
        <s v="CAISSE DES ECOLES DES ABYMES"/>
        <s v="CARAIBES ENERGIE PRODUCTION"/>
        <s v="CARAIBES ENERGIE PRODUCTION (CEP)"/>
        <s v="CARAIBES ISOLATION"/>
        <s v="CARAIBES PAYSAGES"/>
        <s v="CARAIBES THERMIQUE PRODUCTION"/>
        <s v="CARIBANCHE SARL"/>
        <s v="CBE SARL"/>
        <s v="CCAS DE BAIE-MAHAULT"/>
        <s v="CENTRE HOSPITALIER DE BASSE-TERRE"/>
        <s v="CFPPA DE LA GRANDE TERRE"/>
        <s v="CHAMBRE DES METIERS DE GUADELO"/>
        <s v="COLAS MARTINIQUE"/>
        <s v="COLGATE PALMOLIVE"/>
        <s v="COLLIGNON AURELIEN DOCTEUR"/>
        <s v="COMMUNAUTE D'AGGLOMERATION CAP"/>
        <s v="COMMUNE DE BAIE MAHAULT"/>
        <s v="COSMOPOLITAN SARL"/>
        <s v="CREDIT AGRICOLE GUADELOUPE"/>
        <s v="DELTA FI GIE"/>
        <s v="DIGICEL"/>
        <s v="DISTRIVIT SAS"/>
        <s v="DORCE ROSELAINE"/>
        <s v="DRAC GUYANE"/>
        <s v="EBEN-EZER"/>
        <s v="ECOMAX GUAD"/>
        <s v="ETPO GUADELOUPE"/>
        <s v="FLORDECO"/>
        <s v="FORMULE H"/>
        <s v="GARDEL"/>
        <s v="GARDEL SA"/>
        <s v="GAZ AN NOU"/>
        <s v="GEM SA"/>
        <s v="GEOCOMP"/>
        <s v="GEODIS WILSON FRANCE"/>
        <s v="GEORGES DE NEGRI (ETS)"/>
        <s v="GIE MULTI TV ANTILLES"/>
        <s v="GIORDANO DISTRIBUTION CARAIBES"/>
        <s v="GROUPE LE VILLAIN"/>
        <s v="GWA SANTE"/>
        <s v="H. ALIMENTATION"/>
        <s v="HOLDING GROUPE ICE INNOVATION SAS"/>
        <s v="HORS PARC"/>
        <s v="I MEDIAS COM SARL"/>
        <s v="INCENDIES ENERGIES SECURITES (IES)"/>
        <s v="INRAP"/>
        <s v="KARUCASH"/>
        <s v="KARUEL FOOD CATERING EURL"/>
        <s v="MAIRIE DE PETIT BOURG"/>
        <s v="MAIRIE DE ROURA"/>
        <s v="MAIRIE DE SAINT-FRANCOIS"/>
        <s v="MAMY NOUNOU"/>
        <s v="MARTINIQUE EQUIPEMENT CONSEIL"/>
        <s v="MEDIASERV"/>
        <s v="MERCK SHARP &amp; DOHME"/>
        <s v="MERLIN PUBLICITE MARTINIQUE"/>
        <s v="MIDDLE CARIBBEAN NETWORK"/>
        <s v="ODYSSI"/>
        <s v="PROMOPLAST"/>
        <s v="RECAP SARL"/>
        <s v="SACI"/>
        <s v="SARRAZIN AURELIE"/>
        <s v="SCHENKER"/>
        <s v="SDVI"/>
        <s v="SERVICE DES EAUX CAP EXCELLENC"/>
        <s v="SIKOA SA HLM DE LA GUAD"/>
        <s v="SOCARA"/>
        <s v="SOCARIZ"/>
        <s v="SOCOVI MEDICAL SARL"/>
        <s v="SODINFO INFORMATIQUE"/>
        <s v="SODINFO SARL"/>
        <s v="SOFRIBER (sté BERGEVIN)"/>
        <s v="SOFROI CARREFOUR"/>
        <s v="SOLUTION E TELECOM"/>
        <s v="SUPERMARCHES MATCH GUAD"/>
        <s v="TECHNIP INDUSTRIES LYON"/>
        <s v="THOMASSIN YANNIS"/>
        <s v="URIOPSS"/>
        <s v="VILLE DE POINTE A PITRE"/>
        <s v="VILLE DE SAINTE-ANNE"/>
      </sharedItems>
    </cacheField>
    <cacheField name="Nombre de sinistres" numFmtId="0">
      <sharedItems containsSemiMixedTypes="0" containsString="0" containsNumber="1" containsInteger="1" minValue="1" maxValue="22"/>
    </cacheField>
    <cacheField name="1er. Sinistre" numFmtId="14">
      <sharedItems containsSemiMixedTypes="0" containsNonDate="0" containsDate="1" containsString="0" minDate="2012-01-04T00:00:00" maxDate="2012-12-25T00:00:00"/>
    </cacheField>
    <cacheField name="Dernier sinistre" numFmtId="14">
      <sharedItems containsSemiMixedTypes="0" containsNonDate="0" containsDate="1" containsString="0" minDate="2012-01-04T00:00:00" maxDate="2012-12-25T00:00:00"/>
    </cacheField>
    <cacheField name="Fréquence sur la période" numFmtId="10">
      <sharedItems containsSemiMixedTypes="0" containsString="0" containsNumber="1" minValue="1.088139281828074E-3" maxValue="2.3939064200217627E-2"/>
    </cacheField>
    <cacheField name="montants EUR" numFmtId="4">
      <sharedItems containsSemiMixedTypes="0" containsString="0" containsNumber="1" containsInteger="1" minValue="-1059" maxValue="20400"/>
    </cacheField>
    <cacheField name="% montant" numFmtId="10">
      <sharedItems containsSemiMixedTypes="0" containsString="0" containsNumber="1" minValue="-3.2905980250197311E-3" maxValue="6.3388290566952332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9">
  <r>
    <d v="2012-06-13T00:00:00"/>
    <x v="0"/>
    <n v="1"/>
    <d v="2012-06-13T00:00:00"/>
    <d v="2012-06-13T00:00:00"/>
    <n v="1.088139281828074E-3"/>
    <n v="1643"/>
    <n v="5.1052432059560133E-3"/>
  </r>
  <r>
    <d v="2012-12-24T00:00:00"/>
    <x v="1"/>
    <n v="1"/>
    <d v="2012-12-24T00:00:00"/>
    <d v="2012-12-24T00:00:00"/>
    <n v="1.088139281828074E-3"/>
    <n v="-16"/>
    <n v="-4.9716306327021437E-5"/>
  </r>
  <r>
    <d v="2012-05-25T00:00:00"/>
    <x v="2"/>
    <n v="1"/>
    <d v="2012-05-25T00:00:00"/>
    <d v="2012-05-25T00:00:00"/>
    <n v="1.088139281828074E-3"/>
    <n v="1236"/>
    <n v="3.8405846637624059E-3"/>
  </r>
  <r>
    <d v="2012-04-03T00:00:00"/>
    <x v="3"/>
    <n v="3"/>
    <d v="2012-02-13T00:00:00"/>
    <d v="2012-09-03T00:00:00"/>
    <n v="3.2644178454842221E-3"/>
    <n v="1220"/>
    <n v="3.7908683574353844E-3"/>
  </r>
  <r>
    <d v="2012-09-03T00:00:00"/>
    <x v="3"/>
    <n v="3"/>
    <d v="2012-02-13T00:00:00"/>
    <d v="2012-09-03T00:00:00"/>
    <n v="3.2644178454842221E-3"/>
    <n v="-16"/>
    <n v="-4.9716306327021437E-5"/>
  </r>
  <r>
    <d v="2012-02-13T00:00:00"/>
    <x v="3"/>
    <n v="3"/>
    <d v="2012-02-13T00:00:00"/>
    <d v="2012-09-03T00:00:00"/>
    <n v="3.2644178454842221E-3"/>
    <n v="-16"/>
    <n v="-4.9716306327021437E-5"/>
  </r>
  <r>
    <d v="2012-10-11T00:00:00"/>
    <x v="4"/>
    <n v="6"/>
    <d v="2012-02-17T00:00:00"/>
    <d v="2012-11-29T00:00:00"/>
    <n v="6.5288356909684441E-3"/>
    <n v="12000"/>
    <n v="3.7287229745266076E-2"/>
  </r>
  <r>
    <d v="2012-07-16T00:00:00"/>
    <x v="4"/>
    <n v="6"/>
    <d v="2012-02-17T00:00:00"/>
    <d v="2012-11-29T00:00:00"/>
    <n v="6.5288356909684441E-3"/>
    <n v="1220"/>
    <n v="3.7908683574353844E-3"/>
  </r>
  <r>
    <d v="2012-02-17T00:00:00"/>
    <x v="4"/>
    <n v="6"/>
    <d v="2012-02-17T00:00:00"/>
    <d v="2012-11-29T00:00:00"/>
    <n v="6.5288356909684441E-3"/>
    <n v="610"/>
    <n v="1.8954341787176922E-3"/>
  </r>
  <r>
    <d v="2012-03-22T00:00:00"/>
    <x v="4"/>
    <n v="6"/>
    <d v="2012-02-17T00:00:00"/>
    <d v="2012-11-29T00:00:00"/>
    <n v="6.5288356909684441E-3"/>
    <n v="1236"/>
    <n v="3.8405846637624059E-3"/>
  </r>
  <r>
    <d v="2012-07-26T00:00:00"/>
    <x v="4"/>
    <n v="6"/>
    <d v="2012-02-17T00:00:00"/>
    <d v="2012-11-29T00:00:00"/>
    <n v="6.5288356909684441E-3"/>
    <n v="12236"/>
    <n v="3.8020545263589639E-2"/>
  </r>
  <r>
    <d v="2012-11-29T00:00:00"/>
    <x v="4"/>
    <n v="6"/>
    <d v="2012-02-17T00:00:00"/>
    <d v="2012-11-29T00:00:00"/>
    <n v="6.5288356909684441E-3"/>
    <n v="-16"/>
    <n v="-4.9716306327021437E-5"/>
  </r>
  <r>
    <d v="2012-04-23T00:00:00"/>
    <x v="5"/>
    <n v="1"/>
    <d v="2012-04-23T00:00:00"/>
    <d v="2012-04-23T00:00:00"/>
    <n v="1.088139281828074E-3"/>
    <n v="1236"/>
    <n v="3.8405846637624059E-3"/>
  </r>
  <r>
    <d v="2012-07-09T00:00:00"/>
    <x v="6"/>
    <n v="1"/>
    <d v="2012-07-09T00:00:00"/>
    <d v="2012-07-09T00:00:00"/>
    <n v="1.088139281828074E-3"/>
    <n v="0"/>
    <n v="0"/>
  </r>
  <r>
    <d v="2012-10-18T00:00:00"/>
    <x v="7"/>
    <n v="1"/>
    <d v="2012-10-18T00:00:00"/>
    <d v="2012-10-18T00:00:00"/>
    <n v="1.088139281828074E-3"/>
    <n v="462"/>
    <n v="1.4355583451927439E-3"/>
  </r>
  <r>
    <d v="2012-03-28T00:00:00"/>
    <x v="8"/>
    <n v="1"/>
    <d v="2012-03-28T00:00:00"/>
    <d v="2012-03-28T00:00:00"/>
    <n v="1.088139281828074E-3"/>
    <n v="-832"/>
    <n v="-2.5852479290051147E-3"/>
  </r>
  <r>
    <d v="2012-08-02T00:00:00"/>
    <x v="9"/>
    <n v="1"/>
    <d v="2012-08-02T00:00:00"/>
    <d v="2012-08-02T00:00:00"/>
    <n v="1.088139281828074E-3"/>
    <n v="-1059"/>
    <n v="-3.2905980250197311E-3"/>
  </r>
  <r>
    <d v="2012-10-31T00:00:00"/>
    <x v="10"/>
    <n v="1"/>
    <d v="2012-10-31T00:00:00"/>
    <d v="2012-10-31T00:00:00"/>
    <n v="1.088139281828074E-3"/>
    <n v="1000"/>
    <n v="3.1072691454388395E-3"/>
  </r>
  <r>
    <d v="2012-01-28T00:00:00"/>
    <x v="11"/>
    <n v="1"/>
    <d v="2012-01-28T00:00:00"/>
    <d v="2012-01-28T00:00:00"/>
    <n v="1.088139281828074E-3"/>
    <n v="0"/>
    <n v="0"/>
  </r>
  <r>
    <d v="2012-11-06T00:00:00"/>
    <x v="12"/>
    <n v="1"/>
    <d v="2012-11-06T00:00:00"/>
    <d v="2012-11-06T00:00:00"/>
    <n v="1.088139281828074E-3"/>
    <n v="1220"/>
    <n v="3.7908683574353844E-3"/>
  </r>
  <r>
    <d v="2012-05-24T00:00:00"/>
    <x v="13"/>
    <n v="1"/>
    <d v="2012-05-24T00:00:00"/>
    <d v="2012-05-24T00:00:00"/>
    <n v="1.088139281828074E-3"/>
    <n v="0"/>
    <n v="0"/>
  </r>
  <r>
    <d v="2012-01-04T00:00:00"/>
    <x v="14"/>
    <n v="1"/>
    <d v="2012-01-04T00:00:00"/>
    <d v="2012-01-04T00:00:00"/>
    <n v="1.088139281828074E-3"/>
    <n v="1236"/>
    <n v="3.8405846637624059E-3"/>
  </r>
  <r>
    <d v="2012-05-07T00:00:00"/>
    <x v="15"/>
    <n v="1"/>
    <d v="2012-05-07T00:00:00"/>
    <d v="2012-05-07T00:00:00"/>
    <n v="1.088139281828074E-3"/>
    <n v="9800"/>
    <n v="3.045123762530063E-2"/>
  </r>
  <r>
    <d v="2012-10-27T00:00:00"/>
    <x v="16"/>
    <n v="1"/>
    <d v="2012-10-27T00:00:00"/>
    <d v="2012-10-27T00:00:00"/>
    <n v="1.088139281828074E-3"/>
    <n v="1200"/>
    <n v="3.7287229745266077E-3"/>
  </r>
  <r>
    <d v="2012-10-23T00:00:00"/>
    <x v="17"/>
    <n v="2"/>
    <d v="2012-06-28T00:00:00"/>
    <d v="2012-10-23T00:00:00"/>
    <n v="2.176278563656148E-3"/>
    <n v="-496"/>
    <n v="-1.5412054961376645E-3"/>
  </r>
  <r>
    <d v="2012-06-28T00:00:00"/>
    <x v="17"/>
    <n v="2"/>
    <d v="2012-06-28T00:00:00"/>
    <d v="2012-10-23T00:00:00"/>
    <n v="2.176278563656148E-3"/>
    <n v="0"/>
    <n v="0"/>
  </r>
  <r>
    <d v="2012-05-07T00:00:00"/>
    <x v="18"/>
    <n v="1"/>
    <d v="2012-05-07T00:00:00"/>
    <d v="2012-05-07T00:00:00"/>
    <n v="1.088139281828074E-3"/>
    <n v="9060"/>
    <n v="2.8151858457675889E-2"/>
  </r>
  <r>
    <d v="2012-01-31T00:00:00"/>
    <x v="19"/>
    <n v="1"/>
    <d v="2012-01-31T00:00:00"/>
    <d v="2012-01-31T00:00:00"/>
    <n v="1.088139281828074E-3"/>
    <n v="-613"/>
    <n v="-1.9047559861540087E-3"/>
  </r>
  <r>
    <d v="2012-02-07T00:00:00"/>
    <x v="20"/>
    <n v="1"/>
    <d v="2012-02-07T00:00:00"/>
    <d v="2012-02-07T00:00:00"/>
    <n v="1.088139281828074E-3"/>
    <n v="0"/>
    <n v="0"/>
  </r>
  <r>
    <d v="2012-05-07T00:00:00"/>
    <x v="21"/>
    <n v="1"/>
    <d v="2012-05-07T00:00:00"/>
    <d v="2012-05-07T00:00:00"/>
    <n v="1.088139281828074E-3"/>
    <n v="0"/>
    <n v="0"/>
  </r>
  <r>
    <d v="2012-01-06T00:00:00"/>
    <x v="22"/>
    <n v="1"/>
    <d v="2012-01-06T00:00:00"/>
    <d v="2012-01-06T00:00:00"/>
    <n v="1.088139281828074E-3"/>
    <n v="0"/>
    <n v="0"/>
  </r>
  <r>
    <d v="2012-11-26T00:00:00"/>
    <x v="23"/>
    <n v="1"/>
    <d v="2012-11-26T00:00:00"/>
    <d v="2012-11-26T00:00:00"/>
    <n v="1.088139281828074E-3"/>
    <n v="-118"/>
    <n v="-3.6665775916178308E-4"/>
  </r>
  <r>
    <d v="2012-10-19T00:00:00"/>
    <x v="24"/>
    <n v="2"/>
    <d v="2012-01-27T00:00:00"/>
    <d v="2012-10-19T00:00:00"/>
    <n v="2.176278563656148E-3"/>
    <n v="100"/>
    <n v="3.1072691454388398E-4"/>
  </r>
  <r>
    <d v="2012-01-27T00:00:00"/>
    <x v="24"/>
    <n v="2"/>
    <d v="2012-01-27T00:00:00"/>
    <d v="2012-10-19T00:00:00"/>
    <n v="2.176278563656148E-3"/>
    <n v="1220"/>
    <n v="3.7908683574353844E-3"/>
  </r>
  <r>
    <d v="2012-05-07T00:00:00"/>
    <x v="25"/>
    <n v="1"/>
    <d v="2012-05-07T00:00:00"/>
    <d v="2012-05-07T00:00:00"/>
    <n v="1.088139281828074E-3"/>
    <n v="1296"/>
    <n v="4.0270208124887361E-3"/>
  </r>
  <r>
    <d v="2012-03-27T00:00:00"/>
    <x v="26"/>
    <n v="1"/>
    <d v="2012-03-27T00:00:00"/>
    <d v="2012-03-27T00:00:00"/>
    <n v="1.088139281828074E-3"/>
    <n v="-36"/>
    <n v="-1.1186168923579823E-4"/>
  </r>
  <r>
    <d v="2012-01-18T00:00:00"/>
    <x v="27"/>
    <n v="1"/>
    <d v="2012-01-18T00:00:00"/>
    <d v="2012-01-18T00:00:00"/>
    <n v="1.088139281828074E-3"/>
    <n v="-257"/>
    <n v="-7.985681703777818E-4"/>
  </r>
  <r>
    <d v="2012-10-17T00:00:00"/>
    <x v="28"/>
    <n v="1"/>
    <d v="2012-10-17T00:00:00"/>
    <d v="2012-10-17T00:00:00"/>
    <n v="1.088139281828074E-3"/>
    <n v="1236"/>
    <n v="3.8405846637624059E-3"/>
  </r>
  <r>
    <d v="2012-05-07T00:00:00"/>
    <x v="29"/>
    <n v="2"/>
    <d v="2012-03-19T00:00:00"/>
    <d v="2012-05-07T00:00:00"/>
    <n v="2.176278563656148E-3"/>
    <n v="1236"/>
    <n v="3.8405846637624059E-3"/>
  </r>
  <r>
    <d v="2012-03-19T00:00:00"/>
    <x v="29"/>
    <n v="2"/>
    <d v="2012-03-19T00:00:00"/>
    <d v="2012-05-07T00:00:00"/>
    <n v="2.176278563656148E-3"/>
    <n v="5510"/>
    <n v="1.7121052991368006E-2"/>
  </r>
  <r>
    <d v="2012-11-20T00:00:00"/>
    <x v="30"/>
    <n v="1"/>
    <d v="2012-11-20T00:00:00"/>
    <d v="2012-11-20T00:00:00"/>
    <n v="1.088139281828074E-3"/>
    <n v="-16"/>
    <n v="-4.9716306327021437E-5"/>
  </r>
  <r>
    <d v="2012-10-03T00:00:00"/>
    <x v="31"/>
    <n v="2"/>
    <d v="2012-06-27T00:00:00"/>
    <d v="2012-10-03T00:00:00"/>
    <n v="2.176278563656148E-3"/>
    <n v="0"/>
    <n v="0"/>
  </r>
  <r>
    <d v="2012-06-27T00:00:00"/>
    <x v="31"/>
    <n v="2"/>
    <d v="2012-06-27T00:00:00"/>
    <d v="2012-10-03T00:00:00"/>
    <n v="2.176278563656148E-3"/>
    <n v="-303"/>
    <n v="-9.4150255106796837E-4"/>
  </r>
  <r>
    <d v="2012-08-17T00:00:00"/>
    <x v="32"/>
    <n v="1"/>
    <d v="2012-08-17T00:00:00"/>
    <d v="2012-08-17T00:00:00"/>
    <n v="1.088139281828074E-3"/>
    <n v="1236"/>
    <n v="3.8405846637624059E-3"/>
  </r>
  <r>
    <d v="2012-02-01T00:00:00"/>
    <x v="33"/>
    <n v="1"/>
    <d v="2012-02-01T00:00:00"/>
    <d v="2012-02-01T00:00:00"/>
    <n v="1.088139281828074E-3"/>
    <n v="-941"/>
    <n v="-2.9239402658579479E-3"/>
  </r>
  <r>
    <d v="2012-10-27T00:00:00"/>
    <x v="34"/>
    <n v="1"/>
    <d v="2012-10-27T00:00:00"/>
    <d v="2012-10-27T00:00:00"/>
    <n v="1.088139281828074E-3"/>
    <n v="-16"/>
    <n v="-4.9716306327021437E-5"/>
  </r>
  <r>
    <d v="2012-12-07T00:00:00"/>
    <x v="35"/>
    <n v="9"/>
    <d v="2012-01-30T00:00:00"/>
    <d v="2012-12-07T00:00:00"/>
    <n v="9.7932535364526653E-3"/>
    <n v="610"/>
    <n v="1.8954341787176922E-3"/>
  </r>
  <r>
    <d v="2012-07-12T00:00:00"/>
    <x v="35"/>
    <n v="9"/>
    <d v="2012-01-30T00:00:00"/>
    <d v="2012-12-07T00:00:00"/>
    <n v="9.7932535364526653E-3"/>
    <n v="1236"/>
    <n v="3.8405846637624059E-3"/>
  </r>
  <r>
    <d v="2012-03-13T00:00:00"/>
    <x v="35"/>
    <n v="9"/>
    <d v="2012-01-30T00:00:00"/>
    <d v="2012-12-07T00:00:00"/>
    <n v="9.7932535364526653E-3"/>
    <n v="1236"/>
    <n v="3.8405846637624059E-3"/>
  </r>
  <r>
    <d v="2012-06-18T00:00:00"/>
    <x v="35"/>
    <n v="9"/>
    <d v="2012-01-30T00:00:00"/>
    <d v="2012-12-07T00:00:00"/>
    <n v="9.7932535364526653E-3"/>
    <n v="1302"/>
    <n v="4.0456644273613694E-3"/>
  </r>
  <r>
    <d v="2012-04-19T00:00:00"/>
    <x v="35"/>
    <n v="9"/>
    <d v="2012-01-30T00:00:00"/>
    <d v="2012-12-07T00:00:00"/>
    <n v="9.7932535364526653E-3"/>
    <n v="1885"/>
    <n v="5.857202339152213E-3"/>
  </r>
  <r>
    <d v="2012-06-24T00:00:00"/>
    <x v="35"/>
    <n v="9"/>
    <d v="2012-01-30T00:00:00"/>
    <d v="2012-12-07T00:00:00"/>
    <n v="9.7932535364526653E-3"/>
    <n v="1236"/>
    <n v="3.8405846637624059E-3"/>
  </r>
  <r>
    <d v="2012-05-27T00:00:00"/>
    <x v="35"/>
    <n v="9"/>
    <d v="2012-01-30T00:00:00"/>
    <d v="2012-12-07T00:00:00"/>
    <n v="9.7932535364526653E-3"/>
    <n v="1236"/>
    <n v="3.8405846637624059E-3"/>
  </r>
  <r>
    <d v="2012-01-30T00:00:00"/>
    <x v="35"/>
    <n v="9"/>
    <d v="2012-01-30T00:00:00"/>
    <d v="2012-12-07T00:00:00"/>
    <n v="9.7932535364526653E-3"/>
    <n v="1236"/>
    <n v="3.8405846637624059E-3"/>
  </r>
  <r>
    <d v="2012-10-30T00:00:00"/>
    <x v="35"/>
    <n v="9"/>
    <d v="2012-01-30T00:00:00"/>
    <d v="2012-12-07T00:00:00"/>
    <n v="9.7932535364526653E-3"/>
    <n v="1236"/>
    <n v="3.8405846637624059E-3"/>
  </r>
  <r>
    <d v="2012-11-27T00:00:00"/>
    <x v="36"/>
    <n v="1"/>
    <d v="2012-11-27T00:00:00"/>
    <d v="2012-11-27T00:00:00"/>
    <n v="1.088139281828074E-3"/>
    <n v="-16"/>
    <n v="-4.9716306327021437E-5"/>
  </r>
  <r>
    <d v="2012-05-07T00:00:00"/>
    <x v="37"/>
    <n v="2"/>
    <d v="2012-05-07T00:00:00"/>
    <d v="2012-12-13T00:00:00"/>
    <n v="2.176278563656148E-3"/>
    <n v="17550"/>
    <n v="5.4532573502451637E-2"/>
  </r>
  <r>
    <d v="2012-12-13T00:00:00"/>
    <x v="37"/>
    <n v="2"/>
    <d v="2012-05-07T00:00:00"/>
    <d v="2012-12-13T00:00:00"/>
    <n v="2.176278563656148E-3"/>
    <n v="610"/>
    <n v="1.8954341787176922E-3"/>
  </r>
  <r>
    <d v="2012-08-21T00:00:00"/>
    <x v="38"/>
    <n v="1"/>
    <d v="2012-08-21T00:00:00"/>
    <d v="2012-08-21T00:00:00"/>
    <n v="1.088139281828074E-3"/>
    <n v="374"/>
    <n v="1.1621186603941261E-3"/>
  </r>
  <r>
    <d v="2012-02-10T00:00:00"/>
    <x v="39"/>
    <n v="3"/>
    <d v="2012-02-10T00:00:00"/>
    <d v="2012-12-21T00:00:00"/>
    <n v="3.2644178454842221E-3"/>
    <n v="0"/>
    <n v="0"/>
  </r>
  <r>
    <d v="2012-02-14T00:00:00"/>
    <x v="39"/>
    <n v="3"/>
    <d v="2012-02-10T00:00:00"/>
    <d v="2012-12-21T00:00:00"/>
    <n v="3.2644178454842221E-3"/>
    <n v="1236"/>
    <n v="3.8405846637624059E-3"/>
  </r>
  <r>
    <d v="2012-12-21T00:00:00"/>
    <x v="39"/>
    <n v="3"/>
    <d v="2012-02-10T00:00:00"/>
    <d v="2012-12-21T00:00:00"/>
    <n v="3.2644178454842221E-3"/>
    <n v="1236"/>
    <n v="3.8405846637624059E-3"/>
  </r>
  <r>
    <d v="2012-11-09T00:00:00"/>
    <x v="40"/>
    <n v="1"/>
    <d v="2012-11-09T00:00:00"/>
    <d v="2012-11-09T00:00:00"/>
    <n v="1.088139281828074E-3"/>
    <n v="1236"/>
    <n v="3.8405846637624059E-3"/>
  </r>
  <r>
    <d v="2012-03-11T00:00:00"/>
    <x v="41"/>
    <n v="1"/>
    <d v="2012-03-11T00:00:00"/>
    <d v="2012-03-11T00:00:00"/>
    <n v="1.088139281828074E-3"/>
    <n v="1236"/>
    <n v="3.8405846637624059E-3"/>
  </r>
  <r>
    <d v="2012-04-13T00:00:00"/>
    <x v="42"/>
    <n v="1"/>
    <d v="2012-04-13T00:00:00"/>
    <d v="2012-04-13T00:00:00"/>
    <n v="1.088139281828074E-3"/>
    <n v="1236"/>
    <n v="3.8405846637624059E-3"/>
  </r>
  <r>
    <d v="2012-04-26T00:00:00"/>
    <x v="43"/>
    <n v="1"/>
    <d v="2012-04-26T00:00:00"/>
    <d v="2012-04-26T00:00:00"/>
    <n v="1.088139281828074E-3"/>
    <n v="1236"/>
    <n v="3.8405846637624059E-3"/>
  </r>
  <r>
    <d v="2012-12-03T00:00:00"/>
    <x v="44"/>
    <n v="1"/>
    <d v="2012-12-03T00:00:00"/>
    <d v="2012-12-03T00:00:00"/>
    <n v="1.088139281828074E-3"/>
    <n v="0"/>
    <n v="0"/>
  </r>
  <r>
    <d v="2012-11-18T00:00:00"/>
    <x v="45"/>
    <n v="1"/>
    <d v="2012-11-18T00:00:00"/>
    <d v="2012-11-18T00:00:00"/>
    <n v="1.088139281828074E-3"/>
    <n v="1236"/>
    <n v="3.8405846637624059E-3"/>
  </r>
  <r>
    <d v="2012-06-13T00:00:00"/>
    <x v="46"/>
    <n v="1"/>
    <d v="2012-06-13T00:00:00"/>
    <d v="2012-06-13T00:00:00"/>
    <n v="1.088139281828074E-3"/>
    <n v="1236"/>
    <n v="3.8405846637624059E-3"/>
  </r>
  <r>
    <d v="2012-02-24T00:00:00"/>
    <x v="47"/>
    <n v="1"/>
    <d v="2012-02-24T00:00:00"/>
    <d v="2012-02-24T00:00:00"/>
    <n v="1.088139281828074E-3"/>
    <n v="1236"/>
    <n v="3.8405846637624059E-3"/>
  </r>
  <r>
    <d v="2012-01-11T00:00:00"/>
    <x v="48"/>
    <n v="1"/>
    <d v="2012-01-11T00:00:00"/>
    <d v="2012-01-11T00:00:00"/>
    <n v="1.088139281828074E-3"/>
    <n v="1236"/>
    <n v="3.8405846637624059E-3"/>
  </r>
  <r>
    <d v="2012-05-07T00:00:00"/>
    <x v="49"/>
    <n v="5"/>
    <d v="2012-05-07T00:00:00"/>
    <d v="2012-12-08T00:00:00"/>
    <n v="5.4406964091403701E-3"/>
    <n v="746"/>
    <n v="2.3180227824973745E-3"/>
  </r>
  <r>
    <d v="2012-12-08T00:00:00"/>
    <x v="49"/>
    <n v="5"/>
    <d v="2012-05-07T00:00:00"/>
    <d v="2012-12-08T00:00:00"/>
    <n v="5.4406964091403701E-3"/>
    <n v="0"/>
    <n v="0"/>
  </r>
  <r>
    <d v="2012-05-24T00:00:00"/>
    <x v="49"/>
    <n v="5"/>
    <d v="2012-05-07T00:00:00"/>
    <d v="2012-12-08T00:00:00"/>
    <n v="5.4406964091403701E-3"/>
    <n v="1093"/>
    <n v="3.3962451759646517E-3"/>
  </r>
  <r>
    <d v="2012-06-27T00:00:00"/>
    <x v="49"/>
    <n v="5"/>
    <d v="2012-05-07T00:00:00"/>
    <d v="2012-12-08T00:00:00"/>
    <n v="5.4406964091403701E-3"/>
    <n v="1236"/>
    <n v="3.8405846637624059E-3"/>
  </r>
  <r>
    <d v="2012-10-29T00:00:00"/>
    <x v="49"/>
    <n v="5"/>
    <d v="2012-05-07T00:00:00"/>
    <d v="2012-12-08T00:00:00"/>
    <n v="5.4406964091403701E-3"/>
    <n v="0"/>
    <n v="0"/>
  </r>
  <r>
    <d v="2012-05-25T00:00:00"/>
    <x v="50"/>
    <n v="1"/>
    <d v="2012-05-25T00:00:00"/>
    <d v="2012-05-25T00:00:00"/>
    <n v="1.088139281828074E-3"/>
    <n v="1236"/>
    <n v="3.8405846637624059E-3"/>
  </r>
  <r>
    <d v="2012-05-02T00:00:00"/>
    <x v="51"/>
    <n v="4"/>
    <d v="2012-05-02T00:00:00"/>
    <d v="2012-10-31T00:00:00"/>
    <n v="4.3525571273122961E-3"/>
    <n v="1362"/>
    <n v="4.2321005760876992E-3"/>
  </r>
  <r>
    <d v="2012-07-12T00:00:00"/>
    <x v="51"/>
    <n v="4"/>
    <d v="2012-05-02T00:00:00"/>
    <d v="2012-10-31T00:00:00"/>
    <n v="4.3525571273122961E-3"/>
    <n v="-1020"/>
    <n v="-3.1694145283476163E-3"/>
  </r>
  <r>
    <d v="2012-07-18T00:00:00"/>
    <x v="51"/>
    <n v="4"/>
    <d v="2012-05-02T00:00:00"/>
    <d v="2012-10-31T00:00:00"/>
    <n v="4.3525571273122961E-3"/>
    <n v="1236"/>
    <n v="3.8405846637624059E-3"/>
  </r>
  <r>
    <d v="2012-10-31T00:00:00"/>
    <x v="51"/>
    <n v="4"/>
    <d v="2012-05-02T00:00:00"/>
    <d v="2012-10-31T00:00:00"/>
    <n v="4.3525571273122961E-3"/>
    <n v="1236"/>
    <n v="3.8405846637624059E-3"/>
  </r>
  <r>
    <d v="2012-12-15T00:00:00"/>
    <x v="52"/>
    <n v="1"/>
    <d v="2012-12-15T00:00:00"/>
    <d v="2012-12-15T00:00:00"/>
    <n v="1.088139281828074E-3"/>
    <n v="-16"/>
    <n v="-4.9716306327021437E-5"/>
  </r>
  <r>
    <d v="2012-03-26T00:00:00"/>
    <x v="53"/>
    <n v="1"/>
    <d v="2012-03-26T00:00:00"/>
    <d v="2012-03-26T00:00:00"/>
    <n v="1.088139281828074E-3"/>
    <n v="1236"/>
    <n v="3.8405846637624059E-3"/>
  </r>
  <r>
    <d v="2012-06-09T00:00:00"/>
    <x v="54"/>
    <n v="1"/>
    <d v="2012-06-09T00:00:00"/>
    <d v="2012-06-09T00:00:00"/>
    <n v="1.088139281828074E-3"/>
    <n v="1236"/>
    <n v="3.8405846637624059E-3"/>
  </r>
  <r>
    <d v="2012-12-09T00:00:00"/>
    <x v="55"/>
    <n v="3"/>
    <d v="2012-11-16T00:00:00"/>
    <d v="2012-12-09T00:00:00"/>
    <n v="3.2644178454842221E-3"/>
    <n v="1236"/>
    <n v="3.8405846637624059E-3"/>
  </r>
  <r>
    <d v="2012-11-16T00:00:00"/>
    <x v="55"/>
    <n v="3"/>
    <d v="2012-11-16T00:00:00"/>
    <d v="2012-12-09T00:00:00"/>
    <n v="3.2644178454842221E-3"/>
    <n v="1236"/>
    <n v="3.8405846637624059E-3"/>
  </r>
  <r>
    <d v="2012-11-21T00:00:00"/>
    <x v="55"/>
    <n v="3"/>
    <d v="2012-11-16T00:00:00"/>
    <d v="2012-12-09T00:00:00"/>
    <n v="3.2644178454842221E-3"/>
    <n v="1236"/>
    <n v="3.8405846637624059E-3"/>
  </r>
  <r>
    <d v="2012-09-04T00:00:00"/>
    <x v="56"/>
    <n v="1"/>
    <d v="2012-09-04T00:00:00"/>
    <d v="2012-09-04T00:00:00"/>
    <n v="1.088139281828074E-3"/>
    <n v="12236"/>
    <n v="3.8020545263589639E-2"/>
  </r>
  <r>
    <d v="2012-09-19T00:00:00"/>
    <x v="57"/>
    <n v="2"/>
    <d v="2012-04-27T00:00:00"/>
    <d v="2012-09-19T00:00:00"/>
    <n v="2.176278563656148E-3"/>
    <n v="12236"/>
    <n v="3.8020545263589639E-2"/>
  </r>
  <r>
    <d v="2012-04-27T00:00:00"/>
    <x v="57"/>
    <n v="2"/>
    <d v="2012-04-27T00:00:00"/>
    <d v="2012-09-19T00:00:00"/>
    <n v="2.176278563656148E-3"/>
    <n v="0"/>
    <n v="0"/>
  </r>
  <r>
    <d v="2012-06-16T00:00:00"/>
    <x v="58"/>
    <n v="1"/>
    <d v="2012-06-16T00:00:00"/>
    <d v="2012-06-16T00:00:00"/>
    <n v="1.088139281828074E-3"/>
    <n v="-819"/>
    <n v="-2.5448534301144095E-3"/>
  </r>
  <r>
    <d v="2012-04-04T00:00:00"/>
    <x v="59"/>
    <n v="1"/>
    <d v="2012-04-04T00:00:00"/>
    <d v="2012-04-04T00:00:00"/>
    <n v="1.088139281828074E-3"/>
    <n v="360"/>
    <n v="1.1186168923579822E-3"/>
  </r>
  <r>
    <d v="2012-05-21T00:00:00"/>
    <x v="60"/>
    <n v="1"/>
    <d v="2012-05-21T00:00:00"/>
    <d v="2012-05-21T00:00:00"/>
    <n v="1.088139281828074E-3"/>
    <n v="0"/>
    <n v="0"/>
  </r>
  <r>
    <d v="2012-06-06T00:00:00"/>
    <x v="61"/>
    <n v="22"/>
    <d v="2012-01-10T00:00:00"/>
    <d v="2012-12-10T00:00:00"/>
    <n v="2.3939064200217627E-2"/>
    <n v="987"/>
    <n v="3.0668746465481347E-3"/>
  </r>
  <r>
    <d v="2012-05-07T00:00:00"/>
    <x v="61"/>
    <n v="22"/>
    <d v="2012-01-10T00:00:00"/>
    <d v="2012-12-10T00:00:00"/>
    <n v="2.3939064200217627E-2"/>
    <n v="1236"/>
    <n v="3.8405846637624059E-3"/>
  </r>
  <r>
    <d v="2012-05-07T00:00:00"/>
    <x v="61"/>
    <n v="22"/>
    <d v="2012-01-10T00:00:00"/>
    <d v="2012-12-10T00:00:00"/>
    <n v="2.3939064200217627E-2"/>
    <n v="-941"/>
    <n v="-2.9239402658579479E-3"/>
  </r>
  <r>
    <d v="2012-05-07T00:00:00"/>
    <x v="61"/>
    <n v="22"/>
    <d v="2012-01-10T00:00:00"/>
    <d v="2012-12-10T00:00:00"/>
    <n v="2.3939064200217627E-2"/>
    <n v="1236"/>
    <n v="3.8405846637624059E-3"/>
  </r>
  <r>
    <d v="2012-05-07T00:00:00"/>
    <x v="61"/>
    <n v="22"/>
    <d v="2012-01-10T00:00:00"/>
    <d v="2012-12-10T00:00:00"/>
    <n v="2.3939064200217627E-2"/>
    <n v="1571"/>
    <n v="4.8815198274844169E-3"/>
  </r>
  <r>
    <d v="2012-05-07T00:00:00"/>
    <x v="61"/>
    <n v="22"/>
    <d v="2012-01-10T00:00:00"/>
    <d v="2012-12-10T00:00:00"/>
    <n v="2.3939064200217627E-2"/>
    <n v="1220"/>
    <n v="3.7908683574353844E-3"/>
  </r>
  <r>
    <d v="2012-05-07T00:00:00"/>
    <x v="61"/>
    <n v="22"/>
    <d v="2012-01-10T00:00:00"/>
    <d v="2012-12-10T00:00:00"/>
    <n v="2.3939064200217627E-2"/>
    <n v="1220"/>
    <n v="3.7908683574353844E-3"/>
  </r>
  <r>
    <d v="2012-05-07T00:00:00"/>
    <x v="61"/>
    <n v="22"/>
    <d v="2012-01-10T00:00:00"/>
    <d v="2012-12-10T00:00:00"/>
    <n v="2.3939064200217627E-2"/>
    <n v="1405"/>
    <n v="4.3657131493415697E-3"/>
  </r>
  <r>
    <d v="2012-05-07T00:00:00"/>
    <x v="61"/>
    <n v="22"/>
    <d v="2012-01-10T00:00:00"/>
    <d v="2012-12-10T00:00:00"/>
    <n v="2.3939064200217627E-2"/>
    <n v="3000"/>
    <n v="9.321807436316519E-3"/>
  </r>
  <r>
    <d v="2012-04-08T00:00:00"/>
    <x v="61"/>
    <n v="22"/>
    <d v="2012-01-10T00:00:00"/>
    <d v="2012-12-10T00:00:00"/>
    <n v="2.3939064200217627E-2"/>
    <n v="900"/>
    <n v="2.7965422308949555E-3"/>
  </r>
  <r>
    <d v="2012-01-10T00:00:00"/>
    <x v="61"/>
    <n v="22"/>
    <d v="2012-01-10T00:00:00"/>
    <d v="2012-12-10T00:00:00"/>
    <n v="2.3939064200217627E-2"/>
    <n v="6270"/>
    <n v="1.9482577541901525E-2"/>
  </r>
  <r>
    <d v="2012-12-10T00:00:00"/>
    <x v="61"/>
    <n v="22"/>
    <d v="2012-01-10T00:00:00"/>
    <d v="2012-12-10T00:00:00"/>
    <n v="2.3939064200217627E-2"/>
    <n v="0"/>
    <n v="0"/>
  </r>
  <r>
    <d v="2012-11-12T00:00:00"/>
    <x v="61"/>
    <n v="22"/>
    <d v="2012-01-10T00:00:00"/>
    <d v="2012-12-10T00:00:00"/>
    <n v="2.3939064200217627E-2"/>
    <n v="2669"/>
    <n v="8.2933013491762637E-3"/>
  </r>
  <r>
    <d v="2012-02-13T00:00:00"/>
    <x v="61"/>
    <n v="22"/>
    <d v="2012-01-10T00:00:00"/>
    <d v="2012-12-10T00:00:00"/>
    <n v="2.3939064200217627E-2"/>
    <n v="10600"/>
    <n v="3.2937052941651702E-2"/>
  </r>
  <r>
    <d v="2012-02-15T00:00:00"/>
    <x v="61"/>
    <n v="22"/>
    <d v="2012-01-10T00:00:00"/>
    <d v="2012-12-10T00:00:00"/>
    <n v="2.3939064200217627E-2"/>
    <n v="859"/>
    <n v="2.6691441959319634E-3"/>
  </r>
  <r>
    <d v="2012-06-15T00:00:00"/>
    <x v="61"/>
    <n v="22"/>
    <d v="2012-01-10T00:00:00"/>
    <d v="2012-12-10T00:00:00"/>
    <n v="2.3939064200217627E-2"/>
    <n v="4443"/>
    <n v="1.3805596813184764E-2"/>
  </r>
  <r>
    <d v="2012-01-16T00:00:00"/>
    <x v="61"/>
    <n v="22"/>
    <d v="2012-01-10T00:00:00"/>
    <d v="2012-12-10T00:00:00"/>
    <n v="2.3939064200217627E-2"/>
    <n v="-656"/>
    <n v="-2.038368559407879E-3"/>
  </r>
  <r>
    <d v="2012-04-16T00:00:00"/>
    <x v="61"/>
    <n v="22"/>
    <d v="2012-01-10T00:00:00"/>
    <d v="2012-12-10T00:00:00"/>
    <n v="2.3939064200217627E-2"/>
    <n v="-16"/>
    <n v="-4.9716306327021437E-5"/>
  </r>
  <r>
    <d v="2012-04-18T00:00:00"/>
    <x v="61"/>
    <n v="22"/>
    <d v="2012-01-10T00:00:00"/>
    <d v="2012-12-10T00:00:00"/>
    <n v="2.3939064200217627E-2"/>
    <n v="-16"/>
    <n v="-4.9716306327021437E-5"/>
  </r>
  <r>
    <d v="2012-10-22T00:00:00"/>
    <x v="61"/>
    <n v="22"/>
    <d v="2012-01-10T00:00:00"/>
    <d v="2012-12-10T00:00:00"/>
    <n v="2.3939064200217627E-2"/>
    <n v="1236"/>
    <n v="3.8405846637624059E-3"/>
  </r>
  <r>
    <d v="2012-07-26T00:00:00"/>
    <x v="61"/>
    <n v="22"/>
    <d v="2012-01-10T00:00:00"/>
    <d v="2012-12-10T00:00:00"/>
    <n v="2.3939064200217627E-2"/>
    <n v="1236"/>
    <n v="3.8405846637624059E-3"/>
  </r>
  <r>
    <d v="2012-04-27T00:00:00"/>
    <x v="61"/>
    <n v="22"/>
    <d v="2012-01-10T00:00:00"/>
    <d v="2012-12-10T00:00:00"/>
    <n v="2.3939064200217627E-2"/>
    <n v="12236"/>
    <n v="3.8020545263589639E-2"/>
  </r>
  <r>
    <d v="2012-05-22T00:00:00"/>
    <x v="62"/>
    <n v="1"/>
    <d v="2012-05-22T00:00:00"/>
    <d v="2012-05-22T00:00:00"/>
    <n v="1.088139281828074E-3"/>
    <n v="1220"/>
    <n v="3.7908683574353844E-3"/>
  </r>
  <r>
    <d v="2012-08-16T00:00:00"/>
    <x v="63"/>
    <n v="1"/>
    <d v="2012-08-16T00:00:00"/>
    <d v="2012-08-16T00:00:00"/>
    <n v="1.088139281828074E-3"/>
    <n v="1236"/>
    <n v="3.8405846637624059E-3"/>
  </r>
  <r>
    <d v="2012-09-20T00:00:00"/>
    <x v="64"/>
    <n v="2"/>
    <d v="2012-01-28T00:00:00"/>
    <d v="2012-09-20T00:00:00"/>
    <n v="2.176278563656148E-3"/>
    <n v="0"/>
    <n v="0"/>
  </r>
  <r>
    <d v="2012-01-28T00:00:00"/>
    <x v="64"/>
    <n v="2"/>
    <d v="2012-01-28T00:00:00"/>
    <d v="2012-09-20T00:00:00"/>
    <n v="2.176278563656148E-3"/>
    <n v="1236"/>
    <n v="3.8405846637624059E-3"/>
  </r>
  <r>
    <d v="2012-11-06T00:00:00"/>
    <x v="65"/>
    <n v="1"/>
    <d v="2012-11-06T00:00:00"/>
    <d v="2012-11-06T00:00:00"/>
    <n v="1.088139281828074E-3"/>
    <n v="1236"/>
    <n v="3.8405846637624059E-3"/>
  </r>
  <r>
    <d v="2012-03-22T00:00:00"/>
    <x v="66"/>
    <n v="1"/>
    <d v="2012-03-22T00:00:00"/>
    <d v="2012-03-22T00:00:00"/>
    <n v="1.088139281828074E-3"/>
    <n v="1236"/>
    <n v="3.8405846637624059E-3"/>
  </r>
  <r>
    <d v="2012-05-11T00:00:00"/>
    <x v="67"/>
    <n v="2"/>
    <d v="2012-05-11T00:00:00"/>
    <d v="2012-09-18T00:00:00"/>
    <n v="2.176278563656148E-3"/>
    <n v="1236"/>
    <n v="3.8405846637624059E-3"/>
  </r>
  <r>
    <d v="2012-09-18T00:00:00"/>
    <x v="67"/>
    <n v="2"/>
    <d v="2012-05-11T00:00:00"/>
    <d v="2012-09-18T00:00:00"/>
    <n v="2.176278563656148E-3"/>
    <n v="1236"/>
    <n v="3.8405846637624059E-3"/>
  </r>
  <r>
    <d v="2012-08-10T00:00:00"/>
    <x v="68"/>
    <n v="1"/>
    <d v="2012-08-10T00:00:00"/>
    <d v="2012-08-10T00:00:00"/>
    <n v="1.088139281828074E-3"/>
    <n v="1830"/>
    <n v="5.6863025361530766E-3"/>
  </r>
  <r>
    <d v="2012-08-04T00:00:00"/>
    <x v="69"/>
    <n v="1"/>
    <d v="2012-08-04T00:00:00"/>
    <d v="2012-08-04T00:00:00"/>
    <n v="1.088139281828074E-3"/>
    <n v="1236"/>
    <n v="3.8405846637624059E-3"/>
  </r>
  <r>
    <d v="2012-01-28T00:00:00"/>
    <x v="70"/>
    <n v="1"/>
    <d v="2012-01-28T00:00:00"/>
    <d v="2012-01-28T00:00:00"/>
    <n v="1.088139281828074E-3"/>
    <n v="1236"/>
    <n v="3.8405846637624059E-3"/>
  </r>
  <r>
    <d v="2012-11-21T00:00:00"/>
    <x v="71"/>
    <n v="1"/>
    <d v="2012-11-21T00:00:00"/>
    <d v="2012-11-21T00:00:00"/>
    <n v="1.088139281828074E-3"/>
    <n v="0"/>
    <n v="0"/>
  </r>
  <r>
    <d v="2012-05-07T00:00:00"/>
    <x v="72"/>
    <n v="7"/>
    <d v="2012-03-31T00:00:00"/>
    <d v="2012-11-23T00:00:00"/>
    <n v="7.6169749727965181E-3"/>
    <n v="1236"/>
    <n v="3.8405846637624059E-3"/>
  </r>
  <r>
    <d v="2012-05-07T00:00:00"/>
    <x v="72"/>
    <n v="7"/>
    <d v="2012-03-31T00:00:00"/>
    <d v="2012-11-23T00:00:00"/>
    <n v="7.6169749727965181E-3"/>
    <n v="1236"/>
    <n v="3.8405846637624059E-3"/>
  </r>
  <r>
    <d v="2012-04-13T00:00:00"/>
    <x v="72"/>
    <n v="7"/>
    <d v="2012-03-31T00:00:00"/>
    <d v="2012-11-23T00:00:00"/>
    <n v="7.6169749727965181E-3"/>
    <n v="9000"/>
    <n v="2.7965422308949557E-2"/>
  </r>
  <r>
    <d v="2012-06-13T00:00:00"/>
    <x v="72"/>
    <n v="7"/>
    <d v="2012-03-31T00:00:00"/>
    <d v="2012-11-23T00:00:00"/>
    <n v="7.6169749727965181E-3"/>
    <n v="0"/>
    <n v="0"/>
  </r>
  <r>
    <d v="2012-11-23T00:00:00"/>
    <x v="72"/>
    <n v="7"/>
    <d v="2012-03-31T00:00:00"/>
    <d v="2012-11-23T00:00:00"/>
    <n v="7.6169749727965181E-3"/>
    <n v="0"/>
    <n v="0"/>
  </r>
  <r>
    <d v="2012-06-27T00:00:00"/>
    <x v="72"/>
    <n v="7"/>
    <d v="2012-03-31T00:00:00"/>
    <d v="2012-11-23T00:00:00"/>
    <n v="7.6169749727965181E-3"/>
    <n v="1236"/>
    <n v="3.8405846637624059E-3"/>
  </r>
  <r>
    <d v="2012-03-31T00:00:00"/>
    <x v="72"/>
    <n v="7"/>
    <d v="2012-03-31T00:00:00"/>
    <d v="2012-11-23T00:00:00"/>
    <n v="7.6169749727965181E-3"/>
    <n v="1552"/>
    <n v="4.8224817137210788E-3"/>
  </r>
  <r>
    <d v="2012-06-14T00:00:00"/>
    <x v="73"/>
    <n v="1"/>
    <d v="2012-06-14T00:00:00"/>
    <d v="2012-06-14T00:00:00"/>
    <n v="1.088139281828074E-3"/>
    <n v="1236"/>
    <n v="3.8405846637624059E-3"/>
  </r>
  <r>
    <d v="2012-08-19T00:00:00"/>
    <x v="74"/>
    <n v="2"/>
    <d v="2012-08-19T00:00:00"/>
    <d v="2012-12-24T00:00:00"/>
    <n v="2.176278563656148E-3"/>
    <n v="2391"/>
    <n v="7.4294805267442659E-3"/>
  </r>
  <r>
    <d v="2012-12-24T00:00:00"/>
    <x v="74"/>
    <n v="2"/>
    <d v="2012-08-19T00:00:00"/>
    <d v="2012-12-24T00:00:00"/>
    <n v="2.176278563656148E-3"/>
    <n v="1236"/>
    <n v="3.8405846637624059E-3"/>
  </r>
  <r>
    <d v="2012-08-02T00:00:00"/>
    <x v="75"/>
    <n v="1"/>
    <d v="2012-08-02T00:00:00"/>
    <d v="2012-08-02T00:00:00"/>
    <n v="1.088139281828074E-3"/>
    <n v="1031"/>
    <n v="3.2035944889474434E-3"/>
  </r>
  <r>
    <d v="2012-06-03T00:00:00"/>
    <x v="76"/>
    <n v="3"/>
    <d v="2012-05-24T00:00:00"/>
    <d v="2012-07-31T00:00:00"/>
    <n v="3.2644178454842221E-3"/>
    <n v="-16"/>
    <n v="-4.9716306327021437E-5"/>
  </r>
  <r>
    <d v="2012-05-24T00:00:00"/>
    <x v="76"/>
    <n v="3"/>
    <d v="2012-05-24T00:00:00"/>
    <d v="2012-07-31T00:00:00"/>
    <n v="3.2644178454842221E-3"/>
    <n v="1236"/>
    <n v="3.8405846637624059E-3"/>
  </r>
  <r>
    <d v="2012-07-31T00:00:00"/>
    <x v="76"/>
    <n v="3"/>
    <d v="2012-05-24T00:00:00"/>
    <d v="2012-07-31T00:00:00"/>
    <n v="3.2644178454842221E-3"/>
    <n v="1236"/>
    <n v="3.8405846637624059E-3"/>
  </r>
  <r>
    <d v="2012-06-07T00:00:00"/>
    <x v="77"/>
    <n v="1"/>
    <d v="2012-06-07T00:00:00"/>
    <d v="2012-06-07T00:00:00"/>
    <n v="1.088139281828074E-3"/>
    <n v="0"/>
    <n v="0"/>
  </r>
  <r>
    <d v="2012-11-28T00:00:00"/>
    <x v="78"/>
    <n v="1"/>
    <d v="2012-11-28T00:00:00"/>
    <d v="2012-11-28T00:00:00"/>
    <n v="1.088139281828074E-3"/>
    <n v="1220"/>
    <n v="3.7908683574353844E-3"/>
  </r>
  <r>
    <d v="2012-07-06T00:00:00"/>
    <x v="79"/>
    <n v="6"/>
    <d v="2012-03-28T00:00:00"/>
    <d v="2012-08-27T00:00:00"/>
    <n v="6.5288356909684441E-3"/>
    <n v="1235"/>
    <n v="3.8374773946169669E-3"/>
  </r>
  <r>
    <d v="2012-07-06T00:00:00"/>
    <x v="79"/>
    <n v="6"/>
    <d v="2012-03-28T00:00:00"/>
    <d v="2012-08-27T00:00:00"/>
    <n v="6.5288356909684441E-3"/>
    <n v="1236"/>
    <n v="3.8405846637624059E-3"/>
  </r>
  <r>
    <d v="2012-05-07T00:00:00"/>
    <x v="79"/>
    <n v="6"/>
    <d v="2012-03-28T00:00:00"/>
    <d v="2012-08-27T00:00:00"/>
    <n v="6.5288356909684441E-3"/>
    <n v="1220"/>
    <n v="3.7908683574353844E-3"/>
  </r>
  <r>
    <d v="2012-05-24T00:00:00"/>
    <x v="79"/>
    <n v="6"/>
    <d v="2012-03-28T00:00:00"/>
    <d v="2012-08-27T00:00:00"/>
    <n v="6.5288356909684441E-3"/>
    <n v="0"/>
    <n v="0"/>
  </r>
  <r>
    <d v="2012-08-27T00:00:00"/>
    <x v="79"/>
    <n v="6"/>
    <d v="2012-03-28T00:00:00"/>
    <d v="2012-08-27T00:00:00"/>
    <n v="6.5288356909684441E-3"/>
    <n v="-16"/>
    <n v="-4.9716306327021437E-5"/>
  </r>
  <r>
    <d v="2012-03-28T00:00:00"/>
    <x v="79"/>
    <n v="6"/>
    <d v="2012-03-28T00:00:00"/>
    <d v="2012-08-27T00:00:00"/>
    <n v="6.5288356909684441E-3"/>
    <n v="1200"/>
    <n v="3.7287229745266077E-3"/>
  </r>
  <r>
    <d v="2012-09-14T00:00:00"/>
    <x v="80"/>
    <n v="1"/>
    <d v="2012-09-14T00:00:00"/>
    <d v="2012-09-14T00:00:00"/>
    <n v="1.088139281828074E-3"/>
    <n v="-16"/>
    <n v="-4.9716306327021437E-5"/>
  </r>
  <r>
    <d v="2012-07-17T00:00:00"/>
    <x v="81"/>
    <n v="1"/>
    <d v="2012-07-17T00:00:00"/>
    <d v="2012-07-17T00:00:00"/>
    <n v="1.088139281828074E-3"/>
    <n v="0"/>
    <n v="0"/>
  </r>
  <r>
    <d v="2012-06-08T00:00:00"/>
    <x v="82"/>
    <n v="1"/>
    <d v="2012-06-08T00:00:00"/>
    <d v="2012-06-08T00:00:00"/>
    <n v="1.088139281828074E-3"/>
    <n v="-287"/>
    <n v="-8.9178624474094701E-4"/>
  </r>
  <r>
    <d v="2012-01-31T00:00:00"/>
    <x v="83"/>
    <n v="1"/>
    <d v="2012-01-31T00:00:00"/>
    <d v="2012-01-31T00:00:00"/>
    <n v="1.088139281828074E-3"/>
    <n v="644"/>
    <n v="2.0010813296626128E-3"/>
  </r>
  <r>
    <d v="2012-05-07T00:00:00"/>
    <x v="84"/>
    <n v="3"/>
    <d v="2012-05-07T00:00:00"/>
    <d v="2012-07-19T00:00:00"/>
    <n v="3.2644178454842221E-3"/>
    <n v="8850"/>
    <n v="2.749933193713373E-2"/>
  </r>
  <r>
    <d v="2012-07-19T00:00:00"/>
    <x v="84"/>
    <n v="3"/>
    <d v="2012-05-07T00:00:00"/>
    <d v="2012-07-19T00:00:00"/>
    <n v="3.2644178454842221E-3"/>
    <n v="1562"/>
    <n v="4.8535544051754673E-3"/>
  </r>
  <r>
    <d v="2012-06-26T00:00:00"/>
    <x v="84"/>
    <n v="3"/>
    <d v="2012-05-07T00:00:00"/>
    <d v="2012-07-19T00:00:00"/>
    <n v="3.2644178454842221E-3"/>
    <n v="0"/>
    <n v="0"/>
  </r>
  <r>
    <d v="2012-02-10T00:00:00"/>
    <x v="85"/>
    <n v="3"/>
    <d v="2012-02-10T00:00:00"/>
    <d v="2012-11-19T00:00:00"/>
    <n v="3.2644178454842221E-3"/>
    <n v="610"/>
    <n v="1.8954341787176922E-3"/>
  </r>
  <r>
    <d v="2012-11-19T00:00:00"/>
    <x v="85"/>
    <n v="3"/>
    <d v="2012-02-10T00:00:00"/>
    <d v="2012-11-19T00:00:00"/>
    <n v="3.2644178454842221E-3"/>
    <n v="1830"/>
    <n v="5.6863025361530766E-3"/>
  </r>
  <r>
    <d v="2012-02-29T00:00:00"/>
    <x v="85"/>
    <n v="3"/>
    <d v="2012-02-10T00:00:00"/>
    <d v="2012-11-19T00:00:00"/>
    <n v="3.2644178454842221E-3"/>
    <n v="1236"/>
    <n v="3.8405846637624059E-3"/>
  </r>
  <r>
    <d v="2012-07-15T00:00:00"/>
    <x v="86"/>
    <n v="2"/>
    <d v="2012-01-20T00:00:00"/>
    <d v="2012-07-15T00:00:00"/>
    <n v="2.176278563656148E-3"/>
    <n v="1236"/>
    <n v="3.8405846637624059E-3"/>
  </r>
  <r>
    <d v="2012-01-20T00:00:00"/>
    <x v="86"/>
    <n v="2"/>
    <d v="2012-01-20T00:00:00"/>
    <d v="2012-07-15T00:00:00"/>
    <n v="2.176278563656148E-3"/>
    <n v="11957"/>
    <n v="3.7153617172012203E-2"/>
  </r>
  <r>
    <d v="2012-02-09T00:00:00"/>
    <x v="87"/>
    <n v="3"/>
    <d v="2012-02-09T00:00:00"/>
    <d v="2012-05-09T00:00:00"/>
    <n v="3.2644178454842221E-3"/>
    <n v="610"/>
    <n v="1.8954341787176922E-3"/>
  </r>
  <r>
    <d v="2012-05-09T00:00:00"/>
    <x v="87"/>
    <n v="3"/>
    <d v="2012-02-09T00:00:00"/>
    <d v="2012-05-09T00:00:00"/>
    <n v="3.2644178454842221E-3"/>
    <n v="1236"/>
    <n v="3.8405846637624059E-3"/>
  </r>
  <r>
    <d v="2012-04-17T00:00:00"/>
    <x v="87"/>
    <n v="3"/>
    <d v="2012-02-09T00:00:00"/>
    <d v="2012-05-09T00:00:00"/>
    <n v="3.2644178454842221E-3"/>
    <n v="1236"/>
    <n v="3.8405846637624059E-3"/>
  </r>
  <r>
    <d v="2012-02-06T00:00:00"/>
    <x v="88"/>
    <n v="3"/>
    <d v="2012-02-06T00:00:00"/>
    <d v="2012-05-07T00:00:00"/>
    <n v="3.2644178454842221E-3"/>
    <n v="345"/>
    <n v="1.0720078551763996E-3"/>
  </r>
  <r>
    <d v="2012-05-07T00:00:00"/>
    <x v="88"/>
    <n v="3"/>
    <d v="2012-02-06T00:00:00"/>
    <d v="2012-05-07T00:00:00"/>
    <n v="3.2644178454842221E-3"/>
    <n v="4845"/>
    <n v="1.5054719009651179E-2"/>
  </r>
  <r>
    <d v="2012-05-07T00:00:00"/>
    <x v="88"/>
    <n v="3"/>
    <d v="2012-02-06T00:00:00"/>
    <d v="2012-05-07T00:00:00"/>
    <n v="3.2644178454842221E-3"/>
    <n v="16300"/>
    <n v="5.0648487070653087E-2"/>
  </r>
  <r>
    <d v="2012-11-17T00:00:00"/>
    <x v="89"/>
    <n v="2"/>
    <d v="2012-02-29T00:00:00"/>
    <d v="2012-11-17T00:00:00"/>
    <n v="2.176278563656148E-3"/>
    <n v="2670"/>
    <n v="8.296408618321701E-3"/>
  </r>
  <r>
    <d v="2012-02-29T00:00:00"/>
    <x v="89"/>
    <n v="2"/>
    <d v="2012-02-29T00:00:00"/>
    <d v="2012-11-17T00:00:00"/>
    <n v="2.176278563656148E-3"/>
    <n v="-16"/>
    <n v="-4.9716306327021437E-5"/>
  </r>
  <r>
    <d v="2012-08-13T00:00:00"/>
    <x v="90"/>
    <n v="1"/>
    <d v="2012-08-13T00:00:00"/>
    <d v="2012-08-13T00:00:00"/>
    <n v="1.088139281828074E-3"/>
    <n v="0"/>
    <n v="0"/>
  </r>
  <r>
    <d v="2012-05-07T00:00:00"/>
    <x v="91"/>
    <n v="1"/>
    <d v="2012-05-07T00:00:00"/>
    <d v="2012-05-07T00:00:00"/>
    <n v="1.088139281828074E-3"/>
    <n v="4038"/>
    <n v="1.2547152809282034E-2"/>
  </r>
  <r>
    <d v="2012-03-30T00:00:00"/>
    <x v="92"/>
    <n v="1"/>
    <d v="2012-03-30T00:00:00"/>
    <d v="2012-03-30T00:00:00"/>
    <n v="1.088139281828074E-3"/>
    <n v="0"/>
    <n v="0"/>
  </r>
  <r>
    <d v="2012-05-07T00:00:00"/>
    <x v="93"/>
    <n v="1"/>
    <d v="2012-05-07T00:00:00"/>
    <d v="2012-05-07T00:00:00"/>
    <n v="1.088139281828074E-3"/>
    <n v="5130"/>
    <n v="1.5940290716101247E-2"/>
  </r>
  <r>
    <d v="2012-09-14T00:00:00"/>
    <x v="94"/>
    <n v="1"/>
    <d v="2012-09-14T00:00:00"/>
    <d v="2012-09-14T00:00:00"/>
    <n v="1.088139281828074E-3"/>
    <n v="-667"/>
    <n v="-2.0725485200077062E-3"/>
  </r>
  <r>
    <d v="2012-02-19T00:00:00"/>
    <x v="95"/>
    <n v="1"/>
    <d v="2012-02-19T00:00:00"/>
    <d v="2012-02-19T00:00:00"/>
    <n v="1.088139281828074E-3"/>
    <n v="-16"/>
    <n v="-4.9716306327021437E-5"/>
  </r>
  <r>
    <d v="2012-07-01T00:00:00"/>
    <x v="96"/>
    <n v="2"/>
    <d v="2012-05-07T00:00:00"/>
    <d v="2012-07-01T00:00:00"/>
    <n v="2.176278563656148E-3"/>
    <n v="20400"/>
    <n v="6.3388290566952332E-2"/>
  </r>
  <r>
    <d v="2012-05-07T00:00:00"/>
    <x v="96"/>
    <n v="2"/>
    <d v="2012-05-07T00:00:00"/>
    <d v="2012-07-01T00:00:00"/>
    <n v="2.176278563656148E-3"/>
    <n v="2074"/>
    <n v="6.4444762076401535E-3"/>
  </r>
  <r>
    <d v="2012-10-31T00:00:00"/>
    <x v="97"/>
    <n v="1"/>
    <d v="2012-10-31T00:00:00"/>
    <d v="2012-10-31T00:00:00"/>
    <n v="1.088139281828074E-3"/>
    <n v="-630"/>
    <n v="-1.9575795616264689E-3"/>
  </r>
  <r>
    <d v="2012-08-17T00:00:00"/>
    <x v="98"/>
    <n v="1"/>
    <d v="2012-08-17T00:00:00"/>
    <d v="2012-08-17T00:00:00"/>
    <n v="1.088139281828074E-3"/>
    <n v="1220"/>
    <n v="3.7908683574353844E-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s">
  <location ref="A1:E101" firstHeaderRow="0" firstDataRow="1" firstDataCol="1"/>
  <pivotFields count="8">
    <pivotField numFmtId="14" showAll="0"/>
    <pivotField axis="axisRow" showAll="0">
      <items count="10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dataField="1" showAll="0"/>
    <pivotField numFmtId="14" showAll="0"/>
    <pivotField numFmtId="14" showAll="0"/>
    <pivotField dataField="1" numFmtId="10" showAll="0"/>
    <pivotField dataField="1" numFmtId="4" showAll="0"/>
    <pivotField dataField="1" numFmtId="10" showAll="0" defaultSubtotal="0"/>
  </pivotFields>
  <rowFields count="1">
    <field x="1"/>
  </rowFields>
  <rowItems count="10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Nb de sinistres" fld="2" baseField="1" baseItem="1"/>
    <dataField name="Fréquence" fld="5" baseField="1" baseItem="1" numFmtId="10"/>
    <dataField name="Total EUR" fld="6" baseField="1" baseItem="1" numFmtId="4"/>
    <dataField name="% " fld="7" baseField="1" baseItem="5" numFmtId="10"/>
  </dataFields>
  <formats count="1">
    <format dxfId="1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6"/>
  <sheetViews>
    <sheetView topLeftCell="B1" zoomScaleNormal="100" workbookViewId="0">
      <pane ySplit="7" topLeftCell="A8" activePane="bottomLeft" state="frozen"/>
      <selection pane="bottomLeft" activeCell="F8" sqref="F8"/>
    </sheetView>
  </sheetViews>
  <sheetFormatPr baseColWidth="10" defaultRowHeight="15" x14ac:dyDescent="0.3"/>
  <cols>
    <col min="1" max="1" width="11.5546875" style="14"/>
    <col min="2" max="2" width="37" style="10" bestFit="1" customWidth="1"/>
    <col min="3" max="3" width="15" style="10" bestFit="1" customWidth="1"/>
    <col min="4" max="4" width="9.88671875" style="14" bestFit="1" customWidth="1"/>
    <col min="5" max="5" width="11.6640625" style="10" bestFit="1" customWidth="1"/>
    <col min="6" max="6" width="18.33203125" style="10" bestFit="1" customWidth="1"/>
    <col min="7" max="7" width="10" style="11" bestFit="1" customWidth="1"/>
    <col min="8" max="8" width="10" style="11" customWidth="1"/>
    <col min="9" max="9" width="15" style="10" bestFit="1" customWidth="1"/>
    <col min="10" max="16384" width="11.5546875" style="10"/>
  </cols>
  <sheetData>
    <row r="1" spans="1:8" ht="16.5" x14ac:dyDescent="0.35">
      <c r="A1" s="7" t="s">
        <v>111</v>
      </c>
      <c r="B1" s="9"/>
      <c r="C1" s="7" t="s">
        <v>115</v>
      </c>
      <c r="D1" s="10"/>
      <c r="E1" s="11"/>
      <c r="F1" s="7" t="s">
        <v>104</v>
      </c>
      <c r="G1" s="10">
        <f>SUM($C$8:$C$186)</f>
        <v>919</v>
      </c>
      <c r="H1" s="10"/>
    </row>
    <row r="2" spans="1:8" ht="16.5" x14ac:dyDescent="0.35">
      <c r="A2" s="10" t="s">
        <v>109</v>
      </c>
      <c r="B2" s="12">
        <f>MIN($A$8:$A$186)</f>
        <v>40912</v>
      </c>
      <c r="C2" s="10" t="s">
        <v>116</v>
      </c>
      <c r="D2" s="11">
        <f>MIN($G$8:$G$186)</f>
        <v>-1059</v>
      </c>
      <c r="E2" s="11"/>
      <c r="F2" s="7" t="s">
        <v>118</v>
      </c>
      <c r="G2" s="11">
        <f>SUM($G$8:$G$186)</f>
        <v>321826</v>
      </c>
      <c r="H2" s="10"/>
    </row>
    <row r="3" spans="1:8" x14ac:dyDescent="0.3">
      <c r="A3" s="10" t="s">
        <v>110</v>
      </c>
      <c r="B3" s="12">
        <f>MAX($A$8:$A$186)</f>
        <v>41267</v>
      </c>
      <c r="C3" s="10" t="s">
        <v>117</v>
      </c>
      <c r="D3" s="11">
        <f>MAX($G$8:$G$186)</f>
        <v>20400</v>
      </c>
      <c r="E3" s="11"/>
      <c r="G3" s="10"/>
      <c r="H3" s="10"/>
    </row>
    <row r="4" spans="1:8" ht="16.5" x14ac:dyDescent="0.35">
      <c r="A4" s="10" t="s">
        <v>107</v>
      </c>
      <c r="B4" s="13">
        <f>B3-B2</f>
        <v>355</v>
      </c>
      <c r="D4" s="11"/>
      <c r="E4" s="11"/>
      <c r="F4" s="7" t="s">
        <v>119</v>
      </c>
      <c r="G4" s="10">
        <f>MAX($C$8:$C$186)</f>
        <v>22</v>
      </c>
      <c r="H4" s="10"/>
    </row>
    <row r="5" spans="1:8" x14ac:dyDescent="0.3">
      <c r="C5" s="14"/>
      <c r="D5" s="10"/>
      <c r="F5" s="11"/>
      <c r="H5" s="10"/>
    </row>
    <row r="7" spans="1:8" s="7" customFormat="1" ht="16.5" x14ac:dyDescent="0.35">
      <c r="A7" s="6" t="s">
        <v>52</v>
      </c>
      <c r="B7" s="7" t="s">
        <v>0</v>
      </c>
      <c r="C7" s="7" t="s">
        <v>104</v>
      </c>
      <c r="D7" s="6" t="s">
        <v>105</v>
      </c>
      <c r="E7" s="7" t="s">
        <v>106</v>
      </c>
      <c r="F7" s="7" t="s">
        <v>108</v>
      </c>
      <c r="G7" s="8" t="s">
        <v>102</v>
      </c>
      <c r="H7" s="8" t="s">
        <v>120</v>
      </c>
    </row>
    <row r="8" spans="1:8" x14ac:dyDescent="0.3">
      <c r="A8" s="14">
        <v>41073</v>
      </c>
      <c r="B8" s="10" t="s">
        <v>54</v>
      </c>
      <c r="C8" s="10">
        <f>COUNTIF($B$8:$B$186,B8)</f>
        <v>1</v>
      </c>
      <c r="D8" s="14">
        <f t="array" ref="D8">MIN(IF($B$8:$B$186=$B8,$A$8:$A$186,""))</f>
        <v>41073</v>
      </c>
      <c r="E8" s="14">
        <f t="array" ref="E8">MAX(IF($B$8:$B$186=$B8,$A$8:$A$186,""))</f>
        <v>41073</v>
      </c>
      <c r="F8" s="15">
        <f>C8/$G$1</f>
        <v>1.088139281828074E-3</v>
      </c>
      <c r="G8" s="11">
        <v>1643</v>
      </c>
      <c r="H8" s="16">
        <f>G8/$G$2</f>
        <v>5.1052432059560133E-3</v>
      </c>
    </row>
    <row r="9" spans="1:8" x14ac:dyDescent="0.3">
      <c r="A9" s="14">
        <v>41267</v>
      </c>
      <c r="B9" s="10" t="s">
        <v>1</v>
      </c>
      <c r="C9" s="10">
        <f t="shared" ref="C9:C72" si="0">COUNTIF($B$8:$B$186,B9)</f>
        <v>1</v>
      </c>
      <c r="D9" s="14">
        <f t="array" ref="D9">MIN(IF($B$8:$B$186=$B9,$A$8:$A$186,""))</f>
        <v>41267</v>
      </c>
      <c r="E9" s="14">
        <f t="array" ref="E9">MAX(IF($B$8:$B$186=$B9,$A$8:$A$186,""))</f>
        <v>41267</v>
      </c>
      <c r="F9" s="15">
        <f>C9/$G$1</f>
        <v>1.088139281828074E-3</v>
      </c>
      <c r="G9" s="11">
        <v>-16</v>
      </c>
      <c r="H9" s="16">
        <f t="shared" ref="H9:H72" si="1">G9/$G$2</f>
        <v>-4.9716306327021437E-5</v>
      </c>
    </row>
    <row r="10" spans="1:8" x14ac:dyDescent="0.3">
      <c r="A10" s="14">
        <v>41054</v>
      </c>
      <c r="B10" s="10" t="s">
        <v>55</v>
      </c>
      <c r="C10" s="10">
        <f t="shared" si="0"/>
        <v>1</v>
      </c>
      <c r="D10" s="14">
        <f t="array" ref="D10">MIN(IF($B$8:$B$186=$B10,$A$8:$A$186,""))</f>
        <v>41054</v>
      </c>
      <c r="E10" s="14">
        <f t="array" ref="E10">MAX(IF($B$8:$B$186=$B10,$A$8:$A$186,""))</f>
        <v>41054</v>
      </c>
      <c r="F10" s="15">
        <f>C10/$G$1</f>
        <v>1.088139281828074E-3</v>
      </c>
      <c r="G10" s="11">
        <v>1236</v>
      </c>
      <c r="H10" s="16">
        <f t="shared" si="1"/>
        <v>3.8405846637624059E-3</v>
      </c>
    </row>
    <row r="11" spans="1:8" x14ac:dyDescent="0.3">
      <c r="A11" s="14">
        <v>41002</v>
      </c>
      <c r="B11" s="10" t="s">
        <v>2</v>
      </c>
      <c r="C11" s="10">
        <f t="shared" si="0"/>
        <v>3</v>
      </c>
      <c r="D11" s="14">
        <f t="array" ref="D11">MIN(IF($B$8:$B$186=$B11,$A$8:$A$186,""))</f>
        <v>40952</v>
      </c>
      <c r="E11" s="14">
        <f t="array" ref="E11">MAX(IF($B$8:$B$186=$B11,$A$8:$A$186,""))</f>
        <v>41155</v>
      </c>
      <c r="F11" s="15">
        <f>C11/$G$1</f>
        <v>3.2644178454842221E-3</v>
      </c>
      <c r="G11" s="11">
        <v>1220</v>
      </c>
      <c r="H11" s="16">
        <f t="shared" si="1"/>
        <v>3.7908683574353844E-3</v>
      </c>
    </row>
    <row r="12" spans="1:8" x14ac:dyDescent="0.3">
      <c r="A12" s="14">
        <v>41155</v>
      </c>
      <c r="B12" s="10" t="s">
        <v>2</v>
      </c>
      <c r="C12" s="10">
        <f t="shared" si="0"/>
        <v>3</v>
      </c>
      <c r="D12" s="14">
        <f t="array" ref="D12">MIN(IF($B$8:$B$186=$B12,$A$8:$A$186,""))</f>
        <v>40952</v>
      </c>
      <c r="E12" s="14">
        <f t="array" ref="E12">MAX(IF($B$8:$B$186=$B12,$A$8:$A$186,""))</f>
        <v>41155</v>
      </c>
      <c r="F12" s="15">
        <f>C12/$G$1</f>
        <v>3.2644178454842221E-3</v>
      </c>
      <c r="G12" s="11">
        <v>-16</v>
      </c>
      <c r="H12" s="16">
        <f t="shared" si="1"/>
        <v>-4.9716306327021437E-5</v>
      </c>
    </row>
    <row r="13" spans="1:8" x14ac:dyDescent="0.3">
      <c r="A13" s="14">
        <v>40952</v>
      </c>
      <c r="B13" s="10" t="s">
        <v>2</v>
      </c>
      <c r="C13" s="10">
        <f t="shared" si="0"/>
        <v>3</v>
      </c>
      <c r="D13" s="14">
        <f t="array" ref="D13">MIN(IF($B$8:$B$186=$B13,$A$8:$A$186,""))</f>
        <v>40952</v>
      </c>
      <c r="E13" s="14">
        <f t="array" ref="E13">MAX(IF($B$8:$B$186=$B13,$A$8:$A$186,""))</f>
        <v>41155</v>
      </c>
      <c r="F13" s="15">
        <f>C13/$G$1</f>
        <v>3.2644178454842221E-3</v>
      </c>
      <c r="G13" s="11">
        <v>-16</v>
      </c>
      <c r="H13" s="16">
        <f t="shared" si="1"/>
        <v>-4.9716306327021437E-5</v>
      </c>
    </row>
    <row r="14" spans="1:8" x14ac:dyDescent="0.3">
      <c r="A14" s="14">
        <v>41193</v>
      </c>
      <c r="B14" s="10" t="s">
        <v>3</v>
      </c>
      <c r="C14" s="10">
        <f t="shared" si="0"/>
        <v>6</v>
      </c>
      <c r="D14" s="14">
        <f t="array" ref="D14">MIN(IF($B$8:$B$186=$B14,$A$8:$A$186,""))</f>
        <v>40956</v>
      </c>
      <c r="E14" s="14">
        <f t="array" ref="E14">MAX(IF($B$8:$B$186=$B14,$A$8:$A$186,""))</f>
        <v>41242</v>
      </c>
      <c r="F14" s="15">
        <f>C14/$G$1</f>
        <v>6.5288356909684441E-3</v>
      </c>
      <c r="G14" s="11">
        <v>12000</v>
      </c>
      <c r="H14" s="16">
        <f t="shared" si="1"/>
        <v>3.7287229745266076E-2</v>
      </c>
    </row>
    <row r="15" spans="1:8" x14ac:dyDescent="0.3">
      <c r="A15" s="14">
        <v>41106</v>
      </c>
      <c r="B15" s="10" t="s">
        <v>3</v>
      </c>
      <c r="C15" s="10">
        <f t="shared" si="0"/>
        <v>6</v>
      </c>
      <c r="D15" s="14">
        <f t="array" ref="D15">MIN(IF($B$8:$B$186=$B15,$A$8:$A$186,""))</f>
        <v>40956</v>
      </c>
      <c r="E15" s="14">
        <f t="array" ref="E15">MAX(IF($B$8:$B$186=$B15,$A$8:$A$186,""))</f>
        <v>41242</v>
      </c>
      <c r="F15" s="15">
        <f>C15/$G$1</f>
        <v>6.5288356909684441E-3</v>
      </c>
      <c r="G15" s="11">
        <v>1220</v>
      </c>
      <c r="H15" s="16">
        <f t="shared" si="1"/>
        <v>3.7908683574353844E-3</v>
      </c>
    </row>
    <row r="16" spans="1:8" x14ac:dyDescent="0.3">
      <c r="A16" s="14">
        <v>40956</v>
      </c>
      <c r="B16" s="10" t="s">
        <v>3</v>
      </c>
      <c r="C16" s="10">
        <f t="shared" si="0"/>
        <v>6</v>
      </c>
      <c r="D16" s="14">
        <f t="array" ref="D16">MIN(IF($B$8:$B$186=$B16,$A$8:$A$186,""))</f>
        <v>40956</v>
      </c>
      <c r="E16" s="14">
        <f t="array" ref="E16">MAX(IF($B$8:$B$186=$B16,$A$8:$A$186,""))</f>
        <v>41242</v>
      </c>
      <c r="F16" s="15">
        <f>C16/$G$1</f>
        <v>6.5288356909684441E-3</v>
      </c>
      <c r="G16" s="11">
        <v>610</v>
      </c>
      <c r="H16" s="16">
        <f t="shared" si="1"/>
        <v>1.8954341787176922E-3</v>
      </c>
    </row>
    <row r="17" spans="1:8" x14ac:dyDescent="0.3">
      <c r="A17" s="14">
        <v>40990</v>
      </c>
      <c r="B17" s="10" t="s">
        <v>3</v>
      </c>
      <c r="C17" s="10">
        <f t="shared" si="0"/>
        <v>6</v>
      </c>
      <c r="D17" s="14">
        <f t="array" ref="D17">MIN(IF($B$8:$B$186=$B17,$A$8:$A$186,""))</f>
        <v>40956</v>
      </c>
      <c r="E17" s="14">
        <f t="array" ref="E17">MAX(IF($B$8:$B$186=$B17,$A$8:$A$186,""))</f>
        <v>41242</v>
      </c>
      <c r="F17" s="15">
        <f>C17/$G$1</f>
        <v>6.5288356909684441E-3</v>
      </c>
      <c r="G17" s="11">
        <v>1236</v>
      </c>
      <c r="H17" s="16">
        <f t="shared" si="1"/>
        <v>3.8405846637624059E-3</v>
      </c>
    </row>
    <row r="18" spans="1:8" x14ac:dyDescent="0.3">
      <c r="A18" s="14">
        <v>41116</v>
      </c>
      <c r="B18" s="10" t="s">
        <v>3</v>
      </c>
      <c r="C18" s="10">
        <f t="shared" si="0"/>
        <v>6</v>
      </c>
      <c r="D18" s="14">
        <f t="array" ref="D18">MIN(IF($B$8:$B$186=$B18,$A$8:$A$186,""))</f>
        <v>40956</v>
      </c>
      <c r="E18" s="14">
        <f t="array" ref="E18">MAX(IF($B$8:$B$186=$B18,$A$8:$A$186,""))</f>
        <v>41242</v>
      </c>
      <c r="F18" s="15">
        <f>C18/$G$1</f>
        <v>6.5288356909684441E-3</v>
      </c>
      <c r="G18" s="11">
        <v>12236</v>
      </c>
      <c r="H18" s="16">
        <f t="shared" si="1"/>
        <v>3.8020545263589639E-2</v>
      </c>
    </row>
    <row r="19" spans="1:8" x14ac:dyDescent="0.3">
      <c r="A19" s="14">
        <v>41242</v>
      </c>
      <c r="B19" s="10" t="s">
        <v>3</v>
      </c>
      <c r="C19" s="10">
        <f t="shared" si="0"/>
        <v>6</v>
      </c>
      <c r="D19" s="14">
        <f t="array" ref="D19">MIN(IF($B$8:$B$186=$B19,$A$8:$A$186,""))</f>
        <v>40956</v>
      </c>
      <c r="E19" s="14">
        <f t="array" ref="E19">MAX(IF($B$8:$B$186=$B19,$A$8:$A$186,""))</f>
        <v>41242</v>
      </c>
      <c r="F19" s="15">
        <f>C19/$G$1</f>
        <v>6.5288356909684441E-3</v>
      </c>
      <c r="G19" s="11">
        <v>-16</v>
      </c>
      <c r="H19" s="16">
        <f t="shared" si="1"/>
        <v>-4.9716306327021437E-5</v>
      </c>
    </row>
    <row r="20" spans="1:8" x14ac:dyDescent="0.3">
      <c r="A20" s="14">
        <v>41022</v>
      </c>
      <c r="B20" s="10" t="s">
        <v>4</v>
      </c>
      <c r="C20" s="10">
        <f t="shared" si="0"/>
        <v>1</v>
      </c>
      <c r="D20" s="14">
        <f t="array" ref="D20">MIN(IF($B$8:$B$186=$B20,$A$8:$A$186,""))</f>
        <v>41022</v>
      </c>
      <c r="E20" s="14">
        <f t="array" ref="E20">MAX(IF($B$8:$B$186=$B20,$A$8:$A$186,""))</f>
        <v>41022</v>
      </c>
      <c r="F20" s="15">
        <f>C20/$G$1</f>
        <v>1.088139281828074E-3</v>
      </c>
      <c r="G20" s="11">
        <v>1236</v>
      </c>
      <c r="H20" s="16">
        <f t="shared" si="1"/>
        <v>3.8405846637624059E-3</v>
      </c>
    </row>
    <row r="21" spans="1:8" x14ac:dyDescent="0.3">
      <c r="A21" s="14">
        <v>41099</v>
      </c>
      <c r="B21" s="10" t="s">
        <v>5</v>
      </c>
      <c r="C21" s="10">
        <f t="shared" si="0"/>
        <v>1</v>
      </c>
      <c r="D21" s="14">
        <f t="array" ref="D21">MIN(IF($B$8:$B$186=$B21,$A$8:$A$186,""))</f>
        <v>41099</v>
      </c>
      <c r="E21" s="14">
        <f t="array" ref="E21">MAX(IF($B$8:$B$186=$B21,$A$8:$A$186,""))</f>
        <v>41099</v>
      </c>
      <c r="F21" s="15">
        <f>C21/$G$1</f>
        <v>1.088139281828074E-3</v>
      </c>
      <c r="G21" s="11">
        <v>0</v>
      </c>
      <c r="H21" s="16">
        <f t="shared" si="1"/>
        <v>0</v>
      </c>
    </row>
    <row r="22" spans="1:8" x14ac:dyDescent="0.3">
      <c r="A22" s="14">
        <v>41200</v>
      </c>
      <c r="B22" s="10" t="s">
        <v>56</v>
      </c>
      <c r="C22" s="10">
        <f t="shared" si="0"/>
        <v>1</v>
      </c>
      <c r="D22" s="14">
        <f t="array" ref="D22">MIN(IF($B$8:$B$186=$B22,$A$8:$A$186,""))</f>
        <v>41200</v>
      </c>
      <c r="E22" s="14">
        <f t="array" ref="E22">MAX(IF($B$8:$B$186=$B22,$A$8:$A$186,""))</f>
        <v>41200</v>
      </c>
      <c r="F22" s="15">
        <f>C22/$G$1</f>
        <v>1.088139281828074E-3</v>
      </c>
      <c r="G22" s="11">
        <v>462</v>
      </c>
      <c r="H22" s="16">
        <f t="shared" si="1"/>
        <v>1.4355583451927439E-3</v>
      </c>
    </row>
    <row r="23" spans="1:8" x14ac:dyDescent="0.3">
      <c r="A23" s="14">
        <v>40996</v>
      </c>
      <c r="B23" s="10" t="s">
        <v>6</v>
      </c>
      <c r="C23" s="10">
        <f t="shared" si="0"/>
        <v>1</v>
      </c>
      <c r="D23" s="14">
        <f t="array" ref="D23">MIN(IF($B$8:$B$186=$B23,$A$8:$A$186,""))</f>
        <v>40996</v>
      </c>
      <c r="E23" s="14">
        <f t="array" ref="E23">MAX(IF($B$8:$B$186=$B23,$A$8:$A$186,""))</f>
        <v>40996</v>
      </c>
      <c r="F23" s="15">
        <f>C23/$G$1</f>
        <v>1.088139281828074E-3</v>
      </c>
      <c r="G23" s="11">
        <v>-832</v>
      </c>
      <c r="H23" s="16">
        <f t="shared" si="1"/>
        <v>-2.5852479290051147E-3</v>
      </c>
    </row>
    <row r="24" spans="1:8" x14ac:dyDescent="0.3">
      <c r="A24" s="14">
        <v>41123</v>
      </c>
      <c r="B24" s="10" t="s">
        <v>7</v>
      </c>
      <c r="C24" s="10">
        <f t="shared" si="0"/>
        <v>1</v>
      </c>
      <c r="D24" s="14">
        <f t="array" ref="D24">MIN(IF($B$8:$B$186=$B24,$A$8:$A$186,""))</f>
        <v>41123</v>
      </c>
      <c r="E24" s="14">
        <f t="array" ref="E24">MAX(IF($B$8:$B$186=$B24,$A$8:$A$186,""))</f>
        <v>41123</v>
      </c>
      <c r="F24" s="15">
        <f>C24/$G$1</f>
        <v>1.088139281828074E-3</v>
      </c>
      <c r="G24" s="11">
        <v>-1059</v>
      </c>
      <c r="H24" s="16">
        <f t="shared" si="1"/>
        <v>-3.2905980250197311E-3</v>
      </c>
    </row>
    <row r="25" spans="1:8" x14ac:dyDescent="0.3">
      <c r="A25" s="14">
        <v>41213</v>
      </c>
      <c r="B25" s="10" t="s">
        <v>57</v>
      </c>
      <c r="C25" s="10">
        <f t="shared" si="0"/>
        <v>1</v>
      </c>
      <c r="D25" s="14">
        <f t="array" ref="D25">MIN(IF($B$8:$B$186=$B25,$A$8:$A$186,""))</f>
        <v>41213</v>
      </c>
      <c r="E25" s="14">
        <f t="array" ref="E25">MAX(IF($B$8:$B$186=$B25,$A$8:$A$186,""))</f>
        <v>41213</v>
      </c>
      <c r="F25" s="15">
        <f>C25/$G$1</f>
        <v>1.088139281828074E-3</v>
      </c>
      <c r="G25" s="11">
        <v>1000</v>
      </c>
      <c r="H25" s="16">
        <f t="shared" si="1"/>
        <v>3.1072691454388395E-3</v>
      </c>
    </row>
    <row r="26" spans="1:8" x14ac:dyDescent="0.3">
      <c r="A26" s="14">
        <v>40936</v>
      </c>
      <c r="B26" s="10" t="s">
        <v>58</v>
      </c>
      <c r="C26" s="10">
        <f t="shared" si="0"/>
        <v>1</v>
      </c>
      <c r="D26" s="14">
        <f t="array" ref="D26">MIN(IF($B$8:$B$186=$B26,$A$8:$A$186,""))</f>
        <v>40936</v>
      </c>
      <c r="E26" s="14">
        <f t="array" ref="E26">MAX(IF($B$8:$B$186=$B26,$A$8:$A$186,""))</f>
        <v>40936</v>
      </c>
      <c r="F26" s="15">
        <f>C26/$G$1</f>
        <v>1.088139281828074E-3</v>
      </c>
      <c r="G26" s="11">
        <v>0</v>
      </c>
      <c r="H26" s="16">
        <f t="shared" si="1"/>
        <v>0</v>
      </c>
    </row>
    <row r="27" spans="1:8" x14ac:dyDescent="0.3">
      <c r="A27" s="14">
        <v>41219</v>
      </c>
      <c r="B27" s="10" t="s">
        <v>8</v>
      </c>
      <c r="C27" s="10">
        <f t="shared" si="0"/>
        <v>1</v>
      </c>
      <c r="D27" s="14">
        <f t="array" ref="D27">MIN(IF($B$8:$B$186=$B27,$A$8:$A$186,""))</f>
        <v>41219</v>
      </c>
      <c r="E27" s="14">
        <f t="array" ref="E27">MAX(IF($B$8:$B$186=$B27,$A$8:$A$186,""))</f>
        <v>41219</v>
      </c>
      <c r="F27" s="15">
        <f>C27/$G$1</f>
        <v>1.088139281828074E-3</v>
      </c>
      <c r="G27" s="11">
        <v>1220</v>
      </c>
      <c r="H27" s="16">
        <f t="shared" si="1"/>
        <v>3.7908683574353844E-3</v>
      </c>
    </row>
    <row r="28" spans="1:8" x14ac:dyDescent="0.3">
      <c r="A28" s="14">
        <v>41053</v>
      </c>
      <c r="B28" s="10" t="s">
        <v>59</v>
      </c>
      <c r="C28" s="10">
        <f t="shared" si="0"/>
        <v>1</v>
      </c>
      <c r="D28" s="14">
        <f t="array" ref="D28">MIN(IF($B$8:$B$186=$B28,$A$8:$A$186,""))</f>
        <v>41053</v>
      </c>
      <c r="E28" s="14">
        <f t="array" ref="E28">MAX(IF($B$8:$B$186=$B28,$A$8:$A$186,""))</f>
        <v>41053</v>
      </c>
      <c r="F28" s="15">
        <f>C28/$G$1</f>
        <v>1.088139281828074E-3</v>
      </c>
      <c r="G28" s="11">
        <v>0</v>
      </c>
      <c r="H28" s="16">
        <f t="shared" si="1"/>
        <v>0</v>
      </c>
    </row>
    <row r="29" spans="1:8" x14ac:dyDescent="0.3">
      <c r="A29" s="14">
        <v>40912</v>
      </c>
      <c r="B29" s="10" t="s">
        <v>60</v>
      </c>
      <c r="C29" s="10">
        <f t="shared" si="0"/>
        <v>1</v>
      </c>
      <c r="D29" s="14">
        <f t="array" ref="D29">MIN(IF($B$8:$B$186=$B29,$A$8:$A$186,""))</f>
        <v>40912</v>
      </c>
      <c r="E29" s="14">
        <f t="array" ref="E29">MAX(IF($B$8:$B$186=$B29,$A$8:$A$186,""))</f>
        <v>40912</v>
      </c>
      <c r="F29" s="15">
        <f>C29/$G$1</f>
        <v>1.088139281828074E-3</v>
      </c>
      <c r="G29" s="11">
        <v>1236</v>
      </c>
      <c r="H29" s="16">
        <f t="shared" si="1"/>
        <v>3.8405846637624059E-3</v>
      </c>
    </row>
    <row r="30" spans="1:8" x14ac:dyDescent="0.3">
      <c r="A30" s="14">
        <v>41036</v>
      </c>
      <c r="B30" s="10" t="s">
        <v>61</v>
      </c>
      <c r="C30" s="10">
        <f t="shared" si="0"/>
        <v>1</v>
      </c>
      <c r="D30" s="14">
        <f t="array" ref="D30">MIN(IF($B$8:$B$186=$B30,$A$8:$A$186,""))</f>
        <v>41036</v>
      </c>
      <c r="E30" s="14">
        <f t="array" ref="E30">MAX(IF($B$8:$B$186=$B30,$A$8:$A$186,""))</f>
        <v>41036</v>
      </c>
      <c r="F30" s="15">
        <f>C30/$G$1</f>
        <v>1.088139281828074E-3</v>
      </c>
      <c r="G30" s="11">
        <v>9800</v>
      </c>
      <c r="H30" s="16">
        <f t="shared" si="1"/>
        <v>3.045123762530063E-2</v>
      </c>
    </row>
    <row r="31" spans="1:8" x14ac:dyDescent="0.3">
      <c r="A31" s="14">
        <v>41209</v>
      </c>
      <c r="B31" s="10" t="s">
        <v>9</v>
      </c>
      <c r="C31" s="10">
        <f t="shared" si="0"/>
        <v>1</v>
      </c>
      <c r="D31" s="14">
        <f t="array" ref="D31">MIN(IF($B$8:$B$186=$B31,$A$8:$A$186,""))</f>
        <v>41209</v>
      </c>
      <c r="E31" s="14">
        <f t="array" ref="E31">MAX(IF($B$8:$B$186=$B31,$A$8:$A$186,""))</f>
        <v>41209</v>
      </c>
      <c r="F31" s="15">
        <f>C31/$G$1</f>
        <v>1.088139281828074E-3</v>
      </c>
      <c r="G31" s="11">
        <v>1200</v>
      </c>
      <c r="H31" s="16">
        <f t="shared" si="1"/>
        <v>3.7287229745266077E-3</v>
      </c>
    </row>
    <row r="32" spans="1:8" x14ac:dyDescent="0.3">
      <c r="A32" s="14">
        <v>41205</v>
      </c>
      <c r="B32" s="10" t="s">
        <v>62</v>
      </c>
      <c r="C32" s="10">
        <f t="shared" si="0"/>
        <v>2</v>
      </c>
      <c r="D32" s="14">
        <f t="array" ref="D32">MIN(IF($B$8:$B$186=$B32,$A$8:$A$186,""))</f>
        <v>41088</v>
      </c>
      <c r="E32" s="14">
        <f t="array" ref="E32">MAX(IF($B$8:$B$186=$B32,$A$8:$A$186,""))</f>
        <v>41205</v>
      </c>
      <c r="F32" s="15">
        <f>C32/$G$1</f>
        <v>2.176278563656148E-3</v>
      </c>
      <c r="G32" s="11">
        <v>-496</v>
      </c>
      <c r="H32" s="16">
        <f t="shared" si="1"/>
        <v>-1.5412054961376645E-3</v>
      </c>
    </row>
    <row r="33" spans="1:8" x14ac:dyDescent="0.3">
      <c r="A33" s="14">
        <v>41088</v>
      </c>
      <c r="B33" s="10" t="s">
        <v>62</v>
      </c>
      <c r="C33" s="10">
        <f t="shared" si="0"/>
        <v>2</v>
      </c>
      <c r="D33" s="14">
        <f t="array" ref="D33">MIN(IF($B$8:$B$186=$B33,$A$8:$A$186,""))</f>
        <v>41088</v>
      </c>
      <c r="E33" s="14">
        <f t="array" ref="E33">MAX(IF($B$8:$B$186=$B33,$A$8:$A$186,""))</f>
        <v>41205</v>
      </c>
      <c r="F33" s="15">
        <f>C33/$G$1</f>
        <v>2.176278563656148E-3</v>
      </c>
      <c r="G33" s="11">
        <v>0</v>
      </c>
      <c r="H33" s="16">
        <f t="shared" si="1"/>
        <v>0</v>
      </c>
    </row>
    <row r="34" spans="1:8" x14ac:dyDescent="0.3">
      <c r="A34" s="14">
        <v>41036</v>
      </c>
      <c r="B34" s="10" t="s">
        <v>63</v>
      </c>
      <c r="C34" s="10">
        <f t="shared" si="0"/>
        <v>1</v>
      </c>
      <c r="D34" s="14">
        <f t="array" ref="D34">MIN(IF($B$8:$B$186=$B34,$A$8:$A$186,""))</f>
        <v>41036</v>
      </c>
      <c r="E34" s="14">
        <f t="array" ref="E34">MAX(IF($B$8:$B$186=$B34,$A$8:$A$186,""))</f>
        <v>41036</v>
      </c>
      <c r="F34" s="15">
        <f>C34/$G$1</f>
        <v>1.088139281828074E-3</v>
      </c>
      <c r="G34" s="11">
        <v>9060</v>
      </c>
      <c r="H34" s="16">
        <f t="shared" si="1"/>
        <v>2.8151858457675889E-2</v>
      </c>
    </row>
    <row r="35" spans="1:8" x14ac:dyDescent="0.3">
      <c r="A35" s="14">
        <v>40939</v>
      </c>
      <c r="B35" s="10" t="s">
        <v>10</v>
      </c>
      <c r="C35" s="10">
        <f t="shared" si="0"/>
        <v>1</v>
      </c>
      <c r="D35" s="14">
        <f t="array" ref="D35">MIN(IF($B$8:$B$186=$B35,$A$8:$A$186,""))</f>
        <v>40939</v>
      </c>
      <c r="E35" s="14">
        <f t="array" ref="E35">MAX(IF($B$8:$B$186=$B35,$A$8:$A$186,""))</f>
        <v>40939</v>
      </c>
      <c r="F35" s="15">
        <f>C35/$G$1</f>
        <v>1.088139281828074E-3</v>
      </c>
      <c r="G35" s="11">
        <v>-613</v>
      </c>
      <c r="H35" s="16">
        <f t="shared" si="1"/>
        <v>-1.9047559861540087E-3</v>
      </c>
    </row>
    <row r="36" spans="1:8" x14ac:dyDescent="0.3">
      <c r="A36" s="14">
        <v>40946</v>
      </c>
      <c r="B36" s="10" t="s">
        <v>64</v>
      </c>
      <c r="C36" s="10">
        <f t="shared" si="0"/>
        <v>1</v>
      </c>
      <c r="D36" s="14">
        <f t="array" ref="D36">MIN(IF($B$8:$B$186=$B36,$A$8:$A$186,""))</f>
        <v>40946</v>
      </c>
      <c r="E36" s="14">
        <f t="array" ref="E36">MAX(IF($B$8:$B$186=$B36,$A$8:$A$186,""))</f>
        <v>40946</v>
      </c>
      <c r="F36" s="15">
        <f>C36/$G$1</f>
        <v>1.088139281828074E-3</v>
      </c>
      <c r="G36" s="11">
        <v>0</v>
      </c>
      <c r="H36" s="16">
        <f t="shared" si="1"/>
        <v>0</v>
      </c>
    </row>
    <row r="37" spans="1:8" x14ac:dyDescent="0.3">
      <c r="A37" s="14">
        <v>41036</v>
      </c>
      <c r="B37" s="10" t="s">
        <v>11</v>
      </c>
      <c r="C37" s="10">
        <f t="shared" si="0"/>
        <v>1</v>
      </c>
      <c r="D37" s="14">
        <f t="array" ref="D37">MIN(IF($B$8:$B$186=$B37,$A$8:$A$186,""))</f>
        <v>41036</v>
      </c>
      <c r="E37" s="14">
        <f t="array" ref="E37">MAX(IF($B$8:$B$186=$B37,$A$8:$A$186,""))</f>
        <v>41036</v>
      </c>
      <c r="F37" s="15">
        <f>C37/$G$1</f>
        <v>1.088139281828074E-3</v>
      </c>
      <c r="G37" s="11">
        <v>0</v>
      </c>
      <c r="H37" s="16">
        <f t="shared" si="1"/>
        <v>0</v>
      </c>
    </row>
    <row r="38" spans="1:8" x14ac:dyDescent="0.3">
      <c r="A38" s="14">
        <v>40914</v>
      </c>
      <c r="B38" s="10" t="s">
        <v>65</v>
      </c>
      <c r="C38" s="10">
        <f t="shared" si="0"/>
        <v>1</v>
      </c>
      <c r="D38" s="14">
        <f t="array" ref="D38">MIN(IF($B$8:$B$186=$B38,$A$8:$A$186,""))</f>
        <v>40914</v>
      </c>
      <c r="E38" s="14">
        <f t="array" ref="E38">MAX(IF($B$8:$B$186=$B38,$A$8:$A$186,""))</f>
        <v>40914</v>
      </c>
      <c r="F38" s="15">
        <f>C38/$G$1</f>
        <v>1.088139281828074E-3</v>
      </c>
      <c r="G38" s="11">
        <v>0</v>
      </c>
      <c r="H38" s="16">
        <f t="shared" si="1"/>
        <v>0</v>
      </c>
    </row>
    <row r="39" spans="1:8" x14ac:dyDescent="0.3">
      <c r="A39" s="14">
        <v>41239</v>
      </c>
      <c r="B39" s="10" t="s">
        <v>12</v>
      </c>
      <c r="C39" s="10">
        <f t="shared" si="0"/>
        <v>1</v>
      </c>
      <c r="D39" s="14">
        <f t="array" ref="D39">MIN(IF($B$8:$B$186=$B39,$A$8:$A$186,""))</f>
        <v>41239</v>
      </c>
      <c r="E39" s="14">
        <f t="array" ref="E39">MAX(IF($B$8:$B$186=$B39,$A$8:$A$186,""))</f>
        <v>41239</v>
      </c>
      <c r="F39" s="15">
        <f>C39/$G$1</f>
        <v>1.088139281828074E-3</v>
      </c>
      <c r="G39" s="11">
        <v>-118</v>
      </c>
      <c r="H39" s="16">
        <f t="shared" si="1"/>
        <v>-3.6665775916178308E-4</v>
      </c>
    </row>
    <row r="40" spans="1:8" x14ac:dyDescent="0.3">
      <c r="A40" s="14">
        <v>41201</v>
      </c>
      <c r="B40" s="10" t="s">
        <v>66</v>
      </c>
      <c r="C40" s="10">
        <f t="shared" si="0"/>
        <v>2</v>
      </c>
      <c r="D40" s="14">
        <f t="array" ref="D40">MIN(IF($B$8:$B$186=$B40,$A$8:$A$186,""))</f>
        <v>40935</v>
      </c>
      <c r="E40" s="14">
        <f t="array" ref="E40">MAX(IF($B$8:$B$186=$B40,$A$8:$A$186,""))</f>
        <v>41201</v>
      </c>
      <c r="F40" s="15">
        <f>C40/$G$1</f>
        <v>2.176278563656148E-3</v>
      </c>
      <c r="G40" s="11">
        <v>100</v>
      </c>
      <c r="H40" s="16">
        <f t="shared" si="1"/>
        <v>3.1072691454388398E-4</v>
      </c>
    </row>
    <row r="41" spans="1:8" x14ac:dyDescent="0.3">
      <c r="A41" s="14">
        <v>40935</v>
      </c>
      <c r="B41" s="10" t="s">
        <v>66</v>
      </c>
      <c r="C41" s="10">
        <f t="shared" si="0"/>
        <v>2</v>
      </c>
      <c r="D41" s="14">
        <f t="array" ref="D41">MIN(IF($B$8:$B$186=$B41,$A$8:$A$186,""))</f>
        <v>40935</v>
      </c>
      <c r="E41" s="14">
        <f t="array" ref="E41">MAX(IF($B$8:$B$186=$B41,$A$8:$A$186,""))</f>
        <v>41201</v>
      </c>
      <c r="F41" s="15">
        <f>C41/$G$1</f>
        <v>2.176278563656148E-3</v>
      </c>
      <c r="G41" s="11">
        <v>1220</v>
      </c>
      <c r="H41" s="16">
        <f t="shared" si="1"/>
        <v>3.7908683574353844E-3</v>
      </c>
    </row>
    <row r="42" spans="1:8" x14ac:dyDescent="0.3">
      <c r="A42" s="14">
        <v>41036</v>
      </c>
      <c r="B42" s="10" t="s">
        <v>13</v>
      </c>
      <c r="C42" s="10">
        <f t="shared" si="0"/>
        <v>1</v>
      </c>
      <c r="D42" s="14">
        <f t="array" ref="D42">MIN(IF($B$8:$B$186=$B42,$A$8:$A$186,""))</f>
        <v>41036</v>
      </c>
      <c r="E42" s="14">
        <f t="array" ref="E42">MAX(IF($B$8:$B$186=$B42,$A$8:$A$186,""))</f>
        <v>41036</v>
      </c>
      <c r="F42" s="15">
        <f>C42/$G$1</f>
        <v>1.088139281828074E-3</v>
      </c>
      <c r="G42" s="11">
        <v>1296</v>
      </c>
      <c r="H42" s="16">
        <f t="shared" si="1"/>
        <v>4.0270208124887361E-3</v>
      </c>
    </row>
    <row r="43" spans="1:8" x14ac:dyDescent="0.3">
      <c r="A43" s="14">
        <v>40995</v>
      </c>
      <c r="B43" s="10" t="s">
        <v>14</v>
      </c>
      <c r="C43" s="10">
        <f t="shared" si="0"/>
        <v>1</v>
      </c>
      <c r="D43" s="14">
        <f t="array" ref="D43">MIN(IF($B$8:$B$186=$B43,$A$8:$A$186,""))</f>
        <v>40995</v>
      </c>
      <c r="E43" s="14">
        <f t="array" ref="E43">MAX(IF($B$8:$B$186=$B43,$A$8:$A$186,""))</f>
        <v>40995</v>
      </c>
      <c r="F43" s="15">
        <f>C43/$G$1</f>
        <v>1.088139281828074E-3</v>
      </c>
      <c r="G43" s="11">
        <v>-36</v>
      </c>
      <c r="H43" s="16">
        <f t="shared" si="1"/>
        <v>-1.1186168923579823E-4</v>
      </c>
    </row>
    <row r="44" spans="1:8" x14ac:dyDescent="0.3">
      <c r="A44" s="14">
        <v>40926</v>
      </c>
      <c r="B44" s="10" t="s">
        <v>15</v>
      </c>
      <c r="C44" s="10">
        <f t="shared" si="0"/>
        <v>1</v>
      </c>
      <c r="D44" s="14">
        <f t="array" ref="D44">MIN(IF($B$8:$B$186=$B44,$A$8:$A$186,""))</f>
        <v>40926</v>
      </c>
      <c r="E44" s="14">
        <f t="array" ref="E44">MAX(IF($B$8:$B$186=$B44,$A$8:$A$186,""))</f>
        <v>40926</v>
      </c>
      <c r="F44" s="15">
        <f>C44/$G$1</f>
        <v>1.088139281828074E-3</v>
      </c>
      <c r="G44" s="11">
        <v>-257</v>
      </c>
      <c r="H44" s="16">
        <f t="shared" si="1"/>
        <v>-7.985681703777818E-4</v>
      </c>
    </row>
    <row r="45" spans="1:8" x14ac:dyDescent="0.3">
      <c r="A45" s="14">
        <v>41199</v>
      </c>
      <c r="B45" s="10" t="s">
        <v>16</v>
      </c>
      <c r="C45" s="10">
        <f t="shared" si="0"/>
        <v>1</v>
      </c>
      <c r="D45" s="14">
        <f t="array" ref="D45">MIN(IF($B$8:$B$186=$B45,$A$8:$A$186,""))</f>
        <v>41199</v>
      </c>
      <c r="E45" s="14">
        <f t="array" ref="E45">MAX(IF($B$8:$B$186=$B45,$A$8:$A$186,""))</f>
        <v>41199</v>
      </c>
      <c r="F45" s="15">
        <f>C45/$G$1</f>
        <v>1.088139281828074E-3</v>
      </c>
      <c r="G45" s="11">
        <v>1236</v>
      </c>
      <c r="H45" s="16">
        <f t="shared" si="1"/>
        <v>3.8405846637624059E-3</v>
      </c>
    </row>
    <row r="46" spans="1:8" x14ac:dyDescent="0.3">
      <c r="A46" s="14">
        <v>41036</v>
      </c>
      <c r="B46" s="10" t="s">
        <v>67</v>
      </c>
      <c r="C46" s="10">
        <f t="shared" si="0"/>
        <v>2</v>
      </c>
      <c r="D46" s="14">
        <f t="array" ref="D46">MIN(IF($B$8:$B$186=$B46,$A$8:$A$186,""))</f>
        <v>40987</v>
      </c>
      <c r="E46" s="14">
        <f t="array" ref="E46">MAX(IF($B$8:$B$186=$B46,$A$8:$A$186,""))</f>
        <v>41036</v>
      </c>
      <c r="F46" s="15">
        <f>C46/$G$1</f>
        <v>2.176278563656148E-3</v>
      </c>
      <c r="G46" s="11">
        <v>1236</v>
      </c>
      <c r="H46" s="16">
        <f t="shared" si="1"/>
        <v>3.8405846637624059E-3</v>
      </c>
    </row>
    <row r="47" spans="1:8" x14ac:dyDescent="0.3">
      <c r="A47" s="14">
        <v>40987</v>
      </c>
      <c r="B47" s="10" t="s">
        <v>67</v>
      </c>
      <c r="C47" s="10">
        <f t="shared" si="0"/>
        <v>2</v>
      </c>
      <c r="D47" s="14">
        <f t="array" ref="D47">MIN(IF($B$8:$B$186=$B47,$A$8:$A$186,""))</f>
        <v>40987</v>
      </c>
      <c r="E47" s="14">
        <f t="array" ref="E47">MAX(IF($B$8:$B$186=$B47,$A$8:$A$186,""))</f>
        <v>41036</v>
      </c>
      <c r="F47" s="15">
        <f>C47/$G$1</f>
        <v>2.176278563656148E-3</v>
      </c>
      <c r="G47" s="11">
        <v>5510</v>
      </c>
      <c r="H47" s="16">
        <f t="shared" si="1"/>
        <v>1.7121052991368006E-2</v>
      </c>
    </row>
    <row r="48" spans="1:8" x14ac:dyDescent="0.3">
      <c r="A48" s="14">
        <v>41233</v>
      </c>
      <c r="B48" s="10" t="s">
        <v>68</v>
      </c>
      <c r="C48" s="10">
        <f t="shared" si="0"/>
        <v>1</v>
      </c>
      <c r="D48" s="14">
        <f t="array" ref="D48">MIN(IF($B$8:$B$186=$B48,$A$8:$A$186,""))</f>
        <v>41233</v>
      </c>
      <c r="E48" s="14">
        <f t="array" ref="E48">MAX(IF($B$8:$B$186=$B48,$A$8:$A$186,""))</f>
        <v>41233</v>
      </c>
      <c r="F48" s="15">
        <f>C48/$G$1</f>
        <v>1.088139281828074E-3</v>
      </c>
      <c r="G48" s="11">
        <v>-16</v>
      </c>
      <c r="H48" s="16">
        <f t="shared" si="1"/>
        <v>-4.9716306327021437E-5</v>
      </c>
    </row>
    <row r="49" spans="1:8" x14ac:dyDescent="0.3">
      <c r="A49" s="14">
        <v>41185</v>
      </c>
      <c r="B49" s="10" t="s">
        <v>69</v>
      </c>
      <c r="C49" s="10">
        <f t="shared" si="0"/>
        <v>2</v>
      </c>
      <c r="D49" s="14">
        <f t="array" ref="D49">MIN(IF($B$8:$B$186=$B49,$A$8:$A$186,""))</f>
        <v>41087</v>
      </c>
      <c r="E49" s="14">
        <f t="array" ref="E49">MAX(IF($B$8:$B$186=$B49,$A$8:$A$186,""))</f>
        <v>41185</v>
      </c>
      <c r="F49" s="15">
        <f>C49/$G$1</f>
        <v>2.176278563656148E-3</v>
      </c>
      <c r="G49" s="11">
        <v>0</v>
      </c>
      <c r="H49" s="16">
        <f t="shared" si="1"/>
        <v>0</v>
      </c>
    </row>
    <row r="50" spans="1:8" x14ac:dyDescent="0.3">
      <c r="A50" s="14">
        <v>41087</v>
      </c>
      <c r="B50" s="10" t="s">
        <v>69</v>
      </c>
      <c r="C50" s="10">
        <f t="shared" si="0"/>
        <v>2</v>
      </c>
      <c r="D50" s="14">
        <f t="array" ref="D50">MIN(IF($B$8:$B$186=$B50,$A$8:$A$186,""))</f>
        <v>41087</v>
      </c>
      <c r="E50" s="14">
        <f t="array" ref="E50">MAX(IF($B$8:$B$186=$B50,$A$8:$A$186,""))</f>
        <v>41185</v>
      </c>
      <c r="F50" s="15">
        <f>C50/$G$1</f>
        <v>2.176278563656148E-3</v>
      </c>
      <c r="G50" s="11">
        <v>-303</v>
      </c>
      <c r="H50" s="16">
        <f t="shared" si="1"/>
        <v>-9.4150255106796837E-4</v>
      </c>
    </row>
    <row r="51" spans="1:8" x14ac:dyDescent="0.3">
      <c r="A51" s="14">
        <v>41138</v>
      </c>
      <c r="B51" s="10" t="s">
        <v>17</v>
      </c>
      <c r="C51" s="10">
        <f t="shared" si="0"/>
        <v>1</v>
      </c>
      <c r="D51" s="14">
        <f t="array" ref="D51">MIN(IF($B$8:$B$186=$B51,$A$8:$A$186,""))</f>
        <v>41138</v>
      </c>
      <c r="E51" s="14">
        <f t="array" ref="E51">MAX(IF($B$8:$B$186=$B51,$A$8:$A$186,""))</f>
        <v>41138</v>
      </c>
      <c r="F51" s="15">
        <f>C51/$G$1</f>
        <v>1.088139281828074E-3</v>
      </c>
      <c r="G51" s="11">
        <v>1236</v>
      </c>
      <c r="H51" s="16">
        <f t="shared" si="1"/>
        <v>3.8405846637624059E-3</v>
      </c>
    </row>
    <row r="52" spans="1:8" x14ac:dyDescent="0.3">
      <c r="A52" s="14">
        <v>40940</v>
      </c>
      <c r="B52" s="10" t="s">
        <v>18</v>
      </c>
      <c r="C52" s="10">
        <f t="shared" si="0"/>
        <v>1</v>
      </c>
      <c r="D52" s="14">
        <f t="array" ref="D52">MIN(IF($B$8:$B$186=$B52,$A$8:$A$186,""))</f>
        <v>40940</v>
      </c>
      <c r="E52" s="14">
        <f t="array" ref="E52">MAX(IF($B$8:$B$186=$B52,$A$8:$A$186,""))</f>
        <v>40940</v>
      </c>
      <c r="F52" s="15">
        <f>C52/$G$1</f>
        <v>1.088139281828074E-3</v>
      </c>
      <c r="G52" s="11">
        <v>-941</v>
      </c>
      <c r="H52" s="16">
        <f t="shared" si="1"/>
        <v>-2.9239402658579479E-3</v>
      </c>
    </row>
    <row r="53" spans="1:8" x14ac:dyDescent="0.3">
      <c r="A53" s="14">
        <v>41209</v>
      </c>
      <c r="B53" s="10" t="s">
        <v>70</v>
      </c>
      <c r="C53" s="10">
        <f t="shared" si="0"/>
        <v>1</v>
      </c>
      <c r="D53" s="14">
        <f t="array" ref="D53">MIN(IF($B$8:$B$186=$B53,$A$8:$A$186,""))</f>
        <v>41209</v>
      </c>
      <c r="E53" s="14">
        <f t="array" ref="E53">MAX(IF($B$8:$B$186=$B53,$A$8:$A$186,""))</f>
        <v>41209</v>
      </c>
      <c r="F53" s="15">
        <f>C53/$G$1</f>
        <v>1.088139281828074E-3</v>
      </c>
      <c r="G53" s="11">
        <v>-16</v>
      </c>
      <c r="H53" s="16">
        <f t="shared" si="1"/>
        <v>-4.9716306327021437E-5</v>
      </c>
    </row>
    <row r="54" spans="1:8" x14ac:dyDescent="0.3">
      <c r="A54" s="14">
        <v>41250</v>
      </c>
      <c r="B54" s="10" t="s">
        <v>19</v>
      </c>
      <c r="C54" s="10">
        <f t="shared" si="0"/>
        <v>9</v>
      </c>
      <c r="D54" s="14">
        <f t="array" ref="D54">MIN(IF($B$8:$B$186=$B54,$A$8:$A$186,""))</f>
        <v>40938</v>
      </c>
      <c r="E54" s="14">
        <f t="array" ref="E54">MAX(IF($B$8:$B$186=$B54,$A$8:$A$186,""))</f>
        <v>41250</v>
      </c>
      <c r="F54" s="15">
        <f>C54/$G$1</f>
        <v>9.7932535364526653E-3</v>
      </c>
      <c r="G54" s="11">
        <v>610</v>
      </c>
      <c r="H54" s="16">
        <f t="shared" si="1"/>
        <v>1.8954341787176922E-3</v>
      </c>
    </row>
    <row r="55" spans="1:8" x14ac:dyDescent="0.3">
      <c r="A55" s="14">
        <v>41102</v>
      </c>
      <c r="B55" s="10" t="s">
        <v>19</v>
      </c>
      <c r="C55" s="10">
        <f t="shared" si="0"/>
        <v>9</v>
      </c>
      <c r="D55" s="14">
        <f t="array" ref="D55">MIN(IF($B$8:$B$186=$B55,$A$8:$A$186,""))</f>
        <v>40938</v>
      </c>
      <c r="E55" s="14">
        <f t="array" ref="E55">MAX(IF($B$8:$B$186=$B55,$A$8:$A$186,""))</f>
        <v>41250</v>
      </c>
      <c r="F55" s="15">
        <f>C55/$G$1</f>
        <v>9.7932535364526653E-3</v>
      </c>
      <c r="G55" s="11">
        <v>1236</v>
      </c>
      <c r="H55" s="16">
        <f t="shared" si="1"/>
        <v>3.8405846637624059E-3</v>
      </c>
    </row>
    <row r="56" spans="1:8" x14ac:dyDescent="0.3">
      <c r="A56" s="14">
        <v>40981</v>
      </c>
      <c r="B56" s="10" t="s">
        <v>19</v>
      </c>
      <c r="C56" s="10">
        <f t="shared" si="0"/>
        <v>9</v>
      </c>
      <c r="D56" s="14">
        <f t="array" ref="D56">MIN(IF($B$8:$B$186=$B56,$A$8:$A$186,""))</f>
        <v>40938</v>
      </c>
      <c r="E56" s="14">
        <f t="array" ref="E56">MAX(IF($B$8:$B$186=$B56,$A$8:$A$186,""))</f>
        <v>41250</v>
      </c>
      <c r="F56" s="15">
        <f>C56/$G$1</f>
        <v>9.7932535364526653E-3</v>
      </c>
      <c r="G56" s="11">
        <v>1236</v>
      </c>
      <c r="H56" s="16">
        <f t="shared" si="1"/>
        <v>3.8405846637624059E-3</v>
      </c>
    </row>
    <row r="57" spans="1:8" x14ac:dyDescent="0.3">
      <c r="A57" s="14">
        <v>41078</v>
      </c>
      <c r="B57" s="10" t="s">
        <v>19</v>
      </c>
      <c r="C57" s="10">
        <f t="shared" si="0"/>
        <v>9</v>
      </c>
      <c r="D57" s="14">
        <f t="array" ref="D57">MIN(IF($B$8:$B$186=$B57,$A$8:$A$186,""))</f>
        <v>40938</v>
      </c>
      <c r="E57" s="14">
        <f t="array" ref="E57">MAX(IF($B$8:$B$186=$B57,$A$8:$A$186,""))</f>
        <v>41250</v>
      </c>
      <c r="F57" s="15">
        <f>C57/$G$1</f>
        <v>9.7932535364526653E-3</v>
      </c>
      <c r="G57" s="11">
        <v>1302</v>
      </c>
      <c r="H57" s="16">
        <f t="shared" si="1"/>
        <v>4.0456644273613694E-3</v>
      </c>
    </row>
    <row r="58" spans="1:8" x14ac:dyDescent="0.3">
      <c r="A58" s="14">
        <v>41018</v>
      </c>
      <c r="B58" s="10" t="s">
        <v>19</v>
      </c>
      <c r="C58" s="10">
        <f t="shared" si="0"/>
        <v>9</v>
      </c>
      <c r="D58" s="14">
        <f t="array" ref="D58">MIN(IF($B$8:$B$186=$B58,$A$8:$A$186,""))</f>
        <v>40938</v>
      </c>
      <c r="E58" s="14">
        <f t="array" ref="E58">MAX(IF($B$8:$B$186=$B58,$A$8:$A$186,""))</f>
        <v>41250</v>
      </c>
      <c r="F58" s="15">
        <f>C58/$G$1</f>
        <v>9.7932535364526653E-3</v>
      </c>
      <c r="G58" s="11">
        <v>1885</v>
      </c>
      <c r="H58" s="16">
        <f t="shared" si="1"/>
        <v>5.857202339152213E-3</v>
      </c>
    </row>
    <row r="59" spans="1:8" x14ac:dyDescent="0.3">
      <c r="A59" s="14">
        <v>41084</v>
      </c>
      <c r="B59" s="10" t="s">
        <v>19</v>
      </c>
      <c r="C59" s="10">
        <f t="shared" si="0"/>
        <v>9</v>
      </c>
      <c r="D59" s="14">
        <f t="array" ref="D59">MIN(IF($B$8:$B$186=$B59,$A$8:$A$186,""))</f>
        <v>40938</v>
      </c>
      <c r="E59" s="14">
        <f t="array" ref="E59">MAX(IF($B$8:$B$186=$B59,$A$8:$A$186,""))</f>
        <v>41250</v>
      </c>
      <c r="F59" s="15">
        <f>C59/$G$1</f>
        <v>9.7932535364526653E-3</v>
      </c>
      <c r="G59" s="11">
        <v>1236</v>
      </c>
      <c r="H59" s="16">
        <f t="shared" si="1"/>
        <v>3.8405846637624059E-3</v>
      </c>
    </row>
    <row r="60" spans="1:8" x14ac:dyDescent="0.3">
      <c r="A60" s="14">
        <v>41056</v>
      </c>
      <c r="B60" s="10" t="s">
        <v>19</v>
      </c>
      <c r="C60" s="10">
        <f t="shared" si="0"/>
        <v>9</v>
      </c>
      <c r="D60" s="14">
        <f t="array" ref="D60">MIN(IF($B$8:$B$186=$B60,$A$8:$A$186,""))</f>
        <v>40938</v>
      </c>
      <c r="E60" s="14">
        <f t="array" ref="E60">MAX(IF($B$8:$B$186=$B60,$A$8:$A$186,""))</f>
        <v>41250</v>
      </c>
      <c r="F60" s="15">
        <f>C60/$G$1</f>
        <v>9.7932535364526653E-3</v>
      </c>
      <c r="G60" s="11">
        <v>1236</v>
      </c>
      <c r="H60" s="16">
        <f t="shared" si="1"/>
        <v>3.8405846637624059E-3</v>
      </c>
    </row>
    <row r="61" spans="1:8" x14ac:dyDescent="0.3">
      <c r="A61" s="14">
        <v>40938</v>
      </c>
      <c r="B61" s="10" t="s">
        <v>19</v>
      </c>
      <c r="C61" s="10">
        <f t="shared" si="0"/>
        <v>9</v>
      </c>
      <c r="D61" s="14">
        <f t="array" ref="D61">MIN(IF($B$8:$B$186=$B61,$A$8:$A$186,""))</f>
        <v>40938</v>
      </c>
      <c r="E61" s="14">
        <f t="array" ref="E61">MAX(IF($B$8:$B$186=$B61,$A$8:$A$186,""))</f>
        <v>41250</v>
      </c>
      <c r="F61" s="15">
        <f>C61/$G$1</f>
        <v>9.7932535364526653E-3</v>
      </c>
      <c r="G61" s="11">
        <v>1236</v>
      </c>
      <c r="H61" s="16">
        <f t="shared" si="1"/>
        <v>3.8405846637624059E-3</v>
      </c>
    </row>
    <row r="62" spans="1:8" x14ac:dyDescent="0.3">
      <c r="A62" s="14">
        <v>41212</v>
      </c>
      <c r="B62" s="10" t="s">
        <v>19</v>
      </c>
      <c r="C62" s="10">
        <f t="shared" si="0"/>
        <v>9</v>
      </c>
      <c r="D62" s="14">
        <f t="array" ref="D62">MIN(IF($B$8:$B$186=$B62,$A$8:$A$186,""))</f>
        <v>40938</v>
      </c>
      <c r="E62" s="14">
        <f t="array" ref="E62">MAX(IF($B$8:$B$186=$B62,$A$8:$A$186,""))</f>
        <v>41250</v>
      </c>
      <c r="F62" s="15">
        <f>C62/$G$1</f>
        <v>9.7932535364526653E-3</v>
      </c>
      <c r="G62" s="11">
        <v>1236</v>
      </c>
      <c r="H62" s="16">
        <f t="shared" si="1"/>
        <v>3.8405846637624059E-3</v>
      </c>
    </row>
    <row r="63" spans="1:8" x14ac:dyDescent="0.3">
      <c r="A63" s="14">
        <v>41240</v>
      </c>
      <c r="B63" s="10" t="s">
        <v>20</v>
      </c>
      <c r="C63" s="10">
        <f t="shared" si="0"/>
        <v>1</v>
      </c>
      <c r="D63" s="14">
        <f t="array" ref="D63">MIN(IF($B$8:$B$186=$B63,$A$8:$A$186,""))</f>
        <v>41240</v>
      </c>
      <c r="E63" s="14">
        <f t="array" ref="E63">MAX(IF($B$8:$B$186=$B63,$A$8:$A$186,""))</f>
        <v>41240</v>
      </c>
      <c r="F63" s="15">
        <f>C63/$G$1</f>
        <v>1.088139281828074E-3</v>
      </c>
      <c r="G63" s="11">
        <v>-16</v>
      </c>
      <c r="H63" s="16">
        <f t="shared" si="1"/>
        <v>-4.9716306327021437E-5</v>
      </c>
    </row>
    <row r="64" spans="1:8" x14ac:dyDescent="0.3">
      <c r="A64" s="14">
        <v>41036</v>
      </c>
      <c r="B64" s="10" t="s">
        <v>71</v>
      </c>
      <c r="C64" s="10">
        <f t="shared" si="0"/>
        <v>2</v>
      </c>
      <c r="D64" s="14">
        <f t="array" ref="D64">MIN(IF($B$8:$B$186=$B64,$A$8:$A$186,""))</f>
        <v>41036</v>
      </c>
      <c r="E64" s="14">
        <f t="array" ref="E64">MAX(IF($B$8:$B$186=$B64,$A$8:$A$186,""))</f>
        <v>41256</v>
      </c>
      <c r="F64" s="15">
        <f>C64/$G$1</f>
        <v>2.176278563656148E-3</v>
      </c>
      <c r="G64" s="11">
        <v>17550</v>
      </c>
      <c r="H64" s="16">
        <f t="shared" si="1"/>
        <v>5.4532573502451637E-2</v>
      </c>
    </row>
    <row r="65" spans="1:8" x14ac:dyDescent="0.3">
      <c r="A65" s="14">
        <v>41256</v>
      </c>
      <c r="B65" s="10" t="s">
        <v>71</v>
      </c>
      <c r="C65" s="10">
        <f t="shared" si="0"/>
        <v>2</v>
      </c>
      <c r="D65" s="14">
        <f t="array" ref="D65">MIN(IF($B$8:$B$186=$B65,$A$8:$A$186,""))</f>
        <v>41036</v>
      </c>
      <c r="E65" s="14">
        <f t="array" ref="E65">MAX(IF($B$8:$B$186=$B65,$A$8:$A$186,""))</f>
        <v>41256</v>
      </c>
      <c r="F65" s="15">
        <f>C65/$G$1</f>
        <v>2.176278563656148E-3</v>
      </c>
      <c r="G65" s="11">
        <v>610</v>
      </c>
      <c r="H65" s="16">
        <f t="shared" si="1"/>
        <v>1.8954341787176922E-3</v>
      </c>
    </row>
    <row r="66" spans="1:8" x14ac:dyDescent="0.3">
      <c r="A66" s="14">
        <v>41142</v>
      </c>
      <c r="B66" s="10" t="s">
        <v>21</v>
      </c>
      <c r="C66" s="10">
        <f t="shared" si="0"/>
        <v>1</v>
      </c>
      <c r="D66" s="14">
        <f t="array" ref="D66">MIN(IF($B$8:$B$186=$B66,$A$8:$A$186,""))</f>
        <v>41142</v>
      </c>
      <c r="E66" s="14">
        <f t="array" ref="E66">MAX(IF($B$8:$B$186=$B66,$A$8:$A$186,""))</f>
        <v>41142</v>
      </c>
      <c r="F66" s="15">
        <f>C66/$G$1</f>
        <v>1.088139281828074E-3</v>
      </c>
      <c r="G66" s="11">
        <v>374</v>
      </c>
      <c r="H66" s="16">
        <f t="shared" si="1"/>
        <v>1.1621186603941261E-3</v>
      </c>
    </row>
    <row r="67" spans="1:8" x14ac:dyDescent="0.3">
      <c r="A67" s="14">
        <v>40949</v>
      </c>
      <c r="B67" s="10" t="s">
        <v>22</v>
      </c>
      <c r="C67" s="10">
        <f t="shared" si="0"/>
        <v>3</v>
      </c>
      <c r="D67" s="14">
        <f t="array" ref="D67">MIN(IF($B$8:$B$186=$B67,$A$8:$A$186,""))</f>
        <v>40949</v>
      </c>
      <c r="E67" s="14">
        <f t="array" ref="E67">MAX(IF($B$8:$B$186=$B67,$A$8:$A$186,""))</f>
        <v>41264</v>
      </c>
      <c r="F67" s="15">
        <f>C67/$G$1</f>
        <v>3.2644178454842221E-3</v>
      </c>
      <c r="G67" s="11">
        <v>0</v>
      </c>
      <c r="H67" s="16">
        <f t="shared" si="1"/>
        <v>0</v>
      </c>
    </row>
    <row r="68" spans="1:8" x14ac:dyDescent="0.3">
      <c r="A68" s="14">
        <v>40953</v>
      </c>
      <c r="B68" s="10" t="s">
        <v>22</v>
      </c>
      <c r="C68" s="10">
        <f t="shared" si="0"/>
        <v>3</v>
      </c>
      <c r="D68" s="14">
        <f t="array" ref="D68">MIN(IF($B$8:$B$186=$B68,$A$8:$A$186,""))</f>
        <v>40949</v>
      </c>
      <c r="E68" s="14">
        <f t="array" ref="E68">MAX(IF($B$8:$B$186=$B68,$A$8:$A$186,""))</f>
        <v>41264</v>
      </c>
      <c r="F68" s="15">
        <f>C68/$G$1</f>
        <v>3.2644178454842221E-3</v>
      </c>
      <c r="G68" s="11">
        <v>1236</v>
      </c>
      <c r="H68" s="16">
        <f t="shared" si="1"/>
        <v>3.8405846637624059E-3</v>
      </c>
    </row>
    <row r="69" spans="1:8" x14ac:dyDescent="0.3">
      <c r="A69" s="14">
        <v>41264</v>
      </c>
      <c r="B69" s="10" t="s">
        <v>22</v>
      </c>
      <c r="C69" s="10">
        <f t="shared" si="0"/>
        <v>3</v>
      </c>
      <c r="D69" s="14">
        <f t="array" ref="D69">MIN(IF($B$8:$B$186=$B69,$A$8:$A$186,""))</f>
        <v>40949</v>
      </c>
      <c r="E69" s="14">
        <f t="array" ref="E69">MAX(IF($B$8:$B$186=$B69,$A$8:$A$186,""))</f>
        <v>41264</v>
      </c>
      <c r="F69" s="15">
        <f>C69/$G$1</f>
        <v>3.2644178454842221E-3</v>
      </c>
      <c r="G69" s="11">
        <v>1236</v>
      </c>
      <c r="H69" s="16">
        <f t="shared" si="1"/>
        <v>3.8405846637624059E-3</v>
      </c>
    </row>
    <row r="70" spans="1:8" x14ac:dyDescent="0.3">
      <c r="A70" s="14">
        <v>41222</v>
      </c>
      <c r="B70" s="10" t="s">
        <v>23</v>
      </c>
      <c r="C70" s="10">
        <f t="shared" si="0"/>
        <v>1</v>
      </c>
      <c r="D70" s="14">
        <f t="array" ref="D70">MIN(IF($B$8:$B$186=$B70,$A$8:$A$186,""))</f>
        <v>41222</v>
      </c>
      <c r="E70" s="14">
        <f t="array" ref="E70">MAX(IF($B$8:$B$186=$B70,$A$8:$A$186,""))</f>
        <v>41222</v>
      </c>
      <c r="F70" s="15">
        <f>C70/$G$1</f>
        <v>1.088139281828074E-3</v>
      </c>
      <c r="G70" s="11">
        <v>1236</v>
      </c>
      <c r="H70" s="16">
        <f t="shared" si="1"/>
        <v>3.8405846637624059E-3</v>
      </c>
    </row>
    <row r="71" spans="1:8" x14ac:dyDescent="0.3">
      <c r="A71" s="14">
        <v>40979</v>
      </c>
      <c r="B71" s="10" t="s">
        <v>24</v>
      </c>
      <c r="C71" s="10">
        <f t="shared" si="0"/>
        <v>1</v>
      </c>
      <c r="D71" s="14">
        <f t="array" ref="D71">MIN(IF($B$8:$B$186=$B71,$A$8:$A$186,""))</f>
        <v>40979</v>
      </c>
      <c r="E71" s="14">
        <f t="array" ref="E71">MAX(IF($B$8:$B$186=$B71,$A$8:$A$186,""))</f>
        <v>40979</v>
      </c>
      <c r="F71" s="15">
        <f>C71/$G$1</f>
        <v>1.088139281828074E-3</v>
      </c>
      <c r="G71" s="11">
        <v>1236</v>
      </c>
      <c r="H71" s="16">
        <f t="shared" si="1"/>
        <v>3.8405846637624059E-3</v>
      </c>
    </row>
    <row r="72" spans="1:8" x14ac:dyDescent="0.3">
      <c r="A72" s="14">
        <v>41012</v>
      </c>
      <c r="B72" s="10" t="s">
        <v>72</v>
      </c>
      <c r="C72" s="10">
        <f t="shared" si="0"/>
        <v>1</v>
      </c>
      <c r="D72" s="14">
        <f t="array" ref="D72">MIN(IF($B$8:$B$186=$B72,$A$8:$A$186,""))</f>
        <v>41012</v>
      </c>
      <c r="E72" s="14">
        <f t="array" ref="E72">MAX(IF($B$8:$B$186=$B72,$A$8:$A$186,""))</f>
        <v>41012</v>
      </c>
      <c r="F72" s="15">
        <f>C72/$G$1</f>
        <v>1.088139281828074E-3</v>
      </c>
      <c r="G72" s="11">
        <v>1236</v>
      </c>
      <c r="H72" s="16">
        <f t="shared" si="1"/>
        <v>3.8405846637624059E-3</v>
      </c>
    </row>
    <row r="73" spans="1:8" x14ac:dyDescent="0.3">
      <c r="A73" s="14">
        <v>41025</v>
      </c>
      <c r="B73" s="10" t="s">
        <v>73</v>
      </c>
      <c r="C73" s="10">
        <f t="shared" ref="C73:C136" si="2">COUNTIF($B$8:$B$186,B73)</f>
        <v>1</v>
      </c>
      <c r="D73" s="14">
        <f t="array" ref="D73">MIN(IF($B$8:$B$186=$B73,$A$8:$A$186,""))</f>
        <v>41025</v>
      </c>
      <c r="E73" s="14">
        <f t="array" ref="E73">MAX(IF($B$8:$B$186=$B73,$A$8:$A$186,""))</f>
        <v>41025</v>
      </c>
      <c r="F73" s="15">
        <f>C73/$G$1</f>
        <v>1.088139281828074E-3</v>
      </c>
      <c r="G73" s="11">
        <v>1236</v>
      </c>
      <c r="H73" s="16">
        <f t="shared" ref="H73:H136" si="3">G73/$G$2</f>
        <v>3.8405846637624059E-3</v>
      </c>
    </row>
    <row r="74" spans="1:8" x14ac:dyDescent="0.3">
      <c r="A74" s="14">
        <v>41246</v>
      </c>
      <c r="B74" s="10" t="s">
        <v>74</v>
      </c>
      <c r="C74" s="10">
        <f t="shared" si="2"/>
        <v>1</v>
      </c>
      <c r="D74" s="14">
        <f t="array" ref="D74">MIN(IF($B$8:$B$186=$B74,$A$8:$A$186,""))</f>
        <v>41246</v>
      </c>
      <c r="E74" s="14">
        <f t="array" ref="E74">MAX(IF($B$8:$B$186=$B74,$A$8:$A$186,""))</f>
        <v>41246</v>
      </c>
      <c r="F74" s="15">
        <f>C74/$G$1</f>
        <v>1.088139281828074E-3</v>
      </c>
      <c r="G74" s="11">
        <v>0</v>
      </c>
      <c r="H74" s="16">
        <f t="shared" si="3"/>
        <v>0</v>
      </c>
    </row>
    <row r="75" spans="1:8" x14ac:dyDescent="0.3">
      <c r="A75" s="14">
        <v>41231</v>
      </c>
      <c r="B75" s="10" t="s">
        <v>25</v>
      </c>
      <c r="C75" s="10">
        <f t="shared" si="2"/>
        <v>1</v>
      </c>
      <c r="D75" s="14">
        <f t="array" ref="D75">MIN(IF($B$8:$B$186=$B75,$A$8:$A$186,""))</f>
        <v>41231</v>
      </c>
      <c r="E75" s="14">
        <f t="array" ref="E75">MAX(IF($B$8:$B$186=$B75,$A$8:$A$186,""))</f>
        <v>41231</v>
      </c>
      <c r="F75" s="15">
        <f>C75/$G$1</f>
        <v>1.088139281828074E-3</v>
      </c>
      <c r="G75" s="11">
        <v>1236</v>
      </c>
      <c r="H75" s="16">
        <f t="shared" si="3"/>
        <v>3.8405846637624059E-3</v>
      </c>
    </row>
    <row r="76" spans="1:8" x14ac:dyDescent="0.3">
      <c r="A76" s="14">
        <v>41073</v>
      </c>
      <c r="B76" s="10" t="s">
        <v>75</v>
      </c>
      <c r="C76" s="10">
        <f t="shared" si="2"/>
        <v>1</v>
      </c>
      <c r="D76" s="14">
        <f t="array" ref="D76">MIN(IF($B$8:$B$186=$B76,$A$8:$A$186,""))</f>
        <v>41073</v>
      </c>
      <c r="E76" s="14">
        <f t="array" ref="E76">MAX(IF($B$8:$B$186=$B76,$A$8:$A$186,""))</f>
        <v>41073</v>
      </c>
      <c r="F76" s="15">
        <f>C76/$G$1</f>
        <v>1.088139281828074E-3</v>
      </c>
      <c r="G76" s="11">
        <v>1236</v>
      </c>
      <c r="H76" s="16">
        <f t="shared" si="3"/>
        <v>3.8405846637624059E-3</v>
      </c>
    </row>
    <row r="77" spans="1:8" x14ac:dyDescent="0.3">
      <c r="A77" s="14">
        <v>40963</v>
      </c>
      <c r="B77" s="10" t="s">
        <v>76</v>
      </c>
      <c r="C77" s="10">
        <f t="shared" si="2"/>
        <v>1</v>
      </c>
      <c r="D77" s="14">
        <f t="array" ref="D77">MIN(IF($B$8:$B$186=$B77,$A$8:$A$186,""))</f>
        <v>40963</v>
      </c>
      <c r="E77" s="14">
        <f t="array" ref="E77">MAX(IF($B$8:$B$186=$B77,$A$8:$A$186,""))</f>
        <v>40963</v>
      </c>
      <c r="F77" s="15">
        <f>C77/$G$1</f>
        <v>1.088139281828074E-3</v>
      </c>
      <c r="G77" s="11">
        <v>1236</v>
      </c>
      <c r="H77" s="16">
        <f t="shared" si="3"/>
        <v>3.8405846637624059E-3</v>
      </c>
    </row>
    <row r="78" spans="1:8" x14ac:dyDescent="0.3">
      <c r="A78" s="14">
        <v>40919</v>
      </c>
      <c r="B78" s="10" t="s">
        <v>77</v>
      </c>
      <c r="C78" s="10">
        <f t="shared" si="2"/>
        <v>1</v>
      </c>
      <c r="D78" s="14">
        <f t="array" ref="D78">MIN(IF($B$8:$B$186=$B78,$A$8:$A$186,""))</f>
        <v>40919</v>
      </c>
      <c r="E78" s="14">
        <f t="array" ref="E78">MAX(IF($B$8:$B$186=$B78,$A$8:$A$186,""))</f>
        <v>40919</v>
      </c>
      <c r="F78" s="15">
        <f>C78/$G$1</f>
        <v>1.088139281828074E-3</v>
      </c>
      <c r="G78" s="11">
        <v>1236</v>
      </c>
      <c r="H78" s="16">
        <f t="shared" si="3"/>
        <v>3.8405846637624059E-3</v>
      </c>
    </row>
    <row r="79" spans="1:8" x14ac:dyDescent="0.3">
      <c r="A79" s="14">
        <v>41036</v>
      </c>
      <c r="B79" s="10" t="s">
        <v>26</v>
      </c>
      <c r="C79" s="10">
        <f t="shared" si="2"/>
        <v>5</v>
      </c>
      <c r="D79" s="14">
        <f t="array" ref="D79">MIN(IF($B$8:$B$186=$B79,$A$8:$A$186,""))</f>
        <v>41036</v>
      </c>
      <c r="E79" s="14">
        <f t="array" ref="E79">MAX(IF($B$8:$B$186=$B79,$A$8:$A$186,""))</f>
        <v>41251</v>
      </c>
      <c r="F79" s="15">
        <f>C79/$G$1</f>
        <v>5.4406964091403701E-3</v>
      </c>
      <c r="G79" s="11">
        <v>746</v>
      </c>
      <c r="H79" s="16">
        <f t="shared" si="3"/>
        <v>2.3180227824973745E-3</v>
      </c>
    </row>
    <row r="80" spans="1:8" x14ac:dyDescent="0.3">
      <c r="A80" s="14">
        <v>41251</v>
      </c>
      <c r="B80" s="10" t="s">
        <v>26</v>
      </c>
      <c r="C80" s="10">
        <f t="shared" si="2"/>
        <v>5</v>
      </c>
      <c r="D80" s="14">
        <f t="array" ref="D80">MIN(IF($B$8:$B$186=$B80,$A$8:$A$186,""))</f>
        <v>41036</v>
      </c>
      <c r="E80" s="14">
        <f t="array" ref="E80">MAX(IF($B$8:$B$186=$B80,$A$8:$A$186,""))</f>
        <v>41251</v>
      </c>
      <c r="F80" s="15">
        <f>C80/$G$1</f>
        <v>5.4406964091403701E-3</v>
      </c>
      <c r="G80" s="11">
        <v>0</v>
      </c>
      <c r="H80" s="16">
        <f t="shared" si="3"/>
        <v>0</v>
      </c>
    </row>
    <row r="81" spans="1:8" x14ac:dyDescent="0.3">
      <c r="A81" s="14">
        <v>41053</v>
      </c>
      <c r="B81" s="10" t="s">
        <v>26</v>
      </c>
      <c r="C81" s="10">
        <f t="shared" si="2"/>
        <v>5</v>
      </c>
      <c r="D81" s="14">
        <f t="array" ref="D81">MIN(IF($B$8:$B$186=$B81,$A$8:$A$186,""))</f>
        <v>41036</v>
      </c>
      <c r="E81" s="14">
        <f t="array" ref="E81">MAX(IF($B$8:$B$186=$B81,$A$8:$A$186,""))</f>
        <v>41251</v>
      </c>
      <c r="F81" s="15">
        <f>C81/$G$1</f>
        <v>5.4406964091403701E-3</v>
      </c>
      <c r="G81" s="11">
        <v>1093</v>
      </c>
      <c r="H81" s="16">
        <f t="shared" si="3"/>
        <v>3.3962451759646517E-3</v>
      </c>
    </row>
    <row r="82" spans="1:8" x14ac:dyDescent="0.3">
      <c r="A82" s="14">
        <v>41087</v>
      </c>
      <c r="B82" s="10" t="s">
        <v>26</v>
      </c>
      <c r="C82" s="10">
        <f t="shared" si="2"/>
        <v>5</v>
      </c>
      <c r="D82" s="14">
        <f t="array" ref="D82">MIN(IF($B$8:$B$186=$B82,$A$8:$A$186,""))</f>
        <v>41036</v>
      </c>
      <c r="E82" s="14">
        <f t="array" ref="E82">MAX(IF($B$8:$B$186=$B82,$A$8:$A$186,""))</f>
        <v>41251</v>
      </c>
      <c r="F82" s="15">
        <f>C82/$G$1</f>
        <v>5.4406964091403701E-3</v>
      </c>
      <c r="G82" s="11">
        <v>1236</v>
      </c>
      <c r="H82" s="16">
        <f t="shared" si="3"/>
        <v>3.8405846637624059E-3</v>
      </c>
    </row>
    <row r="83" spans="1:8" x14ac:dyDescent="0.3">
      <c r="A83" s="14">
        <v>41211</v>
      </c>
      <c r="B83" s="10" t="s">
        <v>26</v>
      </c>
      <c r="C83" s="10">
        <f t="shared" si="2"/>
        <v>5</v>
      </c>
      <c r="D83" s="14">
        <f t="array" ref="D83">MIN(IF($B$8:$B$186=$B83,$A$8:$A$186,""))</f>
        <v>41036</v>
      </c>
      <c r="E83" s="14">
        <f t="array" ref="E83">MAX(IF($B$8:$B$186=$B83,$A$8:$A$186,""))</f>
        <v>41251</v>
      </c>
      <c r="F83" s="15">
        <f>C83/$G$1</f>
        <v>5.4406964091403701E-3</v>
      </c>
      <c r="G83" s="11">
        <v>0</v>
      </c>
      <c r="H83" s="16">
        <f t="shared" si="3"/>
        <v>0</v>
      </c>
    </row>
    <row r="84" spans="1:8" x14ac:dyDescent="0.3">
      <c r="A84" s="14">
        <v>41054</v>
      </c>
      <c r="B84" s="10" t="s">
        <v>27</v>
      </c>
      <c r="C84" s="10">
        <f t="shared" si="2"/>
        <v>1</v>
      </c>
      <c r="D84" s="14">
        <f t="array" ref="D84">MIN(IF($B$8:$B$186=$B84,$A$8:$A$186,""))</f>
        <v>41054</v>
      </c>
      <c r="E84" s="14">
        <f t="array" ref="E84">MAX(IF($B$8:$B$186=$B84,$A$8:$A$186,""))</f>
        <v>41054</v>
      </c>
      <c r="F84" s="15">
        <f>C84/$G$1</f>
        <v>1.088139281828074E-3</v>
      </c>
      <c r="G84" s="11">
        <v>1236</v>
      </c>
      <c r="H84" s="16">
        <f t="shared" si="3"/>
        <v>3.8405846637624059E-3</v>
      </c>
    </row>
    <row r="85" spans="1:8" x14ac:dyDescent="0.3">
      <c r="A85" s="14">
        <v>41031</v>
      </c>
      <c r="B85" s="10" t="s">
        <v>28</v>
      </c>
      <c r="C85" s="10">
        <f t="shared" si="2"/>
        <v>4</v>
      </c>
      <c r="D85" s="14">
        <f t="array" ref="D85">MIN(IF($B$8:$B$186=$B85,$A$8:$A$186,""))</f>
        <v>41031</v>
      </c>
      <c r="E85" s="14">
        <f t="array" ref="E85">MAX(IF($B$8:$B$186=$B85,$A$8:$A$186,""))</f>
        <v>41213</v>
      </c>
      <c r="F85" s="15">
        <f>C85/$G$1</f>
        <v>4.3525571273122961E-3</v>
      </c>
      <c r="G85" s="11">
        <v>1362</v>
      </c>
      <c r="H85" s="16">
        <f t="shared" si="3"/>
        <v>4.2321005760876992E-3</v>
      </c>
    </row>
    <row r="86" spans="1:8" x14ac:dyDescent="0.3">
      <c r="A86" s="14">
        <v>41102</v>
      </c>
      <c r="B86" s="10" t="s">
        <v>28</v>
      </c>
      <c r="C86" s="10">
        <f t="shared" si="2"/>
        <v>4</v>
      </c>
      <c r="D86" s="14">
        <f t="array" ref="D86">MIN(IF($B$8:$B$186=$B86,$A$8:$A$186,""))</f>
        <v>41031</v>
      </c>
      <c r="E86" s="14">
        <f t="array" ref="E86">MAX(IF($B$8:$B$186=$B86,$A$8:$A$186,""))</f>
        <v>41213</v>
      </c>
      <c r="F86" s="15">
        <f>C86/$G$1</f>
        <v>4.3525571273122961E-3</v>
      </c>
      <c r="G86" s="11">
        <v>-1020</v>
      </c>
      <c r="H86" s="16">
        <f t="shared" si="3"/>
        <v>-3.1694145283476163E-3</v>
      </c>
    </row>
    <row r="87" spans="1:8" x14ac:dyDescent="0.3">
      <c r="A87" s="14">
        <v>41108</v>
      </c>
      <c r="B87" s="10" t="s">
        <v>28</v>
      </c>
      <c r="C87" s="10">
        <f t="shared" si="2"/>
        <v>4</v>
      </c>
      <c r="D87" s="14">
        <f t="array" ref="D87">MIN(IF($B$8:$B$186=$B87,$A$8:$A$186,""))</f>
        <v>41031</v>
      </c>
      <c r="E87" s="14">
        <f t="array" ref="E87">MAX(IF($B$8:$B$186=$B87,$A$8:$A$186,""))</f>
        <v>41213</v>
      </c>
      <c r="F87" s="15">
        <f>C87/$G$1</f>
        <v>4.3525571273122961E-3</v>
      </c>
      <c r="G87" s="11">
        <v>1236</v>
      </c>
      <c r="H87" s="16">
        <f t="shared" si="3"/>
        <v>3.8405846637624059E-3</v>
      </c>
    </row>
    <row r="88" spans="1:8" x14ac:dyDescent="0.3">
      <c r="A88" s="14">
        <v>41213</v>
      </c>
      <c r="B88" s="10" t="s">
        <v>28</v>
      </c>
      <c r="C88" s="10">
        <f t="shared" si="2"/>
        <v>4</v>
      </c>
      <c r="D88" s="14">
        <f t="array" ref="D88">MIN(IF($B$8:$B$186=$B88,$A$8:$A$186,""))</f>
        <v>41031</v>
      </c>
      <c r="E88" s="14">
        <f t="array" ref="E88">MAX(IF($B$8:$B$186=$B88,$A$8:$A$186,""))</f>
        <v>41213</v>
      </c>
      <c r="F88" s="15">
        <f>C88/$G$1</f>
        <v>4.3525571273122961E-3</v>
      </c>
      <c r="G88" s="11">
        <v>1236</v>
      </c>
      <c r="H88" s="16">
        <f t="shared" si="3"/>
        <v>3.8405846637624059E-3</v>
      </c>
    </row>
    <row r="89" spans="1:8" x14ac:dyDescent="0.3">
      <c r="A89" s="14">
        <v>41258</v>
      </c>
      <c r="B89" s="10" t="s">
        <v>29</v>
      </c>
      <c r="C89" s="10">
        <f t="shared" si="2"/>
        <v>1</v>
      </c>
      <c r="D89" s="14">
        <f t="array" ref="D89">MIN(IF($B$8:$B$186=$B89,$A$8:$A$186,""))</f>
        <v>41258</v>
      </c>
      <c r="E89" s="14">
        <f t="array" ref="E89">MAX(IF($B$8:$B$186=$B89,$A$8:$A$186,""))</f>
        <v>41258</v>
      </c>
      <c r="F89" s="15">
        <f>C89/$G$1</f>
        <v>1.088139281828074E-3</v>
      </c>
      <c r="G89" s="11">
        <v>-16</v>
      </c>
      <c r="H89" s="16">
        <f t="shared" si="3"/>
        <v>-4.9716306327021437E-5</v>
      </c>
    </row>
    <row r="90" spans="1:8" x14ac:dyDescent="0.3">
      <c r="A90" s="14">
        <v>40994</v>
      </c>
      <c r="B90" s="10" t="s">
        <v>78</v>
      </c>
      <c r="C90" s="10">
        <f t="shared" si="2"/>
        <v>1</v>
      </c>
      <c r="D90" s="14">
        <f t="array" ref="D90">MIN(IF($B$8:$B$186=$B90,$A$8:$A$186,""))</f>
        <v>40994</v>
      </c>
      <c r="E90" s="14">
        <f t="array" ref="E90">MAX(IF($B$8:$B$186=$B90,$A$8:$A$186,""))</f>
        <v>40994</v>
      </c>
      <c r="F90" s="15">
        <f>C90/$G$1</f>
        <v>1.088139281828074E-3</v>
      </c>
      <c r="G90" s="11">
        <v>1236</v>
      </c>
      <c r="H90" s="16">
        <f t="shared" si="3"/>
        <v>3.8405846637624059E-3</v>
      </c>
    </row>
    <row r="91" spans="1:8" x14ac:dyDescent="0.3">
      <c r="A91" s="14">
        <v>41069</v>
      </c>
      <c r="B91" s="10" t="s">
        <v>30</v>
      </c>
      <c r="C91" s="10">
        <f t="shared" si="2"/>
        <v>1</v>
      </c>
      <c r="D91" s="14">
        <f t="array" ref="D91">MIN(IF($B$8:$B$186=$B91,$A$8:$A$186,""))</f>
        <v>41069</v>
      </c>
      <c r="E91" s="14">
        <f t="array" ref="E91">MAX(IF($B$8:$B$186=$B91,$A$8:$A$186,""))</f>
        <v>41069</v>
      </c>
      <c r="F91" s="15">
        <f>C91/$G$1</f>
        <v>1.088139281828074E-3</v>
      </c>
      <c r="G91" s="11">
        <v>1236</v>
      </c>
      <c r="H91" s="16">
        <f t="shared" si="3"/>
        <v>3.8405846637624059E-3</v>
      </c>
    </row>
    <row r="92" spans="1:8" x14ac:dyDescent="0.3">
      <c r="A92" s="14">
        <v>41252</v>
      </c>
      <c r="B92" s="10" t="s">
        <v>31</v>
      </c>
      <c r="C92" s="10">
        <f t="shared" si="2"/>
        <v>3</v>
      </c>
      <c r="D92" s="14">
        <f t="array" ref="D92">MIN(IF($B$8:$B$186=$B92,$A$8:$A$186,""))</f>
        <v>41229</v>
      </c>
      <c r="E92" s="14">
        <f t="array" ref="E92">MAX(IF($B$8:$B$186=$B92,$A$8:$A$186,""))</f>
        <v>41252</v>
      </c>
      <c r="F92" s="15">
        <f>C92/$G$1</f>
        <v>3.2644178454842221E-3</v>
      </c>
      <c r="G92" s="11">
        <v>1236</v>
      </c>
      <c r="H92" s="16">
        <f t="shared" si="3"/>
        <v>3.8405846637624059E-3</v>
      </c>
    </row>
    <row r="93" spans="1:8" x14ac:dyDescent="0.3">
      <c r="A93" s="14">
        <v>41229</v>
      </c>
      <c r="B93" s="10" t="s">
        <v>31</v>
      </c>
      <c r="C93" s="10">
        <f t="shared" si="2"/>
        <v>3</v>
      </c>
      <c r="D93" s="14">
        <f t="array" ref="D93">MIN(IF($B$8:$B$186=$B93,$A$8:$A$186,""))</f>
        <v>41229</v>
      </c>
      <c r="E93" s="14">
        <f t="array" ref="E93">MAX(IF($B$8:$B$186=$B93,$A$8:$A$186,""))</f>
        <v>41252</v>
      </c>
      <c r="F93" s="15">
        <f>C93/$G$1</f>
        <v>3.2644178454842221E-3</v>
      </c>
      <c r="G93" s="11">
        <v>1236</v>
      </c>
      <c r="H93" s="16">
        <f t="shared" si="3"/>
        <v>3.8405846637624059E-3</v>
      </c>
    </row>
    <row r="94" spans="1:8" x14ac:dyDescent="0.3">
      <c r="A94" s="14">
        <v>41234</v>
      </c>
      <c r="B94" s="10" t="s">
        <v>31</v>
      </c>
      <c r="C94" s="10">
        <f t="shared" si="2"/>
        <v>3</v>
      </c>
      <c r="D94" s="14">
        <f t="array" ref="D94">MIN(IF($B$8:$B$186=$B94,$A$8:$A$186,""))</f>
        <v>41229</v>
      </c>
      <c r="E94" s="14">
        <f t="array" ref="E94">MAX(IF($B$8:$B$186=$B94,$A$8:$A$186,""))</f>
        <v>41252</v>
      </c>
      <c r="F94" s="15">
        <f>C94/$G$1</f>
        <v>3.2644178454842221E-3</v>
      </c>
      <c r="G94" s="11">
        <v>1236</v>
      </c>
      <c r="H94" s="16">
        <f t="shared" si="3"/>
        <v>3.8405846637624059E-3</v>
      </c>
    </row>
    <row r="95" spans="1:8" x14ac:dyDescent="0.3">
      <c r="A95" s="14">
        <v>41156</v>
      </c>
      <c r="B95" s="10" t="s">
        <v>79</v>
      </c>
      <c r="C95" s="10">
        <f t="shared" si="2"/>
        <v>1</v>
      </c>
      <c r="D95" s="14">
        <f t="array" ref="D95">MIN(IF($B$8:$B$186=$B95,$A$8:$A$186,""))</f>
        <v>41156</v>
      </c>
      <c r="E95" s="14">
        <f t="array" ref="E95">MAX(IF($B$8:$B$186=$B95,$A$8:$A$186,""))</f>
        <v>41156</v>
      </c>
      <c r="F95" s="15">
        <f>C95/$G$1</f>
        <v>1.088139281828074E-3</v>
      </c>
      <c r="G95" s="11">
        <v>12236</v>
      </c>
      <c r="H95" s="16">
        <f t="shared" si="3"/>
        <v>3.8020545263589639E-2</v>
      </c>
    </row>
    <row r="96" spans="1:8" x14ac:dyDescent="0.3">
      <c r="A96" s="14">
        <v>41171</v>
      </c>
      <c r="B96" s="10" t="s">
        <v>32</v>
      </c>
      <c r="C96" s="10">
        <f t="shared" si="2"/>
        <v>2</v>
      </c>
      <c r="D96" s="14">
        <f t="array" ref="D96">MIN(IF($B$8:$B$186=$B96,$A$8:$A$186,""))</f>
        <v>41026</v>
      </c>
      <c r="E96" s="14">
        <f t="array" ref="E96">MAX(IF($B$8:$B$186=$B96,$A$8:$A$186,""))</f>
        <v>41171</v>
      </c>
      <c r="F96" s="15">
        <f>C96/$G$1</f>
        <v>2.176278563656148E-3</v>
      </c>
      <c r="G96" s="11">
        <v>12236</v>
      </c>
      <c r="H96" s="16">
        <f t="shared" si="3"/>
        <v>3.8020545263589639E-2</v>
      </c>
    </row>
    <row r="97" spans="1:8" x14ac:dyDescent="0.3">
      <c r="A97" s="14">
        <v>41026</v>
      </c>
      <c r="B97" s="10" t="s">
        <v>32</v>
      </c>
      <c r="C97" s="10">
        <f t="shared" si="2"/>
        <v>2</v>
      </c>
      <c r="D97" s="14">
        <f t="array" ref="D97">MIN(IF($B$8:$B$186=$B97,$A$8:$A$186,""))</f>
        <v>41026</v>
      </c>
      <c r="E97" s="14">
        <f t="array" ref="E97">MAX(IF($B$8:$B$186=$B97,$A$8:$A$186,""))</f>
        <v>41171</v>
      </c>
      <c r="F97" s="15">
        <f>C97/$G$1</f>
        <v>2.176278563656148E-3</v>
      </c>
      <c r="G97" s="11">
        <v>0</v>
      </c>
      <c r="H97" s="16">
        <f t="shared" si="3"/>
        <v>0</v>
      </c>
    </row>
    <row r="98" spans="1:8" x14ac:dyDescent="0.3">
      <c r="A98" s="14">
        <v>41076</v>
      </c>
      <c r="B98" s="10" t="s">
        <v>80</v>
      </c>
      <c r="C98" s="10">
        <f t="shared" si="2"/>
        <v>1</v>
      </c>
      <c r="D98" s="14">
        <f t="array" ref="D98">MIN(IF($B$8:$B$186=$B98,$A$8:$A$186,""))</f>
        <v>41076</v>
      </c>
      <c r="E98" s="14">
        <f t="array" ref="E98">MAX(IF($B$8:$B$186=$B98,$A$8:$A$186,""))</f>
        <v>41076</v>
      </c>
      <c r="F98" s="15">
        <f>C98/$G$1</f>
        <v>1.088139281828074E-3</v>
      </c>
      <c r="G98" s="11">
        <v>-819</v>
      </c>
      <c r="H98" s="16">
        <f t="shared" si="3"/>
        <v>-2.5448534301144095E-3</v>
      </c>
    </row>
    <row r="99" spans="1:8" x14ac:dyDescent="0.3">
      <c r="A99" s="14">
        <v>41003</v>
      </c>
      <c r="B99" s="10" t="s">
        <v>81</v>
      </c>
      <c r="C99" s="10">
        <f t="shared" si="2"/>
        <v>1</v>
      </c>
      <c r="D99" s="14">
        <f t="array" ref="D99">MIN(IF($B$8:$B$186=$B99,$A$8:$A$186,""))</f>
        <v>41003</v>
      </c>
      <c r="E99" s="14">
        <f t="array" ref="E99">MAX(IF($B$8:$B$186=$B99,$A$8:$A$186,""))</f>
        <v>41003</v>
      </c>
      <c r="F99" s="15">
        <f>C99/$G$1</f>
        <v>1.088139281828074E-3</v>
      </c>
      <c r="G99" s="11">
        <v>360</v>
      </c>
      <c r="H99" s="16">
        <f t="shared" si="3"/>
        <v>1.1186168923579822E-3</v>
      </c>
    </row>
    <row r="100" spans="1:8" x14ac:dyDescent="0.3">
      <c r="A100" s="14">
        <v>41050</v>
      </c>
      <c r="B100" s="10" t="s">
        <v>82</v>
      </c>
      <c r="C100" s="10">
        <f t="shared" si="2"/>
        <v>1</v>
      </c>
      <c r="D100" s="14">
        <f t="array" ref="D100">MIN(IF($B$8:$B$186=$B100,$A$8:$A$186,""))</f>
        <v>41050</v>
      </c>
      <c r="E100" s="14">
        <f t="array" ref="E100">MAX(IF($B$8:$B$186=$B100,$A$8:$A$186,""))</f>
        <v>41050</v>
      </c>
      <c r="F100" s="15">
        <f>C100/$G$1</f>
        <v>1.088139281828074E-3</v>
      </c>
      <c r="G100" s="11">
        <v>0</v>
      </c>
      <c r="H100" s="16">
        <f t="shared" si="3"/>
        <v>0</v>
      </c>
    </row>
    <row r="101" spans="1:8" x14ac:dyDescent="0.3">
      <c r="A101" s="14">
        <v>41066</v>
      </c>
      <c r="B101" s="10" t="s">
        <v>83</v>
      </c>
      <c r="C101" s="10">
        <f t="shared" si="2"/>
        <v>22</v>
      </c>
      <c r="D101" s="14">
        <f t="array" ref="D101">MIN(IF($B$8:$B$186=$B101,$A$8:$A$186,""))</f>
        <v>40918</v>
      </c>
      <c r="E101" s="14">
        <f t="array" ref="E101">MAX(IF($B$8:$B$186=$B101,$A$8:$A$186,""))</f>
        <v>41253</v>
      </c>
      <c r="F101" s="15">
        <f>C101/$G$1</f>
        <v>2.3939064200217627E-2</v>
      </c>
      <c r="G101" s="11">
        <v>987</v>
      </c>
      <c r="H101" s="16">
        <f t="shared" si="3"/>
        <v>3.0668746465481347E-3</v>
      </c>
    </row>
    <row r="102" spans="1:8" x14ac:dyDescent="0.3">
      <c r="A102" s="14">
        <v>41036</v>
      </c>
      <c r="B102" s="10" t="s">
        <v>83</v>
      </c>
      <c r="C102" s="10">
        <f t="shared" si="2"/>
        <v>22</v>
      </c>
      <c r="D102" s="14">
        <f t="array" ref="D102">MIN(IF($B$8:$B$186=$B102,$A$8:$A$186,""))</f>
        <v>40918</v>
      </c>
      <c r="E102" s="14">
        <f t="array" ref="E102">MAX(IF($B$8:$B$186=$B102,$A$8:$A$186,""))</f>
        <v>41253</v>
      </c>
      <c r="F102" s="15">
        <f>C102/$G$1</f>
        <v>2.3939064200217627E-2</v>
      </c>
      <c r="G102" s="11">
        <v>1236</v>
      </c>
      <c r="H102" s="16">
        <f t="shared" si="3"/>
        <v>3.8405846637624059E-3</v>
      </c>
    </row>
    <row r="103" spans="1:8" x14ac:dyDescent="0.3">
      <c r="A103" s="14">
        <v>41036</v>
      </c>
      <c r="B103" s="10" t="s">
        <v>83</v>
      </c>
      <c r="C103" s="10">
        <f t="shared" si="2"/>
        <v>22</v>
      </c>
      <c r="D103" s="14">
        <f t="array" ref="D103">MIN(IF($B$8:$B$186=$B103,$A$8:$A$186,""))</f>
        <v>40918</v>
      </c>
      <c r="E103" s="14">
        <f t="array" ref="E103">MAX(IF($B$8:$B$186=$B103,$A$8:$A$186,""))</f>
        <v>41253</v>
      </c>
      <c r="F103" s="15">
        <f>C103/$G$1</f>
        <v>2.3939064200217627E-2</v>
      </c>
      <c r="G103" s="11">
        <v>-941</v>
      </c>
      <c r="H103" s="16">
        <f t="shared" si="3"/>
        <v>-2.9239402658579479E-3</v>
      </c>
    </row>
    <row r="104" spans="1:8" x14ac:dyDescent="0.3">
      <c r="A104" s="14">
        <v>41036</v>
      </c>
      <c r="B104" s="10" t="s">
        <v>83</v>
      </c>
      <c r="C104" s="10">
        <f t="shared" si="2"/>
        <v>22</v>
      </c>
      <c r="D104" s="14">
        <f t="array" ref="D104">MIN(IF($B$8:$B$186=$B104,$A$8:$A$186,""))</f>
        <v>40918</v>
      </c>
      <c r="E104" s="14">
        <f t="array" ref="E104">MAX(IF($B$8:$B$186=$B104,$A$8:$A$186,""))</f>
        <v>41253</v>
      </c>
      <c r="F104" s="15">
        <f>C104/$G$1</f>
        <v>2.3939064200217627E-2</v>
      </c>
      <c r="G104" s="11">
        <v>1236</v>
      </c>
      <c r="H104" s="16">
        <f t="shared" si="3"/>
        <v>3.8405846637624059E-3</v>
      </c>
    </row>
    <row r="105" spans="1:8" x14ac:dyDescent="0.3">
      <c r="A105" s="14">
        <v>41036</v>
      </c>
      <c r="B105" s="10" t="s">
        <v>83</v>
      </c>
      <c r="C105" s="10">
        <f t="shared" si="2"/>
        <v>22</v>
      </c>
      <c r="D105" s="14">
        <f t="array" ref="D105">MIN(IF($B$8:$B$186=$B105,$A$8:$A$186,""))</f>
        <v>40918</v>
      </c>
      <c r="E105" s="14">
        <f t="array" ref="E105">MAX(IF($B$8:$B$186=$B105,$A$8:$A$186,""))</f>
        <v>41253</v>
      </c>
      <c r="F105" s="15">
        <f>C105/$G$1</f>
        <v>2.3939064200217627E-2</v>
      </c>
      <c r="G105" s="11">
        <v>1571</v>
      </c>
      <c r="H105" s="16">
        <f t="shared" si="3"/>
        <v>4.8815198274844169E-3</v>
      </c>
    </row>
    <row r="106" spans="1:8" x14ac:dyDescent="0.3">
      <c r="A106" s="14">
        <v>41036</v>
      </c>
      <c r="B106" s="10" t="s">
        <v>83</v>
      </c>
      <c r="C106" s="10">
        <f t="shared" si="2"/>
        <v>22</v>
      </c>
      <c r="D106" s="14">
        <f t="array" ref="D106">MIN(IF($B$8:$B$186=$B106,$A$8:$A$186,""))</f>
        <v>40918</v>
      </c>
      <c r="E106" s="14">
        <f t="array" ref="E106">MAX(IF($B$8:$B$186=$B106,$A$8:$A$186,""))</f>
        <v>41253</v>
      </c>
      <c r="F106" s="15">
        <f>C106/$G$1</f>
        <v>2.3939064200217627E-2</v>
      </c>
      <c r="G106" s="11">
        <v>1220</v>
      </c>
      <c r="H106" s="16">
        <f t="shared" si="3"/>
        <v>3.7908683574353844E-3</v>
      </c>
    </row>
    <row r="107" spans="1:8" x14ac:dyDescent="0.3">
      <c r="A107" s="14">
        <v>41036</v>
      </c>
      <c r="B107" s="10" t="s">
        <v>83</v>
      </c>
      <c r="C107" s="10">
        <f t="shared" si="2"/>
        <v>22</v>
      </c>
      <c r="D107" s="14">
        <f t="array" ref="D107">MIN(IF($B$8:$B$186=$B107,$A$8:$A$186,""))</f>
        <v>40918</v>
      </c>
      <c r="E107" s="14">
        <f t="array" ref="E107">MAX(IF($B$8:$B$186=$B107,$A$8:$A$186,""))</f>
        <v>41253</v>
      </c>
      <c r="F107" s="15">
        <f>C107/$G$1</f>
        <v>2.3939064200217627E-2</v>
      </c>
      <c r="G107" s="11">
        <v>1220</v>
      </c>
      <c r="H107" s="16">
        <f t="shared" si="3"/>
        <v>3.7908683574353844E-3</v>
      </c>
    </row>
    <row r="108" spans="1:8" x14ac:dyDescent="0.3">
      <c r="A108" s="14">
        <v>41036</v>
      </c>
      <c r="B108" s="10" t="s">
        <v>83</v>
      </c>
      <c r="C108" s="10">
        <f t="shared" si="2"/>
        <v>22</v>
      </c>
      <c r="D108" s="14">
        <f t="array" ref="D108">MIN(IF($B$8:$B$186=$B108,$A$8:$A$186,""))</f>
        <v>40918</v>
      </c>
      <c r="E108" s="14">
        <f t="array" ref="E108">MAX(IF($B$8:$B$186=$B108,$A$8:$A$186,""))</f>
        <v>41253</v>
      </c>
      <c r="F108" s="15">
        <f>C108/$G$1</f>
        <v>2.3939064200217627E-2</v>
      </c>
      <c r="G108" s="11">
        <v>1405</v>
      </c>
      <c r="H108" s="16">
        <f t="shared" si="3"/>
        <v>4.3657131493415697E-3</v>
      </c>
    </row>
    <row r="109" spans="1:8" x14ac:dyDescent="0.3">
      <c r="A109" s="14">
        <v>41036</v>
      </c>
      <c r="B109" s="10" t="s">
        <v>83</v>
      </c>
      <c r="C109" s="10">
        <f t="shared" si="2"/>
        <v>22</v>
      </c>
      <c r="D109" s="14">
        <f t="array" ref="D109">MIN(IF($B$8:$B$186=$B109,$A$8:$A$186,""))</f>
        <v>40918</v>
      </c>
      <c r="E109" s="14">
        <f t="array" ref="E109">MAX(IF($B$8:$B$186=$B109,$A$8:$A$186,""))</f>
        <v>41253</v>
      </c>
      <c r="F109" s="15">
        <f>C109/$G$1</f>
        <v>2.3939064200217627E-2</v>
      </c>
      <c r="G109" s="11">
        <v>3000</v>
      </c>
      <c r="H109" s="16">
        <f t="shared" si="3"/>
        <v>9.321807436316519E-3</v>
      </c>
    </row>
    <row r="110" spans="1:8" x14ac:dyDescent="0.3">
      <c r="A110" s="14">
        <v>41007</v>
      </c>
      <c r="B110" s="10" t="s">
        <v>83</v>
      </c>
      <c r="C110" s="10">
        <f t="shared" si="2"/>
        <v>22</v>
      </c>
      <c r="D110" s="14">
        <f t="array" ref="D110">MIN(IF($B$8:$B$186=$B110,$A$8:$A$186,""))</f>
        <v>40918</v>
      </c>
      <c r="E110" s="14">
        <f t="array" ref="E110">MAX(IF($B$8:$B$186=$B110,$A$8:$A$186,""))</f>
        <v>41253</v>
      </c>
      <c r="F110" s="15">
        <f>C110/$G$1</f>
        <v>2.3939064200217627E-2</v>
      </c>
      <c r="G110" s="11">
        <v>900</v>
      </c>
      <c r="H110" s="16">
        <f t="shared" si="3"/>
        <v>2.7965422308949555E-3</v>
      </c>
    </row>
    <row r="111" spans="1:8" x14ac:dyDescent="0.3">
      <c r="A111" s="14">
        <v>40918</v>
      </c>
      <c r="B111" s="10" t="s">
        <v>83</v>
      </c>
      <c r="C111" s="10">
        <f t="shared" si="2"/>
        <v>22</v>
      </c>
      <c r="D111" s="14">
        <f t="array" ref="D111">MIN(IF($B$8:$B$186=$B111,$A$8:$A$186,""))</f>
        <v>40918</v>
      </c>
      <c r="E111" s="14">
        <f t="array" ref="E111">MAX(IF($B$8:$B$186=$B111,$A$8:$A$186,""))</f>
        <v>41253</v>
      </c>
      <c r="F111" s="15">
        <f>C111/$G$1</f>
        <v>2.3939064200217627E-2</v>
      </c>
      <c r="G111" s="11">
        <v>6270</v>
      </c>
      <c r="H111" s="16">
        <f t="shared" si="3"/>
        <v>1.9482577541901525E-2</v>
      </c>
    </row>
    <row r="112" spans="1:8" x14ac:dyDescent="0.3">
      <c r="A112" s="14">
        <v>41253</v>
      </c>
      <c r="B112" s="10" t="s">
        <v>83</v>
      </c>
      <c r="C112" s="10">
        <f t="shared" si="2"/>
        <v>22</v>
      </c>
      <c r="D112" s="14">
        <f t="array" ref="D112">MIN(IF($B$8:$B$186=$B112,$A$8:$A$186,""))</f>
        <v>40918</v>
      </c>
      <c r="E112" s="14">
        <f t="array" ref="E112">MAX(IF($B$8:$B$186=$B112,$A$8:$A$186,""))</f>
        <v>41253</v>
      </c>
      <c r="F112" s="15">
        <f>C112/$G$1</f>
        <v>2.3939064200217627E-2</v>
      </c>
      <c r="G112" s="11">
        <v>0</v>
      </c>
      <c r="H112" s="16">
        <f t="shared" si="3"/>
        <v>0</v>
      </c>
    </row>
    <row r="113" spans="1:8" x14ac:dyDescent="0.3">
      <c r="A113" s="14">
        <v>41225</v>
      </c>
      <c r="B113" s="10" t="s">
        <v>83</v>
      </c>
      <c r="C113" s="10">
        <f t="shared" si="2"/>
        <v>22</v>
      </c>
      <c r="D113" s="14">
        <f t="array" ref="D113">MIN(IF($B$8:$B$186=$B113,$A$8:$A$186,""))</f>
        <v>40918</v>
      </c>
      <c r="E113" s="14">
        <f t="array" ref="E113">MAX(IF($B$8:$B$186=$B113,$A$8:$A$186,""))</f>
        <v>41253</v>
      </c>
      <c r="F113" s="15">
        <f>C113/$G$1</f>
        <v>2.3939064200217627E-2</v>
      </c>
      <c r="G113" s="11">
        <v>2669</v>
      </c>
      <c r="H113" s="16">
        <f t="shared" si="3"/>
        <v>8.2933013491762637E-3</v>
      </c>
    </row>
    <row r="114" spans="1:8" x14ac:dyDescent="0.3">
      <c r="A114" s="14">
        <v>40952</v>
      </c>
      <c r="B114" s="10" t="s">
        <v>83</v>
      </c>
      <c r="C114" s="10">
        <f t="shared" si="2"/>
        <v>22</v>
      </c>
      <c r="D114" s="14">
        <f t="array" ref="D114">MIN(IF($B$8:$B$186=$B114,$A$8:$A$186,""))</f>
        <v>40918</v>
      </c>
      <c r="E114" s="14">
        <f t="array" ref="E114">MAX(IF($B$8:$B$186=$B114,$A$8:$A$186,""))</f>
        <v>41253</v>
      </c>
      <c r="F114" s="15">
        <f>C114/$G$1</f>
        <v>2.3939064200217627E-2</v>
      </c>
      <c r="G114" s="11">
        <v>10600</v>
      </c>
      <c r="H114" s="16">
        <f t="shared" si="3"/>
        <v>3.2937052941651702E-2</v>
      </c>
    </row>
    <row r="115" spans="1:8" x14ac:dyDescent="0.3">
      <c r="A115" s="14">
        <v>40954</v>
      </c>
      <c r="B115" s="10" t="s">
        <v>83</v>
      </c>
      <c r="C115" s="10">
        <f t="shared" si="2"/>
        <v>22</v>
      </c>
      <c r="D115" s="14">
        <f t="array" ref="D115">MIN(IF($B$8:$B$186=$B115,$A$8:$A$186,""))</f>
        <v>40918</v>
      </c>
      <c r="E115" s="14">
        <f t="array" ref="E115">MAX(IF($B$8:$B$186=$B115,$A$8:$A$186,""))</f>
        <v>41253</v>
      </c>
      <c r="F115" s="15">
        <f>C115/$G$1</f>
        <v>2.3939064200217627E-2</v>
      </c>
      <c r="G115" s="11">
        <v>859</v>
      </c>
      <c r="H115" s="16">
        <f t="shared" si="3"/>
        <v>2.6691441959319634E-3</v>
      </c>
    </row>
    <row r="116" spans="1:8" x14ac:dyDescent="0.3">
      <c r="A116" s="14">
        <v>41075</v>
      </c>
      <c r="B116" s="10" t="s">
        <v>83</v>
      </c>
      <c r="C116" s="10">
        <f t="shared" si="2"/>
        <v>22</v>
      </c>
      <c r="D116" s="14">
        <f t="array" ref="D116">MIN(IF($B$8:$B$186=$B116,$A$8:$A$186,""))</f>
        <v>40918</v>
      </c>
      <c r="E116" s="14">
        <f t="array" ref="E116">MAX(IF($B$8:$B$186=$B116,$A$8:$A$186,""))</f>
        <v>41253</v>
      </c>
      <c r="F116" s="15">
        <f>C116/$G$1</f>
        <v>2.3939064200217627E-2</v>
      </c>
      <c r="G116" s="11">
        <v>4443</v>
      </c>
      <c r="H116" s="16">
        <f t="shared" si="3"/>
        <v>1.3805596813184764E-2</v>
      </c>
    </row>
    <row r="117" spans="1:8" x14ac:dyDescent="0.3">
      <c r="A117" s="14">
        <v>40924</v>
      </c>
      <c r="B117" s="10" t="s">
        <v>83</v>
      </c>
      <c r="C117" s="10">
        <f t="shared" si="2"/>
        <v>22</v>
      </c>
      <c r="D117" s="14">
        <f t="array" ref="D117">MIN(IF($B$8:$B$186=$B117,$A$8:$A$186,""))</f>
        <v>40918</v>
      </c>
      <c r="E117" s="14">
        <f t="array" ref="E117">MAX(IF($B$8:$B$186=$B117,$A$8:$A$186,""))</f>
        <v>41253</v>
      </c>
      <c r="F117" s="15">
        <f>C117/$G$1</f>
        <v>2.3939064200217627E-2</v>
      </c>
      <c r="G117" s="11">
        <v>-656</v>
      </c>
      <c r="H117" s="16">
        <f t="shared" si="3"/>
        <v>-2.038368559407879E-3</v>
      </c>
    </row>
    <row r="118" spans="1:8" x14ac:dyDescent="0.3">
      <c r="A118" s="14">
        <v>41015</v>
      </c>
      <c r="B118" s="10" t="s">
        <v>83</v>
      </c>
      <c r="C118" s="10">
        <f t="shared" si="2"/>
        <v>22</v>
      </c>
      <c r="D118" s="14">
        <f t="array" ref="D118">MIN(IF($B$8:$B$186=$B118,$A$8:$A$186,""))</f>
        <v>40918</v>
      </c>
      <c r="E118" s="14">
        <f t="array" ref="E118">MAX(IF($B$8:$B$186=$B118,$A$8:$A$186,""))</f>
        <v>41253</v>
      </c>
      <c r="F118" s="15">
        <f>C118/$G$1</f>
        <v>2.3939064200217627E-2</v>
      </c>
      <c r="G118" s="11">
        <v>-16</v>
      </c>
      <c r="H118" s="16">
        <f t="shared" si="3"/>
        <v>-4.9716306327021437E-5</v>
      </c>
    </row>
    <row r="119" spans="1:8" x14ac:dyDescent="0.3">
      <c r="A119" s="14">
        <v>41017</v>
      </c>
      <c r="B119" s="10" t="s">
        <v>83</v>
      </c>
      <c r="C119" s="10">
        <f t="shared" si="2"/>
        <v>22</v>
      </c>
      <c r="D119" s="14">
        <f t="array" ref="D119">MIN(IF($B$8:$B$186=$B119,$A$8:$A$186,""))</f>
        <v>40918</v>
      </c>
      <c r="E119" s="14">
        <f t="array" ref="E119">MAX(IF($B$8:$B$186=$B119,$A$8:$A$186,""))</f>
        <v>41253</v>
      </c>
      <c r="F119" s="15">
        <f>C119/$G$1</f>
        <v>2.3939064200217627E-2</v>
      </c>
      <c r="G119" s="11">
        <v>-16</v>
      </c>
      <c r="H119" s="16">
        <f t="shared" si="3"/>
        <v>-4.9716306327021437E-5</v>
      </c>
    </row>
    <row r="120" spans="1:8" x14ac:dyDescent="0.3">
      <c r="A120" s="14">
        <v>41204</v>
      </c>
      <c r="B120" s="10" t="s">
        <v>83</v>
      </c>
      <c r="C120" s="10">
        <f t="shared" si="2"/>
        <v>22</v>
      </c>
      <c r="D120" s="14">
        <f t="array" ref="D120">MIN(IF($B$8:$B$186=$B120,$A$8:$A$186,""))</f>
        <v>40918</v>
      </c>
      <c r="E120" s="14">
        <f t="array" ref="E120">MAX(IF($B$8:$B$186=$B120,$A$8:$A$186,""))</f>
        <v>41253</v>
      </c>
      <c r="F120" s="15">
        <f>C120/$G$1</f>
        <v>2.3939064200217627E-2</v>
      </c>
      <c r="G120" s="11">
        <v>1236</v>
      </c>
      <c r="H120" s="16">
        <f t="shared" si="3"/>
        <v>3.8405846637624059E-3</v>
      </c>
    </row>
    <row r="121" spans="1:8" x14ac:dyDescent="0.3">
      <c r="A121" s="14">
        <v>41116</v>
      </c>
      <c r="B121" s="10" t="s">
        <v>83</v>
      </c>
      <c r="C121" s="10">
        <f t="shared" si="2"/>
        <v>22</v>
      </c>
      <c r="D121" s="14">
        <f t="array" ref="D121">MIN(IF($B$8:$B$186=$B121,$A$8:$A$186,""))</f>
        <v>40918</v>
      </c>
      <c r="E121" s="14">
        <f t="array" ref="E121">MAX(IF($B$8:$B$186=$B121,$A$8:$A$186,""))</f>
        <v>41253</v>
      </c>
      <c r="F121" s="15">
        <f>C121/$G$1</f>
        <v>2.3939064200217627E-2</v>
      </c>
      <c r="G121" s="11">
        <v>1236</v>
      </c>
      <c r="H121" s="16">
        <f t="shared" si="3"/>
        <v>3.8405846637624059E-3</v>
      </c>
    </row>
    <row r="122" spans="1:8" x14ac:dyDescent="0.3">
      <c r="A122" s="14">
        <v>41026</v>
      </c>
      <c r="B122" s="10" t="s">
        <v>83</v>
      </c>
      <c r="C122" s="10">
        <f t="shared" si="2"/>
        <v>22</v>
      </c>
      <c r="D122" s="14">
        <f t="array" ref="D122">MIN(IF($B$8:$B$186=$B122,$A$8:$A$186,""))</f>
        <v>40918</v>
      </c>
      <c r="E122" s="14">
        <f t="array" ref="E122">MAX(IF($B$8:$B$186=$B122,$A$8:$A$186,""))</f>
        <v>41253</v>
      </c>
      <c r="F122" s="15">
        <f>C122/$G$1</f>
        <v>2.3939064200217627E-2</v>
      </c>
      <c r="G122" s="11">
        <v>12236</v>
      </c>
      <c r="H122" s="16">
        <f t="shared" si="3"/>
        <v>3.8020545263589639E-2</v>
      </c>
    </row>
    <row r="123" spans="1:8" x14ac:dyDescent="0.3">
      <c r="A123" s="14">
        <v>41051</v>
      </c>
      <c r="B123" s="10" t="s">
        <v>33</v>
      </c>
      <c r="C123" s="10">
        <f t="shared" si="2"/>
        <v>1</v>
      </c>
      <c r="D123" s="14">
        <f t="array" ref="D123">MIN(IF($B$8:$B$186=$B123,$A$8:$A$186,""))</f>
        <v>41051</v>
      </c>
      <c r="E123" s="14">
        <f t="array" ref="E123">MAX(IF($B$8:$B$186=$B123,$A$8:$A$186,""))</f>
        <v>41051</v>
      </c>
      <c r="F123" s="15">
        <f>C123/$G$1</f>
        <v>1.088139281828074E-3</v>
      </c>
      <c r="G123" s="11">
        <v>1220</v>
      </c>
      <c r="H123" s="16">
        <f t="shared" si="3"/>
        <v>3.7908683574353844E-3</v>
      </c>
    </row>
    <row r="124" spans="1:8" x14ac:dyDescent="0.3">
      <c r="A124" s="14">
        <v>41137</v>
      </c>
      <c r="B124" s="10" t="s">
        <v>34</v>
      </c>
      <c r="C124" s="10">
        <f t="shared" si="2"/>
        <v>1</v>
      </c>
      <c r="D124" s="14">
        <f t="array" ref="D124">MIN(IF($B$8:$B$186=$B124,$A$8:$A$186,""))</f>
        <v>41137</v>
      </c>
      <c r="E124" s="14">
        <f t="array" ref="E124">MAX(IF($B$8:$B$186=$B124,$A$8:$A$186,""))</f>
        <v>41137</v>
      </c>
      <c r="F124" s="15">
        <f>C124/$G$1</f>
        <v>1.088139281828074E-3</v>
      </c>
      <c r="G124" s="11">
        <v>1236</v>
      </c>
      <c r="H124" s="16">
        <f t="shared" si="3"/>
        <v>3.8405846637624059E-3</v>
      </c>
    </row>
    <row r="125" spans="1:8" x14ac:dyDescent="0.3">
      <c r="A125" s="14">
        <v>41172</v>
      </c>
      <c r="B125" s="10" t="s">
        <v>35</v>
      </c>
      <c r="C125" s="10">
        <f t="shared" si="2"/>
        <v>2</v>
      </c>
      <c r="D125" s="14">
        <f t="array" ref="D125">MIN(IF($B$8:$B$186=$B125,$A$8:$A$186,""))</f>
        <v>40936</v>
      </c>
      <c r="E125" s="14">
        <f t="array" ref="E125">MAX(IF($B$8:$B$186=$B125,$A$8:$A$186,""))</f>
        <v>41172</v>
      </c>
      <c r="F125" s="15">
        <f>C125/$G$1</f>
        <v>2.176278563656148E-3</v>
      </c>
      <c r="G125" s="11">
        <v>0</v>
      </c>
      <c r="H125" s="16">
        <f t="shared" si="3"/>
        <v>0</v>
      </c>
    </row>
    <row r="126" spans="1:8" x14ac:dyDescent="0.3">
      <c r="A126" s="14">
        <v>40936</v>
      </c>
      <c r="B126" s="10" t="s">
        <v>35</v>
      </c>
      <c r="C126" s="10">
        <f t="shared" si="2"/>
        <v>2</v>
      </c>
      <c r="D126" s="14">
        <f t="array" ref="D126">MIN(IF($B$8:$B$186=$B126,$A$8:$A$186,""))</f>
        <v>40936</v>
      </c>
      <c r="E126" s="14">
        <f t="array" ref="E126">MAX(IF($B$8:$B$186=$B126,$A$8:$A$186,""))</f>
        <v>41172</v>
      </c>
      <c r="F126" s="15">
        <f>C126/$G$1</f>
        <v>2.176278563656148E-3</v>
      </c>
      <c r="G126" s="11">
        <v>1236</v>
      </c>
      <c r="H126" s="16">
        <f t="shared" si="3"/>
        <v>3.8405846637624059E-3</v>
      </c>
    </row>
    <row r="127" spans="1:8" x14ac:dyDescent="0.3">
      <c r="A127" s="14">
        <v>41219</v>
      </c>
      <c r="B127" s="10" t="s">
        <v>36</v>
      </c>
      <c r="C127" s="10">
        <f t="shared" si="2"/>
        <v>1</v>
      </c>
      <c r="D127" s="14">
        <f t="array" ref="D127">MIN(IF($B$8:$B$186=$B127,$A$8:$A$186,""))</f>
        <v>41219</v>
      </c>
      <c r="E127" s="14">
        <f t="array" ref="E127">MAX(IF($B$8:$B$186=$B127,$A$8:$A$186,""))</f>
        <v>41219</v>
      </c>
      <c r="F127" s="15">
        <f>C127/$G$1</f>
        <v>1.088139281828074E-3</v>
      </c>
      <c r="G127" s="11">
        <v>1236</v>
      </c>
      <c r="H127" s="16">
        <f t="shared" si="3"/>
        <v>3.8405846637624059E-3</v>
      </c>
    </row>
    <row r="128" spans="1:8" x14ac:dyDescent="0.3">
      <c r="A128" s="14">
        <v>40990</v>
      </c>
      <c r="B128" s="10" t="s">
        <v>37</v>
      </c>
      <c r="C128" s="10">
        <f t="shared" si="2"/>
        <v>1</v>
      </c>
      <c r="D128" s="14">
        <f t="array" ref="D128">MIN(IF($B$8:$B$186=$B128,$A$8:$A$186,""))</f>
        <v>40990</v>
      </c>
      <c r="E128" s="14">
        <f t="array" ref="E128">MAX(IF($B$8:$B$186=$B128,$A$8:$A$186,""))</f>
        <v>40990</v>
      </c>
      <c r="F128" s="15">
        <f>C128/$G$1</f>
        <v>1.088139281828074E-3</v>
      </c>
      <c r="G128" s="11">
        <v>1236</v>
      </c>
      <c r="H128" s="16">
        <f t="shared" si="3"/>
        <v>3.8405846637624059E-3</v>
      </c>
    </row>
    <row r="129" spans="1:8" x14ac:dyDescent="0.3">
      <c r="A129" s="14">
        <v>41040</v>
      </c>
      <c r="B129" s="10" t="s">
        <v>38</v>
      </c>
      <c r="C129" s="10">
        <f t="shared" si="2"/>
        <v>2</v>
      </c>
      <c r="D129" s="14">
        <f t="array" ref="D129">MIN(IF($B$8:$B$186=$B129,$A$8:$A$186,""))</f>
        <v>41040</v>
      </c>
      <c r="E129" s="14">
        <f t="array" ref="E129">MAX(IF($B$8:$B$186=$B129,$A$8:$A$186,""))</f>
        <v>41170</v>
      </c>
      <c r="F129" s="15">
        <f>C129/$G$1</f>
        <v>2.176278563656148E-3</v>
      </c>
      <c r="G129" s="11">
        <v>1236</v>
      </c>
      <c r="H129" s="16">
        <f t="shared" si="3"/>
        <v>3.8405846637624059E-3</v>
      </c>
    </row>
    <row r="130" spans="1:8" x14ac:dyDescent="0.3">
      <c r="A130" s="14">
        <v>41170</v>
      </c>
      <c r="B130" s="10" t="s">
        <v>38</v>
      </c>
      <c r="C130" s="10">
        <f t="shared" si="2"/>
        <v>2</v>
      </c>
      <c r="D130" s="14">
        <f t="array" ref="D130">MIN(IF($B$8:$B$186=$B130,$A$8:$A$186,""))</f>
        <v>41040</v>
      </c>
      <c r="E130" s="14">
        <f t="array" ref="E130">MAX(IF($B$8:$B$186=$B130,$A$8:$A$186,""))</f>
        <v>41170</v>
      </c>
      <c r="F130" s="15">
        <f>C130/$G$1</f>
        <v>2.176278563656148E-3</v>
      </c>
      <c r="G130" s="11">
        <v>1236</v>
      </c>
      <c r="H130" s="16">
        <f t="shared" si="3"/>
        <v>3.8405846637624059E-3</v>
      </c>
    </row>
    <row r="131" spans="1:8" x14ac:dyDescent="0.3">
      <c r="A131" s="14">
        <v>41131</v>
      </c>
      <c r="B131" s="10" t="s">
        <v>39</v>
      </c>
      <c r="C131" s="10">
        <f t="shared" si="2"/>
        <v>1</v>
      </c>
      <c r="D131" s="14">
        <f t="array" ref="D131">MIN(IF($B$8:$B$186=$B131,$A$8:$A$186,""))</f>
        <v>41131</v>
      </c>
      <c r="E131" s="14">
        <f t="array" ref="E131">MAX(IF($B$8:$B$186=$B131,$A$8:$A$186,""))</f>
        <v>41131</v>
      </c>
      <c r="F131" s="15">
        <f>C131/$G$1</f>
        <v>1.088139281828074E-3</v>
      </c>
      <c r="G131" s="11">
        <v>1830</v>
      </c>
      <c r="H131" s="16">
        <f t="shared" si="3"/>
        <v>5.6863025361530766E-3</v>
      </c>
    </row>
    <row r="132" spans="1:8" x14ac:dyDescent="0.3">
      <c r="A132" s="14">
        <v>41125</v>
      </c>
      <c r="B132" s="10" t="s">
        <v>40</v>
      </c>
      <c r="C132" s="10">
        <f t="shared" si="2"/>
        <v>1</v>
      </c>
      <c r="D132" s="14">
        <f t="array" ref="D132">MIN(IF($B$8:$B$186=$B132,$A$8:$A$186,""))</f>
        <v>41125</v>
      </c>
      <c r="E132" s="14">
        <f t="array" ref="E132">MAX(IF($B$8:$B$186=$B132,$A$8:$A$186,""))</f>
        <v>41125</v>
      </c>
      <c r="F132" s="15">
        <f>C132/$G$1</f>
        <v>1.088139281828074E-3</v>
      </c>
      <c r="G132" s="11">
        <v>1236</v>
      </c>
      <c r="H132" s="16">
        <f t="shared" si="3"/>
        <v>3.8405846637624059E-3</v>
      </c>
    </row>
    <row r="133" spans="1:8" x14ac:dyDescent="0.3">
      <c r="A133" s="14">
        <v>40936</v>
      </c>
      <c r="B133" s="10" t="s">
        <v>84</v>
      </c>
      <c r="C133" s="10">
        <f t="shared" si="2"/>
        <v>1</v>
      </c>
      <c r="D133" s="14">
        <f t="array" ref="D133">MIN(IF($B$8:$B$186=$B133,$A$8:$A$186,""))</f>
        <v>40936</v>
      </c>
      <c r="E133" s="14">
        <f t="array" ref="E133">MAX(IF($B$8:$B$186=$B133,$A$8:$A$186,""))</f>
        <v>40936</v>
      </c>
      <c r="F133" s="15">
        <f>C133/$G$1</f>
        <v>1.088139281828074E-3</v>
      </c>
      <c r="G133" s="11">
        <v>1236</v>
      </c>
      <c r="H133" s="16">
        <f t="shared" si="3"/>
        <v>3.8405846637624059E-3</v>
      </c>
    </row>
    <row r="134" spans="1:8" x14ac:dyDescent="0.3">
      <c r="A134" s="14">
        <v>41234</v>
      </c>
      <c r="B134" s="10" t="s">
        <v>85</v>
      </c>
      <c r="C134" s="10">
        <f t="shared" si="2"/>
        <v>1</v>
      </c>
      <c r="D134" s="14">
        <f t="array" ref="D134">MIN(IF($B$8:$B$186=$B134,$A$8:$A$186,""))</f>
        <v>41234</v>
      </c>
      <c r="E134" s="14">
        <f t="array" ref="E134">MAX(IF($B$8:$B$186=$B134,$A$8:$A$186,""))</f>
        <v>41234</v>
      </c>
      <c r="F134" s="15">
        <f>C134/$G$1</f>
        <v>1.088139281828074E-3</v>
      </c>
      <c r="G134" s="11">
        <v>0</v>
      </c>
      <c r="H134" s="16">
        <f t="shared" si="3"/>
        <v>0</v>
      </c>
    </row>
    <row r="135" spans="1:8" x14ac:dyDescent="0.3">
      <c r="A135" s="14">
        <v>41036</v>
      </c>
      <c r="B135" s="10" t="s">
        <v>41</v>
      </c>
      <c r="C135" s="10">
        <f t="shared" si="2"/>
        <v>7</v>
      </c>
      <c r="D135" s="14">
        <f t="array" ref="D135">MIN(IF($B$8:$B$186=$B135,$A$8:$A$186,""))</f>
        <v>40999</v>
      </c>
      <c r="E135" s="14">
        <f t="array" ref="E135">MAX(IF($B$8:$B$186=$B135,$A$8:$A$186,""))</f>
        <v>41236</v>
      </c>
      <c r="F135" s="15">
        <f>C135/$G$1</f>
        <v>7.6169749727965181E-3</v>
      </c>
      <c r="G135" s="11">
        <v>1236</v>
      </c>
      <c r="H135" s="16">
        <f t="shared" si="3"/>
        <v>3.8405846637624059E-3</v>
      </c>
    </row>
    <row r="136" spans="1:8" x14ac:dyDescent="0.3">
      <c r="A136" s="14">
        <v>41036</v>
      </c>
      <c r="B136" s="10" t="s">
        <v>41</v>
      </c>
      <c r="C136" s="10">
        <f t="shared" si="2"/>
        <v>7</v>
      </c>
      <c r="D136" s="14">
        <f t="array" ref="D136">MIN(IF($B$8:$B$186=$B136,$A$8:$A$186,""))</f>
        <v>40999</v>
      </c>
      <c r="E136" s="14">
        <f t="array" ref="E136">MAX(IF($B$8:$B$186=$B136,$A$8:$A$186,""))</f>
        <v>41236</v>
      </c>
      <c r="F136" s="15">
        <f>C136/$G$1</f>
        <v>7.6169749727965181E-3</v>
      </c>
      <c r="G136" s="11">
        <v>1236</v>
      </c>
      <c r="H136" s="16">
        <f t="shared" si="3"/>
        <v>3.8405846637624059E-3</v>
      </c>
    </row>
    <row r="137" spans="1:8" x14ac:dyDescent="0.3">
      <c r="A137" s="14">
        <v>41012</v>
      </c>
      <c r="B137" s="10" t="s">
        <v>41</v>
      </c>
      <c r="C137" s="10">
        <f t="shared" ref="C137:C186" si="4">COUNTIF($B$8:$B$186,B137)</f>
        <v>7</v>
      </c>
      <c r="D137" s="14">
        <f t="array" ref="D137">MIN(IF($B$8:$B$186=$B137,$A$8:$A$186,""))</f>
        <v>40999</v>
      </c>
      <c r="E137" s="14">
        <f t="array" ref="E137">MAX(IF($B$8:$B$186=$B137,$A$8:$A$186,""))</f>
        <v>41236</v>
      </c>
      <c r="F137" s="15">
        <f>C137/$G$1</f>
        <v>7.6169749727965181E-3</v>
      </c>
      <c r="G137" s="11">
        <v>9000</v>
      </c>
      <c r="H137" s="16">
        <f t="shared" ref="H137:H186" si="5">G137/$G$2</f>
        <v>2.7965422308949557E-2</v>
      </c>
    </row>
    <row r="138" spans="1:8" x14ac:dyDescent="0.3">
      <c r="A138" s="14">
        <v>41073</v>
      </c>
      <c r="B138" s="10" t="s">
        <v>41</v>
      </c>
      <c r="C138" s="10">
        <f t="shared" si="4"/>
        <v>7</v>
      </c>
      <c r="D138" s="14">
        <f t="array" ref="D138">MIN(IF($B$8:$B$186=$B138,$A$8:$A$186,""))</f>
        <v>40999</v>
      </c>
      <c r="E138" s="14">
        <f t="array" ref="E138">MAX(IF($B$8:$B$186=$B138,$A$8:$A$186,""))</f>
        <v>41236</v>
      </c>
      <c r="F138" s="15">
        <f>C138/$G$1</f>
        <v>7.6169749727965181E-3</v>
      </c>
      <c r="G138" s="11">
        <v>0</v>
      </c>
      <c r="H138" s="16">
        <f t="shared" si="5"/>
        <v>0</v>
      </c>
    </row>
    <row r="139" spans="1:8" x14ac:dyDescent="0.3">
      <c r="A139" s="14">
        <v>41236</v>
      </c>
      <c r="B139" s="10" t="s">
        <v>41</v>
      </c>
      <c r="C139" s="10">
        <f t="shared" si="4"/>
        <v>7</v>
      </c>
      <c r="D139" s="14">
        <f t="array" ref="D139">MIN(IF($B$8:$B$186=$B139,$A$8:$A$186,""))</f>
        <v>40999</v>
      </c>
      <c r="E139" s="14">
        <f t="array" ref="E139">MAX(IF($B$8:$B$186=$B139,$A$8:$A$186,""))</f>
        <v>41236</v>
      </c>
      <c r="F139" s="15">
        <f>C139/$G$1</f>
        <v>7.6169749727965181E-3</v>
      </c>
      <c r="G139" s="11">
        <v>0</v>
      </c>
      <c r="H139" s="16">
        <f t="shared" si="5"/>
        <v>0</v>
      </c>
    </row>
    <row r="140" spans="1:8" x14ac:dyDescent="0.3">
      <c r="A140" s="14">
        <v>41087</v>
      </c>
      <c r="B140" s="10" t="s">
        <v>41</v>
      </c>
      <c r="C140" s="10">
        <f t="shared" si="4"/>
        <v>7</v>
      </c>
      <c r="D140" s="14">
        <f t="array" ref="D140">MIN(IF($B$8:$B$186=$B140,$A$8:$A$186,""))</f>
        <v>40999</v>
      </c>
      <c r="E140" s="14">
        <f t="array" ref="E140">MAX(IF($B$8:$B$186=$B140,$A$8:$A$186,""))</f>
        <v>41236</v>
      </c>
      <c r="F140" s="15">
        <f>C140/$G$1</f>
        <v>7.6169749727965181E-3</v>
      </c>
      <c r="G140" s="11">
        <v>1236</v>
      </c>
      <c r="H140" s="16">
        <f t="shared" si="5"/>
        <v>3.8405846637624059E-3</v>
      </c>
    </row>
    <row r="141" spans="1:8" x14ac:dyDescent="0.3">
      <c r="A141" s="14">
        <v>40999</v>
      </c>
      <c r="B141" s="10" t="s">
        <v>41</v>
      </c>
      <c r="C141" s="10">
        <f t="shared" si="4"/>
        <v>7</v>
      </c>
      <c r="D141" s="14">
        <f t="array" ref="D141">MIN(IF($B$8:$B$186=$B141,$A$8:$A$186,""))</f>
        <v>40999</v>
      </c>
      <c r="E141" s="14">
        <f t="array" ref="E141">MAX(IF($B$8:$B$186=$B141,$A$8:$A$186,""))</f>
        <v>41236</v>
      </c>
      <c r="F141" s="15">
        <f>C141/$G$1</f>
        <v>7.6169749727965181E-3</v>
      </c>
      <c r="G141" s="11">
        <v>1552</v>
      </c>
      <c r="H141" s="16">
        <f t="shared" si="5"/>
        <v>4.8224817137210788E-3</v>
      </c>
    </row>
    <row r="142" spans="1:8" x14ac:dyDescent="0.3">
      <c r="A142" s="14">
        <v>41074</v>
      </c>
      <c r="B142" s="10" t="s">
        <v>86</v>
      </c>
      <c r="C142" s="10">
        <f t="shared" si="4"/>
        <v>1</v>
      </c>
      <c r="D142" s="14">
        <f t="array" ref="D142">MIN(IF($B$8:$B$186=$B142,$A$8:$A$186,""))</f>
        <v>41074</v>
      </c>
      <c r="E142" s="14">
        <f t="array" ref="E142">MAX(IF($B$8:$B$186=$B142,$A$8:$A$186,""))</f>
        <v>41074</v>
      </c>
      <c r="F142" s="15">
        <f>C142/$G$1</f>
        <v>1.088139281828074E-3</v>
      </c>
      <c r="G142" s="11">
        <v>1236</v>
      </c>
      <c r="H142" s="16">
        <f t="shared" si="5"/>
        <v>3.8405846637624059E-3</v>
      </c>
    </row>
    <row r="143" spans="1:8" x14ac:dyDescent="0.3">
      <c r="A143" s="14">
        <v>41140</v>
      </c>
      <c r="B143" s="10" t="s">
        <v>87</v>
      </c>
      <c r="C143" s="10">
        <f t="shared" si="4"/>
        <v>2</v>
      </c>
      <c r="D143" s="14">
        <f t="array" ref="D143">MIN(IF($B$8:$B$186=$B143,$A$8:$A$186,""))</f>
        <v>41140</v>
      </c>
      <c r="E143" s="14">
        <f t="array" ref="E143">MAX(IF($B$8:$B$186=$B143,$A$8:$A$186,""))</f>
        <v>41267</v>
      </c>
      <c r="F143" s="15">
        <f>C143/$G$1</f>
        <v>2.176278563656148E-3</v>
      </c>
      <c r="G143" s="11">
        <v>2391</v>
      </c>
      <c r="H143" s="16">
        <f t="shared" si="5"/>
        <v>7.4294805267442659E-3</v>
      </c>
    </row>
    <row r="144" spans="1:8" x14ac:dyDescent="0.3">
      <c r="A144" s="14">
        <v>41267</v>
      </c>
      <c r="B144" s="10" t="s">
        <v>87</v>
      </c>
      <c r="C144" s="10">
        <f t="shared" si="4"/>
        <v>2</v>
      </c>
      <c r="D144" s="14">
        <f t="array" ref="D144">MIN(IF($B$8:$B$186=$B144,$A$8:$A$186,""))</f>
        <v>41140</v>
      </c>
      <c r="E144" s="14">
        <f t="array" ref="E144">MAX(IF($B$8:$B$186=$B144,$A$8:$A$186,""))</f>
        <v>41267</v>
      </c>
      <c r="F144" s="15">
        <f>C144/$G$1</f>
        <v>2.176278563656148E-3</v>
      </c>
      <c r="G144" s="11">
        <v>1236</v>
      </c>
      <c r="H144" s="16">
        <f t="shared" si="5"/>
        <v>3.8405846637624059E-3</v>
      </c>
    </row>
    <row r="145" spans="1:8" x14ac:dyDescent="0.3">
      <c r="A145" s="14">
        <v>41123</v>
      </c>
      <c r="B145" s="10" t="s">
        <v>42</v>
      </c>
      <c r="C145" s="10">
        <f t="shared" si="4"/>
        <v>1</v>
      </c>
      <c r="D145" s="14">
        <f t="array" ref="D145">MIN(IF($B$8:$B$186=$B145,$A$8:$A$186,""))</f>
        <v>41123</v>
      </c>
      <c r="E145" s="14">
        <f t="array" ref="E145">MAX(IF($B$8:$B$186=$B145,$A$8:$A$186,""))</f>
        <v>41123</v>
      </c>
      <c r="F145" s="15">
        <f>C145/$G$1</f>
        <v>1.088139281828074E-3</v>
      </c>
      <c r="G145" s="11">
        <v>1031</v>
      </c>
      <c r="H145" s="16">
        <f t="shared" si="5"/>
        <v>3.2035944889474434E-3</v>
      </c>
    </row>
    <row r="146" spans="1:8" x14ac:dyDescent="0.3">
      <c r="A146" s="14">
        <v>41063</v>
      </c>
      <c r="B146" s="10" t="s">
        <v>88</v>
      </c>
      <c r="C146" s="10">
        <f t="shared" si="4"/>
        <v>3</v>
      </c>
      <c r="D146" s="14">
        <f t="array" ref="D146">MIN(IF($B$8:$B$186=$B146,$A$8:$A$186,""))</f>
        <v>41053</v>
      </c>
      <c r="E146" s="14">
        <f t="array" ref="E146">MAX(IF($B$8:$B$186=$B146,$A$8:$A$186,""))</f>
        <v>41121</v>
      </c>
      <c r="F146" s="15">
        <f>C146/$G$1</f>
        <v>3.2644178454842221E-3</v>
      </c>
      <c r="G146" s="11">
        <v>-16</v>
      </c>
      <c r="H146" s="16">
        <f t="shared" si="5"/>
        <v>-4.9716306327021437E-5</v>
      </c>
    </row>
    <row r="147" spans="1:8" x14ac:dyDescent="0.3">
      <c r="A147" s="14">
        <v>41053</v>
      </c>
      <c r="B147" s="10" t="s">
        <v>88</v>
      </c>
      <c r="C147" s="10">
        <f t="shared" si="4"/>
        <v>3</v>
      </c>
      <c r="D147" s="14">
        <f t="array" ref="D147">MIN(IF($B$8:$B$186=$B147,$A$8:$A$186,""))</f>
        <v>41053</v>
      </c>
      <c r="E147" s="14">
        <f t="array" ref="E147">MAX(IF($B$8:$B$186=$B147,$A$8:$A$186,""))</f>
        <v>41121</v>
      </c>
      <c r="F147" s="15">
        <f>C147/$G$1</f>
        <v>3.2644178454842221E-3</v>
      </c>
      <c r="G147" s="11">
        <v>1236</v>
      </c>
      <c r="H147" s="16">
        <f t="shared" si="5"/>
        <v>3.8405846637624059E-3</v>
      </c>
    </row>
    <row r="148" spans="1:8" x14ac:dyDescent="0.3">
      <c r="A148" s="14">
        <v>41121</v>
      </c>
      <c r="B148" s="10" t="s">
        <v>88</v>
      </c>
      <c r="C148" s="10">
        <f t="shared" si="4"/>
        <v>3</v>
      </c>
      <c r="D148" s="14">
        <f t="array" ref="D148">MIN(IF($B$8:$B$186=$B148,$A$8:$A$186,""))</f>
        <v>41053</v>
      </c>
      <c r="E148" s="14">
        <f t="array" ref="E148">MAX(IF($B$8:$B$186=$B148,$A$8:$A$186,""))</f>
        <v>41121</v>
      </c>
      <c r="F148" s="15">
        <f>C148/$G$1</f>
        <v>3.2644178454842221E-3</v>
      </c>
      <c r="G148" s="11">
        <v>1236</v>
      </c>
      <c r="H148" s="16">
        <f t="shared" si="5"/>
        <v>3.8405846637624059E-3</v>
      </c>
    </row>
    <row r="149" spans="1:8" x14ac:dyDescent="0.3">
      <c r="A149" s="14">
        <v>41067</v>
      </c>
      <c r="B149" s="10" t="s">
        <v>43</v>
      </c>
      <c r="C149" s="10">
        <f t="shared" si="4"/>
        <v>1</v>
      </c>
      <c r="D149" s="14">
        <f t="array" ref="D149">MIN(IF($B$8:$B$186=$B149,$A$8:$A$186,""))</f>
        <v>41067</v>
      </c>
      <c r="E149" s="14">
        <f t="array" ref="E149">MAX(IF($B$8:$B$186=$B149,$A$8:$A$186,""))</f>
        <v>41067</v>
      </c>
      <c r="F149" s="15">
        <f>C149/$G$1</f>
        <v>1.088139281828074E-3</v>
      </c>
      <c r="G149" s="11">
        <v>0</v>
      </c>
      <c r="H149" s="16">
        <f t="shared" si="5"/>
        <v>0</v>
      </c>
    </row>
    <row r="150" spans="1:8" x14ac:dyDescent="0.3">
      <c r="A150" s="14">
        <v>41241</v>
      </c>
      <c r="B150" s="10" t="s">
        <v>44</v>
      </c>
      <c r="C150" s="10">
        <f t="shared" si="4"/>
        <v>1</v>
      </c>
      <c r="D150" s="14">
        <f t="array" ref="D150">MIN(IF($B$8:$B$186=$B150,$A$8:$A$186,""))</f>
        <v>41241</v>
      </c>
      <c r="E150" s="14">
        <f t="array" ref="E150">MAX(IF($B$8:$B$186=$B150,$A$8:$A$186,""))</f>
        <v>41241</v>
      </c>
      <c r="F150" s="15">
        <f>C150/$G$1</f>
        <v>1.088139281828074E-3</v>
      </c>
      <c r="G150" s="11">
        <v>1220</v>
      </c>
      <c r="H150" s="16">
        <f t="shared" si="5"/>
        <v>3.7908683574353844E-3</v>
      </c>
    </row>
    <row r="151" spans="1:8" x14ac:dyDescent="0.3">
      <c r="A151" s="14">
        <v>41096</v>
      </c>
      <c r="B151" s="10" t="s">
        <v>45</v>
      </c>
      <c r="C151" s="10">
        <f t="shared" si="4"/>
        <v>6</v>
      </c>
      <c r="D151" s="14">
        <f t="array" ref="D151">MIN(IF($B$8:$B$186=$B151,$A$8:$A$186,""))</f>
        <v>40996</v>
      </c>
      <c r="E151" s="14">
        <f t="array" ref="E151">MAX(IF($B$8:$B$186=$B151,$A$8:$A$186,""))</f>
        <v>41148</v>
      </c>
      <c r="F151" s="15">
        <f>C151/$G$1</f>
        <v>6.5288356909684441E-3</v>
      </c>
      <c r="G151" s="11">
        <v>1235</v>
      </c>
      <c r="H151" s="16">
        <f t="shared" si="5"/>
        <v>3.8374773946169669E-3</v>
      </c>
    </row>
    <row r="152" spans="1:8" x14ac:dyDescent="0.3">
      <c r="A152" s="14">
        <v>41096</v>
      </c>
      <c r="B152" s="10" t="s">
        <v>45</v>
      </c>
      <c r="C152" s="10">
        <f t="shared" si="4"/>
        <v>6</v>
      </c>
      <c r="D152" s="14">
        <f t="array" ref="D152">MIN(IF($B$8:$B$186=$B152,$A$8:$A$186,""))</f>
        <v>40996</v>
      </c>
      <c r="E152" s="14">
        <f t="array" ref="E152">MAX(IF($B$8:$B$186=$B152,$A$8:$A$186,""))</f>
        <v>41148</v>
      </c>
      <c r="F152" s="15">
        <f>C152/$G$1</f>
        <v>6.5288356909684441E-3</v>
      </c>
      <c r="G152" s="11">
        <v>1236</v>
      </c>
      <c r="H152" s="16">
        <f t="shared" si="5"/>
        <v>3.8405846637624059E-3</v>
      </c>
    </row>
    <row r="153" spans="1:8" x14ac:dyDescent="0.3">
      <c r="A153" s="14">
        <v>41036</v>
      </c>
      <c r="B153" s="10" t="s">
        <v>45</v>
      </c>
      <c r="C153" s="10">
        <f t="shared" si="4"/>
        <v>6</v>
      </c>
      <c r="D153" s="14">
        <f t="array" ref="D153">MIN(IF($B$8:$B$186=$B153,$A$8:$A$186,""))</f>
        <v>40996</v>
      </c>
      <c r="E153" s="14">
        <f t="array" ref="E153">MAX(IF($B$8:$B$186=$B153,$A$8:$A$186,""))</f>
        <v>41148</v>
      </c>
      <c r="F153" s="15">
        <f>C153/$G$1</f>
        <v>6.5288356909684441E-3</v>
      </c>
      <c r="G153" s="11">
        <v>1220</v>
      </c>
      <c r="H153" s="16">
        <f t="shared" si="5"/>
        <v>3.7908683574353844E-3</v>
      </c>
    </row>
    <row r="154" spans="1:8" x14ac:dyDescent="0.3">
      <c r="A154" s="14">
        <v>41053</v>
      </c>
      <c r="B154" s="10" t="s">
        <v>45</v>
      </c>
      <c r="C154" s="10">
        <f t="shared" si="4"/>
        <v>6</v>
      </c>
      <c r="D154" s="14">
        <f t="array" ref="D154">MIN(IF($B$8:$B$186=$B154,$A$8:$A$186,""))</f>
        <v>40996</v>
      </c>
      <c r="E154" s="14">
        <f t="array" ref="E154">MAX(IF($B$8:$B$186=$B154,$A$8:$A$186,""))</f>
        <v>41148</v>
      </c>
      <c r="F154" s="15">
        <f>C154/$G$1</f>
        <v>6.5288356909684441E-3</v>
      </c>
      <c r="G154" s="11">
        <v>0</v>
      </c>
      <c r="H154" s="16">
        <f t="shared" si="5"/>
        <v>0</v>
      </c>
    </row>
    <row r="155" spans="1:8" x14ac:dyDescent="0.3">
      <c r="A155" s="14">
        <v>41148</v>
      </c>
      <c r="B155" s="10" t="s">
        <v>45</v>
      </c>
      <c r="C155" s="10">
        <f t="shared" si="4"/>
        <v>6</v>
      </c>
      <c r="D155" s="14">
        <f t="array" ref="D155">MIN(IF($B$8:$B$186=$B155,$A$8:$A$186,""))</f>
        <v>40996</v>
      </c>
      <c r="E155" s="14">
        <f t="array" ref="E155">MAX(IF($B$8:$B$186=$B155,$A$8:$A$186,""))</f>
        <v>41148</v>
      </c>
      <c r="F155" s="15">
        <f>C155/$G$1</f>
        <v>6.5288356909684441E-3</v>
      </c>
      <c r="G155" s="11">
        <v>-16</v>
      </c>
      <c r="H155" s="16">
        <f t="shared" si="5"/>
        <v>-4.9716306327021437E-5</v>
      </c>
    </row>
    <row r="156" spans="1:8" x14ac:dyDescent="0.3">
      <c r="A156" s="14">
        <v>40996</v>
      </c>
      <c r="B156" s="10" t="s">
        <v>45</v>
      </c>
      <c r="C156" s="10">
        <f t="shared" si="4"/>
        <v>6</v>
      </c>
      <c r="D156" s="14">
        <f t="array" ref="D156">MIN(IF($B$8:$B$186=$B156,$A$8:$A$186,""))</f>
        <v>40996</v>
      </c>
      <c r="E156" s="14">
        <f t="array" ref="E156">MAX(IF($B$8:$B$186=$B156,$A$8:$A$186,""))</f>
        <v>41148</v>
      </c>
      <c r="F156" s="15">
        <f>C156/$G$1</f>
        <v>6.5288356909684441E-3</v>
      </c>
      <c r="G156" s="11">
        <v>1200</v>
      </c>
      <c r="H156" s="16">
        <f t="shared" si="5"/>
        <v>3.7287229745266077E-3</v>
      </c>
    </row>
    <row r="157" spans="1:8" x14ac:dyDescent="0.3">
      <c r="A157" s="14">
        <v>41166</v>
      </c>
      <c r="B157" s="10" t="s">
        <v>89</v>
      </c>
      <c r="C157" s="10">
        <f t="shared" si="4"/>
        <v>1</v>
      </c>
      <c r="D157" s="14">
        <f t="array" ref="D157">MIN(IF($B$8:$B$186=$B157,$A$8:$A$186,""))</f>
        <v>41166</v>
      </c>
      <c r="E157" s="14">
        <f t="array" ref="E157">MAX(IF($B$8:$B$186=$B157,$A$8:$A$186,""))</f>
        <v>41166</v>
      </c>
      <c r="F157" s="15">
        <f>C157/$G$1</f>
        <v>1.088139281828074E-3</v>
      </c>
      <c r="G157" s="11">
        <v>-16</v>
      </c>
      <c r="H157" s="16">
        <f t="shared" si="5"/>
        <v>-4.9716306327021437E-5</v>
      </c>
    </row>
    <row r="158" spans="1:8" x14ac:dyDescent="0.3">
      <c r="A158" s="14">
        <v>41107</v>
      </c>
      <c r="B158" s="10" t="s">
        <v>90</v>
      </c>
      <c r="C158" s="10">
        <f t="shared" si="4"/>
        <v>1</v>
      </c>
      <c r="D158" s="14">
        <f t="array" ref="D158">MIN(IF($B$8:$B$186=$B158,$A$8:$A$186,""))</f>
        <v>41107</v>
      </c>
      <c r="E158" s="14">
        <f t="array" ref="E158">MAX(IF($B$8:$B$186=$B158,$A$8:$A$186,""))</f>
        <v>41107</v>
      </c>
      <c r="F158" s="15">
        <f>C158/$G$1</f>
        <v>1.088139281828074E-3</v>
      </c>
      <c r="G158" s="11">
        <v>0</v>
      </c>
      <c r="H158" s="16">
        <f t="shared" si="5"/>
        <v>0</v>
      </c>
    </row>
    <row r="159" spans="1:8" x14ac:dyDescent="0.3">
      <c r="A159" s="14">
        <v>41068</v>
      </c>
      <c r="B159" s="10" t="s">
        <v>46</v>
      </c>
      <c r="C159" s="10">
        <f t="shared" si="4"/>
        <v>1</v>
      </c>
      <c r="D159" s="14">
        <f t="array" ref="D159">MIN(IF($B$8:$B$186=$B159,$A$8:$A$186,""))</f>
        <v>41068</v>
      </c>
      <c r="E159" s="14">
        <f t="array" ref="E159">MAX(IF($B$8:$B$186=$B159,$A$8:$A$186,""))</f>
        <v>41068</v>
      </c>
      <c r="F159" s="15">
        <f>C159/$G$1</f>
        <v>1.088139281828074E-3</v>
      </c>
      <c r="G159" s="11">
        <v>-287</v>
      </c>
      <c r="H159" s="16">
        <f t="shared" si="5"/>
        <v>-8.9178624474094701E-4</v>
      </c>
    </row>
    <row r="160" spans="1:8" x14ac:dyDescent="0.3">
      <c r="A160" s="14">
        <v>40939</v>
      </c>
      <c r="B160" s="10" t="s">
        <v>91</v>
      </c>
      <c r="C160" s="10">
        <f t="shared" si="4"/>
        <v>1</v>
      </c>
      <c r="D160" s="14">
        <f t="array" ref="D160">MIN(IF($B$8:$B$186=$B160,$A$8:$A$186,""))</f>
        <v>40939</v>
      </c>
      <c r="E160" s="14">
        <f t="array" ref="E160">MAX(IF($B$8:$B$186=$B160,$A$8:$A$186,""))</f>
        <v>40939</v>
      </c>
      <c r="F160" s="15">
        <f>C160/$G$1</f>
        <v>1.088139281828074E-3</v>
      </c>
      <c r="G160" s="11">
        <v>644</v>
      </c>
      <c r="H160" s="16">
        <f t="shared" si="5"/>
        <v>2.0010813296626128E-3</v>
      </c>
    </row>
    <row r="161" spans="1:8" x14ac:dyDescent="0.3">
      <c r="A161" s="14">
        <v>41036</v>
      </c>
      <c r="B161" s="10" t="s">
        <v>92</v>
      </c>
      <c r="C161" s="10">
        <f t="shared" si="4"/>
        <v>3</v>
      </c>
      <c r="D161" s="14">
        <f t="array" ref="D161">MIN(IF($B$8:$B$186=$B161,$A$8:$A$186,""))</f>
        <v>41036</v>
      </c>
      <c r="E161" s="14">
        <f t="array" ref="E161">MAX(IF($B$8:$B$186=$B161,$A$8:$A$186,""))</f>
        <v>41109</v>
      </c>
      <c r="F161" s="15">
        <f>C161/$G$1</f>
        <v>3.2644178454842221E-3</v>
      </c>
      <c r="G161" s="11">
        <v>8850</v>
      </c>
      <c r="H161" s="16">
        <f t="shared" si="5"/>
        <v>2.749933193713373E-2</v>
      </c>
    </row>
    <row r="162" spans="1:8" x14ac:dyDescent="0.3">
      <c r="A162" s="14">
        <v>41109</v>
      </c>
      <c r="B162" s="10" t="s">
        <v>92</v>
      </c>
      <c r="C162" s="10">
        <f t="shared" si="4"/>
        <v>3</v>
      </c>
      <c r="D162" s="14">
        <f t="array" ref="D162">MIN(IF($B$8:$B$186=$B162,$A$8:$A$186,""))</f>
        <v>41036</v>
      </c>
      <c r="E162" s="14">
        <f t="array" ref="E162">MAX(IF($B$8:$B$186=$B162,$A$8:$A$186,""))</f>
        <v>41109</v>
      </c>
      <c r="F162" s="15">
        <f>C162/$G$1</f>
        <v>3.2644178454842221E-3</v>
      </c>
      <c r="G162" s="11">
        <v>1562</v>
      </c>
      <c r="H162" s="16">
        <f t="shared" si="5"/>
        <v>4.8535544051754673E-3</v>
      </c>
    </row>
    <row r="163" spans="1:8" x14ac:dyDescent="0.3">
      <c r="A163" s="14">
        <v>41086</v>
      </c>
      <c r="B163" s="10" t="s">
        <v>92</v>
      </c>
      <c r="C163" s="10">
        <f t="shared" si="4"/>
        <v>3</v>
      </c>
      <c r="D163" s="14">
        <f t="array" ref="D163">MIN(IF($B$8:$B$186=$B163,$A$8:$A$186,""))</f>
        <v>41036</v>
      </c>
      <c r="E163" s="14">
        <f t="array" ref="E163">MAX(IF($B$8:$B$186=$B163,$A$8:$A$186,""))</f>
        <v>41109</v>
      </c>
      <c r="F163" s="15">
        <f>C163/$G$1</f>
        <v>3.2644178454842221E-3</v>
      </c>
      <c r="G163" s="11">
        <v>0</v>
      </c>
      <c r="H163" s="16">
        <f t="shared" si="5"/>
        <v>0</v>
      </c>
    </row>
    <row r="164" spans="1:8" x14ac:dyDescent="0.3">
      <c r="A164" s="14">
        <v>40949</v>
      </c>
      <c r="B164" s="10" t="s">
        <v>93</v>
      </c>
      <c r="C164" s="10">
        <f t="shared" si="4"/>
        <v>3</v>
      </c>
      <c r="D164" s="14">
        <f t="array" ref="D164">MIN(IF($B$8:$B$186=$B164,$A$8:$A$186,""))</f>
        <v>40949</v>
      </c>
      <c r="E164" s="14">
        <f t="array" ref="E164">MAX(IF($B$8:$B$186=$B164,$A$8:$A$186,""))</f>
        <v>41232</v>
      </c>
      <c r="F164" s="15">
        <f>C164/$G$1</f>
        <v>3.2644178454842221E-3</v>
      </c>
      <c r="G164" s="11">
        <v>610</v>
      </c>
      <c r="H164" s="16">
        <f t="shared" si="5"/>
        <v>1.8954341787176922E-3</v>
      </c>
    </row>
    <row r="165" spans="1:8" x14ac:dyDescent="0.3">
      <c r="A165" s="14">
        <v>41232</v>
      </c>
      <c r="B165" s="10" t="s">
        <v>93</v>
      </c>
      <c r="C165" s="10">
        <f t="shared" si="4"/>
        <v>3</v>
      </c>
      <c r="D165" s="14">
        <f t="array" ref="D165">MIN(IF($B$8:$B$186=$B165,$A$8:$A$186,""))</f>
        <v>40949</v>
      </c>
      <c r="E165" s="14">
        <f t="array" ref="E165">MAX(IF($B$8:$B$186=$B165,$A$8:$A$186,""))</f>
        <v>41232</v>
      </c>
      <c r="F165" s="15">
        <f>C165/$G$1</f>
        <v>3.2644178454842221E-3</v>
      </c>
      <c r="G165" s="11">
        <v>1830</v>
      </c>
      <c r="H165" s="16">
        <f t="shared" si="5"/>
        <v>5.6863025361530766E-3</v>
      </c>
    </row>
    <row r="166" spans="1:8" x14ac:dyDescent="0.3">
      <c r="A166" s="14">
        <v>40968</v>
      </c>
      <c r="B166" s="10" t="s">
        <v>93</v>
      </c>
      <c r="C166" s="10">
        <f t="shared" si="4"/>
        <v>3</v>
      </c>
      <c r="D166" s="14">
        <f t="array" ref="D166">MIN(IF($B$8:$B$186=$B166,$A$8:$A$186,""))</f>
        <v>40949</v>
      </c>
      <c r="E166" s="14">
        <f t="array" ref="E166">MAX(IF($B$8:$B$186=$B166,$A$8:$A$186,""))</f>
        <v>41232</v>
      </c>
      <c r="F166" s="15">
        <f>C166/$G$1</f>
        <v>3.2644178454842221E-3</v>
      </c>
      <c r="G166" s="11">
        <v>1236</v>
      </c>
      <c r="H166" s="16">
        <f t="shared" si="5"/>
        <v>3.8405846637624059E-3</v>
      </c>
    </row>
    <row r="167" spans="1:8" x14ac:dyDescent="0.3">
      <c r="A167" s="14">
        <v>41105</v>
      </c>
      <c r="B167" s="10" t="s">
        <v>94</v>
      </c>
      <c r="C167" s="10">
        <f t="shared" si="4"/>
        <v>2</v>
      </c>
      <c r="D167" s="14">
        <f t="array" ref="D167">MIN(IF($B$8:$B$186=$B167,$A$8:$A$186,""))</f>
        <v>40928</v>
      </c>
      <c r="E167" s="14">
        <f t="array" ref="E167">MAX(IF($B$8:$B$186=$B167,$A$8:$A$186,""))</f>
        <v>41105</v>
      </c>
      <c r="F167" s="15">
        <f>C167/$G$1</f>
        <v>2.176278563656148E-3</v>
      </c>
      <c r="G167" s="11">
        <v>1236</v>
      </c>
      <c r="H167" s="16">
        <f t="shared" si="5"/>
        <v>3.8405846637624059E-3</v>
      </c>
    </row>
    <row r="168" spans="1:8" x14ac:dyDescent="0.3">
      <c r="A168" s="14">
        <v>40928</v>
      </c>
      <c r="B168" s="10" t="s">
        <v>94</v>
      </c>
      <c r="C168" s="10">
        <f t="shared" si="4"/>
        <v>2</v>
      </c>
      <c r="D168" s="14">
        <f t="array" ref="D168">MIN(IF($B$8:$B$186=$B168,$A$8:$A$186,""))</f>
        <v>40928</v>
      </c>
      <c r="E168" s="14">
        <f t="array" ref="E168">MAX(IF($B$8:$B$186=$B168,$A$8:$A$186,""))</f>
        <v>41105</v>
      </c>
      <c r="F168" s="15">
        <f>C168/$G$1</f>
        <v>2.176278563656148E-3</v>
      </c>
      <c r="G168" s="11">
        <v>11957</v>
      </c>
      <c r="H168" s="16">
        <f t="shared" si="5"/>
        <v>3.7153617172012203E-2</v>
      </c>
    </row>
    <row r="169" spans="1:8" x14ac:dyDescent="0.3">
      <c r="A169" s="14">
        <v>40948</v>
      </c>
      <c r="B169" s="10" t="s">
        <v>47</v>
      </c>
      <c r="C169" s="10">
        <f t="shared" si="4"/>
        <v>3</v>
      </c>
      <c r="D169" s="14">
        <f t="array" ref="D169">MIN(IF($B$8:$B$186=$B169,$A$8:$A$186,""))</f>
        <v>40948</v>
      </c>
      <c r="E169" s="14">
        <f t="array" ref="E169">MAX(IF($B$8:$B$186=$B169,$A$8:$A$186,""))</f>
        <v>41038</v>
      </c>
      <c r="F169" s="15">
        <f>C169/$G$1</f>
        <v>3.2644178454842221E-3</v>
      </c>
      <c r="G169" s="11">
        <v>610</v>
      </c>
      <c r="H169" s="16">
        <f t="shared" si="5"/>
        <v>1.8954341787176922E-3</v>
      </c>
    </row>
    <row r="170" spans="1:8" x14ac:dyDescent="0.3">
      <c r="A170" s="14">
        <v>41038</v>
      </c>
      <c r="B170" s="10" t="s">
        <v>47</v>
      </c>
      <c r="C170" s="10">
        <f t="shared" si="4"/>
        <v>3</v>
      </c>
      <c r="D170" s="14">
        <f t="array" ref="D170">MIN(IF($B$8:$B$186=$B170,$A$8:$A$186,""))</f>
        <v>40948</v>
      </c>
      <c r="E170" s="14">
        <f t="array" ref="E170">MAX(IF($B$8:$B$186=$B170,$A$8:$A$186,""))</f>
        <v>41038</v>
      </c>
      <c r="F170" s="15">
        <f>C170/$G$1</f>
        <v>3.2644178454842221E-3</v>
      </c>
      <c r="G170" s="11">
        <v>1236</v>
      </c>
      <c r="H170" s="16">
        <f t="shared" si="5"/>
        <v>3.8405846637624059E-3</v>
      </c>
    </row>
    <row r="171" spans="1:8" x14ac:dyDescent="0.3">
      <c r="A171" s="14">
        <v>41016</v>
      </c>
      <c r="B171" s="10" t="s">
        <v>47</v>
      </c>
      <c r="C171" s="10">
        <f t="shared" si="4"/>
        <v>3</v>
      </c>
      <c r="D171" s="14">
        <f t="array" ref="D171">MIN(IF($B$8:$B$186=$B171,$A$8:$A$186,""))</f>
        <v>40948</v>
      </c>
      <c r="E171" s="14">
        <f t="array" ref="E171">MAX(IF($B$8:$B$186=$B171,$A$8:$A$186,""))</f>
        <v>41038</v>
      </c>
      <c r="F171" s="15">
        <f>C171/$G$1</f>
        <v>3.2644178454842221E-3</v>
      </c>
      <c r="G171" s="11">
        <v>1236</v>
      </c>
      <c r="H171" s="16">
        <f t="shared" si="5"/>
        <v>3.8405846637624059E-3</v>
      </c>
    </row>
    <row r="172" spans="1:8" x14ac:dyDescent="0.3">
      <c r="A172" s="14">
        <v>40945</v>
      </c>
      <c r="B172" s="10" t="s">
        <v>95</v>
      </c>
      <c r="C172" s="10">
        <f t="shared" si="4"/>
        <v>3</v>
      </c>
      <c r="D172" s="14">
        <f t="array" ref="D172">MIN(IF($B$8:$B$186=$B172,$A$8:$A$186,""))</f>
        <v>40945</v>
      </c>
      <c r="E172" s="14">
        <f t="array" ref="E172">MAX(IF($B$8:$B$186=$B172,$A$8:$A$186,""))</f>
        <v>41036</v>
      </c>
      <c r="F172" s="15">
        <f>C172/$G$1</f>
        <v>3.2644178454842221E-3</v>
      </c>
      <c r="G172" s="11">
        <v>345</v>
      </c>
      <c r="H172" s="16">
        <f t="shared" si="5"/>
        <v>1.0720078551763996E-3</v>
      </c>
    </row>
    <row r="173" spans="1:8" x14ac:dyDescent="0.3">
      <c r="A173" s="14">
        <v>41036</v>
      </c>
      <c r="B173" s="10" t="s">
        <v>95</v>
      </c>
      <c r="C173" s="10">
        <f t="shared" si="4"/>
        <v>3</v>
      </c>
      <c r="D173" s="14">
        <f t="array" ref="D173">MIN(IF($B$8:$B$186=$B173,$A$8:$A$186,""))</f>
        <v>40945</v>
      </c>
      <c r="E173" s="14">
        <f t="array" ref="E173">MAX(IF($B$8:$B$186=$B173,$A$8:$A$186,""))</f>
        <v>41036</v>
      </c>
      <c r="F173" s="15">
        <f>C173/$G$1</f>
        <v>3.2644178454842221E-3</v>
      </c>
      <c r="G173" s="11">
        <v>4845</v>
      </c>
      <c r="H173" s="16">
        <f t="shared" si="5"/>
        <v>1.5054719009651179E-2</v>
      </c>
    </row>
    <row r="174" spans="1:8" x14ac:dyDescent="0.3">
      <c r="A174" s="14">
        <v>41036</v>
      </c>
      <c r="B174" s="10" t="s">
        <v>95</v>
      </c>
      <c r="C174" s="10">
        <f t="shared" si="4"/>
        <v>3</v>
      </c>
      <c r="D174" s="14">
        <f t="array" ref="D174">MIN(IF($B$8:$B$186=$B174,$A$8:$A$186,""))</f>
        <v>40945</v>
      </c>
      <c r="E174" s="14">
        <f t="array" ref="E174">MAX(IF($B$8:$B$186=$B174,$A$8:$A$186,""))</f>
        <v>41036</v>
      </c>
      <c r="F174" s="15">
        <f>C174/$G$1</f>
        <v>3.2644178454842221E-3</v>
      </c>
      <c r="G174" s="11">
        <v>16300</v>
      </c>
      <c r="H174" s="16">
        <f t="shared" si="5"/>
        <v>5.0648487070653087E-2</v>
      </c>
    </row>
    <row r="175" spans="1:8" x14ac:dyDescent="0.3">
      <c r="A175" s="14">
        <v>41230</v>
      </c>
      <c r="B175" s="10" t="s">
        <v>48</v>
      </c>
      <c r="C175" s="10">
        <f t="shared" si="4"/>
        <v>2</v>
      </c>
      <c r="D175" s="14">
        <f t="array" ref="D175">MIN(IF($B$8:$B$186=$B175,$A$8:$A$186,""))</f>
        <v>40968</v>
      </c>
      <c r="E175" s="14">
        <f t="array" ref="E175">MAX(IF($B$8:$B$186=$B175,$A$8:$A$186,""))</f>
        <v>41230</v>
      </c>
      <c r="F175" s="15">
        <f>C175/$G$1</f>
        <v>2.176278563656148E-3</v>
      </c>
      <c r="G175" s="11">
        <v>2670</v>
      </c>
      <c r="H175" s="16">
        <f t="shared" si="5"/>
        <v>8.296408618321701E-3</v>
      </c>
    </row>
    <row r="176" spans="1:8" x14ac:dyDescent="0.3">
      <c r="A176" s="14">
        <v>40968</v>
      </c>
      <c r="B176" s="10" t="s">
        <v>48</v>
      </c>
      <c r="C176" s="10">
        <f t="shared" si="4"/>
        <v>2</v>
      </c>
      <c r="D176" s="14">
        <f t="array" ref="D176">MIN(IF($B$8:$B$186=$B176,$A$8:$A$186,""))</f>
        <v>40968</v>
      </c>
      <c r="E176" s="14">
        <f t="array" ref="E176">MAX(IF($B$8:$B$186=$B176,$A$8:$A$186,""))</f>
        <v>41230</v>
      </c>
      <c r="F176" s="15">
        <f>C176/$G$1</f>
        <v>2.176278563656148E-3</v>
      </c>
      <c r="G176" s="11">
        <v>-16</v>
      </c>
      <c r="H176" s="16">
        <f t="shared" si="5"/>
        <v>-4.9716306327021437E-5</v>
      </c>
    </row>
    <row r="177" spans="1:8" x14ac:dyDescent="0.3">
      <c r="A177" s="14">
        <v>41134</v>
      </c>
      <c r="B177" s="10" t="s">
        <v>96</v>
      </c>
      <c r="C177" s="10">
        <f t="shared" si="4"/>
        <v>1</v>
      </c>
      <c r="D177" s="14">
        <f t="array" ref="D177">MIN(IF($B$8:$B$186=$B177,$A$8:$A$186,""))</f>
        <v>41134</v>
      </c>
      <c r="E177" s="14">
        <f t="array" ref="E177">MAX(IF($B$8:$B$186=$B177,$A$8:$A$186,""))</f>
        <v>41134</v>
      </c>
      <c r="F177" s="15">
        <f>C177/$G$1</f>
        <v>1.088139281828074E-3</v>
      </c>
      <c r="G177" s="11">
        <v>0</v>
      </c>
      <c r="H177" s="16">
        <f t="shared" si="5"/>
        <v>0</v>
      </c>
    </row>
    <row r="178" spans="1:8" x14ac:dyDescent="0.3">
      <c r="A178" s="14">
        <v>41036</v>
      </c>
      <c r="B178" s="10" t="s">
        <v>97</v>
      </c>
      <c r="C178" s="10">
        <f t="shared" si="4"/>
        <v>1</v>
      </c>
      <c r="D178" s="14">
        <f t="array" ref="D178">MIN(IF($B$8:$B$186=$B178,$A$8:$A$186,""))</f>
        <v>41036</v>
      </c>
      <c r="E178" s="14">
        <f t="array" ref="E178">MAX(IF($B$8:$B$186=$B178,$A$8:$A$186,""))</f>
        <v>41036</v>
      </c>
      <c r="F178" s="15">
        <f>C178/$G$1</f>
        <v>1.088139281828074E-3</v>
      </c>
      <c r="G178" s="11">
        <v>4038</v>
      </c>
      <c r="H178" s="16">
        <f t="shared" si="5"/>
        <v>1.2547152809282034E-2</v>
      </c>
    </row>
    <row r="179" spans="1:8" x14ac:dyDescent="0.3">
      <c r="A179" s="14">
        <v>40998</v>
      </c>
      <c r="B179" s="10" t="s">
        <v>98</v>
      </c>
      <c r="C179" s="10">
        <f t="shared" si="4"/>
        <v>1</v>
      </c>
      <c r="D179" s="14">
        <f t="array" ref="D179">MIN(IF($B$8:$B$186=$B179,$A$8:$A$186,""))</f>
        <v>40998</v>
      </c>
      <c r="E179" s="14">
        <f t="array" ref="E179">MAX(IF($B$8:$B$186=$B179,$A$8:$A$186,""))</f>
        <v>40998</v>
      </c>
      <c r="F179" s="15">
        <f>C179/$G$1</f>
        <v>1.088139281828074E-3</v>
      </c>
      <c r="G179" s="11">
        <v>0</v>
      </c>
      <c r="H179" s="16">
        <f t="shared" si="5"/>
        <v>0</v>
      </c>
    </row>
    <row r="180" spans="1:8" x14ac:dyDescent="0.3">
      <c r="A180" s="14">
        <v>41036</v>
      </c>
      <c r="B180" s="10" t="s">
        <v>99</v>
      </c>
      <c r="C180" s="10">
        <f t="shared" si="4"/>
        <v>1</v>
      </c>
      <c r="D180" s="14">
        <f t="array" ref="D180">MIN(IF($B$8:$B$186=$B180,$A$8:$A$186,""))</f>
        <v>41036</v>
      </c>
      <c r="E180" s="14">
        <f t="array" ref="E180">MAX(IF($B$8:$B$186=$B180,$A$8:$A$186,""))</f>
        <v>41036</v>
      </c>
      <c r="F180" s="15">
        <f>C180/$G$1</f>
        <v>1.088139281828074E-3</v>
      </c>
      <c r="G180" s="11">
        <v>5130</v>
      </c>
      <c r="H180" s="16">
        <f t="shared" si="5"/>
        <v>1.5940290716101247E-2</v>
      </c>
    </row>
    <row r="181" spans="1:8" x14ac:dyDescent="0.3">
      <c r="A181" s="14">
        <v>41166</v>
      </c>
      <c r="B181" s="10" t="s">
        <v>100</v>
      </c>
      <c r="C181" s="10">
        <f t="shared" si="4"/>
        <v>1</v>
      </c>
      <c r="D181" s="14">
        <f t="array" ref="D181">MIN(IF($B$8:$B$186=$B181,$A$8:$A$186,""))</f>
        <v>41166</v>
      </c>
      <c r="E181" s="14">
        <f t="array" ref="E181">MAX(IF($B$8:$B$186=$B181,$A$8:$A$186,""))</f>
        <v>41166</v>
      </c>
      <c r="F181" s="15">
        <f>C181/$G$1</f>
        <v>1.088139281828074E-3</v>
      </c>
      <c r="G181" s="11">
        <v>-667</v>
      </c>
      <c r="H181" s="16">
        <f t="shared" si="5"/>
        <v>-2.0725485200077062E-3</v>
      </c>
    </row>
    <row r="182" spans="1:8" x14ac:dyDescent="0.3">
      <c r="A182" s="14">
        <v>40958</v>
      </c>
      <c r="B182" s="10" t="s">
        <v>101</v>
      </c>
      <c r="C182" s="10">
        <f t="shared" si="4"/>
        <v>1</v>
      </c>
      <c r="D182" s="14">
        <f t="array" ref="D182">MIN(IF($B$8:$B$186=$B182,$A$8:$A$186,""))</f>
        <v>40958</v>
      </c>
      <c r="E182" s="14">
        <f t="array" ref="E182">MAX(IF($B$8:$B$186=$B182,$A$8:$A$186,""))</f>
        <v>40958</v>
      </c>
      <c r="F182" s="15">
        <f>C182/$G$1</f>
        <v>1.088139281828074E-3</v>
      </c>
      <c r="G182" s="11">
        <v>-16</v>
      </c>
      <c r="H182" s="16">
        <f t="shared" si="5"/>
        <v>-4.9716306327021437E-5</v>
      </c>
    </row>
    <row r="183" spans="1:8" x14ac:dyDescent="0.3">
      <c r="A183" s="14">
        <v>41091</v>
      </c>
      <c r="B183" s="10" t="s">
        <v>49</v>
      </c>
      <c r="C183" s="10">
        <f t="shared" si="4"/>
        <v>2</v>
      </c>
      <c r="D183" s="14">
        <f t="array" ref="D183">MIN(IF($B$8:$B$186=$B183,$A$8:$A$186,""))</f>
        <v>41036</v>
      </c>
      <c r="E183" s="14">
        <f t="array" ref="E183">MAX(IF($B$8:$B$186=$B183,$A$8:$A$186,""))</f>
        <v>41091</v>
      </c>
      <c r="F183" s="15">
        <f>C183/$G$1</f>
        <v>2.176278563656148E-3</v>
      </c>
      <c r="G183" s="11">
        <v>20400</v>
      </c>
      <c r="H183" s="16">
        <f t="shared" si="5"/>
        <v>6.3388290566952332E-2</v>
      </c>
    </row>
    <row r="184" spans="1:8" x14ac:dyDescent="0.3">
      <c r="A184" s="14">
        <v>41036</v>
      </c>
      <c r="B184" s="10" t="s">
        <v>49</v>
      </c>
      <c r="C184" s="10">
        <f t="shared" si="4"/>
        <v>2</v>
      </c>
      <c r="D184" s="14">
        <f t="array" ref="D184">MIN(IF($B$8:$B$186=$B184,$A$8:$A$186,""))</f>
        <v>41036</v>
      </c>
      <c r="E184" s="14">
        <f t="array" ref="E184">MAX(IF($B$8:$B$186=$B184,$A$8:$A$186,""))</f>
        <v>41091</v>
      </c>
      <c r="F184" s="15">
        <f>C184/$G$1</f>
        <v>2.176278563656148E-3</v>
      </c>
      <c r="G184" s="11">
        <v>2074</v>
      </c>
      <c r="H184" s="16">
        <f t="shared" si="5"/>
        <v>6.4444762076401535E-3</v>
      </c>
    </row>
    <row r="185" spans="1:8" x14ac:dyDescent="0.3">
      <c r="A185" s="14">
        <v>41213</v>
      </c>
      <c r="B185" s="10" t="s">
        <v>50</v>
      </c>
      <c r="C185" s="10">
        <f t="shared" si="4"/>
        <v>1</v>
      </c>
      <c r="D185" s="14">
        <f t="array" ref="D185">MIN(IF($B$8:$B$186=$B185,$A$8:$A$186,""))</f>
        <v>41213</v>
      </c>
      <c r="E185" s="14">
        <f t="array" ref="E185">MAX(IF($B$8:$B$186=$B185,$A$8:$A$186,""))</f>
        <v>41213</v>
      </c>
      <c r="F185" s="15">
        <f>C185/$G$1</f>
        <v>1.088139281828074E-3</v>
      </c>
      <c r="G185" s="11">
        <v>-630</v>
      </c>
      <c r="H185" s="16">
        <f t="shared" si="5"/>
        <v>-1.9575795616264689E-3</v>
      </c>
    </row>
    <row r="186" spans="1:8" x14ac:dyDescent="0.3">
      <c r="A186" s="14">
        <v>41138</v>
      </c>
      <c r="B186" s="10" t="s">
        <v>51</v>
      </c>
      <c r="C186" s="10">
        <f t="shared" si="4"/>
        <v>1</v>
      </c>
      <c r="D186" s="14">
        <f t="array" ref="D186">MIN(IF($B$8:$B$186=$B186,$A$8:$A$186,""))</f>
        <v>41138</v>
      </c>
      <c r="E186" s="14">
        <f t="array" ref="E186">MAX(IF($B$8:$B$186=$B186,$A$8:$A$186,""))</f>
        <v>41138</v>
      </c>
      <c r="F186" s="15">
        <f>C186/$G$1</f>
        <v>1.088139281828074E-3</v>
      </c>
      <c r="G186" s="11">
        <v>1220</v>
      </c>
      <c r="H186" s="16">
        <f t="shared" si="5"/>
        <v>3.7908683574353844E-3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1"/>
  <sheetViews>
    <sheetView tabSelected="1" workbookViewId="0">
      <selection activeCell="A12" sqref="A12"/>
    </sheetView>
  </sheetViews>
  <sheetFormatPr baseColWidth="10" defaultRowHeight="15" x14ac:dyDescent="0.3"/>
  <cols>
    <col min="1" max="1" width="42.88671875" style="1" bestFit="1" customWidth="1"/>
    <col min="2" max="2" width="14.109375" style="1" bestFit="1" customWidth="1"/>
    <col min="3" max="3" width="9" style="1" bestFit="1" customWidth="1"/>
    <col min="4" max="4" width="10.5546875" style="1" bestFit="1" customWidth="1"/>
    <col min="5" max="5" width="8.109375" style="1" bestFit="1" customWidth="1"/>
    <col min="6" max="16384" width="11.5546875" style="1"/>
  </cols>
  <sheetData>
    <row r="1" spans="1:5" x14ac:dyDescent="0.3">
      <c r="A1" s="2" t="s">
        <v>53</v>
      </c>
      <c r="B1" s="1" t="s">
        <v>112</v>
      </c>
      <c r="C1" s="1" t="s">
        <v>114</v>
      </c>
      <c r="D1" s="1" t="s">
        <v>113</v>
      </c>
      <c r="E1" s="1" t="s">
        <v>121</v>
      </c>
    </row>
    <row r="2" spans="1:5" x14ac:dyDescent="0.3">
      <c r="A2" s="3" t="s">
        <v>54</v>
      </c>
      <c r="B2" s="4">
        <v>1</v>
      </c>
      <c r="C2" s="17">
        <v>1.088139281828074E-3</v>
      </c>
      <c r="D2" s="5">
        <v>1643</v>
      </c>
      <c r="E2" s="17">
        <v>5.1052432059560133E-3</v>
      </c>
    </row>
    <row r="3" spans="1:5" x14ac:dyDescent="0.3">
      <c r="A3" s="3" t="s">
        <v>1</v>
      </c>
      <c r="B3" s="4">
        <v>1</v>
      </c>
      <c r="C3" s="17">
        <v>1.088139281828074E-3</v>
      </c>
      <c r="D3" s="5">
        <v>-16</v>
      </c>
      <c r="E3" s="17">
        <v>-4.9716306327021437E-5</v>
      </c>
    </row>
    <row r="4" spans="1:5" x14ac:dyDescent="0.3">
      <c r="A4" s="3" t="s">
        <v>55</v>
      </c>
      <c r="B4" s="4">
        <v>1</v>
      </c>
      <c r="C4" s="17">
        <v>1.088139281828074E-3</v>
      </c>
      <c r="D4" s="5">
        <v>1236</v>
      </c>
      <c r="E4" s="17">
        <v>3.8405846637624059E-3</v>
      </c>
    </row>
    <row r="5" spans="1:5" x14ac:dyDescent="0.3">
      <c r="A5" s="3" t="s">
        <v>2</v>
      </c>
      <c r="B5" s="4">
        <v>9</v>
      </c>
      <c r="C5" s="17">
        <v>9.7932535364526653E-3</v>
      </c>
      <c r="D5" s="5">
        <v>1188</v>
      </c>
      <c r="E5" s="17">
        <v>3.6914357447813415E-3</v>
      </c>
    </row>
    <row r="6" spans="1:5" x14ac:dyDescent="0.3">
      <c r="A6" s="3" t="s">
        <v>3</v>
      </c>
      <c r="B6" s="4">
        <v>36</v>
      </c>
      <c r="C6" s="17">
        <v>3.9173014145810668E-2</v>
      </c>
      <c r="D6" s="5">
        <v>27286</v>
      </c>
      <c r="E6" s="17">
        <v>8.4784945902444175E-2</v>
      </c>
    </row>
    <row r="7" spans="1:5" x14ac:dyDescent="0.3">
      <c r="A7" s="3" t="s">
        <v>4</v>
      </c>
      <c r="B7" s="4">
        <v>1</v>
      </c>
      <c r="C7" s="17">
        <v>1.088139281828074E-3</v>
      </c>
      <c r="D7" s="5">
        <v>1236</v>
      </c>
      <c r="E7" s="17">
        <v>3.8405846637624059E-3</v>
      </c>
    </row>
    <row r="8" spans="1:5" x14ac:dyDescent="0.3">
      <c r="A8" s="3" t="s">
        <v>5</v>
      </c>
      <c r="B8" s="4">
        <v>1</v>
      </c>
      <c r="C8" s="17">
        <v>1.088139281828074E-3</v>
      </c>
      <c r="D8" s="5">
        <v>0</v>
      </c>
      <c r="E8" s="17">
        <v>0</v>
      </c>
    </row>
    <row r="9" spans="1:5" x14ac:dyDescent="0.3">
      <c r="A9" s="3" t="s">
        <v>56</v>
      </c>
      <c r="B9" s="4">
        <v>1</v>
      </c>
      <c r="C9" s="17">
        <v>1.088139281828074E-3</v>
      </c>
      <c r="D9" s="5">
        <v>462</v>
      </c>
      <c r="E9" s="17">
        <v>1.4355583451927439E-3</v>
      </c>
    </row>
    <row r="10" spans="1:5" x14ac:dyDescent="0.3">
      <c r="A10" s="3" t="s">
        <v>6</v>
      </c>
      <c r="B10" s="4">
        <v>1</v>
      </c>
      <c r="C10" s="17">
        <v>1.088139281828074E-3</v>
      </c>
      <c r="D10" s="5">
        <v>-832</v>
      </c>
      <c r="E10" s="17">
        <v>-2.5852479290051147E-3</v>
      </c>
    </row>
    <row r="11" spans="1:5" x14ac:dyDescent="0.3">
      <c r="A11" s="3" t="s">
        <v>7</v>
      </c>
      <c r="B11" s="4">
        <v>1</v>
      </c>
      <c r="C11" s="17">
        <v>1.088139281828074E-3</v>
      </c>
      <c r="D11" s="5">
        <v>-1059</v>
      </c>
      <c r="E11" s="17">
        <v>-3.2905980250197311E-3</v>
      </c>
    </row>
    <row r="12" spans="1:5" x14ac:dyDescent="0.3">
      <c r="A12" s="3" t="s">
        <v>57</v>
      </c>
      <c r="B12" s="4">
        <v>1</v>
      </c>
      <c r="C12" s="17">
        <v>1.088139281828074E-3</v>
      </c>
      <c r="D12" s="5">
        <v>1000</v>
      </c>
      <c r="E12" s="17">
        <v>3.1072691454388395E-3</v>
      </c>
    </row>
    <row r="13" spans="1:5" x14ac:dyDescent="0.3">
      <c r="A13" s="3" t="s">
        <v>58</v>
      </c>
      <c r="B13" s="4">
        <v>1</v>
      </c>
      <c r="C13" s="17">
        <v>1.088139281828074E-3</v>
      </c>
      <c r="D13" s="5">
        <v>0</v>
      </c>
      <c r="E13" s="17">
        <v>0</v>
      </c>
    </row>
    <row r="14" spans="1:5" x14ac:dyDescent="0.3">
      <c r="A14" s="3" t="s">
        <v>8</v>
      </c>
      <c r="B14" s="4">
        <v>1</v>
      </c>
      <c r="C14" s="17">
        <v>1.088139281828074E-3</v>
      </c>
      <c r="D14" s="5">
        <v>1220</v>
      </c>
      <c r="E14" s="17">
        <v>3.7908683574353844E-3</v>
      </c>
    </row>
    <row r="15" spans="1:5" x14ac:dyDescent="0.3">
      <c r="A15" s="3" t="s">
        <v>59</v>
      </c>
      <c r="B15" s="4">
        <v>1</v>
      </c>
      <c r="C15" s="17">
        <v>1.088139281828074E-3</v>
      </c>
      <c r="D15" s="5">
        <v>0</v>
      </c>
      <c r="E15" s="17">
        <v>0</v>
      </c>
    </row>
    <row r="16" spans="1:5" x14ac:dyDescent="0.3">
      <c r="A16" s="3" t="s">
        <v>60</v>
      </c>
      <c r="B16" s="4">
        <v>1</v>
      </c>
      <c r="C16" s="17">
        <v>1.088139281828074E-3</v>
      </c>
      <c r="D16" s="5">
        <v>1236</v>
      </c>
      <c r="E16" s="17">
        <v>3.8405846637624059E-3</v>
      </c>
    </row>
    <row r="17" spans="1:5" x14ac:dyDescent="0.3">
      <c r="A17" s="3" t="s">
        <v>61</v>
      </c>
      <c r="B17" s="4">
        <v>1</v>
      </c>
      <c r="C17" s="17">
        <v>1.088139281828074E-3</v>
      </c>
      <c r="D17" s="5">
        <v>9800</v>
      </c>
      <c r="E17" s="17">
        <v>3.045123762530063E-2</v>
      </c>
    </row>
    <row r="18" spans="1:5" x14ac:dyDescent="0.3">
      <c r="A18" s="3" t="s">
        <v>9</v>
      </c>
      <c r="B18" s="4">
        <v>1</v>
      </c>
      <c r="C18" s="17">
        <v>1.088139281828074E-3</v>
      </c>
      <c r="D18" s="5">
        <v>1200</v>
      </c>
      <c r="E18" s="17">
        <v>3.7287229745266077E-3</v>
      </c>
    </row>
    <row r="19" spans="1:5" x14ac:dyDescent="0.3">
      <c r="A19" s="3" t="s">
        <v>62</v>
      </c>
      <c r="B19" s="4">
        <v>4</v>
      </c>
      <c r="C19" s="17">
        <v>4.3525571273122961E-3</v>
      </c>
      <c r="D19" s="5">
        <v>-496</v>
      </c>
      <c r="E19" s="17">
        <v>-1.5412054961376645E-3</v>
      </c>
    </row>
    <row r="20" spans="1:5" x14ac:dyDescent="0.3">
      <c r="A20" s="3" t="s">
        <v>63</v>
      </c>
      <c r="B20" s="4">
        <v>1</v>
      </c>
      <c r="C20" s="17">
        <v>1.088139281828074E-3</v>
      </c>
      <c r="D20" s="5">
        <v>9060</v>
      </c>
      <c r="E20" s="17">
        <v>2.8151858457675889E-2</v>
      </c>
    </row>
    <row r="21" spans="1:5" x14ac:dyDescent="0.3">
      <c r="A21" s="3" t="s">
        <v>10</v>
      </c>
      <c r="B21" s="4">
        <v>1</v>
      </c>
      <c r="C21" s="17">
        <v>1.088139281828074E-3</v>
      </c>
      <c r="D21" s="5">
        <v>-613</v>
      </c>
      <c r="E21" s="17">
        <v>-1.9047559861540087E-3</v>
      </c>
    </row>
    <row r="22" spans="1:5" x14ac:dyDescent="0.3">
      <c r="A22" s="3" t="s">
        <v>64</v>
      </c>
      <c r="B22" s="4">
        <v>1</v>
      </c>
      <c r="C22" s="17">
        <v>1.088139281828074E-3</v>
      </c>
      <c r="D22" s="5">
        <v>0</v>
      </c>
      <c r="E22" s="17">
        <v>0</v>
      </c>
    </row>
    <row r="23" spans="1:5" x14ac:dyDescent="0.3">
      <c r="A23" s="3" t="s">
        <v>11</v>
      </c>
      <c r="B23" s="4">
        <v>1</v>
      </c>
      <c r="C23" s="17">
        <v>1.088139281828074E-3</v>
      </c>
      <c r="D23" s="5">
        <v>0</v>
      </c>
      <c r="E23" s="17">
        <v>0</v>
      </c>
    </row>
    <row r="24" spans="1:5" x14ac:dyDescent="0.3">
      <c r="A24" s="3" t="s">
        <v>65</v>
      </c>
      <c r="B24" s="4">
        <v>1</v>
      </c>
      <c r="C24" s="17">
        <v>1.088139281828074E-3</v>
      </c>
      <c r="D24" s="5">
        <v>0</v>
      </c>
      <c r="E24" s="17">
        <v>0</v>
      </c>
    </row>
    <row r="25" spans="1:5" x14ac:dyDescent="0.3">
      <c r="A25" s="3" t="s">
        <v>12</v>
      </c>
      <c r="B25" s="4">
        <v>1</v>
      </c>
      <c r="C25" s="17">
        <v>1.088139281828074E-3</v>
      </c>
      <c r="D25" s="5">
        <v>-118</v>
      </c>
      <c r="E25" s="17">
        <v>-3.6665775916178308E-4</v>
      </c>
    </row>
    <row r="26" spans="1:5" x14ac:dyDescent="0.3">
      <c r="A26" s="3" t="s">
        <v>66</v>
      </c>
      <c r="B26" s="4">
        <v>4</v>
      </c>
      <c r="C26" s="17">
        <v>4.3525571273122961E-3</v>
      </c>
      <c r="D26" s="5">
        <v>1320</v>
      </c>
      <c r="E26" s="17">
        <v>4.1015952719792685E-3</v>
      </c>
    </row>
    <row r="27" spans="1:5" x14ac:dyDescent="0.3">
      <c r="A27" s="3" t="s">
        <v>13</v>
      </c>
      <c r="B27" s="4">
        <v>1</v>
      </c>
      <c r="C27" s="17">
        <v>1.088139281828074E-3</v>
      </c>
      <c r="D27" s="5">
        <v>1296</v>
      </c>
      <c r="E27" s="17">
        <v>4.0270208124887361E-3</v>
      </c>
    </row>
    <row r="28" spans="1:5" x14ac:dyDescent="0.3">
      <c r="A28" s="3" t="s">
        <v>14</v>
      </c>
      <c r="B28" s="4">
        <v>1</v>
      </c>
      <c r="C28" s="17">
        <v>1.088139281828074E-3</v>
      </c>
      <c r="D28" s="5">
        <v>-36</v>
      </c>
      <c r="E28" s="17">
        <v>-1.1186168923579823E-4</v>
      </c>
    </row>
    <row r="29" spans="1:5" x14ac:dyDescent="0.3">
      <c r="A29" s="3" t="s">
        <v>15</v>
      </c>
      <c r="B29" s="4">
        <v>1</v>
      </c>
      <c r="C29" s="17">
        <v>1.088139281828074E-3</v>
      </c>
      <c r="D29" s="5">
        <v>-257</v>
      </c>
      <c r="E29" s="17">
        <v>-7.985681703777818E-4</v>
      </c>
    </row>
    <row r="30" spans="1:5" x14ac:dyDescent="0.3">
      <c r="A30" s="3" t="s">
        <v>16</v>
      </c>
      <c r="B30" s="4">
        <v>1</v>
      </c>
      <c r="C30" s="17">
        <v>1.088139281828074E-3</v>
      </c>
      <c r="D30" s="5">
        <v>1236</v>
      </c>
      <c r="E30" s="17">
        <v>3.8405846637624059E-3</v>
      </c>
    </row>
    <row r="31" spans="1:5" x14ac:dyDescent="0.3">
      <c r="A31" s="3" t="s">
        <v>67</v>
      </c>
      <c r="B31" s="4">
        <v>4</v>
      </c>
      <c r="C31" s="17">
        <v>4.3525571273122961E-3</v>
      </c>
      <c r="D31" s="5">
        <v>6746</v>
      </c>
      <c r="E31" s="17">
        <v>2.0961637655130413E-2</v>
      </c>
    </row>
    <row r="32" spans="1:5" x14ac:dyDescent="0.3">
      <c r="A32" s="3" t="s">
        <v>68</v>
      </c>
      <c r="B32" s="4">
        <v>1</v>
      </c>
      <c r="C32" s="17">
        <v>1.088139281828074E-3</v>
      </c>
      <c r="D32" s="5">
        <v>-16</v>
      </c>
      <c r="E32" s="17">
        <v>-4.9716306327021437E-5</v>
      </c>
    </row>
    <row r="33" spans="1:5" x14ac:dyDescent="0.3">
      <c r="A33" s="3" t="s">
        <v>69</v>
      </c>
      <c r="B33" s="4">
        <v>4</v>
      </c>
      <c r="C33" s="17">
        <v>4.3525571273122961E-3</v>
      </c>
      <c r="D33" s="5">
        <v>-303</v>
      </c>
      <c r="E33" s="17">
        <v>-9.4150255106796837E-4</v>
      </c>
    </row>
    <row r="34" spans="1:5" x14ac:dyDescent="0.3">
      <c r="A34" s="3" t="s">
        <v>17</v>
      </c>
      <c r="B34" s="4">
        <v>1</v>
      </c>
      <c r="C34" s="17">
        <v>1.088139281828074E-3</v>
      </c>
      <c r="D34" s="5">
        <v>1236</v>
      </c>
      <c r="E34" s="17">
        <v>3.8405846637624059E-3</v>
      </c>
    </row>
    <row r="35" spans="1:5" x14ac:dyDescent="0.3">
      <c r="A35" s="3" t="s">
        <v>18</v>
      </c>
      <c r="B35" s="4">
        <v>1</v>
      </c>
      <c r="C35" s="17">
        <v>1.088139281828074E-3</v>
      </c>
      <c r="D35" s="5">
        <v>-941</v>
      </c>
      <c r="E35" s="17">
        <v>-2.9239402658579479E-3</v>
      </c>
    </row>
    <row r="36" spans="1:5" x14ac:dyDescent="0.3">
      <c r="A36" s="3" t="s">
        <v>70</v>
      </c>
      <c r="B36" s="4">
        <v>1</v>
      </c>
      <c r="C36" s="17">
        <v>1.088139281828074E-3</v>
      </c>
      <c r="D36" s="5">
        <v>-16</v>
      </c>
      <c r="E36" s="17">
        <v>-4.9716306327021437E-5</v>
      </c>
    </row>
    <row r="37" spans="1:5" x14ac:dyDescent="0.3">
      <c r="A37" s="3" t="s">
        <v>19</v>
      </c>
      <c r="B37" s="4">
        <v>81</v>
      </c>
      <c r="C37" s="17">
        <v>8.813928182807397E-2</v>
      </c>
      <c r="D37" s="5">
        <v>11213</v>
      </c>
      <c r="E37" s="17">
        <v>3.4841808927805716E-2</v>
      </c>
    </row>
    <row r="38" spans="1:5" x14ac:dyDescent="0.3">
      <c r="A38" s="3" t="s">
        <v>20</v>
      </c>
      <c r="B38" s="4">
        <v>1</v>
      </c>
      <c r="C38" s="17">
        <v>1.088139281828074E-3</v>
      </c>
      <c r="D38" s="5">
        <v>-16</v>
      </c>
      <c r="E38" s="17">
        <v>-4.9716306327021437E-5</v>
      </c>
    </row>
    <row r="39" spans="1:5" x14ac:dyDescent="0.3">
      <c r="A39" s="3" t="s">
        <v>71</v>
      </c>
      <c r="B39" s="4">
        <v>4</v>
      </c>
      <c r="C39" s="17">
        <v>4.3525571273122961E-3</v>
      </c>
      <c r="D39" s="5">
        <v>18160</v>
      </c>
      <c r="E39" s="17">
        <v>5.6428007681169332E-2</v>
      </c>
    </row>
    <row r="40" spans="1:5" x14ac:dyDescent="0.3">
      <c r="A40" s="3" t="s">
        <v>21</v>
      </c>
      <c r="B40" s="4">
        <v>1</v>
      </c>
      <c r="C40" s="17">
        <v>1.088139281828074E-3</v>
      </c>
      <c r="D40" s="5">
        <v>374</v>
      </c>
      <c r="E40" s="17">
        <v>1.1621186603941261E-3</v>
      </c>
    </row>
    <row r="41" spans="1:5" x14ac:dyDescent="0.3">
      <c r="A41" s="3" t="s">
        <v>22</v>
      </c>
      <c r="B41" s="4">
        <v>9</v>
      </c>
      <c r="C41" s="17">
        <v>9.7932535364526653E-3</v>
      </c>
      <c r="D41" s="5">
        <v>2472</v>
      </c>
      <c r="E41" s="17">
        <v>7.6811693275248118E-3</v>
      </c>
    </row>
    <row r="42" spans="1:5" x14ac:dyDescent="0.3">
      <c r="A42" s="3" t="s">
        <v>23</v>
      </c>
      <c r="B42" s="4">
        <v>1</v>
      </c>
      <c r="C42" s="17">
        <v>1.088139281828074E-3</v>
      </c>
      <c r="D42" s="5">
        <v>1236</v>
      </c>
      <c r="E42" s="17">
        <v>3.8405846637624059E-3</v>
      </c>
    </row>
    <row r="43" spans="1:5" x14ac:dyDescent="0.3">
      <c r="A43" s="3" t="s">
        <v>24</v>
      </c>
      <c r="B43" s="4">
        <v>1</v>
      </c>
      <c r="C43" s="17">
        <v>1.088139281828074E-3</v>
      </c>
      <c r="D43" s="5">
        <v>1236</v>
      </c>
      <c r="E43" s="17">
        <v>3.8405846637624059E-3</v>
      </c>
    </row>
    <row r="44" spans="1:5" x14ac:dyDescent="0.3">
      <c r="A44" s="3" t="s">
        <v>72</v>
      </c>
      <c r="B44" s="4">
        <v>1</v>
      </c>
      <c r="C44" s="17">
        <v>1.088139281828074E-3</v>
      </c>
      <c r="D44" s="5">
        <v>1236</v>
      </c>
      <c r="E44" s="17">
        <v>3.8405846637624059E-3</v>
      </c>
    </row>
    <row r="45" spans="1:5" x14ac:dyDescent="0.3">
      <c r="A45" s="3" t="s">
        <v>73</v>
      </c>
      <c r="B45" s="4">
        <v>1</v>
      </c>
      <c r="C45" s="17">
        <v>1.088139281828074E-3</v>
      </c>
      <c r="D45" s="5">
        <v>1236</v>
      </c>
      <c r="E45" s="17">
        <v>3.8405846637624059E-3</v>
      </c>
    </row>
    <row r="46" spans="1:5" x14ac:dyDescent="0.3">
      <c r="A46" s="3" t="s">
        <v>74</v>
      </c>
      <c r="B46" s="4">
        <v>1</v>
      </c>
      <c r="C46" s="17">
        <v>1.088139281828074E-3</v>
      </c>
      <c r="D46" s="5">
        <v>0</v>
      </c>
      <c r="E46" s="17">
        <v>0</v>
      </c>
    </row>
    <row r="47" spans="1:5" x14ac:dyDescent="0.3">
      <c r="A47" s="3" t="s">
        <v>25</v>
      </c>
      <c r="B47" s="4">
        <v>1</v>
      </c>
      <c r="C47" s="17">
        <v>1.088139281828074E-3</v>
      </c>
      <c r="D47" s="5">
        <v>1236</v>
      </c>
      <c r="E47" s="17">
        <v>3.8405846637624059E-3</v>
      </c>
    </row>
    <row r="48" spans="1:5" x14ac:dyDescent="0.3">
      <c r="A48" s="3" t="s">
        <v>75</v>
      </c>
      <c r="B48" s="4">
        <v>1</v>
      </c>
      <c r="C48" s="17">
        <v>1.088139281828074E-3</v>
      </c>
      <c r="D48" s="5">
        <v>1236</v>
      </c>
      <c r="E48" s="17">
        <v>3.8405846637624059E-3</v>
      </c>
    </row>
    <row r="49" spans="1:5" x14ac:dyDescent="0.3">
      <c r="A49" s="3" t="s">
        <v>76</v>
      </c>
      <c r="B49" s="4">
        <v>1</v>
      </c>
      <c r="C49" s="17">
        <v>1.088139281828074E-3</v>
      </c>
      <c r="D49" s="5">
        <v>1236</v>
      </c>
      <c r="E49" s="17">
        <v>3.8405846637624059E-3</v>
      </c>
    </row>
    <row r="50" spans="1:5" x14ac:dyDescent="0.3">
      <c r="A50" s="3" t="s">
        <v>77</v>
      </c>
      <c r="B50" s="4">
        <v>1</v>
      </c>
      <c r="C50" s="17">
        <v>1.088139281828074E-3</v>
      </c>
      <c r="D50" s="5">
        <v>1236</v>
      </c>
      <c r="E50" s="17">
        <v>3.8405846637624059E-3</v>
      </c>
    </row>
    <row r="51" spans="1:5" x14ac:dyDescent="0.3">
      <c r="A51" s="3" t="s">
        <v>26</v>
      </c>
      <c r="B51" s="4">
        <v>25</v>
      </c>
      <c r="C51" s="17">
        <v>2.720348204570185E-2</v>
      </c>
      <c r="D51" s="5">
        <v>3075</v>
      </c>
      <c r="E51" s="17">
        <v>9.5548526222244325E-3</v>
      </c>
    </row>
    <row r="52" spans="1:5" x14ac:dyDescent="0.3">
      <c r="A52" s="3" t="s">
        <v>27</v>
      </c>
      <c r="B52" s="4">
        <v>1</v>
      </c>
      <c r="C52" s="17">
        <v>1.088139281828074E-3</v>
      </c>
      <c r="D52" s="5">
        <v>1236</v>
      </c>
      <c r="E52" s="17">
        <v>3.8405846637624059E-3</v>
      </c>
    </row>
    <row r="53" spans="1:5" x14ac:dyDescent="0.3">
      <c r="A53" s="3" t="s">
        <v>28</v>
      </c>
      <c r="B53" s="4">
        <v>16</v>
      </c>
      <c r="C53" s="17">
        <v>1.7410228509249184E-2</v>
      </c>
      <c r="D53" s="5">
        <v>2814</v>
      </c>
      <c r="E53" s="17">
        <v>8.7438553752648938E-3</v>
      </c>
    </row>
    <row r="54" spans="1:5" x14ac:dyDescent="0.3">
      <c r="A54" s="3" t="s">
        <v>29</v>
      </c>
      <c r="B54" s="4">
        <v>1</v>
      </c>
      <c r="C54" s="17">
        <v>1.088139281828074E-3</v>
      </c>
      <c r="D54" s="5">
        <v>-16</v>
      </c>
      <c r="E54" s="17">
        <v>-4.9716306327021437E-5</v>
      </c>
    </row>
    <row r="55" spans="1:5" x14ac:dyDescent="0.3">
      <c r="A55" s="3" t="s">
        <v>78</v>
      </c>
      <c r="B55" s="4">
        <v>1</v>
      </c>
      <c r="C55" s="17">
        <v>1.088139281828074E-3</v>
      </c>
      <c r="D55" s="5">
        <v>1236</v>
      </c>
      <c r="E55" s="17">
        <v>3.8405846637624059E-3</v>
      </c>
    </row>
    <row r="56" spans="1:5" x14ac:dyDescent="0.3">
      <c r="A56" s="3" t="s">
        <v>30</v>
      </c>
      <c r="B56" s="4">
        <v>1</v>
      </c>
      <c r="C56" s="17">
        <v>1.088139281828074E-3</v>
      </c>
      <c r="D56" s="5">
        <v>1236</v>
      </c>
      <c r="E56" s="17">
        <v>3.8405846637624059E-3</v>
      </c>
    </row>
    <row r="57" spans="1:5" x14ac:dyDescent="0.3">
      <c r="A57" s="3" t="s">
        <v>31</v>
      </c>
      <c r="B57" s="4">
        <v>9</v>
      </c>
      <c r="C57" s="17">
        <v>9.7932535364526653E-3</v>
      </c>
      <c r="D57" s="5">
        <v>3708</v>
      </c>
      <c r="E57" s="17">
        <v>1.1521753991287218E-2</v>
      </c>
    </row>
    <row r="58" spans="1:5" x14ac:dyDescent="0.3">
      <c r="A58" s="3" t="s">
        <v>79</v>
      </c>
      <c r="B58" s="4">
        <v>1</v>
      </c>
      <c r="C58" s="17">
        <v>1.088139281828074E-3</v>
      </c>
      <c r="D58" s="5">
        <v>12236</v>
      </c>
      <c r="E58" s="17">
        <v>3.8020545263589639E-2</v>
      </c>
    </row>
    <row r="59" spans="1:5" x14ac:dyDescent="0.3">
      <c r="A59" s="3" t="s">
        <v>32</v>
      </c>
      <c r="B59" s="4">
        <v>4</v>
      </c>
      <c r="C59" s="17">
        <v>4.3525571273122961E-3</v>
      </c>
      <c r="D59" s="5">
        <v>12236</v>
      </c>
      <c r="E59" s="17">
        <v>3.8020545263589639E-2</v>
      </c>
    </row>
    <row r="60" spans="1:5" x14ac:dyDescent="0.3">
      <c r="A60" s="3" t="s">
        <v>80</v>
      </c>
      <c r="B60" s="4">
        <v>1</v>
      </c>
      <c r="C60" s="17">
        <v>1.088139281828074E-3</v>
      </c>
      <c r="D60" s="5">
        <v>-819</v>
      </c>
      <c r="E60" s="17">
        <v>-2.5448534301144095E-3</v>
      </c>
    </row>
    <row r="61" spans="1:5" x14ac:dyDescent="0.3">
      <c r="A61" s="3" t="s">
        <v>81</v>
      </c>
      <c r="B61" s="4">
        <v>1</v>
      </c>
      <c r="C61" s="17">
        <v>1.088139281828074E-3</v>
      </c>
      <c r="D61" s="5">
        <v>360</v>
      </c>
      <c r="E61" s="17">
        <v>1.1186168923579822E-3</v>
      </c>
    </row>
    <row r="62" spans="1:5" x14ac:dyDescent="0.3">
      <c r="A62" s="3" t="s">
        <v>82</v>
      </c>
      <c r="B62" s="4">
        <v>1</v>
      </c>
      <c r="C62" s="17">
        <v>1.088139281828074E-3</v>
      </c>
      <c r="D62" s="5">
        <v>0</v>
      </c>
      <c r="E62" s="17">
        <v>0</v>
      </c>
    </row>
    <row r="63" spans="1:5" x14ac:dyDescent="0.3">
      <c r="A63" s="3" t="s">
        <v>83</v>
      </c>
      <c r="B63" s="4">
        <v>484</v>
      </c>
      <c r="C63" s="17">
        <v>0.52665941240478775</v>
      </c>
      <c r="D63" s="5">
        <v>50695</v>
      </c>
      <c r="E63" s="17">
        <v>0.15752300932802193</v>
      </c>
    </row>
    <row r="64" spans="1:5" x14ac:dyDescent="0.3">
      <c r="A64" s="3" t="s">
        <v>33</v>
      </c>
      <c r="B64" s="4">
        <v>1</v>
      </c>
      <c r="C64" s="17">
        <v>1.088139281828074E-3</v>
      </c>
      <c r="D64" s="5">
        <v>1220</v>
      </c>
      <c r="E64" s="17">
        <v>3.7908683574353844E-3</v>
      </c>
    </row>
    <row r="65" spans="1:5" x14ac:dyDescent="0.3">
      <c r="A65" s="3" t="s">
        <v>34</v>
      </c>
      <c r="B65" s="4">
        <v>1</v>
      </c>
      <c r="C65" s="17">
        <v>1.088139281828074E-3</v>
      </c>
      <c r="D65" s="5">
        <v>1236</v>
      </c>
      <c r="E65" s="17">
        <v>3.8405846637624059E-3</v>
      </c>
    </row>
    <row r="66" spans="1:5" x14ac:dyDescent="0.3">
      <c r="A66" s="3" t="s">
        <v>35</v>
      </c>
      <c r="B66" s="4">
        <v>4</v>
      </c>
      <c r="C66" s="17">
        <v>4.3525571273122961E-3</v>
      </c>
      <c r="D66" s="5">
        <v>1236</v>
      </c>
      <c r="E66" s="17">
        <v>3.8405846637624059E-3</v>
      </c>
    </row>
    <row r="67" spans="1:5" x14ac:dyDescent="0.3">
      <c r="A67" s="3" t="s">
        <v>36</v>
      </c>
      <c r="B67" s="4">
        <v>1</v>
      </c>
      <c r="C67" s="17">
        <v>1.088139281828074E-3</v>
      </c>
      <c r="D67" s="5">
        <v>1236</v>
      </c>
      <c r="E67" s="17">
        <v>3.8405846637624059E-3</v>
      </c>
    </row>
    <row r="68" spans="1:5" x14ac:dyDescent="0.3">
      <c r="A68" s="3" t="s">
        <v>37</v>
      </c>
      <c r="B68" s="4">
        <v>1</v>
      </c>
      <c r="C68" s="17">
        <v>1.088139281828074E-3</v>
      </c>
      <c r="D68" s="5">
        <v>1236</v>
      </c>
      <c r="E68" s="17">
        <v>3.8405846637624059E-3</v>
      </c>
    </row>
    <row r="69" spans="1:5" x14ac:dyDescent="0.3">
      <c r="A69" s="3" t="s">
        <v>38</v>
      </c>
      <c r="B69" s="4">
        <v>4</v>
      </c>
      <c r="C69" s="17">
        <v>4.3525571273122961E-3</v>
      </c>
      <c r="D69" s="5">
        <v>2472</v>
      </c>
      <c r="E69" s="17">
        <v>7.6811693275248118E-3</v>
      </c>
    </row>
    <row r="70" spans="1:5" x14ac:dyDescent="0.3">
      <c r="A70" s="3" t="s">
        <v>39</v>
      </c>
      <c r="B70" s="4">
        <v>1</v>
      </c>
      <c r="C70" s="17">
        <v>1.088139281828074E-3</v>
      </c>
      <c r="D70" s="5">
        <v>1830</v>
      </c>
      <c r="E70" s="17">
        <v>5.6863025361530766E-3</v>
      </c>
    </row>
    <row r="71" spans="1:5" x14ac:dyDescent="0.3">
      <c r="A71" s="3" t="s">
        <v>40</v>
      </c>
      <c r="B71" s="4">
        <v>1</v>
      </c>
      <c r="C71" s="17">
        <v>1.088139281828074E-3</v>
      </c>
      <c r="D71" s="5">
        <v>1236</v>
      </c>
      <c r="E71" s="17">
        <v>3.8405846637624059E-3</v>
      </c>
    </row>
    <row r="72" spans="1:5" x14ac:dyDescent="0.3">
      <c r="A72" s="3" t="s">
        <v>84</v>
      </c>
      <c r="B72" s="4">
        <v>1</v>
      </c>
      <c r="C72" s="17">
        <v>1.088139281828074E-3</v>
      </c>
      <c r="D72" s="5">
        <v>1236</v>
      </c>
      <c r="E72" s="17">
        <v>3.8405846637624059E-3</v>
      </c>
    </row>
    <row r="73" spans="1:5" x14ac:dyDescent="0.3">
      <c r="A73" s="3" t="s">
        <v>85</v>
      </c>
      <c r="B73" s="4">
        <v>1</v>
      </c>
      <c r="C73" s="17">
        <v>1.088139281828074E-3</v>
      </c>
      <c r="D73" s="5">
        <v>0</v>
      </c>
      <c r="E73" s="17">
        <v>0</v>
      </c>
    </row>
    <row r="74" spans="1:5" x14ac:dyDescent="0.3">
      <c r="A74" s="3" t="s">
        <v>41</v>
      </c>
      <c r="B74" s="4">
        <v>49</v>
      </c>
      <c r="C74" s="17">
        <v>5.3318824809575623E-2</v>
      </c>
      <c r="D74" s="5">
        <v>14260</v>
      </c>
      <c r="E74" s="17">
        <v>4.4309658013957857E-2</v>
      </c>
    </row>
    <row r="75" spans="1:5" x14ac:dyDescent="0.3">
      <c r="A75" s="3" t="s">
        <v>86</v>
      </c>
      <c r="B75" s="4">
        <v>1</v>
      </c>
      <c r="C75" s="17">
        <v>1.088139281828074E-3</v>
      </c>
      <c r="D75" s="5">
        <v>1236</v>
      </c>
      <c r="E75" s="17">
        <v>3.8405846637624059E-3</v>
      </c>
    </row>
    <row r="76" spans="1:5" x14ac:dyDescent="0.3">
      <c r="A76" s="3" t="s">
        <v>87</v>
      </c>
      <c r="B76" s="4">
        <v>4</v>
      </c>
      <c r="C76" s="17">
        <v>4.3525571273122961E-3</v>
      </c>
      <c r="D76" s="5">
        <v>3627</v>
      </c>
      <c r="E76" s="17">
        <v>1.1270065190506672E-2</v>
      </c>
    </row>
    <row r="77" spans="1:5" x14ac:dyDescent="0.3">
      <c r="A77" s="3" t="s">
        <v>42</v>
      </c>
      <c r="B77" s="4">
        <v>1</v>
      </c>
      <c r="C77" s="17">
        <v>1.088139281828074E-3</v>
      </c>
      <c r="D77" s="5">
        <v>1031</v>
      </c>
      <c r="E77" s="17">
        <v>3.2035944889474434E-3</v>
      </c>
    </row>
    <row r="78" spans="1:5" x14ac:dyDescent="0.3">
      <c r="A78" s="3" t="s">
        <v>88</v>
      </c>
      <c r="B78" s="4">
        <v>9</v>
      </c>
      <c r="C78" s="17">
        <v>9.7932535364526653E-3</v>
      </c>
      <c r="D78" s="5">
        <v>2456</v>
      </c>
      <c r="E78" s="17">
        <v>7.6314530211977899E-3</v>
      </c>
    </row>
    <row r="79" spans="1:5" x14ac:dyDescent="0.3">
      <c r="A79" s="3" t="s">
        <v>43</v>
      </c>
      <c r="B79" s="4">
        <v>1</v>
      </c>
      <c r="C79" s="17">
        <v>1.088139281828074E-3</v>
      </c>
      <c r="D79" s="5">
        <v>0</v>
      </c>
      <c r="E79" s="17">
        <v>0</v>
      </c>
    </row>
    <row r="80" spans="1:5" x14ac:dyDescent="0.3">
      <c r="A80" s="3" t="s">
        <v>44</v>
      </c>
      <c r="B80" s="4">
        <v>1</v>
      </c>
      <c r="C80" s="17">
        <v>1.088139281828074E-3</v>
      </c>
      <c r="D80" s="5">
        <v>1220</v>
      </c>
      <c r="E80" s="17">
        <v>3.7908683574353844E-3</v>
      </c>
    </row>
    <row r="81" spans="1:5" x14ac:dyDescent="0.3">
      <c r="A81" s="3" t="s">
        <v>45</v>
      </c>
      <c r="B81" s="4">
        <v>36</v>
      </c>
      <c r="C81" s="17">
        <v>3.9173014145810668E-2</v>
      </c>
      <c r="D81" s="5">
        <v>4875</v>
      </c>
      <c r="E81" s="17">
        <v>1.5147937084014343E-2</v>
      </c>
    </row>
    <row r="82" spans="1:5" x14ac:dyDescent="0.3">
      <c r="A82" s="3" t="s">
        <v>89</v>
      </c>
      <c r="B82" s="4">
        <v>1</v>
      </c>
      <c r="C82" s="17">
        <v>1.088139281828074E-3</v>
      </c>
      <c r="D82" s="5">
        <v>-16</v>
      </c>
      <c r="E82" s="17">
        <v>-4.9716306327021437E-5</v>
      </c>
    </row>
    <row r="83" spans="1:5" x14ac:dyDescent="0.3">
      <c r="A83" s="3" t="s">
        <v>90</v>
      </c>
      <c r="B83" s="4">
        <v>1</v>
      </c>
      <c r="C83" s="17">
        <v>1.088139281828074E-3</v>
      </c>
      <c r="D83" s="5">
        <v>0</v>
      </c>
      <c r="E83" s="17">
        <v>0</v>
      </c>
    </row>
    <row r="84" spans="1:5" x14ac:dyDescent="0.3">
      <c r="A84" s="3" t="s">
        <v>46</v>
      </c>
      <c r="B84" s="4">
        <v>1</v>
      </c>
      <c r="C84" s="17">
        <v>1.088139281828074E-3</v>
      </c>
      <c r="D84" s="5">
        <v>-287</v>
      </c>
      <c r="E84" s="17">
        <v>-8.9178624474094701E-4</v>
      </c>
    </row>
    <row r="85" spans="1:5" x14ac:dyDescent="0.3">
      <c r="A85" s="3" t="s">
        <v>91</v>
      </c>
      <c r="B85" s="4">
        <v>1</v>
      </c>
      <c r="C85" s="17">
        <v>1.088139281828074E-3</v>
      </c>
      <c r="D85" s="5">
        <v>644</v>
      </c>
      <c r="E85" s="17">
        <v>2.0010813296626128E-3</v>
      </c>
    </row>
    <row r="86" spans="1:5" x14ac:dyDescent="0.3">
      <c r="A86" s="3" t="s">
        <v>92</v>
      </c>
      <c r="B86" s="4">
        <v>9</v>
      </c>
      <c r="C86" s="17">
        <v>9.7932535364526653E-3</v>
      </c>
      <c r="D86" s="5">
        <v>10412</v>
      </c>
      <c r="E86" s="17">
        <v>3.2352886342309199E-2</v>
      </c>
    </row>
    <row r="87" spans="1:5" x14ac:dyDescent="0.3">
      <c r="A87" s="3" t="s">
        <v>93</v>
      </c>
      <c r="B87" s="4">
        <v>9</v>
      </c>
      <c r="C87" s="17">
        <v>9.7932535364526653E-3</v>
      </c>
      <c r="D87" s="5">
        <v>3676</v>
      </c>
      <c r="E87" s="17">
        <v>1.1422321378633174E-2</v>
      </c>
    </row>
    <row r="88" spans="1:5" x14ac:dyDescent="0.3">
      <c r="A88" s="3" t="s">
        <v>94</v>
      </c>
      <c r="B88" s="4">
        <v>4</v>
      </c>
      <c r="C88" s="17">
        <v>4.3525571273122961E-3</v>
      </c>
      <c r="D88" s="5">
        <v>13193</v>
      </c>
      <c r="E88" s="17">
        <v>4.099420183577461E-2</v>
      </c>
    </row>
    <row r="89" spans="1:5" x14ac:dyDescent="0.3">
      <c r="A89" s="3" t="s">
        <v>47</v>
      </c>
      <c r="B89" s="4">
        <v>9</v>
      </c>
      <c r="C89" s="17">
        <v>9.7932535364526653E-3</v>
      </c>
      <c r="D89" s="5">
        <v>3082</v>
      </c>
      <c r="E89" s="17">
        <v>9.576603506242504E-3</v>
      </c>
    </row>
    <row r="90" spans="1:5" x14ac:dyDescent="0.3">
      <c r="A90" s="3" t="s">
        <v>95</v>
      </c>
      <c r="B90" s="4">
        <v>9</v>
      </c>
      <c r="C90" s="17">
        <v>9.7932535364526653E-3</v>
      </c>
      <c r="D90" s="5">
        <v>21490</v>
      </c>
      <c r="E90" s="17">
        <v>6.6775213935480665E-2</v>
      </c>
    </row>
    <row r="91" spans="1:5" x14ac:dyDescent="0.3">
      <c r="A91" s="3" t="s">
        <v>48</v>
      </c>
      <c r="B91" s="4">
        <v>4</v>
      </c>
      <c r="C91" s="17">
        <v>4.3525571273122961E-3</v>
      </c>
      <c r="D91" s="5">
        <v>2654</v>
      </c>
      <c r="E91" s="17">
        <v>8.24669231199468E-3</v>
      </c>
    </row>
    <row r="92" spans="1:5" x14ac:dyDescent="0.3">
      <c r="A92" s="3" t="s">
        <v>96</v>
      </c>
      <c r="B92" s="4">
        <v>1</v>
      </c>
      <c r="C92" s="17">
        <v>1.088139281828074E-3</v>
      </c>
      <c r="D92" s="5">
        <v>0</v>
      </c>
      <c r="E92" s="17">
        <v>0</v>
      </c>
    </row>
    <row r="93" spans="1:5" x14ac:dyDescent="0.3">
      <c r="A93" s="3" t="s">
        <v>97</v>
      </c>
      <c r="B93" s="4">
        <v>1</v>
      </c>
      <c r="C93" s="17">
        <v>1.088139281828074E-3</v>
      </c>
      <c r="D93" s="5">
        <v>4038</v>
      </c>
      <c r="E93" s="17">
        <v>1.2547152809282034E-2</v>
      </c>
    </row>
    <row r="94" spans="1:5" x14ac:dyDescent="0.3">
      <c r="A94" s="3" t="s">
        <v>98</v>
      </c>
      <c r="B94" s="4">
        <v>1</v>
      </c>
      <c r="C94" s="17">
        <v>1.088139281828074E-3</v>
      </c>
      <c r="D94" s="5">
        <v>0</v>
      </c>
      <c r="E94" s="17">
        <v>0</v>
      </c>
    </row>
    <row r="95" spans="1:5" x14ac:dyDescent="0.3">
      <c r="A95" s="3" t="s">
        <v>99</v>
      </c>
      <c r="B95" s="4">
        <v>1</v>
      </c>
      <c r="C95" s="17">
        <v>1.088139281828074E-3</v>
      </c>
      <c r="D95" s="5">
        <v>5130</v>
      </c>
      <c r="E95" s="17">
        <v>1.5940290716101247E-2</v>
      </c>
    </row>
    <row r="96" spans="1:5" x14ac:dyDescent="0.3">
      <c r="A96" s="3" t="s">
        <v>100</v>
      </c>
      <c r="B96" s="4">
        <v>1</v>
      </c>
      <c r="C96" s="17">
        <v>1.088139281828074E-3</v>
      </c>
      <c r="D96" s="5">
        <v>-667</v>
      </c>
      <c r="E96" s="17">
        <v>-2.0725485200077062E-3</v>
      </c>
    </row>
    <row r="97" spans="1:5" x14ac:dyDescent="0.3">
      <c r="A97" s="3" t="s">
        <v>101</v>
      </c>
      <c r="B97" s="4">
        <v>1</v>
      </c>
      <c r="C97" s="17">
        <v>1.088139281828074E-3</v>
      </c>
      <c r="D97" s="5">
        <v>-16</v>
      </c>
      <c r="E97" s="17">
        <v>-4.9716306327021437E-5</v>
      </c>
    </row>
    <row r="98" spans="1:5" x14ac:dyDescent="0.3">
      <c r="A98" s="3" t="s">
        <v>49</v>
      </c>
      <c r="B98" s="4">
        <v>4</v>
      </c>
      <c r="C98" s="17">
        <v>4.3525571273122961E-3</v>
      </c>
      <c r="D98" s="5">
        <v>22474</v>
      </c>
      <c r="E98" s="17">
        <v>6.9832766774592492E-2</v>
      </c>
    </row>
    <row r="99" spans="1:5" x14ac:dyDescent="0.3">
      <c r="A99" s="3" t="s">
        <v>50</v>
      </c>
      <c r="B99" s="4">
        <v>1</v>
      </c>
      <c r="C99" s="17">
        <v>1.088139281828074E-3</v>
      </c>
      <c r="D99" s="5">
        <v>-630</v>
      </c>
      <c r="E99" s="17">
        <v>-1.9575795616264689E-3</v>
      </c>
    </row>
    <row r="100" spans="1:5" x14ac:dyDescent="0.3">
      <c r="A100" s="3" t="s">
        <v>51</v>
      </c>
      <c r="B100" s="4">
        <v>1</v>
      </c>
      <c r="C100" s="17">
        <v>1.088139281828074E-3</v>
      </c>
      <c r="D100" s="5">
        <v>1220</v>
      </c>
      <c r="E100" s="17">
        <v>3.7908683574353844E-3</v>
      </c>
    </row>
    <row r="101" spans="1:5" x14ac:dyDescent="0.3">
      <c r="A101" s="3" t="s">
        <v>103</v>
      </c>
      <c r="B101" s="4">
        <v>919</v>
      </c>
      <c r="C101" s="17">
        <v>0.99999999999999922</v>
      </c>
      <c r="D101" s="5">
        <v>321826</v>
      </c>
      <c r="E101" s="17">
        <v>0.99999999999999978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CC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Pilliet Laura</dc:creator>
  <cp:lastModifiedBy>Jean-Eric Pelouas</cp:lastModifiedBy>
  <dcterms:created xsi:type="dcterms:W3CDTF">2013-02-04T08:14:08Z</dcterms:created>
  <dcterms:modified xsi:type="dcterms:W3CDTF">2013-02-04T16:30:43Z</dcterms:modified>
</cp:coreProperties>
</file>