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Critères" sheetId="2" r:id="rId1"/>
    <sheet name="TableauDesVentes" sheetId="1" r:id="rId2"/>
    <sheet name="TCD" sheetId="3" r:id="rId3"/>
  </sheets>
  <definedNames>
    <definedName name="Année">OFFSET(Critères!$A$2,0,0,COUNTA(Critères!$A:$A)-1)</definedName>
    <definedName name="Article">Critères!$C$2:$C$5</definedName>
    <definedName name="Bonnefois">Critères!$I$2:$I$6</definedName>
    <definedName name="Commerciaux">OFFSET(Critères!$E$1,0,0,1,COUNTA(Critères!$1:$1)-3)</definedName>
    <definedName name="Divineau">Critères!$M$2:$M$6</definedName>
    <definedName name="Dubois">Critères!$E$2:$E$6</definedName>
    <definedName name="Gaston">Critères!$N$2:$N$6</definedName>
    <definedName name="Licata">Critères!$H$2:$H$6</definedName>
    <definedName name="Martin">Critères!$G$2:$G$6</definedName>
    <definedName name="Martinez">Critères!$L$2:$L$6</definedName>
    <definedName name="Millet">Critères!$F$2:$F$6</definedName>
    <definedName name="Mois">OFFSET(Critères!$B$2,0,0,COUNTA(Critères!$B:$B)-1)</definedName>
    <definedName name="Nomenclature_Articles">Critères!$C$1:$D$5</definedName>
    <definedName name="Prix">Critères!$D$2:$D$5</definedName>
    <definedName name="Produit1">Critères!$D$2</definedName>
    <definedName name="Produit2">Critères!$D$3</definedName>
    <definedName name="Produit3">Critères!$D$4</definedName>
    <definedName name="Produit4">Critères!$D$5</definedName>
    <definedName name="Remeau">Critères!$K$2:$K$6</definedName>
    <definedName name="Tribeau">Critères!$J$2:$J$6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F17" i="1" l="1"/>
  <c r="F18" i="1"/>
  <c r="F20" i="1"/>
  <c r="H20" i="1" s="1"/>
  <c r="F21" i="1"/>
  <c r="F22" i="1"/>
  <c r="H22" i="1" s="1"/>
  <c r="F24" i="1"/>
  <c r="F25" i="1"/>
  <c r="F26" i="1"/>
  <c r="F28" i="1"/>
  <c r="H28" i="1" s="1"/>
  <c r="F29" i="1"/>
  <c r="F30" i="1"/>
  <c r="H30" i="1" s="1"/>
  <c r="F32" i="1"/>
  <c r="F33" i="1"/>
  <c r="F34" i="1"/>
  <c r="F36" i="1"/>
  <c r="H36" i="1" s="1"/>
  <c r="F37" i="1"/>
  <c r="F38" i="1"/>
  <c r="H38" i="1" s="1"/>
  <c r="F40" i="1"/>
  <c r="F41" i="1"/>
  <c r="F42" i="1"/>
  <c r="F44" i="1"/>
  <c r="H44" i="1" s="1"/>
  <c r="F45" i="1"/>
  <c r="F46" i="1"/>
  <c r="H46" i="1" s="1"/>
  <c r="F48" i="1"/>
  <c r="F49" i="1"/>
  <c r="F50" i="1"/>
  <c r="F52" i="1"/>
  <c r="H52" i="1" s="1"/>
  <c r="F53" i="1"/>
  <c r="F54" i="1"/>
  <c r="H54" i="1" s="1"/>
  <c r="F56" i="1"/>
  <c r="F57" i="1"/>
  <c r="F58" i="1"/>
  <c r="F60" i="1"/>
  <c r="H60" i="1" s="1"/>
  <c r="F61" i="1"/>
  <c r="F62" i="1"/>
  <c r="H62" i="1" s="1"/>
  <c r="F64" i="1"/>
  <c r="F65" i="1"/>
  <c r="F66" i="1"/>
  <c r="F68" i="1"/>
  <c r="H68" i="1" s="1"/>
  <c r="F69" i="1"/>
  <c r="F70" i="1"/>
  <c r="H70" i="1" s="1"/>
  <c r="F72" i="1"/>
  <c r="F73" i="1"/>
  <c r="F74" i="1"/>
  <c r="F76" i="1"/>
  <c r="H76" i="1" s="1"/>
  <c r="F77" i="1"/>
  <c r="F78" i="1"/>
  <c r="H78" i="1" s="1"/>
  <c r="F80" i="1"/>
  <c r="F81" i="1"/>
  <c r="F82" i="1"/>
  <c r="F84" i="1"/>
  <c r="H84" i="1" s="1"/>
  <c r="F85" i="1"/>
  <c r="F86" i="1"/>
  <c r="H86" i="1" s="1"/>
  <c r="F88" i="1"/>
  <c r="F89" i="1"/>
  <c r="F90" i="1"/>
  <c r="F92" i="1"/>
  <c r="H92" i="1" s="1"/>
  <c r="F93" i="1"/>
  <c r="F94" i="1"/>
  <c r="H94" i="1" s="1"/>
  <c r="F96" i="1"/>
  <c r="F97" i="1"/>
  <c r="F98" i="1"/>
  <c r="F100" i="1"/>
  <c r="H100" i="1" s="1"/>
  <c r="F101" i="1"/>
  <c r="F102" i="1"/>
  <c r="H102" i="1" s="1"/>
  <c r="F104" i="1"/>
  <c r="F105" i="1"/>
  <c r="F106" i="1"/>
  <c r="F108" i="1"/>
  <c r="H108" i="1" s="1"/>
  <c r="F109" i="1"/>
  <c r="F110" i="1"/>
  <c r="H110" i="1" s="1"/>
  <c r="F112" i="1"/>
  <c r="F113" i="1"/>
  <c r="F114" i="1"/>
  <c r="F116" i="1"/>
  <c r="H116" i="1" s="1"/>
  <c r="F117" i="1"/>
  <c r="F118" i="1"/>
  <c r="H118" i="1" s="1"/>
  <c r="F120" i="1"/>
  <c r="F121" i="1"/>
  <c r="F122" i="1"/>
  <c r="F124" i="1"/>
  <c r="H124" i="1" s="1"/>
  <c r="F125" i="1"/>
  <c r="F126" i="1"/>
  <c r="H126" i="1" s="1"/>
  <c r="F128" i="1"/>
  <c r="F129" i="1"/>
  <c r="F130" i="1"/>
  <c r="F132" i="1"/>
  <c r="H132" i="1" s="1"/>
  <c r="F133" i="1"/>
  <c r="F134" i="1"/>
  <c r="H134" i="1" s="1"/>
  <c r="F136" i="1"/>
  <c r="F137" i="1"/>
  <c r="F138" i="1"/>
  <c r="F140" i="1"/>
  <c r="H140" i="1" s="1"/>
  <c r="F141" i="1"/>
  <c r="F142" i="1"/>
  <c r="H142" i="1" s="1"/>
  <c r="F144" i="1"/>
  <c r="F145" i="1"/>
  <c r="F146" i="1"/>
  <c r="F148" i="1"/>
  <c r="H148" i="1" s="1"/>
  <c r="F149" i="1"/>
  <c r="F150" i="1"/>
  <c r="H150" i="1" s="1"/>
  <c r="F152" i="1"/>
  <c r="F153" i="1"/>
  <c r="F154" i="1"/>
  <c r="F156" i="1"/>
  <c r="H156" i="1" s="1"/>
  <c r="F157" i="1"/>
  <c r="F158" i="1"/>
  <c r="H158" i="1" s="1"/>
  <c r="F160" i="1"/>
  <c r="F161" i="1"/>
  <c r="F162" i="1"/>
  <c r="F164" i="1"/>
  <c r="H164" i="1" s="1"/>
  <c r="F165" i="1"/>
  <c r="F166" i="1"/>
  <c r="H166" i="1" s="1"/>
  <c r="F168" i="1"/>
  <c r="F169" i="1"/>
  <c r="F170" i="1"/>
  <c r="F172" i="1"/>
  <c r="H172" i="1" s="1"/>
  <c r="F173" i="1"/>
  <c r="F174" i="1"/>
  <c r="H174" i="1" s="1"/>
  <c r="F176" i="1"/>
  <c r="F177" i="1"/>
  <c r="F178" i="1"/>
  <c r="F180" i="1"/>
  <c r="H180" i="1" s="1"/>
  <c r="F181" i="1"/>
  <c r="F182" i="1"/>
  <c r="H182" i="1" s="1"/>
  <c r="F184" i="1"/>
  <c r="F185" i="1"/>
  <c r="F186" i="1"/>
  <c r="F188" i="1"/>
  <c r="H188" i="1" s="1"/>
  <c r="F190" i="1"/>
  <c r="F192" i="1"/>
  <c r="H192" i="1" s="1"/>
  <c r="F194" i="1"/>
  <c r="F196" i="1"/>
  <c r="H196" i="1" s="1"/>
  <c r="F198" i="1"/>
  <c r="F200" i="1"/>
  <c r="H200" i="1" s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115" i="1"/>
  <c r="F119" i="1"/>
  <c r="F123" i="1"/>
  <c r="F127" i="1"/>
  <c r="F131" i="1"/>
  <c r="F135" i="1"/>
  <c r="F139" i="1"/>
  <c r="F143" i="1"/>
  <c r="F147" i="1"/>
  <c r="F151" i="1"/>
  <c r="F155" i="1"/>
  <c r="F159" i="1"/>
  <c r="F163" i="1"/>
  <c r="F167" i="1"/>
  <c r="F171" i="1"/>
  <c r="F175" i="1"/>
  <c r="F179" i="1"/>
  <c r="F183" i="1"/>
  <c r="F187" i="1"/>
  <c r="F189" i="1"/>
  <c r="F191" i="1"/>
  <c r="F193" i="1"/>
  <c r="F195" i="1"/>
  <c r="F197" i="1"/>
  <c r="F199" i="1"/>
  <c r="H198" i="1" l="1"/>
  <c r="H194" i="1"/>
  <c r="H190" i="1"/>
  <c r="H186" i="1"/>
  <c r="H184" i="1"/>
  <c r="H178" i="1"/>
  <c r="H176" i="1"/>
  <c r="H170" i="1"/>
  <c r="H168" i="1"/>
  <c r="H162" i="1"/>
  <c r="H160" i="1"/>
  <c r="H154" i="1"/>
  <c r="H152" i="1"/>
  <c r="H146" i="1"/>
  <c r="H144" i="1"/>
  <c r="H138" i="1"/>
  <c r="H136" i="1"/>
  <c r="H130" i="1"/>
  <c r="H128" i="1"/>
  <c r="H122" i="1"/>
  <c r="H120" i="1"/>
  <c r="H114" i="1"/>
  <c r="H112" i="1"/>
  <c r="H106" i="1"/>
  <c r="H104" i="1"/>
  <c r="H98" i="1"/>
  <c r="H96" i="1"/>
  <c r="H90" i="1"/>
  <c r="H88" i="1"/>
  <c r="H82" i="1"/>
  <c r="H80" i="1"/>
  <c r="H74" i="1"/>
  <c r="H72" i="1"/>
  <c r="H66" i="1"/>
  <c r="H64" i="1"/>
  <c r="H58" i="1"/>
  <c r="H56" i="1"/>
  <c r="H50" i="1"/>
  <c r="H48" i="1"/>
  <c r="H42" i="1"/>
  <c r="H40" i="1"/>
  <c r="H34" i="1"/>
  <c r="H32" i="1"/>
  <c r="H26" i="1"/>
  <c r="H24" i="1"/>
  <c r="H18" i="1"/>
  <c r="H16" i="1"/>
  <c r="H14" i="1"/>
  <c r="H12" i="1"/>
  <c r="H10" i="1"/>
  <c r="H8" i="1"/>
  <c r="H6" i="1"/>
  <c r="H4" i="1"/>
  <c r="H2" i="1"/>
  <c r="H199" i="1"/>
  <c r="H197" i="1"/>
  <c r="H195" i="1"/>
  <c r="H193" i="1"/>
  <c r="H191" i="1"/>
  <c r="H189" i="1"/>
  <c r="H187" i="1"/>
  <c r="H185" i="1"/>
  <c r="H183" i="1"/>
  <c r="H181" i="1"/>
  <c r="H179" i="1"/>
  <c r="H177" i="1"/>
  <c r="H175" i="1"/>
  <c r="H173" i="1"/>
  <c r="H171" i="1"/>
  <c r="H169" i="1"/>
  <c r="H167" i="1"/>
  <c r="H165" i="1"/>
  <c r="H163" i="1"/>
  <c r="H161" i="1"/>
  <c r="H159" i="1"/>
  <c r="H157" i="1"/>
  <c r="H155" i="1"/>
  <c r="H153" i="1"/>
  <c r="H151" i="1"/>
  <c r="H149" i="1"/>
  <c r="H147" i="1"/>
  <c r="H145" i="1"/>
  <c r="H143" i="1"/>
  <c r="H141" i="1"/>
  <c r="H139" i="1"/>
  <c r="H137" i="1"/>
  <c r="H135" i="1"/>
  <c r="H133" i="1"/>
  <c r="H131" i="1"/>
  <c r="H129" i="1"/>
  <c r="H127" i="1"/>
  <c r="H125" i="1"/>
  <c r="H123" i="1"/>
  <c r="H121" i="1"/>
  <c r="H119" i="1"/>
  <c r="H117" i="1"/>
  <c r="H115" i="1"/>
  <c r="H113" i="1"/>
  <c r="H111" i="1"/>
  <c r="H109" i="1"/>
  <c r="H107" i="1"/>
  <c r="H105" i="1"/>
  <c r="H103" i="1"/>
  <c r="H101" i="1"/>
  <c r="H99" i="1"/>
  <c r="H97" i="1"/>
  <c r="H95" i="1"/>
  <c r="H93" i="1"/>
  <c r="H91" i="1"/>
  <c r="H89" i="1"/>
  <c r="H87" i="1"/>
  <c r="H85" i="1"/>
  <c r="H83" i="1"/>
  <c r="H81" i="1"/>
  <c r="H79" i="1"/>
  <c r="H77" i="1"/>
  <c r="H75" i="1"/>
  <c r="H73" i="1"/>
  <c r="H71" i="1"/>
  <c r="H69" i="1"/>
  <c r="H67" i="1"/>
  <c r="H65" i="1"/>
  <c r="H63" i="1"/>
  <c r="H61" i="1"/>
  <c r="H59" i="1"/>
  <c r="H57" i="1"/>
  <c r="H55" i="1"/>
  <c r="H53" i="1"/>
  <c r="H51" i="1"/>
  <c r="H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H7" i="1"/>
  <c r="H5" i="1"/>
  <c r="H3" i="1"/>
  <c r="H201" i="1" l="1"/>
</calcChain>
</file>

<file path=xl/sharedStrings.xml><?xml version="1.0" encoding="utf-8"?>
<sst xmlns="http://schemas.openxmlformats.org/spreadsheetml/2006/main" count="921" uniqueCount="92">
  <si>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</si>
  <si>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</si>
  <si>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</si>
  <si>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</si>
  <si>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</si>
  <si>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</si>
  <si>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</si>
  <si>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</si>
  <si>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</si>
  <si>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</si>
  <si>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</si>
  <si>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</si>
  <si>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</si>
  <si>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</si>
  <si>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</si>
  <si>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</si>
  <si>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</si>
  <si>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</si>
  <si>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</si>
  <si>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</si>
  <si>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</si>
  <si>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</si>
  <si>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</si>
  <si>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</si>
  <si>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</si>
  <si>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</si>
  <si>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</si>
  <si>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</si>
  <si>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</si>
  <si>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</si>
  <si>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</si>
  <si>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</si>
  <si>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</si>
  <si>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</si>
  <si>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</si>
  <si>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</si>
  <si>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</si>
  <si>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</si>
  <si>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</si>
  <si>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</si>
  <si>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</si>
  <si>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</si>
  <si>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</si>
  <si>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</si>
  <si>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</si>
  <si>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</si>
  <si>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</si>
  <si>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</si>
  <si>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</si>
  <si>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</si>
  <si>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</si>
  <si>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</si>
  <si>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</si>
  <si>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</si>
  <si>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</si>
  <si>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</si>
  <si>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</si>
  <si>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</si>
  <si>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</si>
  <si>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</si>
  <si>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</si>
  <si>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</si>
  <si>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</si>
  <si>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</si>
  <si>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</si>
  <si>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</si>
  <si>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</si>
  <si>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</si>
  <si>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</si>
  <si>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</si>
  <si>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</si>
  <si>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</si>
  <si>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</si>
  <si>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</si>
  <si>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</si>
  <si>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</si>
  <si>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</si>
  <si>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</si>
  <si>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</si>
  <si>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</si>
  <si>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</si>
  <si>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</si>
  <si>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</si>
  <si>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</si>
  <si>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Prix</t>
  </si>
  <si>
    <t>Total</t>
  </si>
  <si>
    <t>Étiquettes de lignes</t>
  </si>
  <si>
    <t>Étiquettes de colonnes</t>
  </si>
  <si>
    <t>Somme de Chiffre d'affaires</t>
  </si>
  <si>
    <t>Var. absolue</t>
  </si>
  <si>
    <t>Var. relative</t>
  </si>
  <si>
    <t>Erreur!...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</si>
</sst>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\ &quot;€&quot;"/>
    <numFmt numFmtId="166" formatCode="[Blue]\+#,##0;[Red]\(#,##0\);"/>
    <numFmt numFmtId="167" formatCode="[Blue]\+0.0%;[Red]\-0.0%;"/>
    <numFmt numFmtId="168" formatCode="0.0%"/>
  </numFmts>
  <fonts count="6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64" fontId="2" fillId="0" borderId="0" xfId="0" applyNumberFormat="1" applyFont="1"/>
    <xf numFmtId="0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9" fontId="0" fillId="0" borderId="0" xfId="2" applyFon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left" indent="1"/>
    </xf>
    <xf numFmtId="168" fontId="0" fillId="0" borderId="0" xfId="2" applyNumberFormat="1" applyFont="1"/>
    <xf numFmtId="168" fontId="4" fillId="0" borderId="0" xfId="2" applyNumberFormat="1" applyFont="1"/>
    <xf numFmtId="0" fontId="5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45"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3" formatCode="0%"/>
    </dxf>
    <dxf>
      <numFmt numFmtId="166" formatCode="[Blue]\+#,##0;[Red]\(#,##0\);"/>
    </dxf>
    <dxf>
      <numFmt numFmtId="167" formatCode="[Blue]\+0.0%;[Red]\-0.0%;"/>
    </dxf>
    <dxf>
      <numFmt numFmtId="167" formatCode="[Blue]\+0.0%;[Red]\-0.0%;"/>
    </dxf>
    <dxf>
      <numFmt numFmtId="166" formatCode="[Blue]\+#,##0;[Red]\(#,##0\);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50.838227430555" createdVersion="5" refreshedVersion="5" minRefreshableVersion="3" recordCount="199">
  <cacheSource type="worksheet">
    <worksheetSource name="Tableau1"/>
  </cacheSource>
  <cacheFields count="8">
    <cacheField name="Année" numFmtId="0">
      <sharedItems containsMixedTypes="1" containsNumber="1" containsInteger="1" minValue="2017" maxValue="2018" count="4">
        <n v="2017"/>
        <n v="2018"/>
        <s v="Var. absolue" f="1"/>
        <s v="Var. relative" f="1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ommercial" numFmtId="0">
      <sharedItems count="10">
        <s v="Millet"/>
        <s v="Dubois"/>
        <s v="Martin"/>
        <s v="Licata"/>
        <s v="Martinez"/>
        <s v="Gaston"/>
        <s v="Tribeau"/>
        <s v="Bonnefois"/>
        <s v="Divineau"/>
        <s v="Remeau"/>
      </sharedItems>
    </cacheField>
    <cacheField name="Client" numFmtId="0">
      <sharedItems/>
    </cacheField>
    <cacheField name="Article" numFmtId="0">
      <sharedItems count="4">
        <s v="Produit2"/>
        <s v="Produit3"/>
        <s v="Produit4"/>
        <s v="Produit1"/>
      </sharedItems>
    </cacheField>
    <cacheField name="PU" numFmtId="44">
      <sharedItems containsSemiMixedTypes="0" containsString="0" containsNumber="1" containsInteger="1" minValue="120" maxValue="375"/>
    </cacheField>
    <cacheField name="Quantité" numFmtId="0">
      <sharedItems containsSemiMixedTypes="0" containsString="0" containsNumber="1" containsInteger="1" minValue="10" maxValue="100"/>
    </cacheField>
    <cacheField name="Chiffre d'affaires" numFmtId="44">
      <sharedItems containsSemiMixedTypes="0" containsString="0" containsNumber="1" containsInteger="1" minValue="1320" maxValue="37500"/>
    </cacheField>
  </cacheFields>
  <calculatedItems count="2">
    <calculatedItem formula="Année['2018']-Année['2017']">
      <pivotArea cacheIndex="1" outline="0" fieldPosition="0">
        <references count="1">
          <reference field="0" count="1">
            <x v="2"/>
          </reference>
        </references>
      </pivotArea>
    </calculatedItem>
    <calculatedItem formula="(Année['2018']-Année['2017'])/Année['2017']">
      <pivotArea cacheIndex="1" outline="0" fieldPosition="0">
        <references count="1">
          <reference field="0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x v="0"/>
    <x v="0"/>
    <s v="Entreprise7"/>
    <x v="0"/>
    <n v="145"/>
    <n v="29"/>
    <n v="4205"/>
  </r>
  <r>
    <x v="0"/>
    <x v="0"/>
    <x v="1"/>
    <s v="Entreprise2"/>
    <x v="1"/>
    <n v="220"/>
    <n v="61"/>
    <n v="13420"/>
  </r>
  <r>
    <x v="0"/>
    <x v="0"/>
    <x v="0"/>
    <s v="Entreprise8"/>
    <x v="0"/>
    <n v="145"/>
    <n v="66"/>
    <n v="9570"/>
  </r>
  <r>
    <x v="0"/>
    <x v="0"/>
    <x v="2"/>
    <s v="Entreprise12"/>
    <x v="0"/>
    <n v="145"/>
    <n v="93"/>
    <n v="13485"/>
  </r>
  <r>
    <x v="0"/>
    <x v="0"/>
    <x v="3"/>
    <s v="Entreprise18"/>
    <x v="1"/>
    <n v="220"/>
    <n v="46"/>
    <n v="10120"/>
  </r>
  <r>
    <x v="0"/>
    <x v="0"/>
    <x v="2"/>
    <s v="Entreprise14"/>
    <x v="2"/>
    <n v="375"/>
    <n v="99"/>
    <n v="37125"/>
  </r>
  <r>
    <x v="0"/>
    <x v="0"/>
    <x v="2"/>
    <s v="Entreprise13"/>
    <x v="1"/>
    <n v="220"/>
    <n v="78"/>
    <n v="17160"/>
  </r>
  <r>
    <x v="0"/>
    <x v="0"/>
    <x v="0"/>
    <s v="Entreprise8"/>
    <x v="0"/>
    <n v="145"/>
    <n v="55"/>
    <n v="7975"/>
  </r>
  <r>
    <x v="0"/>
    <x v="0"/>
    <x v="0"/>
    <s v="Entreprise8"/>
    <x v="1"/>
    <n v="220"/>
    <n v="99"/>
    <n v="21780"/>
  </r>
  <r>
    <x v="0"/>
    <x v="0"/>
    <x v="4"/>
    <s v="Entreprise38"/>
    <x v="1"/>
    <n v="220"/>
    <n v="96"/>
    <n v="21120"/>
  </r>
  <r>
    <x v="0"/>
    <x v="0"/>
    <x v="5"/>
    <s v="Entreprise47"/>
    <x v="1"/>
    <n v="220"/>
    <n v="77"/>
    <n v="16940"/>
  </r>
  <r>
    <x v="0"/>
    <x v="0"/>
    <x v="3"/>
    <s v="Entreprise18"/>
    <x v="3"/>
    <n v="120"/>
    <n v="18"/>
    <n v="2160"/>
  </r>
  <r>
    <x v="0"/>
    <x v="0"/>
    <x v="6"/>
    <s v="Entreprise28"/>
    <x v="0"/>
    <n v="145"/>
    <n v="26"/>
    <n v="3770"/>
  </r>
  <r>
    <x v="0"/>
    <x v="0"/>
    <x v="7"/>
    <s v="Entreprise23"/>
    <x v="0"/>
    <n v="145"/>
    <n v="69"/>
    <n v="10005"/>
  </r>
  <r>
    <x v="0"/>
    <x v="1"/>
    <x v="8"/>
    <s v="Entreprise43"/>
    <x v="3"/>
    <n v="120"/>
    <n v="46"/>
    <n v="5520"/>
  </r>
  <r>
    <x v="0"/>
    <x v="1"/>
    <x v="6"/>
    <s v="Entreprise27"/>
    <x v="0"/>
    <n v="145"/>
    <n v="97"/>
    <n v="14065"/>
  </r>
  <r>
    <x v="0"/>
    <x v="1"/>
    <x v="4"/>
    <s v="Entreprise39"/>
    <x v="3"/>
    <n v="120"/>
    <n v="34"/>
    <n v="4080"/>
  </r>
  <r>
    <x v="0"/>
    <x v="1"/>
    <x v="8"/>
    <s v="Entreprise44"/>
    <x v="2"/>
    <n v="375"/>
    <n v="53"/>
    <n v="19875"/>
  </r>
  <r>
    <x v="0"/>
    <x v="1"/>
    <x v="0"/>
    <s v="Entreprise6"/>
    <x v="0"/>
    <n v="145"/>
    <n v="70"/>
    <n v="10150"/>
  </r>
  <r>
    <x v="0"/>
    <x v="1"/>
    <x v="7"/>
    <s v="Entreprise23"/>
    <x v="3"/>
    <n v="120"/>
    <n v="88"/>
    <n v="10560"/>
  </r>
  <r>
    <x v="0"/>
    <x v="1"/>
    <x v="1"/>
    <s v="Entreprise3"/>
    <x v="1"/>
    <n v="220"/>
    <n v="37"/>
    <n v="8140"/>
  </r>
  <r>
    <x v="0"/>
    <x v="1"/>
    <x v="5"/>
    <s v="Entreprise47"/>
    <x v="2"/>
    <n v="375"/>
    <n v="19"/>
    <n v="7125"/>
  </r>
  <r>
    <x v="0"/>
    <x v="1"/>
    <x v="3"/>
    <s v="Entreprise18"/>
    <x v="2"/>
    <n v="375"/>
    <n v="80"/>
    <n v="30000"/>
  </r>
  <r>
    <x v="0"/>
    <x v="1"/>
    <x v="5"/>
    <s v="Entreprise48"/>
    <x v="0"/>
    <n v="145"/>
    <n v="98"/>
    <n v="14210"/>
  </r>
  <r>
    <x v="0"/>
    <x v="1"/>
    <x v="4"/>
    <s v="Entreprise38"/>
    <x v="3"/>
    <n v="120"/>
    <n v="83"/>
    <n v="9960"/>
  </r>
  <r>
    <x v="0"/>
    <x v="2"/>
    <x v="6"/>
    <s v="Entreprise30"/>
    <x v="2"/>
    <n v="375"/>
    <n v="35"/>
    <n v="13125"/>
  </r>
  <r>
    <x v="0"/>
    <x v="2"/>
    <x v="8"/>
    <s v="Entreprise41"/>
    <x v="0"/>
    <n v="145"/>
    <n v="91"/>
    <n v="13195"/>
  </r>
  <r>
    <x v="0"/>
    <x v="2"/>
    <x v="7"/>
    <s v="Entreprise22"/>
    <x v="0"/>
    <n v="145"/>
    <n v="12"/>
    <n v="1740"/>
  </r>
  <r>
    <x v="0"/>
    <x v="2"/>
    <x v="4"/>
    <s v="Entreprise37"/>
    <x v="2"/>
    <n v="375"/>
    <n v="63"/>
    <n v="23625"/>
  </r>
  <r>
    <x v="0"/>
    <x v="2"/>
    <x v="7"/>
    <s v="Entreprise22"/>
    <x v="1"/>
    <n v="220"/>
    <n v="86"/>
    <n v="18920"/>
  </r>
  <r>
    <x v="0"/>
    <x v="2"/>
    <x v="9"/>
    <s v="Entreprise31"/>
    <x v="3"/>
    <n v="120"/>
    <n v="88"/>
    <n v="10560"/>
  </r>
  <r>
    <x v="0"/>
    <x v="2"/>
    <x v="9"/>
    <s v="Entreprise33"/>
    <x v="3"/>
    <n v="120"/>
    <n v="89"/>
    <n v="10680"/>
  </r>
  <r>
    <x v="0"/>
    <x v="2"/>
    <x v="3"/>
    <s v="Entreprise19"/>
    <x v="1"/>
    <n v="220"/>
    <n v="100"/>
    <n v="22000"/>
  </r>
  <r>
    <x v="0"/>
    <x v="3"/>
    <x v="0"/>
    <s v="Entreprise8"/>
    <x v="2"/>
    <n v="375"/>
    <n v="34"/>
    <n v="12750"/>
  </r>
  <r>
    <x v="0"/>
    <x v="3"/>
    <x v="7"/>
    <s v="Entreprise22"/>
    <x v="1"/>
    <n v="220"/>
    <n v="10"/>
    <n v="2200"/>
  </r>
  <r>
    <x v="0"/>
    <x v="3"/>
    <x v="7"/>
    <s v="Entreprise24"/>
    <x v="0"/>
    <n v="145"/>
    <n v="69"/>
    <n v="10005"/>
  </r>
  <r>
    <x v="0"/>
    <x v="3"/>
    <x v="9"/>
    <s v="Entreprise31"/>
    <x v="2"/>
    <n v="375"/>
    <n v="79"/>
    <n v="29625"/>
  </r>
  <r>
    <x v="0"/>
    <x v="3"/>
    <x v="7"/>
    <s v="Entreprise23"/>
    <x v="1"/>
    <n v="220"/>
    <n v="91"/>
    <n v="20020"/>
  </r>
  <r>
    <x v="0"/>
    <x v="3"/>
    <x v="0"/>
    <s v="Entreprise8"/>
    <x v="0"/>
    <n v="145"/>
    <n v="41"/>
    <n v="5945"/>
  </r>
  <r>
    <x v="0"/>
    <x v="4"/>
    <x v="0"/>
    <s v="Entreprise7"/>
    <x v="2"/>
    <n v="375"/>
    <n v="61"/>
    <n v="22875"/>
  </r>
  <r>
    <x v="0"/>
    <x v="4"/>
    <x v="5"/>
    <s v="Entreprise47"/>
    <x v="2"/>
    <n v="375"/>
    <n v="22"/>
    <n v="8250"/>
  </r>
  <r>
    <x v="0"/>
    <x v="4"/>
    <x v="4"/>
    <s v="Entreprise38"/>
    <x v="0"/>
    <n v="145"/>
    <n v="29"/>
    <n v="4205"/>
  </r>
  <r>
    <x v="0"/>
    <x v="4"/>
    <x v="6"/>
    <s v="Entreprise27"/>
    <x v="0"/>
    <n v="145"/>
    <n v="87"/>
    <n v="12615"/>
  </r>
  <r>
    <x v="0"/>
    <x v="4"/>
    <x v="7"/>
    <s v="Entreprise23"/>
    <x v="2"/>
    <n v="375"/>
    <n v="64"/>
    <n v="24000"/>
  </r>
  <r>
    <x v="0"/>
    <x v="4"/>
    <x v="7"/>
    <s v="Entreprise22"/>
    <x v="0"/>
    <n v="145"/>
    <n v="74"/>
    <n v="10730"/>
  </r>
  <r>
    <x v="0"/>
    <x v="4"/>
    <x v="7"/>
    <s v="Entreprise22"/>
    <x v="1"/>
    <n v="220"/>
    <n v="34"/>
    <n v="7480"/>
  </r>
  <r>
    <x v="0"/>
    <x v="4"/>
    <x v="7"/>
    <s v="Entreprise21"/>
    <x v="2"/>
    <n v="375"/>
    <n v="65"/>
    <n v="24375"/>
  </r>
  <r>
    <x v="0"/>
    <x v="4"/>
    <x v="0"/>
    <s v="Entreprise7"/>
    <x v="1"/>
    <n v="220"/>
    <n v="84"/>
    <n v="18480"/>
  </r>
  <r>
    <x v="0"/>
    <x v="4"/>
    <x v="2"/>
    <s v="Entreprise12"/>
    <x v="2"/>
    <n v="375"/>
    <n v="67"/>
    <n v="25125"/>
  </r>
  <r>
    <x v="0"/>
    <x v="5"/>
    <x v="7"/>
    <s v="Entreprise21"/>
    <x v="0"/>
    <n v="145"/>
    <n v="70"/>
    <n v="10150"/>
  </r>
  <r>
    <x v="0"/>
    <x v="5"/>
    <x v="4"/>
    <s v="Entreprise40"/>
    <x v="3"/>
    <n v="120"/>
    <n v="49"/>
    <n v="5880"/>
  </r>
  <r>
    <x v="0"/>
    <x v="5"/>
    <x v="9"/>
    <s v="Entreprise34"/>
    <x v="1"/>
    <n v="220"/>
    <n v="54"/>
    <n v="11880"/>
  </r>
  <r>
    <x v="0"/>
    <x v="5"/>
    <x v="4"/>
    <s v="Entreprise40"/>
    <x v="2"/>
    <n v="375"/>
    <n v="100"/>
    <n v="37500"/>
  </r>
  <r>
    <x v="0"/>
    <x v="5"/>
    <x v="9"/>
    <s v="Entreprise33"/>
    <x v="2"/>
    <n v="375"/>
    <n v="26"/>
    <n v="9750"/>
  </r>
  <r>
    <x v="0"/>
    <x v="6"/>
    <x v="6"/>
    <s v="Entreprise27"/>
    <x v="1"/>
    <n v="220"/>
    <n v="73"/>
    <n v="16060"/>
  </r>
  <r>
    <x v="0"/>
    <x v="6"/>
    <x v="1"/>
    <s v="Entreprise2"/>
    <x v="2"/>
    <n v="375"/>
    <n v="77"/>
    <n v="28875"/>
  </r>
  <r>
    <x v="0"/>
    <x v="6"/>
    <x v="2"/>
    <s v="Entreprise13"/>
    <x v="2"/>
    <n v="375"/>
    <n v="22"/>
    <n v="8250"/>
  </r>
  <r>
    <x v="0"/>
    <x v="6"/>
    <x v="7"/>
    <s v="Entreprise24"/>
    <x v="2"/>
    <n v="375"/>
    <n v="97"/>
    <n v="36375"/>
  </r>
  <r>
    <x v="0"/>
    <x v="7"/>
    <x v="7"/>
    <s v="Entreprise25"/>
    <x v="2"/>
    <n v="375"/>
    <n v="53"/>
    <n v="19875"/>
  </r>
  <r>
    <x v="0"/>
    <x v="7"/>
    <x v="5"/>
    <s v="Entreprise48"/>
    <x v="3"/>
    <n v="120"/>
    <n v="41"/>
    <n v="4920"/>
  </r>
  <r>
    <x v="0"/>
    <x v="7"/>
    <x v="2"/>
    <s v="Entreprise11"/>
    <x v="2"/>
    <n v="375"/>
    <n v="47"/>
    <n v="17625"/>
  </r>
  <r>
    <x v="0"/>
    <x v="8"/>
    <x v="5"/>
    <s v="Entreprise48"/>
    <x v="2"/>
    <n v="375"/>
    <n v="59"/>
    <n v="22125"/>
  </r>
  <r>
    <x v="0"/>
    <x v="8"/>
    <x v="1"/>
    <s v="Entreprise3"/>
    <x v="0"/>
    <n v="145"/>
    <n v="18"/>
    <n v="2610"/>
  </r>
  <r>
    <x v="0"/>
    <x v="8"/>
    <x v="6"/>
    <s v="Entreprise27"/>
    <x v="1"/>
    <n v="220"/>
    <n v="25"/>
    <n v="5500"/>
  </r>
  <r>
    <x v="0"/>
    <x v="8"/>
    <x v="4"/>
    <s v="Entreprise38"/>
    <x v="0"/>
    <n v="145"/>
    <n v="81"/>
    <n v="11745"/>
  </r>
  <r>
    <x v="0"/>
    <x v="8"/>
    <x v="1"/>
    <s v="Entreprise3"/>
    <x v="3"/>
    <n v="120"/>
    <n v="81"/>
    <n v="9720"/>
  </r>
  <r>
    <x v="0"/>
    <x v="8"/>
    <x v="0"/>
    <s v="Entreprise8"/>
    <x v="0"/>
    <n v="145"/>
    <n v="40"/>
    <n v="5800"/>
  </r>
  <r>
    <x v="0"/>
    <x v="8"/>
    <x v="7"/>
    <s v="Entreprise23"/>
    <x v="1"/>
    <n v="220"/>
    <n v="68"/>
    <n v="14960"/>
  </r>
  <r>
    <x v="0"/>
    <x v="9"/>
    <x v="0"/>
    <s v="Entreprise6"/>
    <x v="2"/>
    <n v="375"/>
    <n v="26"/>
    <n v="9750"/>
  </r>
  <r>
    <x v="0"/>
    <x v="9"/>
    <x v="0"/>
    <s v="Entreprise9"/>
    <x v="0"/>
    <n v="145"/>
    <n v="88"/>
    <n v="12760"/>
  </r>
  <r>
    <x v="0"/>
    <x v="9"/>
    <x v="4"/>
    <s v="Entreprise37"/>
    <x v="2"/>
    <n v="375"/>
    <n v="25"/>
    <n v="9375"/>
  </r>
  <r>
    <x v="0"/>
    <x v="10"/>
    <x v="3"/>
    <s v="Entreprise17"/>
    <x v="0"/>
    <n v="145"/>
    <n v="62"/>
    <n v="8990"/>
  </r>
  <r>
    <x v="0"/>
    <x v="10"/>
    <x v="7"/>
    <s v="Entreprise22"/>
    <x v="1"/>
    <n v="220"/>
    <n v="51"/>
    <n v="11220"/>
  </r>
  <r>
    <x v="0"/>
    <x v="10"/>
    <x v="4"/>
    <s v="Entreprise38"/>
    <x v="1"/>
    <n v="220"/>
    <n v="48"/>
    <n v="10560"/>
  </r>
  <r>
    <x v="0"/>
    <x v="10"/>
    <x v="5"/>
    <s v="Entreprise47"/>
    <x v="2"/>
    <n v="375"/>
    <n v="61"/>
    <n v="22875"/>
  </r>
  <r>
    <x v="0"/>
    <x v="10"/>
    <x v="1"/>
    <s v="Entreprise1"/>
    <x v="1"/>
    <n v="220"/>
    <n v="76"/>
    <n v="16720"/>
  </r>
  <r>
    <x v="0"/>
    <x v="10"/>
    <x v="7"/>
    <s v="Entreprise21"/>
    <x v="3"/>
    <n v="120"/>
    <n v="58"/>
    <n v="6960"/>
  </r>
  <r>
    <x v="0"/>
    <x v="10"/>
    <x v="6"/>
    <s v="Entreprise27"/>
    <x v="2"/>
    <n v="375"/>
    <n v="53"/>
    <n v="19875"/>
  </r>
  <r>
    <x v="0"/>
    <x v="11"/>
    <x v="1"/>
    <s v="Entreprise3"/>
    <x v="1"/>
    <n v="220"/>
    <n v="91"/>
    <n v="20020"/>
  </r>
  <r>
    <x v="1"/>
    <x v="0"/>
    <x v="2"/>
    <s v="Entreprise14"/>
    <x v="0"/>
    <n v="145"/>
    <n v="47"/>
    <n v="6815"/>
  </r>
  <r>
    <x v="1"/>
    <x v="0"/>
    <x v="5"/>
    <s v="Entreprise47"/>
    <x v="3"/>
    <n v="120"/>
    <n v="41"/>
    <n v="4920"/>
  </r>
  <r>
    <x v="1"/>
    <x v="0"/>
    <x v="6"/>
    <s v="Entreprise27"/>
    <x v="3"/>
    <n v="120"/>
    <n v="79"/>
    <n v="9480"/>
  </r>
  <r>
    <x v="1"/>
    <x v="0"/>
    <x v="1"/>
    <s v="Entreprise2"/>
    <x v="0"/>
    <n v="145"/>
    <n v="100"/>
    <n v="14500"/>
  </r>
  <r>
    <x v="1"/>
    <x v="0"/>
    <x v="1"/>
    <s v="Entreprise2"/>
    <x v="1"/>
    <n v="220"/>
    <n v="43"/>
    <n v="9460"/>
  </r>
  <r>
    <x v="1"/>
    <x v="0"/>
    <x v="2"/>
    <s v="Entreprise12"/>
    <x v="3"/>
    <n v="120"/>
    <n v="55"/>
    <n v="6600"/>
  </r>
  <r>
    <x v="1"/>
    <x v="0"/>
    <x v="0"/>
    <s v="Entreprise7"/>
    <x v="2"/>
    <n v="375"/>
    <n v="67"/>
    <n v="25125"/>
  </r>
  <r>
    <x v="1"/>
    <x v="0"/>
    <x v="9"/>
    <s v="Entreprise32"/>
    <x v="1"/>
    <n v="220"/>
    <n v="64"/>
    <n v="14080"/>
  </r>
  <r>
    <x v="1"/>
    <x v="0"/>
    <x v="9"/>
    <s v="Entreprise32"/>
    <x v="1"/>
    <n v="220"/>
    <n v="34"/>
    <n v="7480"/>
  </r>
  <r>
    <x v="1"/>
    <x v="1"/>
    <x v="7"/>
    <s v="Entreprise22"/>
    <x v="0"/>
    <n v="145"/>
    <n v="23"/>
    <n v="3335"/>
  </r>
  <r>
    <x v="1"/>
    <x v="1"/>
    <x v="1"/>
    <s v="Entreprise3"/>
    <x v="1"/>
    <n v="220"/>
    <n v="88"/>
    <n v="19360"/>
  </r>
  <r>
    <x v="1"/>
    <x v="1"/>
    <x v="8"/>
    <s v="Entreprise42"/>
    <x v="2"/>
    <n v="375"/>
    <n v="73"/>
    <n v="27375"/>
  </r>
  <r>
    <x v="1"/>
    <x v="1"/>
    <x v="6"/>
    <s v="Entreprise26"/>
    <x v="3"/>
    <n v="120"/>
    <n v="43"/>
    <n v="5160"/>
  </r>
  <r>
    <x v="1"/>
    <x v="1"/>
    <x v="8"/>
    <s v="Entreprise43"/>
    <x v="3"/>
    <n v="120"/>
    <n v="54"/>
    <n v="6480"/>
  </r>
  <r>
    <x v="1"/>
    <x v="2"/>
    <x v="4"/>
    <s v="Entreprise37"/>
    <x v="2"/>
    <n v="375"/>
    <n v="28"/>
    <n v="10500"/>
  </r>
  <r>
    <x v="1"/>
    <x v="2"/>
    <x v="0"/>
    <s v="Entreprise7"/>
    <x v="2"/>
    <n v="375"/>
    <n v="28"/>
    <n v="10500"/>
  </r>
  <r>
    <x v="1"/>
    <x v="2"/>
    <x v="1"/>
    <s v="Entreprise2"/>
    <x v="1"/>
    <n v="220"/>
    <n v="27"/>
    <n v="5940"/>
  </r>
  <r>
    <x v="1"/>
    <x v="3"/>
    <x v="9"/>
    <s v="Entreprise31"/>
    <x v="0"/>
    <n v="145"/>
    <n v="22"/>
    <n v="3190"/>
  </r>
  <r>
    <x v="1"/>
    <x v="3"/>
    <x v="3"/>
    <s v="Entreprise17"/>
    <x v="2"/>
    <n v="375"/>
    <n v="78"/>
    <n v="29250"/>
  </r>
  <r>
    <x v="1"/>
    <x v="3"/>
    <x v="1"/>
    <s v="Entreprise2"/>
    <x v="1"/>
    <n v="220"/>
    <n v="89"/>
    <n v="19580"/>
  </r>
  <r>
    <x v="1"/>
    <x v="3"/>
    <x v="1"/>
    <s v="Entreprise3"/>
    <x v="3"/>
    <n v="120"/>
    <n v="12"/>
    <n v="1440"/>
  </r>
  <r>
    <x v="1"/>
    <x v="3"/>
    <x v="6"/>
    <s v="Entreprise27"/>
    <x v="1"/>
    <n v="220"/>
    <n v="97"/>
    <n v="21340"/>
  </r>
  <r>
    <x v="1"/>
    <x v="3"/>
    <x v="0"/>
    <s v="Entreprise6"/>
    <x v="1"/>
    <n v="220"/>
    <n v="29"/>
    <n v="6380"/>
  </r>
  <r>
    <x v="1"/>
    <x v="4"/>
    <x v="6"/>
    <s v="Entreprise29"/>
    <x v="3"/>
    <n v="120"/>
    <n v="66"/>
    <n v="7920"/>
  </r>
  <r>
    <x v="1"/>
    <x v="4"/>
    <x v="6"/>
    <s v="Entreprise28"/>
    <x v="2"/>
    <n v="375"/>
    <n v="49"/>
    <n v="18375"/>
  </r>
  <r>
    <x v="1"/>
    <x v="4"/>
    <x v="8"/>
    <s v="Entreprise42"/>
    <x v="1"/>
    <n v="220"/>
    <n v="67"/>
    <n v="14740"/>
  </r>
  <r>
    <x v="1"/>
    <x v="4"/>
    <x v="4"/>
    <s v="Entreprise38"/>
    <x v="0"/>
    <n v="145"/>
    <n v="38"/>
    <n v="5510"/>
  </r>
  <r>
    <x v="1"/>
    <x v="4"/>
    <x v="1"/>
    <s v="Entreprise2"/>
    <x v="3"/>
    <n v="120"/>
    <n v="42"/>
    <n v="5040"/>
  </r>
  <r>
    <x v="1"/>
    <x v="4"/>
    <x v="3"/>
    <s v="Entreprise18"/>
    <x v="0"/>
    <n v="145"/>
    <n v="31"/>
    <n v="4495"/>
  </r>
  <r>
    <x v="1"/>
    <x v="4"/>
    <x v="3"/>
    <s v="Entreprise17"/>
    <x v="3"/>
    <n v="120"/>
    <n v="65"/>
    <n v="7800"/>
  </r>
  <r>
    <x v="1"/>
    <x v="4"/>
    <x v="8"/>
    <s v="Entreprise42"/>
    <x v="3"/>
    <n v="120"/>
    <n v="45"/>
    <n v="5400"/>
  </r>
  <r>
    <x v="1"/>
    <x v="4"/>
    <x v="6"/>
    <s v="Entreprise26"/>
    <x v="3"/>
    <n v="120"/>
    <n v="30"/>
    <n v="3600"/>
  </r>
  <r>
    <x v="1"/>
    <x v="4"/>
    <x v="8"/>
    <s v="Entreprise43"/>
    <x v="3"/>
    <n v="120"/>
    <n v="97"/>
    <n v="11640"/>
  </r>
  <r>
    <x v="1"/>
    <x v="4"/>
    <x v="2"/>
    <s v="Entreprise13"/>
    <x v="3"/>
    <n v="120"/>
    <n v="77"/>
    <n v="9240"/>
  </r>
  <r>
    <x v="1"/>
    <x v="4"/>
    <x v="4"/>
    <s v="Entreprise36"/>
    <x v="1"/>
    <n v="220"/>
    <n v="58"/>
    <n v="12760"/>
  </r>
  <r>
    <x v="1"/>
    <x v="4"/>
    <x v="1"/>
    <s v="Entreprise2"/>
    <x v="3"/>
    <n v="120"/>
    <n v="25"/>
    <n v="3000"/>
  </r>
  <r>
    <x v="1"/>
    <x v="4"/>
    <x v="0"/>
    <s v="Entreprise7"/>
    <x v="3"/>
    <n v="120"/>
    <n v="84"/>
    <n v="10080"/>
  </r>
  <r>
    <x v="1"/>
    <x v="5"/>
    <x v="9"/>
    <s v="Entreprise34"/>
    <x v="0"/>
    <n v="145"/>
    <n v="35"/>
    <n v="5075"/>
  </r>
  <r>
    <x v="1"/>
    <x v="5"/>
    <x v="8"/>
    <s v="Entreprise43"/>
    <x v="3"/>
    <n v="120"/>
    <n v="75"/>
    <n v="9000"/>
  </r>
  <r>
    <x v="1"/>
    <x v="5"/>
    <x v="0"/>
    <s v="Entreprise7"/>
    <x v="2"/>
    <n v="375"/>
    <n v="29"/>
    <n v="10875"/>
  </r>
  <r>
    <x v="1"/>
    <x v="5"/>
    <x v="4"/>
    <s v="Entreprise36"/>
    <x v="3"/>
    <n v="120"/>
    <n v="90"/>
    <n v="10800"/>
  </r>
  <r>
    <x v="1"/>
    <x v="5"/>
    <x v="5"/>
    <s v="Entreprise46"/>
    <x v="3"/>
    <n v="120"/>
    <n v="56"/>
    <n v="6720"/>
  </r>
  <r>
    <x v="1"/>
    <x v="5"/>
    <x v="1"/>
    <s v="Entreprise1"/>
    <x v="2"/>
    <n v="375"/>
    <n v="50"/>
    <n v="18750"/>
  </r>
  <r>
    <x v="1"/>
    <x v="5"/>
    <x v="7"/>
    <s v="Entreprise21"/>
    <x v="3"/>
    <n v="120"/>
    <n v="71"/>
    <n v="8520"/>
  </r>
  <r>
    <x v="1"/>
    <x v="5"/>
    <x v="4"/>
    <s v="Entreprise38"/>
    <x v="2"/>
    <n v="375"/>
    <n v="97"/>
    <n v="36375"/>
  </r>
  <r>
    <x v="1"/>
    <x v="5"/>
    <x v="7"/>
    <s v="Entreprise22"/>
    <x v="2"/>
    <n v="375"/>
    <n v="94"/>
    <n v="35250"/>
  </r>
  <r>
    <x v="1"/>
    <x v="5"/>
    <x v="3"/>
    <s v="Entreprise18"/>
    <x v="3"/>
    <n v="120"/>
    <n v="17"/>
    <n v="2040"/>
  </r>
  <r>
    <x v="1"/>
    <x v="6"/>
    <x v="8"/>
    <s v="Entreprise42"/>
    <x v="0"/>
    <n v="145"/>
    <n v="39"/>
    <n v="5655"/>
  </r>
  <r>
    <x v="1"/>
    <x v="6"/>
    <x v="2"/>
    <s v="Entreprise12"/>
    <x v="1"/>
    <n v="220"/>
    <n v="94"/>
    <n v="20680"/>
  </r>
  <r>
    <x v="1"/>
    <x v="6"/>
    <x v="4"/>
    <s v="Entreprise37"/>
    <x v="2"/>
    <n v="375"/>
    <n v="97"/>
    <n v="36375"/>
  </r>
  <r>
    <x v="1"/>
    <x v="6"/>
    <x v="4"/>
    <s v="Entreprise38"/>
    <x v="3"/>
    <n v="120"/>
    <n v="20"/>
    <n v="2400"/>
  </r>
  <r>
    <x v="1"/>
    <x v="7"/>
    <x v="4"/>
    <s v="Entreprise37"/>
    <x v="0"/>
    <n v="145"/>
    <n v="88"/>
    <n v="12760"/>
  </r>
  <r>
    <x v="1"/>
    <x v="7"/>
    <x v="4"/>
    <s v="Entreprise39"/>
    <x v="0"/>
    <n v="145"/>
    <n v="28"/>
    <n v="4060"/>
  </r>
  <r>
    <x v="1"/>
    <x v="7"/>
    <x v="7"/>
    <s v="Entreprise23"/>
    <x v="2"/>
    <n v="375"/>
    <n v="81"/>
    <n v="30375"/>
  </r>
  <r>
    <x v="1"/>
    <x v="7"/>
    <x v="1"/>
    <s v="Entreprise3"/>
    <x v="0"/>
    <n v="145"/>
    <n v="67"/>
    <n v="9715"/>
  </r>
  <r>
    <x v="1"/>
    <x v="7"/>
    <x v="8"/>
    <s v="Entreprise43"/>
    <x v="2"/>
    <n v="375"/>
    <n v="95"/>
    <n v="35625"/>
  </r>
  <r>
    <x v="1"/>
    <x v="7"/>
    <x v="5"/>
    <s v="Entreprise47"/>
    <x v="3"/>
    <n v="120"/>
    <n v="69"/>
    <n v="8280"/>
  </r>
  <r>
    <x v="1"/>
    <x v="8"/>
    <x v="0"/>
    <s v="Entreprise9"/>
    <x v="1"/>
    <n v="220"/>
    <n v="20"/>
    <n v="4400"/>
  </r>
  <r>
    <x v="1"/>
    <x v="8"/>
    <x v="9"/>
    <s v="Entreprise33"/>
    <x v="0"/>
    <n v="145"/>
    <n v="60"/>
    <n v="8700"/>
  </r>
  <r>
    <x v="1"/>
    <x v="8"/>
    <x v="0"/>
    <s v="Entreprise7"/>
    <x v="1"/>
    <n v="220"/>
    <n v="44"/>
    <n v="9680"/>
  </r>
  <r>
    <x v="1"/>
    <x v="8"/>
    <x v="8"/>
    <s v="Entreprise41"/>
    <x v="3"/>
    <n v="120"/>
    <n v="11"/>
    <n v="1320"/>
  </r>
  <r>
    <x v="1"/>
    <x v="8"/>
    <x v="1"/>
    <s v="Entreprise2"/>
    <x v="0"/>
    <n v="145"/>
    <n v="79"/>
    <n v="11455"/>
  </r>
  <r>
    <x v="1"/>
    <x v="8"/>
    <x v="6"/>
    <s v="Entreprise30"/>
    <x v="0"/>
    <n v="145"/>
    <n v="100"/>
    <n v="14500"/>
  </r>
  <r>
    <x v="1"/>
    <x v="8"/>
    <x v="9"/>
    <s v="Entreprise31"/>
    <x v="1"/>
    <n v="220"/>
    <n v="30"/>
    <n v="6600"/>
  </r>
  <r>
    <x v="1"/>
    <x v="8"/>
    <x v="1"/>
    <s v="Entreprise2"/>
    <x v="0"/>
    <n v="145"/>
    <n v="90"/>
    <n v="13050"/>
  </r>
  <r>
    <x v="1"/>
    <x v="9"/>
    <x v="2"/>
    <s v="Entreprise13"/>
    <x v="2"/>
    <n v="375"/>
    <n v="45"/>
    <n v="16875"/>
  </r>
  <r>
    <x v="1"/>
    <x v="9"/>
    <x v="5"/>
    <s v="Entreprise49"/>
    <x v="1"/>
    <n v="220"/>
    <n v="73"/>
    <n v="16060"/>
  </r>
  <r>
    <x v="1"/>
    <x v="9"/>
    <x v="2"/>
    <s v="Entreprise14"/>
    <x v="1"/>
    <n v="220"/>
    <n v="43"/>
    <n v="9460"/>
  </r>
  <r>
    <x v="1"/>
    <x v="9"/>
    <x v="9"/>
    <s v="Entreprise33"/>
    <x v="0"/>
    <n v="145"/>
    <n v="45"/>
    <n v="6525"/>
  </r>
  <r>
    <x v="1"/>
    <x v="9"/>
    <x v="1"/>
    <s v="Entreprise1"/>
    <x v="1"/>
    <n v="220"/>
    <n v="53"/>
    <n v="11660"/>
  </r>
  <r>
    <x v="1"/>
    <x v="9"/>
    <x v="0"/>
    <s v="Entreprise7"/>
    <x v="3"/>
    <n v="120"/>
    <n v="44"/>
    <n v="5280"/>
  </r>
  <r>
    <x v="1"/>
    <x v="9"/>
    <x v="4"/>
    <s v="Entreprise38"/>
    <x v="3"/>
    <n v="120"/>
    <n v="12"/>
    <n v="1440"/>
  </r>
  <r>
    <x v="1"/>
    <x v="9"/>
    <x v="8"/>
    <s v="Entreprise43"/>
    <x v="1"/>
    <n v="220"/>
    <n v="52"/>
    <n v="11440"/>
  </r>
  <r>
    <x v="1"/>
    <x v="9"/>
    <x v="2"/>
    <s v="Entreprise13"/>
    <x v="0"/>
    <n v="145"/>
    <n v="88"/>
    <n v="12760"/>
  </r>
  <r>
    <x v="1"/>
    <x v="9"/>
    <x v="3"/>
    <s v="Entreprise17"/>
    <x v="0"/>
    <n v="145"/>
    <n v="36"/>
    <n v="5220"/>
  </r>
  <r>
    <x v="1"/>
    <x v="9"/>
    <x v="0"/>
    <s v="Entreprise9"/>
    <x v="0"/>
    <n v="145"/>
    <n v="31"/>
    <n v="4495"/>
  </r>
  <r>
    <x v="1"/>
    <x v="9"/>
    <x v="5"/>
    <s v="Entreprise48"/>
    <x v="3"/>
    <n v="120"/>
    <n v="79"/>
    <n v="9480"/>
  </r>
  <r>
    <x v="1"/>
    <x v="9"/>
    <x v="3"/>
    <s v="Entreprise18"/>
    <x v="0"/>
    <n v="145"/>
    <n v="75"/>
    <n v="10875"/>
  </r>
  <r>
    <x v="1"/>
    <x v="9"/>
    <x v="9"/>
    <s v="Entreprise32"/>
    <x v="3"/>
    <n v="120"/>
    <n v="84"/>
    <n v="10080"/>
  </r>
  <r>
    <x v="1"/>
    <x v="9"/>
    <x v="4"/>
    <s v="Entreprise39"/>
    <x v="2"/>
    <n v="375"/>
    <n v="62"/>
    <n v="23250"/>
  </r>
  <r>
    <x v="1"/>
    <x v="9"/>
    <x v="0"/>
    <s v="Entreprise6"/>
    <x v="3"/>
    <n v="120"/>
    <n v="20"/>
    <n v="2400"/>
  </r>
  <r>
    <x v="1"/>
    <x v="9"/>
    <x v="9"/>
    <s v="Entreprise32"/>
    <x v="0"/>
    <n v="145"/>
    <n v="59"/>
    <n v="8555"/>
  </r>
  <r>
    <x v="1"/>
    <x v="9"/>
    <x v="0"/>
    <s v="Entreprise10"/>
    <x v="2"/>
    <n v="375"/>
    <n v="56"/>
    <n v="21000"/>
  </r>
  <r>
    <x v="1"/>
    <x v="10"/>
    <x v="9"/>
    <s v="Entreprise33"/>
    <x v="0"/>
    <n v="145"/>
    <n v="73"/>
    <n v="10585"/>
  </r>
  <r>
    <x v="1"/>
    <x v="10"/>
    <x v="7"/>
    <s v="Entreprise23"/>
    <x v="3"/>
    <n v="120"/>
    <n v="71"/>
    <n v="8520"/>
  </r>
  <r>
    <x v="1"/>
    <x v="10"/>
    <x v="5"/>
    <s v="Entreprise48"/>
    <x v="3"/>
    <n v="120"/>
    <n v="33"/>
    <n v="3960"/>
  </r>
  <r>
    <x v="1"/>
    <x v="10"/>
    <x v="4"/>
    <s v="Entreprise38"/>
    <x v="1"/>
    <n v="220"/>
    <n v="68"/>
    <n v="14960"/>
  </r>
  <r>
    <x v="1"/>
    <x v="10"/>
    <x v="3"/>
    <s v="Entreprise17"/>
    <x v="0"/>
    <n v="145"/>
    <n v="63"/>
    <n v="9135"/>
  </r>
  <r>
    <x v="1"/>
    <x v="10"/>
    <x v="4"/>
    <s v="Entreprise37"/>
    <x v="2"/>
    <n v="375"/>
    <n v="65"/>
    <n v="24375"/>
  </r>
  <r>
    <x v="1"/>
    <x v="10"/>
    <x v="6"/>
    <s v="Entreprise27"/>
    <x v="2"/>
    <n v="375"/>
    <n v="95"/>
    <n v="35625"/>
  </r>
  <r>
    <x v="1"/>
    <x v="10"/>
    <x v="6"/>
    <s v="Entreprise27"/>
    <x v="3"/>
    <n v="120"/>
    <n v="52"/>
    <n v="6240"/>
  </r>
  <r>
    <x v="1"/>
    <x v="10"/>
    <x v="9"/>
    <s v="Entreprise32"/>
    <x v="1"/>
    <n v="220"/>
    <n v="40"/>
    <n v="8800"/>
  </r>
  <r>
    <x v="1"/>
    <x v="10"/>
    <x v="5"/>
    <s v="Entreprise46"/>
    <x v="0"/>
    <n v="145"/>
    <n v="20"/>
    <n v="2900"/>
  </r>
  <r>
    <x v="1"/>
    <x v="10"/>
    <x v="4"/>
    <s v="Entreprise40"/>
    <x v="1"/>
    <n v="220"/>
    <n v="41"/>
    <n v="9020"/>
  </r>
  <r>
    <x v="1"/>
    <x v="10"/>
    <x v="8"/>
    <s v="Entreprise45"/>
    <x v="1"/>
    <n v="220"/>
    <n v="49"/>
    <n v="10780"/>
  </r>
  <r>
    <x v="1"/>
    <x v="10"/>
    <x v="9"/>
    <s v="Entreprise31"/>
    <x v="2"/>
    <n v="375"/>
    <n v="100"/>
    <n v="37500"/>
  </r>
  <r>
    <x v="1"/>
    <x v="10"/>
    <x v="7"/>
    <s v="Entreprise22"/>
    <x v="0"/>
    <n v="145"/>
    <n v="88"/>
    <n v="12760"/>
  </r>
  <r>
    <x v="1"/>
    <x v="10"/>
    <x v="2"/>
    <s v="Entreprise13"/>
    <x v="2"/>
    <n v="375"/>
    <n v="72"/>
    <n v="27000"/>
  </r>
  <r>
    <x v="1"/>
    <x v="10"/>
    <x v="0"/>
    <s v="Entreprise7"/>
    <x v="2"/>
    <n v="375"/>
    <n v="24"/>
    <n v="9000"/>
  </r>
  <r>
    <x v="1"/>
    <x v="10"/>
    <x v="2"/>
    <s v="Entreprise13"/>
    <x v="2"/>
    <n v="375"/>
    <n v="38"/>
    <n v="14250"/>
  </r>
  <r>
    <x v="1"/>
    <x v="11"/>
    <x v="0"/>
    <s v="Entreprise7"/>
    <x v="2"/>
    <n v="375"/>
    <n v="19"/>
    <n v="7125"/>
  </r>
  <r>
    <x v="1"/>
    <x v="11"/>
    <x v="7"/>
    <s v="Entreprise24"/>
    <x v="3"/>
    <n v="120"/>
    <n v="53"/>
    <n v="6360"/>
  </r>
  <r>
    <x v="1"/>
    <x v="11"/>
    <x v="5"/>
    <s v="Entreprise50"/>
    <x v="1"/>
    <n v="220"/>
    <n v="24"/>
    <n v="5280"/>
  </r>
  <r>
    <x v="1"/>
    <x v="11"/>
    <x v="6"/>
    <s v="Entreprise28"/>
    <x v="2"/>
    <n v="375"/>
    <n v="29"/>
    <n v="10875"/>
  </r>
  <r>
    <x v="1"/>
    <x v="11"/>
    <x v="5"/>
    <s v="Entreprise47"/>
    <x v="0"/>
    <n v="145"/>
    <n v="79"/>
    <n v="11455"/>
  </r>
  <r>
    <x v="1"/>
    <x v="11"/>
    <x v="5"/>
    <s v="Entreprise47"/>
    <x v="2"/>
    <n v="375"/>
    <n v="36"/>
    <n v="13500"/>
  </r>
  <r>
    <x v="1"/>
    <x v="11"/>
    <x v="8"/>
    <s v="Entreprise42"/>
    <x v="1"/>
    <n v="220"/>
    <n v="65"/>
    <n v="14300"/>
  </r>
  <r>
    <x v="1"/>
    <x v="11"/>
    <x v="4"/>
    <s v="Entreprise37"/>
    <x v="2"/>
    <n v="375"/>
    <n v="60"/>
    <n v="22500"/>
  </r>
  <r>
    <x v="1"/>
    <x v="11"/>
    <x v="2"/>
    <s v="Entreprise12"/>
    <x v="2"/>
    <n v="375"/>
    <n v="59"/>
    <n v="22125"/>
  </r>
  <r>
    <x v="1"/>
    <x v="11"/>
    <x v="1"/>
    <s v="Entreprise2"/>
    <x v="0"/>
    <n v="145"/>
    <n v="68"/>
    <n v="9860"/>
  </r>
  <r>
    <x v="1"/>
    <x v="11"/>
    <x v="5"/>
    <s v="Entreprise46"/>
    <x v="3"/>
    <n v="120"/>
    <n v="32"/>
    <n v="3840"/>
  </r>
  <r>
    <x v="1"/>
    <x v="11"/>
    <x v="2"/>
    <s v="Entreprise12"/>
    <x v="0"/>
    <n v="145"/>
    <n v="69"/>
    <n v="10005"/>
  </r>
  <r>
    <x v="1"/>
    <x v="11"/>
    <x v="5"/>
    <s v="Entreprise47"/>
    <x v="1"/>
    <n v="220"/>
    <n v="71"/>
    <n v="15620"/>
  </r>
  <r>
    <x v="1"/>
    <x v="11"/>
    <x v="8"/>
    <s v="Entreprise44"/>
    <x v="2"/>
    <n v="375"/>
    <n v="100"/>
    <n v="37500"/>
  </r>
  <r>
    <x v="1"/>
    <x v="11"/>
    <x v="9"/>
    <s v="Entreprise35"/>
    <x v="0"/>
    <n v="145"/>
    <n v="86"/>
    <n v="12470"/>
  </r>
  <r>
    <x v="1"/>
    <x v="11"/>
    <x v="2"/>
    <s v="Entreprise13"/>
    <x v="3"/>
    <n v="120"/>
    <n v="89"/>
    <n v="10680"/>
  </r>
  <r>
    <x v="1"/>
    <x v="11"/>
    <x v="6"/>
    <s v="Entreprise28"/>
    <x v="3"/>
    <n v="120"/>
    <n v="11"/>
    <n v="1320"/>
  </r>
  <r>
    <x v="1"/>
    <x v="11"/>
    <x v="6"/>
    <s v="Entreprise27"/>
    <x v="1"/>
    <n v="220"/>
    <n v="89"/>
    <n v="19580"/>
  </r>
  <r>
    <x v="1"/>
    <x v="11"/>
    <x v="6"/>
    <s v="Entreprise27"/>
    <x v="1"/>
    <n v="220"/>
    <n v="90"/>
    <n v="19800"/>
  </r>
  <r>
    <x v="1"/>
    <x v="11"/>
    <x v="5"/>
    <s v="Entreprise46"/>
    <x v="2"/>
    <n v="375"/>
    <n v="11"/>
    <n v="4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showError="1" updatedVersion="6" minRefreshableVersion="3" useAutoFormatting="1" rowGrandTotals="0" colGrandTotals="0" itemPrintTitles="1" createdVersion="5" indent="0" outline="1" outlineData="1" multipleFieldFilters="0" chartFormat="3">
  <location ref="A3:E34" firstHeaderRow="1" firstDataRow="2" firstDataCol="1"/>
  <pivotFields count="8">
    <pivotField axis="axisCol" showAll="0">
      <items count="5">
        <item sd="0" x="0"/>
        <item sd="0" x="1"/>
        <item f="1" x="2"/>
        <item f="1" x="3"/>
        <item t="default"/>
      </items>
    </pivotField>
    <pivotField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11">
        <item x="7"/>
        <item x="8"/>
        <item x="1"/>
        <item x="5"/>
        <item x="3"/>
        <item sd="0" x="2"/>
        <item sd="0" x="4"/>
        <item sd="0" x="0"/>
        <item sd="0" x="9"/>
        <item sd="0" x="6"/>
        <item t="default" sd="0"/>
      </items>
    </pivotField>
    <pivotField showAll="0"/>
    <pivotField axis="axisRow" showAll="0">
      <items count="5">
        <item x="3"/>
        <item x="0"/>
        <item x="1"/>
        <item x="2"/>
        <item t="default"/>
      </items>
    </pivotField>
    <pivotField numFmtId="44" showAll="0"/>
    <pivotField showAll="0"/>
    <pivotField dataField="1" numFmtId="44" showAll="0"/>
  </pivotFields>
  <rowFields count="2">
    <field x="2"/>
    <field x="4"/>
  </rowFields>
  <rowItems count="30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>
      <x v="6"/>
    </i>
    <i>
      <x v="7"/>
    </i>
    <i>
      <x v="8"/>
    </i>
    <i>
      <x v="9"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Somme de Chiffre d'affaires" fld="7" baseField="2" baseItem="0" numFmtId="165"/>
  </dataFields>
  <formats count="3">
    <format dxfId="26">
      <pivotArea dataOnly="0" outline="0" fieldPosition="0">
        <references count="1">
          <reference field="0" count="1">
            <x v="3"/>
          </reference>
        </references>
      </pivotArea>
    </format>
    <format dxfId="25">
      <pivotArea dataOnly="0" outline="0" fieldPosition="0">
        <references count="1">
          <reference field="0" count="1">
            <x v="2"/>
          </reference>
        </references>
      </pivotArea>
    </format>
    <format dxfId="24">
      <pivotArea dataOnly="0" outline="0" fieldPosition="0">
        <references count="1">
          <reference field="0" count="1">
            <x v="3"/>
          </reference>
        </references>
      </pivotArea>
    </format>
  </formats>
  <chartFormats count="2">
    <chartFormat chart="1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201" totalsRowCount="1" headerRowDxfId="44" dataDxfId="43">
  <autoFilter ref="A1:H200"/>
  <tableColumns count="8">
    <tableColumn id="1" name="Année" totalsRowLabel="Total" dataDxfId="42" totalsRowDxfId="41"/>
    <tableColumn id="2" name="Mois" dataDxfId="40" totalsRowDxfId="39"/>
    <tableColumn id="3" name="Commercial" dataDxfId="38" totalsRowDxfId="37"/>
    <tableColumn id="4" name="Client" dataDxfId="36" totalsRowDxfId="35"/>
    <tableColumn id="5" name="Article" dataDxfId="34" totalsRowDxfId="33"/>
    <tableColumn id="6" name="PU" dataDxfId="32" totalsRowDxfId="31" dataCellStyle="Monétaire">
      <calculatedColumnFormula>VLOOKUP(Tableau1[[#This Row],[Article]],Nomenclature_Articles,2,FALSE)</calculatedColumnFormula>
    </tableColumn>
    <tableColumn id="7" name="Quantité" dataDxfId="30" totalsRowDxfId="29"/>
    <tableColumn id="8" name="Chiffre d'affaires" totalsRowFunction="custom" dataDxfId="28" totalsRowDxfId="27">
      <calculatedColumnFormula>Tableau1[PU]*Tableau1[Quantité]</calculatedColumnFormula>
      <totalsRowFormula>SUBTOTAL(9,Tableau1[Chiffre d''affaires])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E10" sqref="E10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4" width="8.75" style="2" customWidth="1"/>
    <col min="5" max="5" width="9.125" style="2" bestFit="1" customWidth="1"/>
    <col min="6" max="14" width="10" style="2" bestFit="1" customWidth="1"/>
    <col min="15" max="16384" width="11" style="2"/>
  </cols>
  <sheetData>
    <row r="1" spans="1:14" s="1" customFormat="1" x14ac:dyDescent="0.2">
      <c r="A1" s="1" t="s">
        <v>30</v>
      </c>
      <c r="B1" s="1" t="s">
        <v>31</v>
      </c>
      <c r="C1" s="1" t="s">
        <v>44</v>
      </c>
      <c r="D1" s="1" t="s">
        <v>84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1" t="s">
        <v>27</v>
      </c>
      <c r="M1" s="1" t="s">
        <v>28</v>
      </c>
      <c r="N1" s="1" t="s">
        <v>29</v>
      </c>
    </row>
    <row r="2" spans="1:14" x14ac:dyDescent="0.2">
      <c r="A2" s="2">
        <v>2017</v>
      </c>
      <c r="B2" s="2" t="s">
        <v>32</v>
      </c>
      <c r="C2" s="2" t="s">
        <v>77</v>
      </c>
      <c r="D2" s="5">
        <v>120</v>
      </c>
      <c r="E2" s="2" t="s">
        <v>0</v>
      </c>
      <c r="F2" s="2" t="s">
        <v>5</v>
      </c>
      <c r="G2" s="2" t="s">
        <v>10</v>
      </c>
      <c r="H2" s="2" t="s">
        <v>15</v>
      </c>
      <c r="I2" s="2" t="s">
        <v>47</v>
      </c>
      <c r="J2" s="2" t="s">
        <v>52</v>
      </c>
      <c r="K2" s="2" t="s">
        <v>57</v>
      </c>
      <c r="L2" s="2" t="s">
        <v>62</v>
      </c>
      <c r="M2" s="2" t="s">
        <v>67</v>
      </c>
      <c r="N2" s="2" t="s">
        <v>72</v>
      </c>
    </row>
    <row r="3" spans="1:14" x14ac:dyDescent="0.2">
      <c r="A3" s="2">
        <v>2018</v>
      </c>
      <c r="B3" s="2" t="s">
        <v>33</v>
      </c>
      <c r="C3" s="2" t="s">
        <v>78</v>
      </c>
      <c r="D3" s="5">
        <v>145</v>
      </c>
      <c r="E3" s="2" t="s">
        <v>1</v>
      </c>
      <c r="F3" s="2" t="s">
        <v>6</v>
      </c>
      <c r="G3" s="2" t="s">
        <v>11</v>
      </c>
      <c r="H3" s="2" t="s">
        <v>16</v>
      </c>
      <c r="I3" s="2" t="s">
        <v>48</v>
      </c>
      <c r="J3" s="2" t="s">
        <v>53</v>
      </c>
      <c r="K3" s="2" t="s">
        <v>58</v>
      </c>
      <c r="L3" s="2" t="s">
        <v>63</v>
      </c>
      <c r="M3" s="2" t="s">
        <v>68</v>
      </c>
      <c r="N3" s="2" t="s">
        <v>73</v>
      </c>
    </row>
    <row r="4" spans="1:14" x14ac:dyDescent="0.2">
      <c r="B4" s="2" t="s">
        <v>34</v>
      </c>
      <c r="C4" s="2" t="s">
        <v>79</v>
      </c>
      <c r="D4" s="5">
        <v>220</v>
      </c>
      <c r="E4" s="2" t="s">
        <v>2</v>
      </c>
      <c r="F4" s="2" t="s">
        <v>7</v>
      </c>
      <c r="G4" s="2" t="s">
        <v>12</v>
      </c>
      <c r="H4" s="2" t="s">
        <v>17</v>
      </c>
      <c r="I4" s="2" t="s">
        <v>49</v>
      </c>
      <c r="J4" s="2" t="s">
        <v>54</v>
      </c>
      <c r="K4" s="2" t="s">
        <v>59</v>
      </c>
      <c r="L4" s="2" t="s">
        <v>64</v>
      </c>
      <c r="M4" s="2" t="s">
        <v>69</v>
      </c>
      <c r="N4" s="2" t="s">
        <v>74</v>
      </c>
    </row>
    <row r="5" spans="1:14" x14ac:dyDescent="0.2">
      <c r="B5" s="2" t="s">
        <v>35</v>
      </c>
      <c r="C5" s="2" t="s">
        <v>80</v>
      </c>
      <c r="D5" s="5">
        <v>375</v>
      </c>
      <c r="E5" s="2" t="s">
        <v>3</v>
      </c>
      <c r="F5" s="2" t="s">
        <v>8</v>
      </c>
      <c r="G5" s="2" t="s">
        <v>13</v>
      </c>
      <c r="H5" s="2" t="s">
        <v>18</v>
      </c>
      <c r="I5" s="2" t="s">
        <v>50</v>
      </c>
      <c r="J5" s="2" t="s">
        <v>55</v>
      </c>
      <c r="K5" s="2" t="s">
        <v>60</v>
      </c>
      <c r="L5" s="2" t="s">
        <v>65</v>
      </c>
      <c r="M5" s="2" t="s">
        <v>70</v>
      </c>
      <c r="N5" s="2" t="s">
        <v>75</v>
      </c>
    </row>
    <row r="6" spans="1:14" x14ac:dyDescent="0.2">
      <c r="B6" s="2" t="s">
        <v>36</v>
      </c>
      <c r="E6" s="2" t="s">
        <v>4</v>
      </c>
      <c r="F6" s="2" t="s">
        <v>9</v>
      </c>
      <c r="G6" s="2" t="s">
        <v>14</v>
      </c>
      <c r="H6" s="2" t="s">
        <v>19</v>
      </c>
      <c r="I6" s="2" t="s">
        <v>51</v>
      </c>
      <c r="J6" s="2" t="s">
        <v>56</v>
      </c>
      <c r="K6" s="2" t="s">
        <v>61</v>
      </c>
      <c r="L6" s="2" t="s">
        <v>66</v>
      </c>
      <c r="M6" s="2" t="s">
        <v>71</v>
      </c>
      <c r="N6" s="2" t="s">
        <v>76</v>
      </c>
    </row>
    <row r="7" spans="1:14" x14ac:dyDescent="0.2">
      <c r="B7" s="2" t="s">
        <v>37</v>
      </c>
    </row>
    <row r="8" spans="1:14" x14ac:dyDescent="0.2">
      <c r="B8" s="2" t="s">
        <v>38</v>
      </c>
    </row>
    <row r="9" spans="1:14" x14ac:dyDescent="0.2">
      <c r="B9" s="2" t="s">
        <v>39</v>
      </c>
    </row>
    <row r="10" spans="1:14" x14ac:dyDescent="0.2">
      <c r="B10" s="2" t="s">
        <v>40</v>
      </c>
    </row>
    <row r="11" spans="1:14" x14ac:dyDescent="0.2">
      <c r="B11" s="2" t="s">
        <v>41</v>
      </c>
    </row>
    <row r="12" spans="1:14" x14ac:dyDescent="0.2">
      <c r="B12" s="2" t="s">
        <v>42</v>
      </c>
    </row>
    <row r="13" spans="1:14" x14ac:dyDescent="0.2">
      <c r="B13" s="2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1"/>
  <sheetViews>
    <sheetView workbookViewId="0">
      <pane ySplit="1" topLeftCell="A2" activePane="bottomLeft" state="frozen"/>
      <selection pane="bottomLeft" activeCell="D25" sqref="D25"/>
    </sheetView>
  </sheetViews>
  <sheetFormatPr baseColWidth="10" defaultRowHeight="12.75" x14ac:dyDescent="0.2"/>
  <cols>
    <col min="1" max="1" width="8" style="2" bestFit="1" customWidth="1"/>
    <col min="2" max="2" width="8.75" style="2" bestFit="1" customWidth="1"/>
    <col min="3" max="3" width="12.5" style="2" bestFit="1" customWidth="1"/>
    <col min="4" max="4" width="10" style="2" bestFit="1" customWidth="1"/>
    <col min="5" max="5" width="8" style="2" bestFit="1" customWidth="1"/>
    <col min="6" max="6" width="8.125" style="2" bestFit="1" customWidth="1"/>
    <col min="7" max="7" width="9.625" style="2" bestFit="1" customWidth="1"/>
    <col min="8" max="8" width="15.875" style="2" bestFit="1" customWidth="1"/>
    <col min="9" max="16384" width="11" style="2"/>
  </cols>
  <sheetData>
    <row r="1" spans="1:8" s="1" customFormat="1" x14ac:dyDescent="0.2">
      <c r="A1" s="1" t="s">
        <v>30</v>
      </c>
      <c r="B1" s="1" t="s">
        <v>31</v>
      </c>
      <c r="C1" s="1" t="s">
        <v>82</v>
      </c>
      <c r="D1" s="1" t="s">
        <v>83</v>
      </c>
      <c r="E1" s="1" t="s">
        <v>44</v>
      </c>
      <c r="F1" s="1" t="s">
        <v>81</v>
      </c>
      <c r="G1" s="1" t="s">
        <v>45</v>
      </c>
      <c r="H1" s="1" t="s">
        <v>46</v>
      </c>
    </row>
    <row r="2" spans="1:8" x14ac:dyDescent="0.2">
      <c r="A2" s="2">
        <v>2017</v>
      </c>
      <c r="B2" s="2" t="s">
        <v>32</v>
      </c>
      <c r="C2" s="2" t="s">
        <v>21</v>
      </c>
      <c r="D2" s="2" t="s">
        <v>6</v>
      </c>
      <c r="E2" s="2" t="s">
        <v>78</v>
      </c>
      <c r="F2" s="3">
        <f>VLOOKUP(Tableau1[[#This Row],[Article]],Nomenclature_Articles,2,FALSE)</f>
        <v>145</v>
      </c>
      <c r="G2" s="2">
        <v>29</v>
      </c>
      <c r="H2" s="4">
        <f>Tableau1[PU]*Tableau1[Quantité]</f>
        <v>4205</v>
      </c>
    </row>
    <row r="3" spans="1:8" x14ac:dyDescent="0.2">
      <c r="A3" s="2">
        <v>2017</v>
      </c>
      <c r="B3" s="2" t="s">
        <v>32</v>
      </c>
      <c r="C3" s="2" t="s">
        <v>20</v>
      </c>
      <c r="D3" s="2" t="s">
        <v>1</v>
      </c>
      <c r="E3" s="2" t="s">
        <v>79</v>
      </c>
      <c r="F3" s="3">
        <f>VLOOKUP(Tableau1[[#This Row],[Article]],Nomenclature_Articles,2,FALSE)</f>
        <v>220</v>
      </c>
      <c r="G3" s="2">
        <v>61</v>
      </c>
      <c r="H3" s="4">
        <f>Tableau1[PU]*Tableau1[Quantité]</f>
        <v>13420</v>
      </c>
    </row>
    <row r="4" spans="1:8" x14ac:dyDescent="0.2">
      <c r="A4" s="2">
        <v>2017</v>
      </c>
      <c r="B4" s="2" t="s">
        <v>32</v>
      </c>
      <c r="C4" s="2" t="s">
        <v>21</v>
      </c>
      <c r="D4" s="2" t="s">
        <v>7</v>
      </c>
      <c r="E4" s="2" t="s">
        <v>78</v>
      </c>
      <c r="F4" s="3">
        <f>VLOOKUP(Tableau1[[#This Row],[Article]],Nomenclature_Articles,2,FALSE)</f>
        <v>145</v>
      </c>
      <c r="G4" s="2">
        <v>66</v>
      </c>
      <c r="H4" s="4">
        <f>Tableau1[PU]*Tableau1[Quantité]</f>
        <v>9570</v>
      </c>
    </row>
    <row r="5" spans="1:8" x14ac:dyDescent="0.2">
      <c r="A5" s="2">
        <v>2017</v>
      </c>
      <c r="B5" s="2" t="s">
        <v>32</v>
      </c>
      <c r="C5" s="2" t="s">
        <v>22</v>
      </c>
      <c r="D5" s="2" t="s">
        <v>11</v>
      </c>
      <c r="E5" s="2" t="s">
        <v>78</v>
      </c>
      <c r="F5" s="3">
        <f>VLOOKUP(Tableau1[[#This Row],[Article]],Nomenclature_Articles,2,FALSE)</f>
        <v>145</v>
      </c>
      <c r="G5" s="2">
        <v>93</v>
      </c>
      <c r="H5" s="4">
        <f>Tableau1[PU]*Tableau1[Quantité]</f>
        <v>13485</v>
      </c>
    </row>
    <row r="6" spans="1:8" x14ac:dyDescent="0.2">
      <c r="A6" s="2">
        <v>2017</v>
      </c>
      <c r="B6" s="2" t="s">
        <v>32</v>
      </c>
      <c r="C6" s="2" t="s">
        <v>23</v>
      </c>
      <c r="D6" s="2" t="s">
        <v>17</v>
      </c>
      <c r="E6" s="2" t="s">
        <v>79</v>
      </c>
      <c r="F6" s="3">
        <f>VLOOKUP(Tableau1[[#This Row],[Article]],Nomenclature_Articles,2,FALSE)</f>
        <v>220</v>
      </c>
      <c r="G6" s="2">
        <v>46</v>
      </c>
      <c r="H6" s="4">
        <f>Tableau1[PU]*Tableau1[Quantité]</f>
        <v>10120</v>
      </c>
    </row>
    <row r="7" spans="1:8" x14ac:dyDescent="0.2">
      <c r="A7" s="2">
        <v>2017</v>
      </c>
      <c r="B7" s="2" t="s">
        <v>32</v>
      </c>
      <c r="C7" s="2" t="s">
        <v>22</v>
      </c>
      <c r="D7" s="2" t="s">
        <v>13</v>
      </c>
      <c r="E7" s="2" t="s">
        <v>80</v>
      </c>
      <c r="F7" s="3">
        <f>VLOOKUP(Tableau1[[#This Row],[Article]],Nomenclature_Articles,2,FALSE)</f>
        <v>375</v>
      </c>
      <c r="G7" s="2">
        <v>99</v>
      </c>
      <c r="H7" s="4">
        <f>Tableau1[PU]*Tableau1[Quantité]</f>
        <v>37125</v>
      </c>
    </row>
    <row r="8" spans="1:8" x14ac:dyDescent="0.2">
      <c r="A8" s="2">
        <v>2017</v>
      </c>
      <c r="B8" s="2" t="s">
        <v>32</v>
      </c>
      <c r="C8" s="2" t="s">
        <v>22</v>
      </c>
      <c r="D8" s="2" t="s">
        <v>12</v>
      </c>
      <c r="E8" s="2" t="s">
        <v>79</v>
      </c>
      <c r="F8" s="3">
        <f>VLOOKUP(Tableau1[[#This Row],[Article]],Nomenclature_Articles,2,FALSE)</f>
        <v>220</v>
      </c>
      <c r="G8" s="2">
        <v>78</v>
      </c>
      <c r="H8" s="4">
        <f>Tableau1[PU]*Tableau1[Quantité]</f>
        <v>17160</v>
      </c>
    </row>
    <row r="9" spans="1:8" x14ac:dyDescent="0.2">
      <c r="A9" s="2">
        <v>2017</v>
      </c>
      <c r="B9" s="2" t="s">
        <v>32</v>
      </c>
      <c r="C9" s="2" t="s">
        <v>21</v>
      </c>
      <c r="D9" s="2" t="s">
        <v>7</v>
      </c>
      <c r="E9" s="2" t="s">
        <v>78</v>
      </c>
      <c r="F9" s="3">
        <f>VLOOKUP(Tableau1[[#This Row],[Article]],Nomenclature_Articles,2,FALSE)</f>
        <v>145</v>
      </c>
      <c r="G9" s="2">
        <v>55</v>
      </c>
      <c r="H9" s="4">
        <f>Tableau1[PU]*Tableau1[Quantité]</f>
        <v>7975</v>
      </c>
    </row>
    <row r="10" spans="1:8" x14ac:dyDescent="0.2">
      <c r="A10" s="2">
        <v>2017</v>
      </c>
      <c r="B10" s="2" t="s">
        <v>32</v>
      </c>
      <c r="C10" s="2" t="s">
        <v>21</v>
      </c>
      <c r="D10" s="2" t="s">
        <v>7</v>
      </c>
      <c r="E10" s="2" t="s">
        <v>79</v>
      </c>
      <c r="F10" s="3">
        <f>VLOOKUP(Tableau1[[#This Row],[Article]],Nomenclature_Articles,2,FALSE)</f>
        <v>220</v>
      </c>
      <c r="G10" s="2">
        <v>99</v>
      </c>
      <c r="H10" s="4">
        <f>Tableau1[PU]*Tableau1[Quantité]</f>
        <v>21780</v>
      </c>
    </row>
    <row r="11" spans="1:8" x14ac:dyDescent="0.2">
      <c r="A11" s="2">
        <v>2017</v>
      </c>
      <c r="B11" s="2" t="s">
        <v>32</v>
      </c>
      <c r="C11" s="2" t="s">
        <v>27</v>
      </c>
      <c r="D11" s="2" t="s">
        <v>64</v>
      </c>
      <c r="E11" s="2" t="s">
        <v>79</v>
      </c>
      <c r="F11" s="3">
        <f>VLOOKUP(Tableau1[[#This Row],[Article]],Nomenclature_Articles,2,FALSE)</f>
        <v>220</v>
      </c>
      <c r="G11" s="2">
        <v>96</v>
      </c>
      <c r="H11" s="4">
        <f>Tableau1[PU]*Tableau1[Quantité]</f>
        <v>21120</v>
      </c>
    </row>
    <row r="12" spans="1:8" x14ac:dyDescent="0.2">
      <c r="A12" s="2">
        <v>2017</v>
      </c>
      <c r="B12" s="2" t="s">
        <v>32</v>
      </c>
      <c r="C12" s="2" t="s">
        <v>29</v>
      </c>
      <c r="D12" s="2" t="s">
        <v>73</v>
      </c>
      <c r="E12" s="2" t="s">
        <v>79</v>
      </c>
      <c r="F12" s="3">
        <f>VLOOKUP(Tableau1[[#This Row],[Article]],Nomenclature_Articles,2,FALSE)</f>
        <v>220</v>
      </c>
      <c r="G12" s="2">
        <v>77</v>
      </c>
      <c r="H12" s="4">
        <f>Tableau1[PU]*Tableau1[Quantité]</f>
        <v>16940</v>
      </c>
    </row>
    <row r="13" spans="1:8" x14ac:dyDescent="0.2">
      <c r="A13" s="2">
        <v>2017</v>
      </c>
      <c r="B13" s="2" t="s">
        <v>32</v>
      </c>
      <c r="C13" s="2" t="s">
        <v>23</v>
      </c>
      <c r="D13" s="2" t="s">
        <v>17</v>
      </c>
      <c r="E13" s="2" t="s">
        <v>77</v>
      </c>
      <c r="F13" s="3">
        <f>VLOOKUP(Tableau1[[#This Row],[Article]],Nomenclature_Articles,2,FALSE)</f>
        <v>120</v>
      </c>
      <c r="G13" s="2">
        <v>18</v>
      </c>
      <c r="H13" s="4">
        <f>Tableau1[PU]*Tableau1[Quantité]</f>
        <v>2160</v>
      </c>
    </row>
    <row r="14" spans="1:8" x14ac:dyDescent="0.2">
      <c r="A14" s="2">
        <v>2017</v>
      </c>
      <c r="B14" s="2" t="s">
        <v>32</v>
      </c>
      <c r="C14" s="2" t="s">
        <v>25</v>
      </c>
      <c r="D14" s="2" t="s">
        <v>54</v>
      </c>
      <c r="E14" s="2" t="s">
        <v>78</v>
      </c>
      <c r="F14" s="3">
        <f>VLOOKUP(Tableau1[[#This Row],[Article]],Nomenclature_Articles,2,FALSE)</f>
        <v>145</v>
      </c>
      <c r="G14" s="2">
        <v>26</v>
      </c>
      <c r="H14" s="4">
        <f>Tableau1[PU]*Tableau1[Quantité]</f>
        <v>3770</v>
      </c>
    </row>
    <row r="15" spans="1:8" x14ac:dyDescent="0.2">
      <c r="A15" s="2">
        <v>2017</v>
      </c>
      <c r="B15" s="2" t="s">
        <v>32</v>
      </c>
      <c r="C15" s="2" t="s">
        <v>24</v>
      </c>
      <c r="D15" s="2" t="s">
        <v>49</v>
      </c>
      <c r="E15" s="2" t="s">
        <v>78</v>
      </c>
      <c r="F15" s="3">
        <f>VLOOKUP(Tableau1[[#This Row],[Article]],Nomenclature_Articles,2,FALSE)</f>
        <v>145</v>
      </c>
      <c r="G15" s="2">
        <v>69</v>
      </c>
      <c r="H15" s="4">
        <f>Tableau1[PU]*Tableau1[Quantité]</f>
        <v>10005</v>
      </c>
    </row>
    <row r="16" spans="1:8" x14ac:dyDescent="0.2">
      <c r="A16" s="2">
        <v>2017</v>
      </c>
      <c r="B16" s="2" t="s">
        <v>33</v>
      </c>
      <c r="C16" s="2" t="s">
        <v>28</v>
      </c>
      <c r="D16" s="2" t="s">
        <v>69</v>
      </c>
      <c r="E16" s="2" t="s">
        <v>77</v>
      </c>
      <c r="F16" s="3">
        <f>VLOOKUP(Tableau1[[#This Row],[Article]],Nomenclature_Articles,2,FALSE)</f>
        <v>120</v>
      </c>
      <c r="G16" s="2">
        <v>46</v>
      </c>
      <c r="H16" s="4">
        <f>Tableau1[PU]*Tableau1[Quantité]</f>
        <v>5520</v>
      </c>
    </row>
    <row r="17" spans="1:8" x14ac:dyDescent="0.2">
      <c r="A17" s="2">
        <v>2017</v>
      </c>
      <c r="B17" s="2" t="s">
        <v>33</v>
      </c>
      <c r="C17" s="2" t="s">
        <v>25</v>
      </c>
      <c r="D17" s="2" t="s">
        <v>53</v>
      </c>
      <c r="E17" s="2" t="s">
        <v>78</v>
      </c>
      <c r="F17" s="3">
        <f>VLOOKUP(Tableau1[[#This Row],[Article]],Nomenclature_Articles,2,FALSE)</f>
        <v>145</v>
      </c>
      <c r="G17" s="2">
        <v>97</v>
      </c>
      <c r="H17" s="4">
        <f>Tableau1[PU]*Tableau1[Quantité]</f>
        <v>14065</v>
      </c>
    </row>
    <row r="18" spans="1:8" x14ac:dyDescent="0.2">
      <c r="A18" s="2">
        <v>2017</v>
      </c>
      <c r="B18" s="2" t="s">
        <v>33</v>
      </c>
      <c r="C18" s="2" t="s">
        <v>27</v>
      </c>
      <c r="D18" s="2" t="s">
        <v>65</v>
      </c>
      <c r="E18" s="2" t="s">
        <v>77</v>
      </c>
      <c r="F18" s="3">
        <f>VLOOKUP(Tableau1[[#This Row],[Article]],Nomenclature_Articles,2,FALSE)</f>
        <v>120</v>
      </c>
      <c r="G18" s="2">
        <v>34</v>
      </c>
      <c r="H18" s="4">
        <f>Tableau1[PU]*Tableau1[Quantité]</f>
        <v>4080</v>
      </c>
    </row>
    <row r="19" spans="1:8" x14ac:dyDescent="0.2">
      <c r="A19" s="2">
        <v>2017</v>
      </c>
      <c r="B19" s="2" t="s">
        <v>33</v>
      </c>
      <c r="C19" s="2" t="s">
        <v>28</v>
      </c>
      <c r="D19" s="2" t="s">
        <v>70</v>
      </c>
      <c r="E19" s="2" t="s">
        <v>80</v>
      </c>
      <c r="F19" s="3">
        <f>VLOOKUP(Tableau1[[#This Row],[Article]],Nomenclature_Articles,2,FALSE)</f>
        <v>375</v>
      </c>
      <c r="G19" s="2">
        <v>53</v>
      </c>
      <c r="H19" s="4">
        <f>Tableau1[PU]*Tableau1[Quantité]</f>
        <v>19875</v>
      </c>
    </row>
    <row r="20" spans="1:8" x14ac:dyDescent="0.2">
      <c r="A20" s="2">
        <v>2017</v>
      </c>
      <c r="B20" s="2" t="s">
        <v>33</v>
      </c>
      <c r="C20" s="2" t="s">
        <v>21</v>
      </c>
      <c r="D20" s="2" t="s">
        <v>5</v>
      </c>
      <c r="E20" s="2" t="s">
        <v>78</v>
      </c>
      <c r="F20" s="3">
        <f>VLOOKUP(Tableau1[[#This Row],[Article]],Nomenclature_Articles,2,FALSE)</f>
        <v>145</v>
      </c>
      <c r="G20" s="2">
        <v>70</v>
      </c>
      <c r="H20" s="4">
        <f>Tableau1[PU]*Tableau1[Quantité]</f>
        <v>10150</v>
      </c>
    </row>
    <row r="21" spans="1:8" x14ac:dyDescent="0.2">
      <c r="A21" s="2">
        <v>2017</v>
      </c>
      <c r="B21" s="2" t="s">
        <v>33</v>
      </c>
      <c r="C21" s="2" t="s">
        <v>24</v>
      </c>
      <c r="D21" s="2" t="s">
        <v>49</v>
      </c>
      <c r="E21" s="2" t="s">
        <v>77</v>
      </c>
      <c r="F21" s="3">
        <f>VLOOKUP(Tableau1[[#This Row],[Article]],Nomenclature_Articles,2,FALSE)</f>
        <v>120</v>
      </c>
      <c r="G21" s="2">
        <v>88</v>
      </c>
      <c r="H21" s="4">
        <f>Tableau1[PU]*Tableau1[Quantité]</f>
        <v>10560</v>
      </c>
    </row>
    <row r="22" spans="1:8" x14ac:dyDescent="0.2">
      <c r="A22" s="2">
        <v>2017</v>
      </c>
      <c r="B22" s="2" t="s">
        <v>33</v>
      </c>
      <c r="C22" s="2" t="s">
        <v>20</v>
      </c>
      <c r="D22" s="2" t="s">
        <v>2</v>
      </c>
      <c r="E22" s="2" t="s">
        <v>79</v>
      </c>
      <c r="F22" s="3">
        <f>VLOOKUP(Tableau1[[#This Row],[Article]],Nomenclature_Articles,2,FALSE)</f>
        <v>220</v>
      </c>
      <c r="G22" s="2">
        <v>37</v>
      </c>
      <c r="H22" s="4">
        <f>Tableau1[PU]*Tableau1[Quantité]</f>
        <v>8140</v>
      </c>
    </row>
    <row r="23" spans="1:8" x14ac:dyDescent="0.2">
      <c r="A23" s="2">
        <v>2017</v>
      </c>
      <c r="B23" s="2" t="s">
        <v>33</v>
      </c>
      <c r="C23" s="2" t="s">
        <v>29</v>
      </c>
      <c r="D23" s="2" t="s">
        <v>73</v>
      </c>
      <c r="E23" s="2" t="s">
        <v>80</v>
      </c>
      <c r="F23" s="3">
        <f>VLOOKUP(Tableau1[[#This Row],[Article]],Nomenclature_Articles,2,FALSE)</f>
        <v>375</v>
      </c>
      <c r="G23" s="2">
        <v>19</v>
      </c>
      <c r="H23" s="4">
        <f>Tableau1[PU]*Tableau1[Quantité]</f>
        <v>7125</v>
      </c>
    </row>
    <row r="24" spans="1:8" x14ac:dyDescent="0.2">
      <c r="A24" s="2">
        <v>2017</v>
      </c>
      <c r="B24" s="2" t="s">
        <v>33</v>
      </c>
      <c r="C24" s="2" t="s">
        <v>23</v>
      </c>
      <c r="D24" s="2" t="s">
        <v>17</v>
      </c>
      <c r="E24" s="2" t="s">
        <v>80</v>
      </c>
      <c r="F24" s="3">
        <f>VLOOKUP(Tableau1[[#This Row],[Article]],Nomenclature_Articles,2,FALSE)</f>
        <v>375</v>
      </c>
      <c r="G24" s="2">
        <v>80</v>
      </c>
      <c r="H24" s="4">
        <f>Tableau1[PU]*Tableau1[Quantité]</f>
        <v>30000</v>
      </c>
    </row>
    <row r="25" spans="1:8" x14ac:dyDescent="0.2">
      <c r="A25" s="2">
        <v>2017</v>
      </c>
      <c r="B25" s="2" t="s">
        <v>33</v>
      </c>
      <c r="C25" s="2" t="s">
        <v>29</v>
      </c>
      <c r="D25" s="2" t="s">
        <v>74</v>
      </c>
      <c r="E25" s="2" t="s">
        <v>78</v>
      </c>
      <c r="F25" s="3">
        <f>VLOOKUP(Tableau1[[#This Row],[Article]],Nomenclature_Articles,2,FALSE)</f>
        <v>145</v>
      </c>
      <c r="G25" s="2">
        <v>98</v>
      </c>
      <c r="H25" s="4">
        <f>Tableau1[PU]*Tableau1[Quantité]</f>
        <v>14210</v>
      </c>
    </row>
    <row r="26" spans="1:8" x14ac:dyDescent="0.2">
      <c r="A26" s="2">
        <v>2017</v>
      </c>
      <c r="B26" s="2" t="s">
        <v>33</v>
      </c>
      <c r="C26" s="2" t="s">
        <v>27</v>
      </c>
      <c r="D26" s="2" t="s">
        <v>64</v>
      </c>
      <c r="E26" s="2" t="s">
        <v>77</v>
      </c>
      <c r="F26" s="3">
        <f>VLOOKUP(Tableau1[[#This Row],[Article]],Nomenclature_Articles,2,FALSE)</f>
        <v>120</v>
      </c>
      <c r="G26" s="2">
        <v>83</v>
      </c>
      <c r="H26" s="4">
        <f>Tableau1[PU]*Tableau1[Quantité]</f>
        <v>9960</v>
      </c>
    </row>
    <row r="27" spans="1:8" x14ac:dyDescent="0.2">
      <c r="A27" s="2">
        <v>2017</v>
      </c>
      <c r="B27" s="2" t="s">
        <v>34</v>
      </c>
      <c r="C27" s="2" t="s">
        <v>25</v>
      </c>
      <c r="D27" s="2" t="s">
        <v>56</v>
      </c>
      <c r="E27" s="2" t="s">
        <v>80</v>
      </c>
      <c r="F27" s="3">
        <f>VLOOKUP(Tableau1[[#This Row],[Article]],Nomenclature_Articles,2,FALSE)</f>
        <v>375</v>
      </c>
      <c r="G27" s="2">
        <v>35</v>
      </c>
      <c r="H27" s="4">
        <f>Tableau1[PU]*Tableau1[Quantité]</f>
        <v>13125</v>
      </c>
    </row>
    <row r="28" spans="1:8" x14ac:dyDescent="0.2">
      <c r="A28" s="2">
        <v>2017</v>
      </c>
      <c r="B28" s="2" t="s">
        <v>34</v>
      </c>
      <c r="C28" s="2" t="s">
        <v>28</v>
      </c>
      <c r="D28" s="2" t="s">
        <v>67</v>
      </c>
      <c r="E28" s="2" t="s">
        <v>78</v>
      </c>
      <c r="F28" s="3">
        <f>VLOOKUP(Tableau1[[#This Row],[Article]],Nomenclature_Articles,2,FALSE)</f>
        <v>145</v>
      </c>
      <c r="G28" s="2">
        <v>91</v>
      </c>
      <c r="H28" s="4">
        <f>Tableau1[PU]*Tableau1[Quantité]</f>
        <v>13195</v>
      </c>
    </row>
    <row r="29" spans="1:8" x14ac:dyDescent="0.2">
      <c r="A29" s="2">
        <v>2017</v>
      </c>
      <c r="B29" s="2" t="s">
        <v>34</v>
      </c>
      <c r="C29" s="2" t="s">
        <v>24</v>
      </c>
      <c r="D29" s="2" t="s">
        <v>48</v>
      </c>
      <c r="E29" s="2" t="s">
        <v>78</v>
      </c>
      <c r="F29" s="3">
        <f>VLOOKUP(Tableau1[[#This Row],[Article]],Nomenclature_Articles,2,FALSE)</f>
        <v>145</v>
      </c>
      <c r="G29" s="2">
        <v>12</v>
      </c>
      <c r="H29" s="4">
        <f>Tableau1[PU]*Tableau1[Quantité]</f>
        <v>1740</v>
      </c>
    </row>
    <row r="30" spans="1:8" x14ac:dyDescent="0.2">
      <c r="A30" s="2">
        <v>2017</v>
      </c>
      <c r="B30" s="2" t="s">
        <v>34</v>
      </c>
      <c r="C30" s="2" t="s">
        <v>27</v>
      </c>
      <c r="D30" s="2" t="s">
        <v>63</v>
      </c>
      <c r="E30" s="2" t="s">
        <v>80</v>
      </c>
      <c r="F30" s="3">
        <f>VLOOKUP(Tableau1[[#This Row],[Article]],Nomenclature_Articles,2,FALSE)</f>
        <v>375</v>
      </c>
      <c r="G30" s="2">
        <v>63</v>
      </c>
      <c r="H30" s="4">
        <f>Tableau1[PU]*Tableau1[Quantité]</f>
        <v>23625</v>
      </c>
    </row>
    <row r="31" spans="1:8" x14ac:dyDescent="0.2">
      <c r="A31" s="2">
        <v>2017</v>
      </c>
      <c r="B31" s="2" t="s">
        <v>34</v>
      </c>
      <c r="C31" s="2" t="s">
        <v>24</v>
      </c>
      <c r="D31" s="2" t="s">
        <v>48</v>
      </c>
      <c r="E31" s="2" t="s">
        <v>79</v>
      </c>
      <c r="F31" s="3">
        <f>VLOOKUP(Tableau1[[#This Row],[Article]],Nomenclature_Articles,2,FALSE)</f>
        <v>220</v>
      </c>
      <c r="G31" s="2">
        <v>86</v>
      </c>
      <c r="H31" s="4">
        <f>Tableau1[PU]*Tableau1[Quantité]</f>
        <v>18920</v>
      </c>
    </row>
    <row r="32" spans="1:8" x14ac:dyDescent="0.2">
      <c r="A32" s="2">
        <v>2017</v>
      </c>
      <c r="B32" s="2" t="s">
        <v>34</v>
      </c>
      <c r="C32" s="2" t="s">
        <v>26</v>
      </c>
      <c r="D32" s="2" t="s">
        <v>57</v>
      </c>
      <c r="E32" s="2" t="s">
        <v>77</v>
      </c>
      <c r="F32" s="3">
        <f>VLOOKUP(Tableau1[[#This Row],[Article]],Nomenclature_Articles,2,FALSE)</f>
        <v>120</v>
      </c>
      <c r="G32" s="2">
        <v>88</v>
      </c>
      <c r="H32" s="4">
        <f>Tableau1[PU]*Tableau1[Quantité]</f>
        <v>10560</v>
      </c>
    </row>
    <row r="33" spans="1:8" x14ac:dyDescent="0.2">
      <c r="A33" s="2">
        <v>2017</v>
      </c>
      <c r="B33" s="2" t="s">
        <v>34</v>
      </c>
      <c r="C33" s="2" t="s">
        <v>26</v>
      </c>
      <c r="D33" s="2" t="s">
        <v>59</v>
      </c>
      <c r="E33" s="2" t="s">
        <v>77</v>
      </c>
      <c r="F33" s="3">
        <f>VLOOKUP(Tableau1[[#This Row],[Article]],Nomenclature_Articles,2,FALSE)</f>
        <v>120</v>
      </c>
      <c r="G33" s="2">
        <v>89</v>
      </c>
      <c r="H33" s="4">
        <f>Tableau1[PU]*Tableau1[Quantité]</f>
        <v>10680</v>
      </c>
    </row>
    <row r="34" spans="1:8" x14ac:dyDescent="0.2">
      <c r="A34" s="2">
        <v>2017</v>
      </c>
      <c r="B34" s="2" t="s">
        <v>34</v>
      </c>
      <c r="C34" s="2" t="s">
        <v>23</v>
      </c>
      <c r="D34" s="2" t="s">
        <v>18</v>
      </c>
      <c r="E34" s="2" t="s">
        <v>79</v>
      </c>
      <c r="F34" s="3">
        <f>VLOOKUP(Tableau1[[#This Row],[Article]],Nomenclature_Articles,2,FALSE)</f>
        <v>220</v>
      </c>
      <c r="G34" s="2">
        <v>100</v>
      </c>
      <c r="H34" s="4">
        <f>Tableau1[PU]*Tableau1[Quantité]</f>
        <v>22000</v>
      </c>
    </row>
    <row r="35" spans="1:8" x14ac:dyDescent="0.2">
      <c r="A35" s="2">
        <v>2017</v>
      </c>
      <c r="B35" s="2" t="s">
        <v>35</v>
      </c>
      <c r="C35" s="2" t="s">
        <v>21</v>
      </c>
      <c r="D35" s="2" t="s">
        <v>7</v>
      </c>
      <c r="E35" s="2" t="s">
        <v>80</v>
      </c>
      <c r="F35" s="3">
        <f>VLOOKUP(Tableau1[[#This Row],[Article]],Nomenclature_Articles,2,FALSE)</f>
        <v>375</v>
      </c>
      <c r="G35" s="2">
        <v>34</v>
      </c>
      <c r="H35" s="4">
        <f>Tableau1[PU]*Tableau1[Quantité]</f>
        <v>12750</v>
      </c>
    </row>
    <row r="36" spans="1:8" x14ac:dyDescent="0.2">
      <c r="A36" s="2">
        <v>2017</v>
      </c>
      <c r="B36" s="2" t="s">
        <v>35</v>
      </c>
      <c r="C36" s="2" t="s">
        <v>24</v>
      </c>
      <c r="D36" s="2" t="s">
        <v>48</v>
      </c>
      <c r="E36" s="2" t="s">
        <v>79</v>
      </c>
      <c r="F36" s="3">
        <f>VLOOKUP(Tableau1[[#This Row],[Article]],Nomenclature_Articles,2,FALSE)</f>
        <v>220</v>
      </c>
      <c r="G36" s="2">
        <v>10</v>
      </c>
      <c r="H36" s="4">
        <f>Tableau1[PU]*Tableau1[Quantité]</f>
        <v>2200</v>
      </c>
    </row>
    <row r="37" spans="1:8" x14ac:dyDescent="0.2">
      <c r="A37" s="2">
        <v>2017</v>
      </c>
      <c r="B37" s="2" t="s">
        <v>35</v>
      </c>
      <c r="C37" s="2" t="s">
        <v>24</v>
      </c>
      <c r="D37" s="2" t="s">
        <v>50</v>
      </c>
      <c r="E37" s="2" t="s">
        <v>78</v>
      </c>
      <c r="F37" s="3">
        <f>VLOOKUP(Tableau1[[#This Row],[Article]],Nomenclature_Articles,2,FALSE)</f>
        <v>145</v>
      </c>
      <c r="G37" s="2">
        <v>69</v>
      </c>
      <c r="H37" s="4">
        <f>Tableau1[PU]*Tableau1[Quantité]</f>
        <v>10005</v>
      </c>
    </row>
    <row r="38" spans="1:8" x14ac:dyDescent="0.2">
      <c r="A38" s="2">
        <v>2017</v>
      </c>
      <c r="B38" s="2" t="s">
        <v>35</v>
      </c>
      <c r="C38" s="2" t="s">
        <v>26</v>
      </c>
      <c r="D38" s="2" t="s">
        <v>57</v>
      </c>
      <c r="E38" s="2" t="s">
        <v>80</v>
      </c>
      <c r="F38" s="3">
        <f>VLOOKUP(Tableau1[[#This Row],[Article]],Nomenclature_Articles,2,FALSE)</f>
        <v>375</v>
      </c>
      <c r="G38" s="2">
        <v>79</v>
      </c>
      <c r="H38" s="4">
        <f>Tableau1[PU]*Tableau1[Quantité]</f>
        <v>29625</v>
      </c>
    </row>
    <row r="39" spans="1:8" x14ac:dyDescent="0.2">
      <c r="A39" s="2">
        <v>2017</v>
      </c>
      <c r="B39" s="2" t="s">
        <v>35</v>
      </c>
      <c r="C39" s="2" t="s">
        <v>24</v>
      </c>
      <c r="D39" s="2" t="s">
        <v>49</v>
      </c>
      <c r="E39" s="2" t="s">
        <v>79</v>
      </c>
      <c r="F39" s="3">
        <f>VLOOKUP(Tableau1[[#This Row],[Article]],Nomenclature_Articles,2,FALSE)</f>
        <v>220</v>
      </c>
      <c r="G39" s="2">
        <v>91</v>
      </c>
      <c r="H39" s="4">
        <f>Tableau1[PU]*Tableau1[Quantité]</f>
        <v>20020</v>
      </c>
    </row>
    <row r="40" spans="1:8" x14ac:dyDescent="0.2">
      <c r="A40" s="2">
        <v>2017</v>
      </c>
      <c r="B40" s="2" t="s">
        <v>35</v>
      </c>
      <c r="C40" s="2" t="s">
        <v>21</v>
      </c>
      <c r="D40" s="2" t="s">
        <v>7</v>
      </c>
      <c r="E40" s="2" t="s">
        <v>78</v>
      </c>
      <c r="F40" s="3">
        <f>VLOOKUP(Tableau1[[#This Row],[Article]],Nomenclature_Articles,2,FALSE)</f>
        <v>145</v>
      </c>
      <c r="G40" s="2">
        <v>41</v>
      </c>
      <c r="H40" s="4">
        <f>Tableau1[PU]*Tableau1[Quantité]</f>
        <v>5945</v>
      </c>
    </row>
    <row r="41" spans="1:8" x14ac:dyDescent="0.2">
      <c r="A41" s="2">
        <v>2017</v>
      </c>
      <c r="B41" s="2" t="s">
        <v>36</v>
      </c>
      <c r="C41" s="2" t="s">
        <v>21</v>
      </c>
      <c r="D41" s="2" t="s">
        <v>6</v>
      </c>
      <c r="E41" s="2" t="s">
        <v>80</v>
      </c>
      <c r="F41" s="3">
        <f>VLOOKUP(Tableau1[[#This Row],[Article]],Nomenclature_Articles,2,FALSE)</f>
        <v>375</v>
      </c>
      <c r="G41" s="2">
        <v>61</v>
      </c>
      <c r="H41" s="4">
        <f>Tableau1[PU]*Tableau1[Quantité]</f>
        <v>22875</v>
      </c>
    </row>
    <row r="42" spans="1:8" x14ac:dyDescent="0.2">
      <c r="A42" s="2">
        <v>2017</v>
      </c>
      <c r="B42" s="2" t="s">
        <v>36</v>
      </c>
      <c r="C42" s="2" t="s">
        <v>29</v>
      </c>
      <c r="D42" s="2" t="s">
        <v>73</v>
      </c>
      <c r="E42" s="2" t="s">
        <v>80</v>
      </c>
      <c r="F42" s="3">
        <f>VLOOKUP(Tableau1[[#This Row],[Article]],Nomenclature_Articles,2,FALSE)</f>
        <v>375</v>
      </c>
      <c r="G42" s="2">
        <v>22</v>
      </c>
      <c r="H42" s="4">
        <f>Tableau1[PU]*Tableau1[Quantité]</f>
        <v>8250</v>
      </c>
    </row>
    <row r="43" spans="1:8" x14ac:dyDescent="0.2">
      <c r="A43" s="2">
        <v>2017</v>
      </c>
      <c r="B43" s="2" t="s">
        <v>36</v>
      </c>
      <c r="C43" s="2" t="s">
        <v>27</v>
      </c>
      <c r="D43" s="2" t="s">
        <v>64</v>
      </c>
      <c r="E43" s="2" t="s">
        <v>78</v>
      </c>
      <c r="F43" s="3">
        <f>VLOOKUP(Tableau1[[#This Row],[Article]],Nomenclature_Articles,2,FALSE)</f>
        <v>145</v>
      </c>
      <c r="G43" s="2">
        <v>29</v>
      </c>
      <c r="H43" s="4">
        <f>Tableau1[PU]*Tableau1[Quantité]</f>
        <v>4205</v>
      </c>
    </row>
    <row r="44" spans="1:8" x14ac:dyDescent="0.2">
      <c r="A44" s="2">
        <v>2017</v>
      </c>
      <c r="B44" s="2" t="s">
        <v>36</v>
      </c>
      <c r="C44" s="2" t="s">
        <v>25</v>
      </c>
      <c r="D44" s="2" t="s">
        <v>53</v>
      </c>
      <c r="E44" s="2" t="s">
        <v>78</v>
      </c>
      <c r="F44" s="3">
        <f>VLOOKUP(Tableau1[[#This Row],[Article]],Nomenclature_Articles,2,FALSE)</f>
        <v>145</v>
      </c>
      <c r="G44" s="2">
        <v>87</v>
      </c>
      <c r="H44" s="4">
        <f>Tableau1[PU]*Tableau1[Quantité]</f>
        <v>12615</v>
      </c>
    </row>
    <row r="45" spans="1:8" x14ac:dyDescent="0.2">
      <c r="A45" s="2">
        <v>2017</v>
      </c>
      <c r="B45" s="2" t="s">
        <v>36</v>
      </c>
      <c r="C45" s="2" t="s">
        <v>24</v>
      </c>
      <c r="D45" s="2" t="s">
        <v>49</v>
      </c>
      <c r="E45" s="2" t="s">
        <v>80</v>
      </c>
      <c r="F45" s="3">
        <f>VLOOKUP(Tableau1[[#This Row],[Article]],Nomenclature_Articles,2,FALSE)</f>
        <v>375</v>
      </c>
      <c r="G45" s="2">
        <v>64</v>
      </c>
      <c r="H45" s="4">
        <f>Tableau1[PU]*Tableau1[Quantité]</f>
        <v>24000</v>
      </c>
    </row>
    <row r="46" spans="1:8" x14ac:dyDescent="0.2">
      <c r="A46" s="2">
        <v>2017</v>
      </c>
      <c r="B46" s="2" t="s">
        <v>36</v>
      </c>
      <c r="C46" s="2" t="s">
        <v>24</v>
      </c>
      <c r="D46" s="2" t="s">
        <v>48</v>
      </c>
      <c r="E46" s="2" t="s">
        <v>78</v>
      </c>
      <c r="F46" s="3">
        <f>VLOOKUP(Tableau1[[#This Row],[Article]],Nomenclature_Articles,2,FALSE)</f>
        <v>145</v>
      </c>
      <c r="G46" s="2">
        <v>74</v>
      </c>
      <c r="H46" s="4">
        <f>Tableau1[PU]*Tableau1[Quantité]</f>
        <v>10730</v>
      </c>
    </row>
    <row r="47" spans="1:8" x14ac:dyDescent="0.2">
      <c r="A47" s="2">
        <v>2017</v>
      </c>
      <c r="B47" s="2" t="s">
        <v>36</v>
      </c>
      <c r="C47" s="2" t="s">
        <v>24</v>
      </c>
      <c r="D47" s="2" t="s">
        <v>48</v>
      </c>
      <c r="E47" s="2" t="s">
        <v>79</v>
      </c>
      <c r="F47" s="3">
        <f>VLOOKUP(Tableau1[[#This Row],[Article]],Nomenclature_Articles,2,FALSE)</f>
        <v>220</v>
      </c>
      <c r="G47" s="2">
        <v>34</v>
      </c>
      <c r="H47" s="4">
        <f>Tableau1[PU]*Tableau1[Quantité]</f>
        <v>7480</v>
      </c>
    </row>
    <row r="48" spans="1:8" x14ac:dyDescent="0.2">
      <c r="A48" s="2">
        <v>2017</v>
      </c>
      <c r="B48" s="2" t="s">
        <v>36</v>
      </c>
      <c r="C48" s="2" t="s">
        <v>24</v>
      </c>
      <c r="D48" s="2" t="s">
        <v>47</v>
      </c>
      <c r="E48" s="2" t="s">
        <v>80</v>
      </c>
      <c r="F48" s="3">
        <f>VLOOKUP(Tableau1[[#This Row],[Article]],Nomenclature_Articles,2,FALSE)</f>
        <v>375</v>
      </c>
      <c r="G48" s="2">
        <v>65</v>
      </c>
      <c r="H48" s="4">
        <f>Tableau1[PU]*Tableau1[Quantité]</f>
        <v>24375</v>
      </c>
    </row>
    <row r="49" spans="1:8" x14ac:dyDescent="0.2">
      <c r="A49" s="2">
        <v>2017</v>
      </c>
      <c r="B49" s="2" t="s">
        <v>36</v>
      </c>
      <c r="C49" s="2" t="s">
        <v>21</v>
      </c>
      <c r="D49" s="2" t="s">
        <v>6</v>
      </c>
      <c r="E49" s="2" t="s">
        <v>79</v>
      </c>
      <c r="F49" s="3">
        <f>VLOOKUP(Tableau1[[#This Row],[Article]],Nomenclature_Articles,2,FALSE)</f>
        <v>220</v>
      </c>
      <c r="G49" s="2">
        <v>84</v>
      </c>
      <c r="H49" s="4">
        <f>Tableau1[PU]*Tableau1[Quantité]</f>
        <v>18480</v>
      </c>
    </row>
    <row r="50" spans="1:8" x14ac:dyDescent="0.2">
      <c r="A50" s="2">
        <v>2017</v>
      </c>
      <c r="B50" s="2" t="s">
        <v>36</v>
      </c>
      <c r="C50" s="2" t="s">
        <v>22</v>
      </c>
      <c r="D50" s="2" t="s">
        <v>11</v>
      </c>
      <c r="E50" s="2" t="s">
        <v>80</v>
      </c>
      <c r="F50" s="3">
        <f>VLOOKUP(Tableau1[[#This Row],[Article]],Nomenclature_Articles,2,FALSE)</f>
        <v>375</v>
      </c>
      <c r="G50" s="2">
        <v>67</v>
      </c>
      <c r="H50" s="4">
        <f>Tableau1[PU]*Tableau1[Quantité]</f>
        <v>25125</v>
      </c>
    </row>
    <row r="51" spans="1:8" x14ac:dyDescent="0.2">
      <c r="A51" s="2">
        <v>2017</v>
      </c>
      <c r="B51" s="2" t="s">
        <v>37</v>
      </c>
      <c r="C51" s="2" t="s">
        <v>24</v>
      </c>
      <c r="D51" s="2" t="s">
        <v>47</v>
      </c>
      <c r="E51" s="2" t="s">
        <v>78</v>
      </c>
      <c r="F51" s="3">
        <f>VLOOKUP(Tableau1[[#This Row],[Article]],Nomenclature_Articles,2,FALSE)</f>
        <v>145</v>
      </c>
      <c r="G51" s="2">
        <v>70</v>
      </c>
      <c r="H51" s="4">
        <f>Tableau1[PU]*Tableau1[Quantité]</f>
        <v>10150</v>
      </c>
    </row>
    <row r="52" spans="1:8" x14ac:dyDescent="0.2">
      <c r="A52" s="2">
        <v>2017</v>
      </c>
      <c r="B52" s="2" t="s">
        <v>37</v>
      </c>
      <c r="C52" s="2" t="s">
        <v>27</v>
      </c>
      <c r="D52" s="2" t="s">
        <v>66</v>
      </c>
      <c r="E52" s="2" t="s">
        <v>77</v>
      </c>
      <c r="F52" s="3">
        <f>VLOOKUP(Tableau1[[#This Row],[Article]],Nomenclature_Articles,2,FALSE)</f>
        <v>120</v>
      </c>
      <c r="G52" s="2">
        <v>49</v>
      </c>
      <c r="H52" s="4">
        <f>Tableau1[PU]*Tableau1[Quantité]</f>
        <v>5880</v>
      </c>
    </row>
    <row r="53" spans="1:8" x14ac:dyDescent="0.2">
      <c r="A53" s="2">
        <v>2017</v>
      </c>
      <c r="B53" s="2" t="s">
        <v>37</v>
      </c>
      <c r="C53" s="2" t="s">
        <v>26</v>
      </c>
      <c r="D53" s="2" t="s">
        <v>60</v>
      </c>
      <c r="E53" s="2" t="s">
        <v>79</v>
      </c>
      <c r="F53" s="3">
        <f>VLOOKUP(Tableau1[[#This Row],[Article]],Nomenclature_Articles,2,FALSE)</f>
        <v>220</v>
      </c>
      <c r="G53" s="2">
        <v>54</v>
      </c>
      <c r="H53" s="4">
        <f>Tableau1[PU]*Tableau1[Quantité]</f>
        <v>11880</v>
      </c>
    </row>
    <row r="54" spans="1:8" x14ac:dyDescent="0.2">
      <c r="A54" s="2">
        <v>2017</v>
      </c>
      <c r="B54" s="2" t="s">
        <v>37</v>
      </c>
      <c r="C54" s="2" t="s">
        <v>27</v>
      </c>
      <c r="D54" s="2" t="s">
        <v>66</v>
      </c>
      <c r="E54" s="2" t="s">
        <v>80</v>
      </c>
      <c r="F54" s="3">
        <f>VLOOKUP(Tableau1[[#This Row],[Article]],Nomenclature_Articles,2,FALSE)</f>
        <v>375</v>
      </c>
      <c r="G54" s="2">
        <v>100</v>
      </c>
      <c r="H54" s="4">
        <f>Tableau1[PU]*Tableau1[Quantité]</f>
        <v>37500</v>
      </c>
    </row>
    <row r="55" spans="1:8" x14ac:dyDescent="0.2">
      <c r="A55" s="2">
        <v>2017</v>
      </c>
      <c r="B55" s="2" t="s">
        <v>37</v>
      </c>
      <c r="C55" s="2" t="s">
        <v>26</v>
      </c>
      <c r="D55" s="2" t="s">
        <v>59</v>
      </c>
      <c r="E55" s="2" t="s">
        <v>80</v>
      </c>
      <c r="F55" s="3">
        <f>VLOOKUP(Tableau1[[#This Row],[Article]],Nomenclature_Articles,2,FALSE)</f>
        <v>375</v>
      </c>
      <c r="G55" s="2">
        <v>26</v>
      </c>
      <c r="H55" s="4">
        <f>Tableau1[PU]*Tableau1[Quantité]</f>
        <v>9750</v>
      </c>
    </row>
    <row r="56" spans="1:8" x14ac:dyDescent="0.2">
      <c r="A56" s="2">
        <v>2017</v>
      </c>
      <c r="B56" s="2" t="s">
        <v>38</v>
      </c>
      <c r="C56" s="2" t="s">
        <v>25</v>
      </c>
      <c r="D56" s="2" t="s">
        <v>53</v>
      </c>
      <c r="E56" s="2" t="s">
        <v>79</v>
      </c>
      <c r="F56" s="3">
        <f>VLOOKUP(Tableau1[[#This Row],[Article]],Nomenclature_Articles,2,FALSE)</f>
        <v>220</v>
      </c>
      <c r="G56" s="2">
        <v>73</v>
      </c>
      <c r="H56" s="4">
        <f>Tableau1[PU]*Tableau1[Quantité]</f>
        <v>16060</v>
      </c>
    </row>
    <row r="57" spans="1:8" x14ac:dyDescent="0.2">
      <c r="A57" s="2">
        <v>2017</v>
      </c>
      <c r="B57" s="2" t="s">
        <v>38</v>
      </c>
      <c r="C57" s="2" t="s">
        <v>20</v>
      </c>
      <c r="D57" s="2" t="s">
        <v>1</v>
      </c>
      <c r="E57" s="2" t="s">
        <v>80</v>
      </c>
      <c r="F57" s="3">
        <f>VLOOKUP(Tableau1[[#This Row],[Article]],Nomenclature_Articles,2,FALSE)</f>
        <v>375</v>
      </c>
      <c r="G57" s="2">
        <v>77</v>
      </c>
      <c r="H57" s="4">
        <f>Tableau1[PU]*Tableau1[Quantité]</f>
        <v>28875</v>
      </c>
    </row>
    <row r="58" spans="1:8" x14ac:dyDescent="0.2">
      <c r="A58" s="2">
        <v>2017</v>
      </c>
      <c r="B58" s="2" t="s">
        <v>38</v>
      </c>
      <c r="C58" s="2" t="s">
        <v>22</v>
      </c>
      <c r="D58" s="2" t="s">
        <v>12</v>
      </c>
      <c r="E58" s="2" t="s">
        <v>80</v>
      </c>
      <c r="F58" s="3">
        <f>VLOOKUP(Tableau1[[#This Row],[Article]],Nomenclature_Articles,2,FALSE)</f>
        <v>375</v>
      </c>
      <c r="G58" s="2">
        <v>22</v>
      </c>
      <c r="H58" s="4">
        <f>Tableau1[PU]*Tableau1[Quantité]</f>
        <v>8250</v>
      </c>
    </row>
    <row r="59" spans="1:8" x14ac:dyDescent="0.2">
      <c r="A59" s="2">
        <v>2017</v>
      </c>
      <c r="B59" s="2" t="s">
        <v>38</v>
      </c>
      <c r="C59" s="2" t="s">
        <v>24</v>
      </c>
      <c r="D59" s="2" t="s">
        <v>50</v>
      </c>
      <c r="E59" s="2" t="s">
        <v>80</v>
      </c>
      <c r="F59" s="3">
        <f>VLOOKUP(Tableau1[[#This Row],[Article]],Nomenclature_Articles,2,FALSE)</f>
        <v>375</v>
      </c>
      <c r="G59" s="2">
        <v>97</v>
      </c>
      <c r="H59" s="4">
        <f>Tableau1[PU]*Tableau1[Quantité]</f>
        <v>36375</v>
      </c>
    </row>
    <row r="60" spans="1:8" x14ac:dyDescent="0.2">
      <c r="A60" s="2">
        <v>2017</v>
      </c>
      <c r="B60" s="2" t="s">
        <v>39</v>
      </c>
      <c r="C60" s="2" t="s">
        <v>24</v>
      </c>
      <c r="D60" s="2" t="s">
        <v>51</v>
      </c>
      <c r="E60" s="2" t="s">
        <v>80</v>
      </c>
      <c r="F60" s="3">
        <f>VLOOKUP(Tableau1[[#This Row],[Article]],Nomenclature_Articles,2,FALSE)</f>
        <v>375</v>
      </c>
      <c r="G60" s="2">
        <v>53</v>
      </c>
      <c r="H60" s="4">
        <f>Tableau1[PU]*Tableau1[Quantité]</f>
        <v>19875</v>
      </c>
    </row>
    <row r="61" spans="1:8" x14ac:dyDescent="0.2">
      <c r="A61" s="2">
        <v>2017</v>
      </c>
      <c r="B61" s="2" t="s">
        <v>39</v>
      </c>
      <c r="C61" s="2" t="s">
        <v>29</v>
      </c>
      <c r="D61" s="2" t="s">
        <v>74</v>
      </c>
      <c r="E61" s="2" t="s">
        <v>77</v>
      </c>
      <c r="F61" s="3">
        <f>VLOOKUP(Tableau1[[#This Row],[Article]],Nomenclature_Articles,2,FALSE)</f>
        <v>120</v>
      </c>
      <c r="G61" s="2">
        <v>41</v>
      </c>
      <c r="H61" s="4">
        <f>Tableau1[PU]*Tableau1[Quantité]</f>
        <v>4920</v>
      </c>
    </row>
    <row r="62" spans="1:8" x14ac:dyDescent="0.2">
      <c r="A62" s="2">
        <v>2017</v>
      </c>
      <c r="B62" s="2" t="s">
        <v>39</v>
      </c>
      <c r="C62" s="2" t="s">
        <v>22</v>
      </c>
      <c r="D62" s="2" t="s">
        <v>10</v>
      </c>
      <c r="E62" s="2" t="s">
        <v>80</v>
      </c>
      <c r="F62" s="3">
        <f>VLOOKUP(Tableau1[[#This Row],[Article]],Nomenclature_Articles,2,FALSE)</f>
        <v>375</v>
      </c>
      <c r="G62" s="2">
        <v>47</v>
      </c>
      <c r="H62" s="4">
        <f>Tableau1[PU]*Tableau1[Quantité]</f>
        <v>17625</v>
      </c>
    </row>
    <row r="63" spans="1:8" x14ac:dyDescent="0.2">
      <c r="A63" s="2">
        <v>2017</v>
      </c>
      <c r="B63" s="2" t="s">
        <v>40</v>
      </c>
      <c r="C63" s="2" t="s">
        <v>29</v>
      </c>
      <c r="D63" s="2" t="s">
        <v>74</v>
      </c>
      <c r="E63" s="2" t="s">
        <v>80</v>
      </c>
      <c r="F63" s="3">
        <f>VLOOKUP(Tableau1[[#This Row],[Article]],Nomenclature_Articles,2,FALSE)</f>
        <v>375</v>
      </c>
      <c r="G63" s="2">
        <v>59</v>
      </c>
      <c r="H63" s="4">
        <f>Tableau1[PU]*Tableau1[Quantité]</f>
        <v>22125</v>
      </c>
    </row>
    <row r="64" spans="1:8" x14ac:dyDescent="0.2">
      <c r="A64" s="2">
        <v>2017</v>
      </c>
      <c r="B64" s="2" t="s">
        <v>40</v>
      </c>
      <c r="C64" s="2" t="s">
        <v>20</v>
      </c>
      <c r="D64" s="2" t="s">
        <v>2</v>
      </c>
      <c r="E64" s="2" t="s">
        <v>78</v>
      </c>
      <c r="F64" s="3">
        <f>VLOOKUP(Tableau1[[#This Row],[Article]],Nomenclature_Articles,2,FALSE)</f>
        <v>145</v>
      </c>
      <c r="G64" s="2">
        <v>18</v>
      </c>
      <c r="H64" s="4">
        <f>Tableau1[PU]*Tableau1[Quantité]</f>
        <v>2610</v>
      </c>
    </row>
    <row r="65" spans="1:8" x14ac:dyDescent="0.2">
      <c r="A65" s="2">
        <v>2017</v>
      </c>
      <c r="B65" s="2" t="s">
        <v>40</v>
      </c>
      <c r="C65" s="2" t="s">
        <v>25</v>
      </c>
      <c r="D65" s="2" t="s">
        <v>53</v>
      </c>
      <c r="E65" s="2" t="s">
        <v>79</v>
      </c>
      <c r="F65" s="3">
        <f>VLOOKUP(Tableau1[[#This Row],[Article]],Nomenclature_Articles,2,FALSE)</f>
        <v>220</v>
      </c>
      <c r="G65" s="2">
        <v>25</v>
      </c>
      <c r="H65" s="4">
        <f>Tableau1[PU]*Tableau1[Quantité]</f>
        <v>5500</v>
      </c>
    </row>
    <row r="66" spans="1:8" x14ac:dyDescent="0.2">
      <c r="A66" s="2">
        <v>2017</v>
      </c>
      <c r="B66" s="2" t="s">
        <v>40</v>
      </c>
      <c r="C66" s="2" t="s">
        <v>27</v>
      </c>
      <c r="D66" s="2" t="s">
        <v>64</v>
      </c>
      <c r="E66" s="2" t="s">
        <v>78</v>
      </c>
      <c r="F66" s="3">
        <f>VLOOKUP(Tableau1[[#This Row],[Article]],Nomenclature_Articles,2,FALSE)</f>
        <v>145</v>
      </c>
      <c r="G66" s="2">
        <v>81</v>
      </c>
      <c r="H66" s="4">
        <f>Tableau1[PU]*Tableau1[Quantité]</f>
        <v>11745</v>
      </c>
    </row>
    <row r="67" spans="1:8" x14ac:dyDescent="0.2">
      <c r="A67" s="2">
        <v>2017</v>
      </c>
      <c r="B67" s="2" t="s">
        <v>40</v>
      </c>
      <c r="C67" s="2" t="s">
        <v>20</v>
      </c>
      <c r="D67" s="2" t="s">
        <v>2</v>
      </c>
      <c r="E67" s="2" t="s">
        <v>77</v>
      </c>
      <c r="F67" s="3">
        <f>VLOOKUP(Tableau1[[#This Row],[Article]],Nomenclature_Articles,2,FALSE)</f>
        <v>120</v>
      </c>
      <c r="G67" s="2">
        <v>81</v>
      </c>
      <c r="H67" s="4">
        <f>Tableau1[PU]*Tableau1[Quantité]</f>
        <v>9720</v>
      </c>
    </row>
    <row r="68" spans="1:8" x14ac:dyDescent="0.2">
      <c r="A68" s="2">
        <v>2017</v>
      </c>
      <c r="B68" s="2" t="s">
        <v>40</v>
      </c>
      <c r="C68" s="2" t="s">
        <v>21</v>
      </c>
      <c r="D68" s="2" t="s">
        <v>7</v>
      </c>
      <c r="E68" s="2" t="s">
        <v>78</v>
      </c>
      <c r="F68" s="3">
        <f>VLOOKUP(Tableau1[[#This Row],[Article]],Nomenclature_Articles,2,FALSE)</f>
        <v>145</v>
      </c>
      <c r="G68" s="2">
        <v>40</v>
      </c>
      <c r="H68" s="4">
        <f>Tableau1[PU]*Tableau1[Quantité]</f>
        <v>5800</v>
      </c>
    </row>
    <row r="69" spans="1:8" x14ac:dyDescent="0.2">
      <c r="A69" s="2">
        <v>2017</v>
      </c>
      <c r="B69" s="2" t="s">
        <v>40</v>
      </c>
      <c r="C69" s="2" t="s">
        <v>24</v>
      </c>
      <c r="D69" s="2" t="s">
        <v>49</v>
      </c>
      <c r="E69" s="2" t="s">
        <v>79</v>
      </c>
      <c r="F69" s="3">
        <f>VLOOKUP(Tableau1[[#This Row],[Article]],Nomenclature_Articles,2,FALSE)</f>
        <v>220</v>
      </c>
      <c r="G69" s="2">
        <v>68</v>
      </c>
      <c r="H69" s="4">
        <f>Tableau1[PU]*Tableau1[Quantité]</f>
        <v>14960</v>
      </c>
    </row>
    <row r="70" spans="1:8" x14ac:dyDescent="0.2">
      <c r="A70" s="2">
        <v>2017</v>
      </c>
      <c r="B70" s="2" t="s">
        <v>41</v>
      </c>
      <c r="C70" s="2" t="s">
        <v>21</v>
      </c>
      <c r="D70" s="2" t="s">
        <v>5</v>
      </c>
      <c r="E70" s="2" t="s">
        <v>80</v>
      </c>
      <c r="F70" s="3">
        <f>VLOOKUP(Tableau1[[#This Row],[Article]],Nomenclature_Articles,2,FALSE)</f>
        <v>375</v>
      </c>
      <c r="G70" s="2">
        <v>26</v>
      </c>
      <c r="H70" s="4">
        <f>Tableau1[PU]*Tableau1[Quantité]</f>
        <v>9750</v>
      </c>
    </row>
    <row r="71" spans="1:8" x14ac:dyDescent="0.2">
      <c r="A71" s="2">
        <v>2017</v>
      </c>
      <c r="B71" s="2" t="s">
        <v>41</v>
      </c>
      <c r="C71" s="2" t="s">
        <v>21</v>
      </c>
      <c r="D71" s="2" t="s">
        <v>8</v>
      </c>
      <c r="E71" s="2" t="s">
        <v>78</v>
      </c>
      <c r="F71" s="3">
        <f>VLOOKUP(Tableau1[[#This Row],[Article]],Nomenclature_Articles,2,FALSE)</f>
        <v>145</v>
      </c>
      <c r="G71" s="2">
        <v>88</v>
      </c>
      <c r="H71" s="4">
        <f>Tableau1[PU]*Tableau1[Quantité]</f>
        <v>12760</v>
      </c>
    </row>
    <row r="72" spans="1:8" x14ac:dyDescent="0.2">
      <c r="A72" s="2">
        <v>2017</v>
      </c>
      <c r="B72" s="2" t="s">
        <v>41</v>
      </c>
      <c r="C72" s="2" t="s">
        <v>27</v>
      </c>
      <c r="D72" s="2" t="s">
        <v>63</v>
      </c>
      <c r="E72" s="2" t="s">
        <v>80</v>
      </c>
      <c r="F72" s="3">
        <f>VLOOKUP(Tableau1[[#This Row],[Article]],Nomenclature_Articles,2,FALSE)</f>
        <v>375</v>
      </c>
      <c r="G72" s="2">
        <v>25</v>
      </c>
      <c r="H72" s="4">
        <f>Tableau1[PU]*Tableau1[Quantité]</f>
        <v>9375</v>
      </c>
    </row>
    <row r="73" spans="1:8" x14ac:dyDescent="0.2">
      <c r="A73" s="2">
        <v>2017</v>
      </c>
      <c r="B73" s="2" t="s">
        <v>42</v>
      </c>
      <c r="C73" s="2" t="s">
        <v>23</v>
      </c>
      <c r="D73" s="2" t="s">
        <v>16</v>
      </c>
      <c r="E73" s="2" t="s">
        <v>78</v>
      </c>
      <c r="F73" s="3">
        <f>VLOOKUP(Tableau1[[#This Row],[Article]],Nomenclature_Articles,2,FALSE)</f>
        <v>145</v>
      </c>
      <c r="G73" s="2">
        <v>62</v>
      </c>
      <c r="H73" s="4">
        <f>Tableau1[PU]*Tableau1[Quantité]</f>
        <v>8990</v>
      </c>
    </row>
    <row r="74" spans="1:8" x14ac:dyDescent="0.2">
      <c r="A74" s="2">
        <v>2017</v>
      </c>
      <c r="B74" s="2" t="s">
        <v>42</v>
      </c>
      <c r="C74" s="2" t="s">
        <v>24</v>
      </c>
      <c r="D74" s="2" t="s">
        <v>48</v>
      </c>
      <c r="E74" s="2" t="s">
        <v>79</v>
      </c>
      <c r="F74" s="3">
        <f>VLOOKUP(Tableau1[[#This Row],[Article]],Nomenclature_Articles,2,FALSE)</f>
        <v>220</v>
      </c>
      <c r="G74" s="2">
        <v>51</v>
      </c>
      <c r="H74" s="4">
        <f>Tableau1[PU]*Tableau1[Quantité]</f>
        <v>11220</v>
      </c>
    </row>
    <row r="75" spans="1:8" x14ac:dyDescent="0.2">
      <c r="A75" s="2">
        <v>2017</v>
      </c>
      <c r="B75" s="2" t="s">
        <v>42</v>
      </c>
      <c r="C75" s="2" t="s">
        <v>27</v>
      </c>
      <c r="D75" s="2" t="s">
        <v>64</v>
      </c>
      <c r="E75" s="2" t="s">
        <v>79</v>
      </c>
      <c r="F75" s="3">
        <f>VLOOKUP(Tableau1[[#This Row],[Article]],Nomenclature_Articles,2,FALSE)</f>
        <v>220</v>
      </c>
      <c r="G75" s="2">
        <v>48</v>
      </c>
      <c r="H75" s="4">
        <f>Tableau1[PU]*Tableau1[Quantité]</f>
        <v>10560</v>
      </c>
    </row>
    <row r="76" spans="1:8" x14ac:dyDescent="0.2">
      <c r="A76" s="2">
        <v>2017</v>
      </c>
      <c r="B76" s="2" t="s">
        <v>42</v>
      </c>
      <c r="C76" s="2" t="s">
        <v>29</v>
      </c>
      <c r="D76" s="2" t="s">
        <v>73</v>
      </c>
      <c r="E76" s="2" t="s">
        <v>80</v>
      </c>
      <c r="F76" s="3">
        <f>VLOOKUP(Tableau1[[#This Row],[Article]],Nomenclature_Articles,2,FALSE)</f>
        <v>375</v>
      </c>
      <c r="G76" s="2">
        <v>61</v>
      </c>
      <c r="H76" s="4">
        <f>Tableau1[PU]*Tableau1[Quantité]</f>
        <v>22875</v>
      </c>
    </row>
    <row r="77" spans="1:8" x14ac:dyDescent="0.2">
      <c r="A77" s="2">
        <v>2017</v>
      </c>
      <c r="B77" s="2" t="s">
        <v>42</v>
      </c>
      <c r="C77" s="2" t="s">
        <v>20</v>
      </c>
      <c r="D77" s="2" t="s">
        <v>0</v>
      </c>
      <c r="E77" s="2" t="s">
        <v>79</v>
      </c>
      <c r="F77" s="3">
        <f>VLOOKUP(Tableau1[[#This Row],[Article]],Nomenclature_Articles,2,FALSE)</f>
        <v>220</v>
      </c>
      <c r="G77" s="2">
        <v>76</v>
      </c>
      <c r="H77" s="4">
        <f>Tableau1[PU]*Tableau1[Quantité]</f>
        <v>16720</v>
      </c>
    </row>
    <row r="78" spans="1:8" x14ac:dyDescent="0.2">
      <c r="A78" s="2">
        <v>2017</v>
      </c>
      <c r="B78" s="2" t="s">
        <v>42</v>
      </c>
      <c r="C78" s="2" t="s">
        <v>24</v>
      </c>
      <c r="D78" s="2" t="s">
        <v>47</v>
      </c>
      <c r="E78" s="2" t="s">
        <v>77</v>
      </c>
      <c r="F78" s="3">
        <f>VLOOKUP(Tableau1[[#This Row],[Article]],Nomenclature_Articles,2,FALSE)</f>
        <v>120</v>
      </c>
      <c r="G78" s="2">
        <v>58</v>
      </c>
      <c r="H78" s="4">
        <f>Tableau1[PU]*Tableau1[Quantité]</f>
        <v>6960</v>
      </c>
    </row>
    <row r="79" spans="1:8" x14ac:dyDescent="0.2">
      <c r="A79" s="2">
        <v>2017</v>
      </c>
      <c r="B79" s="2" t="s">
        <v>42</v>
      </c>
      <c r="C79" s="2" t="s">
        <v>25</v>
      </c>
      <c r="D79" s="2" t="s">
        <v>53</v>
      </c>
      <c r="E79" s="2" t="s">
        <v>80</v>
      </c>
      <c r="F79" s="3">
        <f>VLOOKUP(Tableau1[[#This Row],[Article]],Nomenclature_Articles,2,FALSE)</f>
        <v>375</v>
      </c>
      <c r="G79" s="2">
        <v>53</v>
      </c>
      <c r="H79" s="4">
        <f>Tableau1[PU]*Tableau1[Quantité]</f>
        <v>19875</v>
      </c>
    </row>
    <row r="80" spans="1:8" x14ac:dyDescent="0.2">
      <c r="A80" s="2">
        <v>2017</v>
      </c>
      <c r="B80" s="2" t="s">
        <v>43</v>
      </c>
      <c r="C80" s="2" t="s">
        <v>20</v>
      </c>
      <c r="D80" s="2" t="s">
        <v>2</v>
      </c>
      <c r="E80" s="2" t="s">
        <v>79</v>
      </c>
      <c r="F80" s="3">
        <f>VLOOKUP(Tableau1[[#This Row],[Article]],Nomenclature_Articles,2,FALSE)</f>
        <v>220</v>
      </c>
      <c r="G80" s="2">
        <v>91</v>
      </c>
      <c r="H80" s="4">
        <f>Tableau1[PU]*Tableau1[Quantité]</f>
        <v>20020</v>
      </c>
    </row>
    <row r="81" spans="1:8" x14ac:dyDescent="0.2">
      <c r="A81" s="2">
        <v>2018</v>
      </c>
      <c r="B81" s="2" t="s">
        <v>32</v>
      </c>
      <c r="C81" s="2" t="s">
        <v>22</v>
      </c>
      <c r="D81" s="2" t="s">
        <v>13</v>
      </c>
      <c r="E81" s="2" t="s">
        <v>78</v>
      </c>
      <c r="F81" s="3">
        <f>VLOOKUP(Tableau1[[#This Row],[Article]],Nomenclature_Articles,2,FALSE)</f>
        <v>145</v>
      </c>
      <c r="G81" s="2">
        <v>47</v>
      </c>
      <c r="H81" s="4">
        <f>Tableau1[PU]*Tableau1[Quantité]</f>
        <v>6815</v>
      </c>
    </row>
    <row r="82" spans="1:8" x14ac:dyDescent="0.2">
      <c r="A82" s="2">
        <v>2018</v>
      </c>
      <c r="B82" s="2" t="s">
        <v>32</v>
      </c>
      <c r="C82" s="2" t="s">
        <v>29</v>
      </c>
      <c r="D82" s="2" t="s">
        <v>73</v>
      </c>
      <c r="E82" s="2" t="s">
        <v>77</v>
      </c>
      <c r="F82" s="3">
        <f>VLOOKUP(Tableau1[[#This Row],[Article]],Nomenclature_Articles,2,FALSE)</f>
        <v>120</v>
      </c>
      <c r="G82" s="2">
        <v>41</v>
      </c>
      <c r="H82" s="4">
        <f>Tableau1[PU]*Tableau1[Quantité]</f>
        <v>4920</v>
      </c>
    </row>
    <row r="83" spans="1:8" x14ac:dyDescent="0.2">
      <c r="A83" s="2">
        <v>2018</v>
      </c>
      <c r="B83" s="2" t="s">
        <v>32</v>
      </c>
      <c r="C83" s="2" t="s">
        <v>25</v>
      </c>
      <c r="D83" s="2" t="s">
        <v>53</v>
      </c>
      <c r="E83" s="2" t="s">
        <v>77</v>
      </c>
      <c r="F83" s="3">
        <f>VLOOKUP(Tableau1[[#This Row],[Article]],Nomenclature_Articles,2,FALSE)</f>
        <v>120</v>
      </c>
      <c r="G83" s="2">
        <v>79</v>
      </c>
      <c r="H83" s="4">
        <f>Tableau1[PU]*Tableau1[Quantité]</f>
        <v>9480</v>
      </c>
    </row>
    <row r="84" spans="1:8" x14ac:dyDescent="0.2">
      <c r="A84" s="2">
        <v>2018</v>
      </c>
      <c r="B84" s="2" t="s">
        <v>32</v>
      </c>
      <c r="C84" s="2" t="s">
        <v>20</v>
      </c>
      <c r="D84" s="2" t="s">
        <v>1</v>
      </c>
      <c r="E84" s="2" t="s">
        <v>78</v>
      </c>
      <c r="F84" s="3">
        <f>VLOOKUP(Tableau1[[#This Row],[Article]],Nomenclature_Articles,2,FALSE)</f>
        <v>145</v>
      </c>
      <c r="G84" s="2">
        <v>100</v>
      </c>
      <c r="H84" s="4">
        <f>Tableau1[PU]*Tableau1[Quantité]</f>
        <v>14500</v>
      </c>
    </row>
    <row r="85" spans="1:8" x14ac:dyDescent="0.2">
      <c r="A85" s="2">
        <v>2018</v>
      </c>
      <c r="B85" s="2" t="s">
        <v>32</v>
      </c>
      <c r="C85" s="2" t="s">
        <v>20</v>
      </c>
      <c r="D85" s="2" t="s">
        <v>1</v>
      </c>
      <c r="E85" s="2" t="s">
        <v>79</v>
      </c>
      <c r="F85" s="3">
        <f>VLOOKUP(Tableau1[[#This Row],[Article]],Nomenclature_Articles,2,FALSE)</f>
        <v>220</v>
      </c>
      <c r="G85" s="2">
        <v>43</v>
      </c>
      <c r="H85" s="4">
        <f>Tableau1[PU]*Tableau1[Quantité]</f>
        <v>9460</v>
      </c>
    </row>
    <row r="86" spans="1:8" x14ac:dyDescent="0.2">
      <c r="A86" s="2">
        <v>2018</v>
      </c>
      <c r="B86" s="2" t="s">
        <v>32</v>
      </c>
      <c r="C86" s="2" t="s">
        <v>22</v>
      </c>
      <c r="D86" s="2" t="s">
        <v>11</v>
      </c>
      <c r="E86" s="2" t="s">
        <v>77</v>
      </c>
      <c r="F86" s="3">
        <f>VLOOKUP(Tableau1[[#This Row],[Article]],Nomenclature_Articles,2,FALSE)</f>
        <v>120</v>
      </c>
      <c r="G86" s="2">
        <v>55</v>
      </c>
      <c r="H86" s="4">
        <f>Tableau1[PU]*Tableau1[Quantité]</f>
        <v>6600</v>
      </c>
    </row>
    <row r="87" spans="1:8" x14ac:dyDescent="0.2">
      <c r="A87" s="2">
        <v>2018</v>
      </c>
      <c r="B87" s="2" t="s">
        <v>32</v>
      </c>
      <c r="C87" s="2" t="s">
        <v>21</v>
      </c>
      <c r="D87" s="2" t="s">
        <v>6</v>
      </c>
      <c r="E87" s="2" t="s">
        <v>80</v>
      </c>
      <c r="F87" s="3">
        <f>VLOOKUP(Tableau1[[#This Row],[Article]],Nomenclature_Articles,2,FALSE)</f>
        <v>375</v>
      </c>
      <c r="G87" s="2">
        <v>67</v>
      </c>
      <c r="H87" s="4">
        <f>Tableau1[PU]*Tableau1[Quantité]</f>
        <v>25125</v>
      </c>
    </row>
    <row r="88" spans="1:8" x14ac:dyDescent="0.2">
      <c r="A88" s="2">
        <v>2018</v>
      </c>
      <c r="B88" s="2" t="s">
        <v>32</v>
      </c>
      <c r="C88" s="2" t="s">
        <v>26</v>
      </c>
      <c r="D88" s="2" t="s">
        <v>58</v>
      </c>
      <c r="E88" s="2" t="s">
        <v>79</v>
      </c>
      <c r="F88" s="3">
        <f>VLOOKUP(Tableau1[[#This Row],[Article]],Nomenclature_Articles,2,FALSE)</f>
        <v>220</v>
      </c>
      <c r="G88" s="2">
        <v>64</v>
      </c>
      <c r="H88" s="4">
        <f>Tableau1[PU]*Tableau1[Quantité]</f>
        <v>14080</v>
      </c>
    </row>
    <row r="89" spans="1:8" x14ac:dyDescent="0.2">
      <c r="A89" s="2">
        <v>2018</v>
      </c>
      <c r="B89" s="2" t="s">
        <v>32</v>
      </c>
      <c r="C89" s="2" t="s">
        <v>26</v>
      </c>
      <c r="D89" s="2" t="s">
        <v>58</v>
      </c>
      <c r="E89" s="2" t="s">
        <v>79</v>
      </c>
      <c r="F89" s="3">
        <f>VLOOKUP(Tableau1[[#This Row],[Article]],Nomenclature_Articles,2,FALSE)</f>
        <v>220</v>
      </c>
      <c r="G89" s="2">
        <v>34</v>
      </c>
      <c r="H89" s="4">
        <f>Tableau1[PU]*Tableau1[Quantité]</f>
        <v>7480</v>
      </c>
    </row>
    <row r="90" spans="1:8" x14ac:dyDescent="0.2">
      <c r="A90" s="2">
        <v>2018</v>
      </c>
      <c r="B90" s="2" t="s">
        <v>33</v>
      </c>
      <c r="C90" s="2" t="s">
        <v>24</v>
      </c>
      <c r="D90" s="2" t="s">
        <v>48</v>
      </c>
      <c r="E90" s="2" t="s">
        <v>78</v>
      </c>
      <c r="F90" s="3">
        <f>VLOOKUP(Tableau1[[#This Row],[Article]],Nomenclature_Articles,2,FALSE)</f>
        <v>145</v>
      </c>
      <c r="G90" s="2">
        <v>23</v>
      </c>
      <c r="H90" s="4">
        <f>Tableau1[PU]*Tableau1[Quantité]</f>
        <v>3335</v>
      </c>
    </row>
    <row r="91" spans="1:8" x14ac:dyDescent="0.2">
      <c r="A91" s="2">
        <v>2018</v>
      </c>
      <c r="B91" s="2" t="s">
        <v>33</v>
      </c>
      <c r="C91" s="2" t="s">
        <v>20</v>
      </c>
      <c r="D91" s="2" t="s">
        <v>2</v>
      </c>
      <c r="E91" s="2" t="s">
        <v>79</v>
      </c>
      <c r="F91" s="3">
        <f>VLOOKUP(Tableau1[[#This Row],[Article]],Nomenclature_Articles,2,FALSE)</f>
        <v>220</v>
      </c>
      <c r="G91" s="2">
        <v>88</v>
      </c>
      <c r="H91" s="4">
        <f>Tableau1[PU]*Tableau1[Quantité]</f>
        <v>19360</v>
      </c>
    </row>
    <row r="92" spans="1:8" x14ac:dyDescent="0.2">
      <c r="A92" s="2">
        <v>2018</v>
      </c>
      <c r="B92" s="2" t="s">
        <v>33</v>
      </c>
      <c r="C92" s="2" t="s">
        <v>28</v>
      </c>
      <c r="D92" s="2" t="s">
        <v>68</v>
      </c>
      <c r="E92" s="2" t="s">
        <v>80</v>
      </c>
      <c r="F92" s="3">
        <f>VLOOKUP(Tableau1[[#This Row],[Article]],Nomenclature_Articles,2,FALSE)</f>
        <v>375</v>
      </c>
      <c r="G92" s="2">
        <v>73</v>
      </c>
      <c r="H92" s="4">
        <f>Tableau1[PU]*Tableau1[Quantité]</f>
        <v>27375</v>
      </c>
    </row>
    <row r="93" spans="1:8" x14ac:dyDescent="0.2">
      <c r="A93" s="2">
        <v>2018</v>
      </c>
      <c r="B93" s="2" t="s">
        <v>33</v>
      </c>
      <c r="C93" s="2" t="s">
        <v>25</v>
      </c>
      <c r="D93" s="2" t="s">
        <v>52</v>
      </c>
      <c r="E93" s="2" t="s">
        <v>77</v>
      </c>
      <c r="F93" s="3">
        <f>VLOOKUP(Tableau1[[#This Row],[Article]],Nomenclature_Articles,2,FALSE)</f>
        <v>120</v>
      </c>
      <c r="G93" s="2">
        <v>43</v>
      </c>
      <c r="H93" s="4">
        <f>Tableau1[PU]*Tableau1[Quantité]</f>
        <v>5160</v>
      </c>
    </row>
    <row r="94" spans="1:8" x14ac:dyDescent="0.2">
      <c r="A94" s="2">
        <v>2018</v>
      </c>
      <c r="B94" s="2" t="s">
        <v>33</v>
      </c>
      <c r="C94" s="2" t="s">
        <v>28</v>
      </c>
      <c r="D94" s="2" t="s">
        <v>69</v>
      </c>
      <c r="E94" s="2" t="s">
        <v>77</v>
      </c>
      <c r="F94" s="3">
        <f>VLOOKUP(Tableau1[[#This Row],[Article]],Nomenclature_Articles,2,FALSE)</f>
        <v>120</v>
      </c>
      <c r="G94" s="2">
        <v>54</v>
      </c>
      <c r="H94" s="4">
        <f>Tableau1[PU]*Tableau1[Quantité]</f>
        <v>6480</v>
      </c>
    </row>
    <row r="95" spans="1:8" x14ac:dyDescent="0.2">
      <c r="A95" s="2">
        <v>2018</v>
      </c>
      <c r="B95" s="2" t="s">
        <v>34</v>
      </c>
      <c r="C95" s="2" t="s">
        <v>27</v>
      </c>
      <c r="D95" s="2" t="s">
        <v>63</v>
      </c>
      <c r="E95" s="2" t="s">
        <v>80</v>
      </c>
      <c r="F95" s="3">
        <f>VLOOKUP(Tableau1[[#This Row],[Article]],Nomenclature_Articles,2,FALSE)</f>
        <v>375</v>
      </c>
      <c r="G95" s="2">
        <v>28</v>
      </c>
      <c r="H95" s="4">
        <f>Tableau1[PU]*Tableau1[Quantité]</f>
        <v>10500</v>
      </c>
    </row>
    <row r="96" spans="1:8" x14ac:dyDescent="0.2">
      <c r="A96" s="2">
        <v>2018</v>
      </c>
      <c r="B96" s="2" t="s">
        <v>34</v>
      </c>
      <c r="C96" s="2" t="s">
        <v>21</v>
      </c>
      <c r="D96" s="2" t="s">
        <v>6</v>
      </c>
      <c r="E96" s="2" t="s">
        <v>80</v>
      </c>
      <c r="F96" s="3">
        <f>VLOOKUP(Tableau1[[#This Row],[Article]],Nomenclature_Articles,2,FALSE)</f>
        <v>375</v>
      </c>
      <c r="G96" s="2">
        <v>28</v>
      </c>
      <c r="H96" s="4">
        <f>Tableau1[PU]*Tableau1[Quantité]</f>
        <v>10500</v>
      </c>
    </row>
    <row r="97" spans="1:8" x14ac:dyDescent="0.2">
      <c r="A97" s="2">
        <v>2018</v>
      </c>
      <c r="B97" s="2" t="s">
        <v>34</v>
      </c>
      <c r="C97" s="2" t="s">
        <v>20</v>
      </c>
      <c r="D97" s="2" t="s">
        <v>1</v>
      </c>
      <c r="E97" s="2" t="s">
        <v>79</v>
      </c>
      <c r="F97" s="3">
        <f>VLOOKUP(Tableau1[[#This Row],[Article]],Nomenclature_Articles,2,FALSE)</f>
        <v>220</v>
      </c>
      <c r="G97" s="2">
        <v>27</v>
      </c>
      <c r="H97" s="4">
        <f>Tableau1[PU]*Tableau1[Quantité]</f>
        <v>5940</v>
      </c>
    </row>
    <row r="98" spans="1:8" x14ac:dyDescent="0.2">
      <c r="A98" s="2">
        <v>2018</v>
      </c>
      <c r="B98" s="2" t="s">
        <v>35</v>
      </c>
      <c r="C98" s="2" t="s">
        <v>26</v>
      </c>
      <c r="D98" s="2" t="s">
        <v>57</v>
      </c>
      <c r="E98" s="2" t="s">
        <v>78</v>
      </c>
      <c r="F98" s="3">
        <f>VLOOKUP(Tableau1[[#This Row],[Article]],Nomenclature_Articles,2,FALSE)</f>
        <v>145</v>
      </c>
      <c r="G98" s="2">
        <v>22</v>
      </c>
      <c r="H98" s="4">
        <f>Tableau1[PU]*Tableau1[Quantité]</f>
        <v>3190</v>
      </c>
    </row>
    <row r="99" spans="1:8" x14ac:dyDescent="0.2">
      <c r="A99" s="2">
        <v>2018</v>
      </c>
      <c r="B99" s="2" t="s">
        <v>35</v>
      </c>
      <c r="C99" s="2" t="s">
        <v>23</v>
      </c>
      <c r="D99" s="2" t="s">
        <v>16</v>
      </c>
      <c r="E99" s="2" t="s">
        <v>80</v>
      </c>
      <c r="F99" s="3">
        <f>VLOOKUP(Tableau1[[#This Row],[Article]],Nomenclature_Articles,2,FALSE)</f>
        <v>375</v>
      </c>
      <c r="G99" s="2">
        <v>78</v>
      </c>
      <c r="H99" s="4">
        <f>Tableau1[PU]*Tableau1[Quantité]</f>
        <v>29250</v>
      </c>
    </row>
    <row r="100" spans="1:8" x14ac:dyDescent="0.2">
      <c r="A100" s="2">
        <v>2018</v>
      </c>
      <c r="B100" s="2" t="s">
        <v>35</v>
      </c>
      <c r="C100" s="2" t="s">
        <v>20</v>
      </c>
      <c r="D100" s="2" t="s">
        <v>1</v>
      </c>
      <c r="E100" s="2" t="s">
        <v>79</v>
      </c>
      <c r="F100" s="3">
        <f>VLOOKUP(Tableau1[[#This Row],[Article]],Nomenclature_Articles,2,FALSE)</f>
        <v>220</v>
      </c>
      <c r="G100" s="2">
        <v>89</v>
      </c>
      <c r="H100" s="4">
        <f>Tableau1[PU]*Tableau1[Quantité]</f>
        <v>19580</v>
      </c>
    </row>
    <row r="101" spans="1:8" x14ac:dyDescent="0.2">
      <c r="A101" s="2">
        <v>2018</v>
      </c>
      <c r="B101" s="2" t="s">
        <v>35</v>
      </c>
      <c r="C101" s="2" t="s">
        <v>20</v>
      </c>
      <c r="D101" s="2" t="s">
        <v>2</v>
      </c>
      <c r="E101" s="2" t="s">
        <v>77</v>
      </c>
      <c r="F101" s="3">
        <f>VLOOKUP(Tableau1[[#This Row],[Article]],Nomenclature_Articles,2,FALSE)</f>
        <v>120</v>
      </c>
      <c r="G101" s="2">
        <v>12</v>
      </c>
      <c r="H101" s="4">
        <f>Tableau1[PU]*Tableau1[Quantité]</f>
        <v>1440</v>
      </c>
    </row>
    <row r="102" spans="1:8" x14ac:dyDescent="0.2">
      <c r="A102" s="2">
        <v>2018</v>
      </c>
      <c r="B102" s="2" t="s">
        <v>35</v>
      </c>
      <c r="C102" s="2" t="s">
        <v>25</v>
      </c>
      <c r="D102" s="2" t="s">
        <v>53</v>
      </c>
      <c r="E102" s="2" t="s">
        <v>79</v>
      </c>
      <c r="F102" s="3">
        <f>VLOOKUP(Tableau1[[#This Row],[Article]],Nomenclature_Articles,2,FALSE)</f>
        <v>220</v>
      </c>
      <c r="G102" s="2">
        <v>97</v>
      </c>
      <c r="H102" s="4">
        <f>Tableau1[PU]*Tableau1[Quantité]</f>
        <v>21340</v>
      </c>
    </row>
    <row r="103" spans="1:8" x14ac:dyDescent="0.2">
      <c r="A103" s="2">
        <v>2018</v>
      </c>
      <c r="B103" s="2" t="s">
        <v>35</v>
      </c>
      <c r="C103" s="2" t="s">
        <v>21</v>
      </c>
      <c r="D103" s="2" t="s">
        <v>5</v>
      </c>
      <c r="E103" s="2" t="s">
        <v>79</v>
      </c>
      <c r="F103" s="3">
        <f>VLOOKUP(Tableau1[[#This Row],[Article]],Nomenclature_Articles,2,FALSE)</f>
        <v>220</v>
      </c>
      <c r="G103" s="2">
        <v>29</v>
      </c>
      <c r="H103" s="4">
        <f>Tableau1[PU]*Tableau1[Quantité]</f>
        <v>6380</v>
      </c>
    </row>
    <row r="104" spans="1:8" x14ac:dyDescent="0.2">
      <c r="A104" s="2">
        <v>2018</v>
      </c>
      <c r="B104" s="2" t="s">
        <v>36</v>
      </c>
      <c r="C104" s="2" t="s">
        <v>25</v>
      </c>
      <c r="D104" s="2" t="s">
        <v>55</v>
      </c>
      <c r="E104" s="2" t="s">
        <v>77</v>
      </c>
      <c r="F104" s="3">
        <f>VLOOKUP(Tableau1[[#This Row],[Article]],Nomenclature_Articles,2,FALSE)</f>
        <v>120</v>
      </c>
      <c r="G104" s="2">
        <v>66</v>
      </c>
      <c r="H104" s="4">
        <f>Tableau1[PU]*Tableau1[Quantité]</f>
        <v>7920</v>
      </c>
    </row>
    <row r="105" spans="1:8" x14ac:dyDescent="0.2">
      <c r="A105" s="2">
        <v>2018</v>
      </c>
      <c r="B105" s="2" t="s">
        <v>36</v>
      </c>
      <c r="C105" s="2" t="s">
        <v>25</v>
      </c>
      <c r="D105" s="2" t="s">
        <v>54</v>
      </c>
      <c r="E105" s="2" t="s">
        <v>80</v>
      </c>
      <c r="F105" s="3">
        <f>VLOOKUP(Tableau1[[#This Row],[Article]],Nomenclature_Articles,2,FALSE)</f>
        <v>375</v>
      </c>
      <c r="G105" s="2">
        <v>49</v>
      </c>
      <c r="H105" s="4">
        <f>Tableau1[PU]*Tableau1[Quantité]</f>
        <v>18375</v>
      </c>
    </row>
    <row r="106" spans="1:8" x14ac:dyDescent="0.2">
      <c r="A106" s="2">
        <v>2018</v>
      </c>
      <c r="B106" s="2" t="s">
        <v>36</v>
      </c>
      <c r="C106" s="2" t="s">
        <v>28</v>
      </c>
      <c r="D106" s="2" t="s">
        <v>68</v>
      </c>
      <c r="E106" s="2" t="s">
        <v>79</v>
      </c>
      <c r="F106" s="3">
        <f>VLOOKUP(Tableau1[[#This Row],[Article]],Nomenclature_Articles,2,FALSE)</f>
        <v>220</v>
      </c>
      <c r="G106" s="2">
        <v>67</v>
      </c>
      <c r="H106" s="4">
        <f>Tableau1[PU]*Tableau1[Quantité]</f>
        <v>14740</v>
      </c>
    </row>
    <row r="107" spans="1:8" x14ac:dyDescent="0.2">
      <c r="A107" s="2">
        <v>2018</v>
      </c>
      <c r="B107" s="2" t="s">
        <v>36</v>
      </c>
      <c r="C107" s="2" t="s">
        <v>27</v>
      </c>
      <c r="D107" s="2" t="s">
        <v>64</v>
      </c>
      <c r="E107" s="2" t="s">
        <v>78</v>
      </c>
      <c r="F107" s="3">
        <f>VLOOKUP(Tableau1[[#This Row],[Article]],Nomenclature_Articles,2,FALSE)</f>
        <v>145</v>
      </c>
      <c r="G107" s="2">
        <v>38</v>
      </c>
      <c r="H107" s="4">
        <f>Tableau1[PU]*Tableau1[Quantité]</f>
        <v>5510</v>
      </c>
    </row>
    <row r="108" spans="1:8" x14ac:dyDescent="0.2">
      <c r="A108" s="2">
        <v>2018</v>
      </c>
      <c r="B108" s="2" t="s">
        <v>36</v>
      </c>
      <c r="C108" s="2" t="s">
        <v>20</v>
      </c>
      <c r="D108" s="2" t="s">
        <v>1</v>
      </c>
      <c r="E108" s="2" t="s">
        <v>77</v>
      </c>
      <c r="F108" s="3">
        <f>VLOOKUP(Tableau1[[#This Row],[Article]],Nomenclature_Articles,2,FALSE)</f>
        <v>120</v>
      </c>
      <c r="G108" s="2">
        <v>42</v>
      </c>
      <c r="H108" s="4">
        <f>Tableau1[PU]*Tableau1[Quantité]</f>
        <v>5040</v>
      </c>
    </row>
    <row r="109" spans="1:8" x14ac:dyDescent="0.2">
      <c r="A109" s="2">
        <v>2018</v>
      </c>
      <c r="B109" s="2" t="s">
        <v>36</v>
      </c>
      <c r="C109" s="2" t="s">
        <v>23</v>
      </c>
      <c r="D109" s="2" t="s">
        <v>17</v>
      </c>
      <c r="E109" s="2" t="s">
        <v>78</v>
      </c>
      <c r="F109" s="3">
        <f>VLOOKUP(Tableau1[[#This Row],[Article]],Nomenclature_Articles,2,FALSE)</f>
        <v>145</v>
      </c>
      <c r="G109" s="2">
        <v>31</v>
      </c>
      <c r="H109" s="4">
        <f>Tableau1[PU]*Tableau1[Quantité]</f>
        <v>4495</v>
      </c>
    </row>
    <row r="110" spans="1:8" x14ac:dyDescent="0.2">
      <c r="A110" s="2">
        <v>2018</v>
      </c>
      <c r="B110" s="2" t="s">
        <v>36</v>
      </c>
      <c r="C110" s="2" t="s">
        <v>23</v>
      </c>
      <c r="D110" s="2" t="s">
        <v>16</v>
      </c>
      <c r="E110" s="2" t="s">
        <v>77</v>
      </c>
      <c r="F110" s="3">
        <f>VLOOKUP(Tableau1[[#This Row],[Article]],Nomenclature_Articles,2,FALSE)</f>
        <v>120</v>
      </c>
      <c r="G110" s="2">
        <v>65</v>
      </c>
      <c r="H110" s="4">
        <f>Tableau1[PU]*Tableau1[Quantité]</f>
        <v>7800</v>
      </c>
    </row>
    <row r="111" spans="1:8" x14ac:dyDescent="0.2">
      <c r="A111" s="2">
        <v>2018</v>
      </c>
      <c r="B111" s="2" t="s">
        <v>36</v>
      </c>
      <c r="C111" s="2" t="s">
        <v>28</v>
      </c>
      <c r="D111" s="2" t="s">
        <v>68</v>
      </c>
      <c r="E111" s="2" t="s">
        <v>77</v>
      </c>
      <c r="F111" s="3">
        <f>VLOOKUP(Tableau1[[#This Row],[Article]],Nomenclature_Articles,2,FALSE)</f>
        <v>120</v>
      </c>
      <c r="G111" s="2">
        <v>45</v>
      </c>
      <c r="H111" s="4">
        <f>Tableau1[PU]*Tableau1[Quantité]</f>
        <v>5400</v>
      </c>
    </row>
    <row r="112" spans="1:8" x14ac:dyDescent="0.2">
      <c r="A112" s="2">
        <v>2018</v>
      </c>
      <c r="B112" s="2" t="s">
        <v>36</v>
      </c>
      <c r="C112" s="2" t="s">
        <v>25</v>
      </c>
      <c r="D112" s="2" t="s">
        <v>52</v>
      </c>
      <c r="E112" s="2" t="s">
        <v>77</v>
      </c>
      <c r="F112" s="3">
        <f>VLOOKUP(Tableau1[[#This Row],[Article]],Nomenclature_Articles,2,FALSE)</f>
        <v>120</v>
      </c>
      <c r="G112" s="2">
        <v>30</v>
      </c>
      <c r="H112" s="4">
        <f>Tableau1[PU]*Tableau1[Quantité]</f>
        <v>3600</v>
      </c>
    </row>
    <row r="113" spans="1:8" x14ac:dyDescent="0.2">
      <c r="A113" s="2">
        <v>2018</v>
      </c>
      <c r="B113" s="2" t="s">
        <v>36</v>
      </c>
      <c r="C113" s="2" t="s">
        <v>28</v>
      </c>
      <c r="D113" s="2" t="s">
        <v>69</v>
      </c>
      <c r="E113" s="2" t="s">
        <v>77</v>
      </c>
      <c r="F113" s="3">
        <f>VLOOKUP(Tableau1[[#This Row],[Article]],Nomenclature_Articles,2,FALSE)</f>
        <v>120</v>
      </c>
      <c r="G113" s="2">
        <v>97</v>
      </c>
      <c r="H113" s="4">
        <f>Tableau1[PU]*Tableau1[Quantité]</f>
        <v>11640</v>
      </c>
    </row>
    <row r="114" spans="1:8" x14ac:dyDescent="0.2">
      <c r="A114" s="2">
        <v>2018</v>
      </c>
      <c r="B114" s="2" t="s">
        <v>36</v>
      </c>
      <c r="C114" s="2" t="s">
        <v>22</v>
      </c>
      <c r="D114" s="2" t="s">
        <v>12</v>
      </c>
      <c r="E114" s="2" t="s">
        <v>77</v>
      </c>
      <c r="F114" s="3">
        <f>VLOOKUP(Tableau1[[#This Row],[Article]],Nomenclature_Articles,2,FALSE)</f>
        <v>120</v>
      </c>
      <c r="G114" s="2">
        <v>77</v>
      </c>
      <c r="H114" s="4">
        <f>Tableau1[PU]*Tableau1[Quantité]</f>
        <v>9240</v>
      </c>
    </row>
    <row r="115" spans="1:8" x14ac:dyDescent="0.2">
      <c r="A115" s="2">
        <v>2018</v>
      </c>
      <c r="B115" s="2" t="s">
        <v>36</v>
      </c>
      <c r="C115" s="2" t="s">
        <v>27</v>
      </c>
      <c r="D115" s="2" t="s">
        <v>62</v>
      </c>
      <c r="E115" s="2" t="s">
        <v>79</v>
      </c>
      <c r="F115" s="3">
        <f>VLOOKUP(Tableau1[[#This Row],[Article]],Nomenclature_Articles,2,FALSE)</f>
        <v>220</v>
      </c>
      <c r="G115" s="2">
        <v>58</v>
      </c>
      <c r="H115" s="4">
        <f>Tableau1[PU]*Tableau1[Quantité]</f>
        <v>12760</v>
      </c>
    </row>
    <row r="116" spans="1:8" x14ac:dyDescent="0.2">
      <c r="A116" s="2">
        <v>2018</v>
      </c>
      <c r="B116" s="2" t="s">
        <v>36</v>
      </c>
      <c r="C116" s="2" t="s">
        <v>20</v>
      </c>
      <c r="D116" s="2" t="s">
        <v>1</v>
      </c>
      <c r="E116" s="2" t="s">
        <v>77</v>
      </c>
      <c r="F116" s="3">
        <f>VLOOKUP(Tableau1[[#This Row],[Article]],Nomenclature_Articles,2,FALSE)</f>
        <v>120</v>
      </c>
      <c r="G116" s="2">
        <v>25</v>
      </c>
      <c r="H116" s="4">
        <f>Tableau1[PU]*Tableau1[Quantité]</f>
        <v>3000</v>
      </c>
    </row>
    <row r="117" spans="1:8" x14ac:dyDescent="0.2">
      <c r="A117" s="2">
        <v>2018</v>
      </c>
      <c r="B117" s="2" t="s">
        <v>36</v>
      </c>
      <c r="C117" s="2" t="s">
        <v>21</v>
      </c>
      <c r="D117" s="2" t="s">
        <v>6</v>
      </c>
      <c r="E117" s="2" t="s">
        <v>77</v>
      </c>
      <c r="F117" s="3">
        <f>VLOOKUP(Tableau1[[#This Row],[Article]],Nomenclature_Articles,2,FALSE)</f>
        <v>120</v>
      </c>
      <c r="G117" s="2">
        <v>84</v>
      </c>
      <c r="H117" s="4">
        <f>Tableau1[PU]*Tableau1[Quantité]</f>
        <v>10080</v>
      </c>
    </row>
    <row r="118" spans="1:8" x14ac:dyDescent="0.2">
      <c r="A118" s="2">
        <v>2018</v>
      </c>
      <c r="B118" s="2" t="s">
        <v>37</v>
      </c>
      <c r="C118" s="2" t="s">
        <v>26</v>
      </c>
      <c r="D118" s="2" t="s">
        <v>60</v>
      </c>
      <c r="E118" s="2" t="s">
        <v>78</v>
      </c>
      <c r="F118" s="3">
        <f>VLOOKUP(Tableau1[[#This Row],[Article]],Nomenclature_Articles,2,FALSE)</f>
        <v>145</v>
      </c>
      <c r="G118" s="2">
        <v>35</v>
      </c>
      <c r="H118" s="4">
        <f>Tableau1[PU]*Tableau1[Quantité]</f>
        <v>5075</v>
      </c>
    </row>
    <row r="119" spans="1:8" x14ac:dyDescent="0.2">
      <c r="A119" s="2">
        <v>2018</v>
      </c>
      <c r="B119" s="2" t="s">
        <v>37</v>
      </c>
      <c r="C119" s="2" t="s">
        <v>28</v>
      </c>
      <c r="D119" s="2" t="s">
        <v>69</v>
      </c>
      <c r="E119" s="2" t="s">
        <v>77</v>
      </c>
      <c r="F119" s="3">
        <f>VLOOKUP(Tableau1[[#This Row],[Article]],Nomenclature_Articles,2,FALSE)</f>
        <v>120</v>
      </c>
      <c r="G119" s="2">
        <v>75</v>
      </c>
      <c r="H119" s="4">
        <f>Tableau1[PU]*Tableau1[Quantité]</f>
        <v>9000</v>
      </c>
    </row>
    <row r="120" spans="1:8" x14ac:dyDescent="0.2">
      <c r="A120" s="2">
        <v>2018</v>
      </c>
      <c r="B120" s="2" t="s">
        <v>37</v>
      </c>
      <c r="C120" s="2" t="s">
        <v>21</v>
      </c>
      <c r="D120" s="2" t="s">
        <v>6</v>
      </c>
      <c r="E120" s="2" t="s">
        <v>80</v>
      </c>
      <c r="F120" s="3">
        <f>VLOOKUP(Tableau1[[#This Row],[Article]],Nomenclature_Articles,2,FALSE)</f>
        <v>375</v>
      </c>
      <c r="G120" s="2">
        <v>29</v>
      </c>
      <c r="H120" s="4">
        <f>Tableau1[PU]*Tableau1[Quantité]</f>
        <v>10875</v>
      </c>
    </row>
    <row r="121" spans="1:8" x14ac:dyDescent="0.2">
      <c r="A121" s="2">
        <v>2018</v>
      </c>
      <c r="B121" s="2" t="s">
        <v>37</v>
      </c>
      <c r="C121" s="2" t="s">
        <v>27</v>
      </c>
      <c r="D121" s="2" t="s">
        <v>62</v>
      </c>
      <c r="E121" s="2" t="s">
        <v>77</v>
      </c>
      <c r="F121" s="3">
        <f>VLOOKUP(Tableau1[[#This Row],[Article]],Nomenclature_Articles,2,FALSE)</f>
        <v>120</v>
      </c>
      <c r="G121" s="2">
        <v>90</v>
      </c>
      <c r="H121" s="4">
        <f>Tableau1[PU]*Tableau1[Quantité]</f>
        <v>10800</v>
      </c>
    </row>
    <row r="122" spans="1:8" x14ac:dyDescent="0.2">
      <c r="A122" s="2">
        <v>2018</v>
      </c>
      <c r="B122" s="2" t="s">
        <v>37</v>
      </c>
      <c r="C122" s="2" t="s">
        <v>29</v>
      </c>
      <c r="D122" s="2" t="s">
        <v>72</v>
      </c>
      <c r="E122" s="2" t="s">
        <v>77</v>
      </c>
      <c r="F122" s="3">
        <f>VLOOKUP(Tableau1[[#This Row],[Article]],Nomenclature_Articles,2,FALSE)</f>
        <v>120</v>
      </c>
      <c r="G122" s="2">
        <v>56</v>
      </c>
      <c r="H122" s="4">
        <f>Tableau1[PU]*Tableau1[Quantité]</f>
        <v>6720</v>
      </c>
    </row>
    <row r="123" spans="1:8" x14ac:dyDescent="0.2">
      <c r="A123" s="2">
        <v>2018</v>
      </c>
      <c r="B123" s="2" t="s">
        <v>37</v>
      </c>
      <c r="C123" s="2" t="s">
        <v>20</v>
      </c>
      <c r="D123" s="2" t="s">
        <v>0</v>
      </c>
      <c r="E123" s="2" t="s">
        <v>80</v>
      </c>
      <c r="F123" s="3">
        <f>VLOOKUP(Tableau1[[#This Row],[Article]],Nomenclature_Articles,2,FALSE)</f>
        <v>375</v>
      </c>
      <c r="G123" s="2">
        <v>50</v>
      </c>
      <c r="H123" s="4">
        <f>Tableau1[PU]*Tableau1[Quantité]</f>
        <v>18750</v>
      </c>
    </row>
    <row r="124" spans="1:8" x14ac:dyDescent="0.2">
      <c r="A124" s="2">
        <v>2018</v>
      </c>
      <c r="B124" s="2" t="s">
        <v>37</v>
      </c>
      <c r="C124" s="2" t="s">
        <v>24</v>
      </c>
      <c r="D124" s="2" t="s">
        <v>47</v>
      </c>
      <c r="E124" s="2" t="s">
        <v>77</v>
      </c>
      <c r="F124" s="3">
        <f>VLOOKUP(Tableau1[[#This Row],[Article]],Nomenclature_Articles,2,FALSE)</f>
        <v>120</v>
      </c>
      <c r="G124" s="2">
        <v>71</v>
      </c>
      <c r="H124" s="4">
        <f>Tableau1[PU]*Tableau1[Quantité]</f>
        <v>8520</v>
      </c>
    </row>
    <row r="125" spans="1:8" x14ac:dyDescent="0.2">
      <c r="A125" s="2">
        <v>2018</v>
      </c>
      <c r="B125" s="2" t="s">
        <v>37</v>
      </c>
      <c r="C125" s="2" t="s">
        <v>27</v>
      </c>
      <c r="D125" s="2" t="s">
        <v>64</v>
      </c>
      <c r="E125" s="2" t="s">
        <v>80</v>
      </c>
      <c r="F125" s="3">
        <f>VLOOKUP(Tableau1[[#This Row],[Article]],Nomenclature_Articles,2,FALSE)</f>
        <v>375</v>
      </c>
      <c r="G125" s="2">
        <v>97</v>
      </c>
      <c r="H125" s="4">
        <f>Tableau1[PU]*Tableau1[Quantité]</f>
        <v>36375</v>
      </c>
    </row>
    <row r="126" spans="1:8" x14ac:dyDescent="0.2">
      <c r="A126" s="2">
        <v>2018</v>
      </c>
      <c r="B126" s="2" t="s">
        <v>37</v>
      </c>
      <c r="C126" s="2" t="s">
        <v>24</v>
      </c>
      <c r="D126" s="2" t="s">
        <v>48</v>
      </c>
      <c r="E126" s="2" t="s">
        <v>80</v>
      </c>
      <c r="F126" s="3">
        <f>VLOOKUP(Tableau1[[#This Row],[Article]],Nomenclature_Articles,2,FALSE)</f>
        <v>375</v>
      </c>
      <c r="G126" s="2">
        <v>94</v>
      </c>
      <c r="H126" s="4">
        <f>Tableau1[PU]*Tableau1[Quantité]</f>
        <v>35250</v>
      </c>
    </row>
    <row r="127" spans="1:8" x14ac:dyDescent="0.2">
      <c r="A127" s="2">
        <v>2018</v>
      </c>
      <c r="B127" s="2" t="s">
        <v>37</v>
      </c>
      <c r="C127" s="2" t="s">
        <v>23</v>
      </c>
      <c r="D127" s="2" t="s">
        <v>17</v>
      </c>
      <c r="E127" s="2" t="s">
        <v>77</v>
      </c>
      <c r="F127" s="3">
        <f>VLOOKUP(Tableau1[[#This Row],[Article]],Nomenclature_Articles,2,FALSE)</f>
        <v>120</v>
      </c>
      <c r="G127" s="2">
        <v>17</v>
      </c>
      <c r="H127" s="4">
        <f>Tableau1[PU]*Tableau1[Quantité]</f>
        <v>2040</v>
      </c>
    </row>
    <row r="128" spans="1:8" x14ac:dyDescent="0.2">
      <c r="A128" s="2">
        <v>2018</v>
      </c>
      <c r="B128" s="2" t="s">
        <v>38</v>
      </c>
      <c r="C128" s="2" t="s">
        <v>28</v>
      </c>
      <c r="D128" s="2" t="s">
        <v>68</v>
      </c>
      <c r="E128" s="2" t="s">
        <v>78</v>
      </c>
      <c r="F128" s="3">
        <f>VLOOKUP(Tableau1[[#This Row],[Article]],Nomenclature_Articles,2,FALSE)</f>
        <v>145</v>
      </c>
      <c r="G128" s="2">
        <v>39</v>
      </c>
      <c r="H128" s="4">
        <f>Tableau1[PU]*Tableau1[Quantité]</f>
        <v>5655</v>
      </c>
    </row>
    <row r="129" spans="1:8" x14ac:dyDescent="0.2">
      <c r="A129" s="2">
        <v>2018</v>
      </c>
      <c r="B129" s="2" t="s">
        <v>38</v>
      </c>
      <c r="C129" s="2" t="s">
        <v>22</v>
      </c>
      <c r="D129" s="2" t="s">
        <v>11</v>
      </c>
      <c r="E129" s="2" t="s">
        <v>79</v>
      </c>
      <c r="F129" s="3">
        <f>VLOOKUP(Tableau1[[#This Row],[Article]],Nomenclature_Articles,2,FALSE)</f>
        <v>220</v>
      </c>
      <c r="G129" s="2">
        <v>94</v>
      </c>
      <c r="H129" s="4">
        <f>Tableau1[PU]*Tableau1[Quantité]</f>
        <v>20680</v>
      </c>
    </row>
    <row r="130" spans="1:8" x14ac:dyDescent="0.2">
      <c r="A130" s="2">
        <v>2018</v>
      </c>
      <c r="B130" s="2" t="s">
        <v>38</v>
      </c>
      <c r="C130" s="2" t="s">
        <v>27</v>
      </c>
      <c r="D130" s="2" t="s">
        <v>63</v>
      </c>
      <c r="E130" s="2" t="s">
        <v>80</v>
      </c>
      <c r="F130" s="3">
        <f>VLOOKUP(Tableau1[[#This Row],[Article]],Nomenclature_Articles,2,FALSE)</f>
        <v>375</v>
      </c>
      <c r="G130" s="2">
        <v>97</v>
      </c>
      <c r="H130" s="4">
        <f>Tableau1[PU]*Tableau1[Quantité]</f>
        <v>36375</v>
      </c>
    </row>
    <row r="131" spans="1:8" x14ac:dyDescent="0.2">
      <c r="A131" s="2">
        <v>2018</v>
      </c>
      <c r="B131" s="2" t="s">
        <v>38</v>
      </c>
      <c r="C131" s="2" t="s">
        <v>27</v>
      </c>
      <c r="D131" s="2" t="s">
        <v>64</v>
      </c>
      <c r="E131" s="2" t="s">
        <v>77</v>
      </c>
      <c r="F131" s="3">
        <f>VLOOKUP(Tableau1[[#This Row],[Article]],Nomenclature_Articles,2,FALSE)</f>
        <v>120</v>
      </c>
      <c r="G131" s="2">
        <v>20</v>
      </c>
      <c r="H131" s="4">
        <f>Tableau1[PU]*Tableau1[Quantité]</f>
        <v>2400</v>
      </c>
    </row>
    <row r="132" spans="1:8" x14ac:dyDescent="0.2">
      <c r="A132" s="2">
        <v>2018</v>
      </c>
      <c r="B132" s="2" t="s">
        <v>39</v>
      </c>
      <c r="C132" s="2" t="s">
        <v>27</v>
      </c>
      <c r="D132" s="2" t="s">
        <v>63</v>
      </c>
      <c r="E132" s="2" t="s">
        <v>78</v>
      </c>
      <c r="F132" s="3">
        <f>VLOOKUP(Tableau1[[#This Row],[Article]],Nomenclature_Articles,2,FALSE)</f>
        <v>145</v>
      </c>
      <c r="G132" s="2">
        <v>88</v>
      </c>
      <c r="H132" s="4">
        <f>Tableau1[PU]*Tableau1[Quantité]</f>
        <v>12760</v>
      </c>
    </row>
    <row r="133" spans="1:8" x14ac:dyDescent="0.2">
      <c r="A133" s="2">
        <v>2018</v>
      </c>
      <c r="B133" s="2" t="s">
        <v>39</v>
      </c>
      <c r="C133" s="2" t="s">
        <v>27</v>
      </c>
      <c r="D133" s="2" t="s">
        <v>65</v>
      </c>
      <c r="E133" s="2" t="s">
        <v>78</v>
      </c>
      <c r="F133" s="3">
        <f>VLOOKUP(Tableau1[[#This Row],[Article]],Nomenclature_Articles,2,FALSE)</f>
        <v>145</v>
      </c>
      <c r="G133" s="2">
        <v>28</v>
      </c>
      <c r="H133" s="4">
        <f>Tableau1[PU]*Tableau1[Quantité]</f>
        <v>4060</v>
      </c>
    </row>
    <row r="134" spans="1:8" x14ac:dyDescent="0.2">
      <c r="A134" s="2">
        <v>2018</v>
      </c>
      <c r="B134" s="2" t="s">
        <v>39</v>
      </c>
      <c r="C134" s="2" t="s">
        <v>24</v>
      </c>
      <c r="D134" s="2" t="s">
        <v>49</v>
      </c>
      <c r="E134" s="2" t="s">
        <v>80</v>
      </c>
      <c r="F134" s="3">
        <f>VLOOKUP(Tableau1[[#This Row],[Article]],Nomenclature_Articles,2,FALSE)</f>
        <v>375</v>
      </c>
      <c r="G134" s="2">
        <v>81</v>
      </c>
      <c r="H134" s="4">
        <f>Tableau1[PU]*Tableau1[Quantité]</f>
        <v>30375</v>
      </c>
    </row>
    <row r="135" spans="1:8" x14ac:dyDescent="0.2">
      <c r="A135" s="2">
        <v>2018</v>
      </c>
      <c r="B135" s="2" t="s">
        <v>39</v>
      </c>
      <c r="C135" s="2" t="s">
        <v>20</v>
      </c>
      <c r="D135" s="2" t="s">
        <v>2</v>
      </c>
      <c r="E135" s="2" t="s">
        <v>78</v>
      </c>
      <c r="F135" s="3">
        <f>VLOOKUP(Tableau1[[#This Row],[Article]],Nomenclature_Articles,2,FALSE)</f>
        <v>145</v>
      </c>
      <c r="G135" s="2">
        <v>67</v>
      </c>
      <c r="H135" s="4">
        <f>Tableau1[PU]*Tableau1[Quantité]</f>
        <v>9715</v>
      </c>
    </row>
    <row r="136" spans="1:8" x14ac:dyDescent="0.2">
      <c r="A136" s="2">
        <v>2018</v>
      </c>
      <c r="B136" s="2" t="s">
        <v>39</v>
      </c>
      <c r="C136" s="2" t="s">
        <v>28</v>
      </c>
      <c r="D136" s="2" t="s">
        <v>69</v>
      </c>
      <c r="E136" s="2" t="s">
        <v>80</v>
      </c>
      <c r="F136" s="3">
        <f>VLOOKUP(Tableau1[[#This Row],[Article]],Nomenclature_Articles,2,FALSE)</f>
        <v>375</v>
      </c>
      <c r="G136" s="2">
        <v>95</v>
      </c>
      <c r="H136" s="4">
        <f>Tableau1[PU]*Tableau1[Quantité]</f>
        <v>35625</v>
      </c>
    </row>
    <row r="137" spans="1:8" x14ac:dyDescent="0.2">
      <c r="A137" s="2">
        <v>2018</v>
      </c>
      <c r="B137" s="2" t="s">
        <v>39</v>
      </c>
      <c r="C137" s="2" t="s">
        <v>29</v>
      </c>
      <c r="D137" s="2" t="s">
        <v>73</v>
      </c>
      <c r="E137" s="2" t="s">
        <v>77</v>
      </c>
      <c r="F137" s="3">
        <f>VLOOKUP(Tableau1[[#This Row],[Article]],Nomenclature_Articles,2,FALSE)</f>
        <v>120</v>
      </c>
      <c r="G137" s="2">
        <v>69</v>
      </c>
      <c r="H137" s="4">
        <f>Tableau1[PU]*Tableau1[Quantité]</f>
        <v>8280</v>
      </c>
    </row>
    <row r="138" spans="1:8" x14ac:dyDescent="0.2">
      <c r="A138" s="2">
        <v>2018</v>
      </c>
      <c r="B138" s="2" t="s">
        <v>40</v>
      </c>
      <c r="C138" s="2" t="s">
        <v>21</v>
      </c>
      <c r="D138" s="2" t="s">
        <v>8</v>
      </c>
      <c r="E138" s="2" t="s">
        <v>79</v>
      </c>
      <c r="F138" s="3">
        <f>VLOOKUP(Tableau1[[#This Row],[Article]],Nomenclature_Articles,2,FALSE)</f>
        <v>220</v>
      </c>
      <c r="G138" s="2">
        <v>20</v>
      </c>
      <c r="H138" s="4">
        <f>Tableau1[PU]*Tableau1[Quantité]</f>
        <v>4400</v>
      </c>
    </row>
    <row r="139" spans="1:8" x14ac:dyDescent="0.2">
      <c r="A139" s="2">
        <v>2018</v>
      </c>
      <c r="B139" s="2" t="s">
        <v>40</v>
      </c>
      <c r="C139" s="2" t="s">
        <v>26</v>
      </c>
      <c r="D139" s="2" t="s">
        <v>59</v>
      </c>
      <c r="E139" s="2" t="s">
        <v>78</v>
      </c>
      <c r="F139" s="3">
        <f>VLOOKUP(Tableau1[[#This Row],[Article]],Nomenclature_Articles,2,FALSE)</f>
        <v>145</v>
      </c>
      <c r="G139" s="2">
        <v>60</v>
      </c>
      <c r="H139" s="4">
        <f>Tableau1[PU]*Tableau1[Quantité]</f>
        <v>8700</v>
      </c>
    </row>
    <row r="140" spans="1:8" x14ac:dyDescent="0.2">
      <c r="A140" s="2">
        <v>2018</v>
      </c>
      <c r="B140" s="2" t="s">
        <v>40</v>
      </c>
      <c r="C140" s="2" t="s">
        <v>21</v>
      </c>
      <c r="D140" s="2" t="s">
        <v>6</v>
      </c>
      <c r="E140" s="2" t="s">
        <v>79</v>
      </c>
      <c r="F140" s="3">
        <f>VLOOKUP(Tableau1[[#This Row],[Article]],Nomenclature_Articles,2,FALSE)</f>
        <v>220</v>
      </c>
      <c r="G140" s="2">
        <v>44</v>
      </c>
      <c r="H140" s="4">
        <f>Tableau1[PU]*Tableau1[Quantité]</f>
        <v>9680</v>
      </c>
    </row>
    <row r="141" spans="1:8" x14ac:dyDescent="0.2">
      <c r="A141" s="2">
        <v>2018</v>
      </c>
      <c r="B141" s="2" t="s">
        <v>40</v>
      </c>
      <c r="C141" s="2" t="s">
        <v>28</v>
      </c>
      <c r="D141" s="2" t="s">
        <v>67</v>
      </c>
      <c r="E141" s="2" t="s">
        <v>77</v>
      </c>
      <c r="F141" s="3">
        <f>VLOOKUP(Tableau1[[#This Row],[Article]],Nomenclature_Articles,2,FALSE)</f>
        <v>120</v>
      </c>
      <c r="G141" s="2">
        <v>11</v>
      </c>
      <c r="H141" s="4">
        <f>Tableau1[PU]*Tableau1[Quantité]</f>
        <v>1320</v>
      </c>
    </row>
    <row r="142" spans="1:8" x14ac:dyDescent="0.2">
      <c r="A142" s="2">
        <v>2018</v>
      </c>
      <c r="B142" s="2" t="s">
        <v>40</v>
      </c>
      <c r="C142" s="2" t="s">
        <v>20</v>
      </c>
      <c r="D142" s="2" t="s">
        <v>1</v>
      </c>
      <c r="E142" s="2" t="s">
        <v>78</v>
      </c>
      <c r="F142" s="3">
        <f>VLOOKUP(Tableau1[[#This Row],[Article]],Nomenclature_Articles,2,FALSE)</f>
        <v>145</v>
      </c>
      <c r="G142" s="2">
        <v>79</v>
      </c>
      <c r="H142" s="4">
        <f>Tableau1[PU]*Tableau1[Quantité]</f>
        <v>11455</v>
      </c>
    </row>
    <row r="143" spans="1:8" x14ac:dyDescent="0.2">
      <c r="A143" s="2">
        <v>2018</v>
      </c>
      <c r="B143" s="2" t="s">
        <v>40</v>
      </c>
      <c r="C143" s="2" t="s">
        <v>25</v>
      </c>
      <c r="D143" s="2" t="s">
        <v>56</v>
      </c>
      <c r="E143" s="2" t="s">
        <v>78</v>
      </c>
      <c r="F143" s="3">
        <f>VLOOKUP(Tableau1[[#This Row],[Article]],Nomenclature_Articles,2,FALSE)</f>
        <v>145</v>
      </c>
      <c r="G143" s="2">
        <v>100</v>
      </c>
      <c r="H143" s="4">
        <f>Tableau1[PU]*Tableau1[Quantité]</f>
        <v>14500</v>
      </c>
    </row>
    <row r="144" spans="1:8" x14ac:dyDescent="0.2">
      <c r="A144" s="2">
        <v>2018</v>
      </c>
      <c r="B144" s="2" t="s">
        <v>40</v>
      </c>
      <c r="C144" s="2" t="s">
        <v>26</v>
      </c>
      <c r="D144" s="2" t="s">
        <v>57</v>
      </c>
      <c r="E144" s="2" t="s">
        <v>79</v>
      </c>
      <c r="F144" s="3">
        <f>VLOOKUP(Tableau1[[#This Row],[Article]],Nomenclature_Articles,2,FALSE)</f>
        <v>220</v>
      </c>
      <c r="G144" s="2">
        <v>30</v>
      </c>
      <c r="H144" s="4">
        <f>Tableau1[PU]*Tableau1[Quantité]</f>
        <v>6600</v>
      </c>
    </row>
    <row r="145" spans="1:8" x14ac:dyDescent="0.2">
      <c r="A145" s="2">
        <v>2018</v>
      </c>
      <c r="B145" s="2" t="s">
        <v>40</v>
      </c>
      <c r="C145" s="2" t="s">
        <v>20</v>
      </c>
      <c r="D145" s="2" t="s">
        <v>1</v>
      </c>
      <c r="E145" s="2" t="s">
        <v>78</v>
      </c>
      <c r="F145" s="3">
        <f>VLOOKUP(Tableau1[[#This Row],[Article]],Nomenclature_Articles,2,FALSE)</f>
        <v>145</v>
      </c>
      <c r="G145" s="2">
        <v>90</v>
      </c>
      <c r="H145" s="4">
        <f>Tableau1[PU]*Tableau1[Quantité]</f>
        <v>13050</v>
      </c>
    </row>
    <row r="146" spans="1:8" x14ac:dyDescent="0.2">
      <c r="A146" s="2">
        <v>2018</v>
      </c>
      <c r="B146" s="2" t="s">
        <v>41</v>
      </c>
      <c r="C146" s="2" t="s">
        <v>22</v>
      </c>
      <c r="D146" s="2" t="s">
        <v>12</v>
      </c>
      <c r="E146" s="2" t="s">
        <v>80</v>
      </c>
      <c r="F146" s="3">
        <f>VLOOKUP(Tableau1[[#This Row],[Article]],Nomenclature_Articles,2,FALSE)</f>
        <v>375</v>
      </c>
      <c r="G146" s="2">
        <v>45</v>
      </c>
      <c r="H146" s="4">
        <f>Tableau1[PU]*Tableau1[Quantité]</f>
        <v>16875</v>
      </c>
    </row>
    <row r="147" spans="1:8" x14ac:dyDescent="0.2">
      <c r="A147" s="2">
        <v>2018</v>
      </c>
      <c r="B147" s="2" t="s">
        <v>41</v>
      </c>
      <c r="C147" s="2" t="s">
        <v>29</v>
      </c>
      <c r="D147" s="2" t="s">
        <v>75</v>
      </c>
      <c r="E147" s="2" t="s">
        <v>79</v>
      </c>
      <c r="F147" s="3">
        <f>VLOOKUP(Tableau1[[#This Row],[Article]],Nomenclature_Articles,2,FALSE)</f>
        <v>220</v>
      </c>
      <c r="G147" s="2">
        <v>73</v>
      </c>
      <c r="H147" s="4">
        <f>Tableau1[PU]*Tableau1[Quantité]</f>
        <v>16060</v>
      </c>
    </row>
    <row r="148" spans="1:8" x14ac:dyDescent="0.2">
      <c r="A148" s="2">
        <v>2018</v>
      </c>
      <c r="B148" s="2" t="s">
        <v>41</v>
      </c>
      <c r="C148" s="2" t="s">
        <v>22</v>
      </c>
      <c r="D148" s="2" t="s">
        <v>13</v>
      </c>
      <c r="E148" s="2" t="s">
        <v>79</v>
      </c>
      <c r="F148" s="3">
        <f>VLOOKUP(Tableau1[[#This Row],[Article]],Nomenclature_Articles,2,FALSE)</f>
        <v>220</v>
      </c>
      <c r="G148" s="2">
        <v>43</v>
      </c>
      <c r="H148" s="4">
        <f>Tableau1[PU]*Tableau1[Quantité]</f>
        <v>9460</v>
      </c>
    </row>
    <row r="149" spans="1:8" x14ac:dyDescent="0.2">
      <c r="A149" s="2">
        <v>2018</v>
      </c>
      <c r="B149" s="2" t="s">
        <v>41</v>
      </c>
      <c r="C149" s="2" t="s">
        <v>26</v>
      </c>
      <c r="D149" s="2" t="s">
        <v>59</v>
      </c>
      <c r="E149" s="2" t="s">
        <v>78</v>
      </c>
      <c r="F149" s="3">
        <f>VLOOKUP(Tableau1[[#This Row],[Article]],Nomenclature_Articles,2,FALSE)</f>
        <v>145</v>
      </c>
      <c r="G149" s="2">
        <v>45</v>
      </c>
      <c r="H149" s="4">
        <f>Tableau1[PU]*Tableau1[Quantité]</f>
        <v>6525</v>
      </c>
    </row>
    <row r="150" spans="1:8" x14ac:dyDescent="0.2">
      <c r="A150" s="2">
        <v>2018</v>
      </c>
      <c r="B150" s="2" t="s">
        <v>41</v>
      </c>
      <c r="C150" s="2" t="s">
        <v>20</v>
      </c>
      <c r="D150" s="2" t="s">
        <v>0</v>
      </c>
      <c r="E150" s="2" t="s">
        <v>79</v>
      </c>
      <c r="F150" s="3">
        <f>VLOOKUP(Tableau1[[#This Row],[Article]],Nomenclature_Articles,2,FALSE)</f>
        <v>220</v>
      </c>
      <c r="G150" s="2">
        <v>53</v>
      </c>
      <c r="H150" s="4">
        <f>Tableau1[PU]*Tableau1[Quantité]</f>
        <v>11660</v>
      </c>
    </row>
    <row r="151" spans="1:8" x14ac:dyDescent="0.2">
      <c r="A151" s="2">
        <v>2018</v>
      </c>
      <c r="B151" s="2" t="s">
        <v>41</v>
      </c>
      <c r="C151" s="2" t="s">
        <v>21</v>
      </c>
      <c r="D151" s="2" t="s">
        <v>6</v>
      </c>
      <c r="E151" s="2" t="s">
        <v>77</v>
      </c>
      <c r="F151" s="3">
        <f>VLOOKUP(Tableau1[[#This Row],[Article]],Nomenclature_Articles,2,FALSE)</f>
        <v>120</v>
      </c>
      <c r="G151" s="2">
        <v>44</v>
      </c>
      <c r="H151" s="4">
        <f>Tableau1[PU]*Tableau1[Quantité]</f>
        <v>5280</v>
      </c>
    </row>
    <row r="152" spans="1:8" x14ac:dyDescent="0.2">
      <c r="A152" s="2">
        <v>2018</v>
      </c>
      <c r="B152" s="2" t="s">
        <v>41</v>
      </c>
      <c r="C152" s="2" t="s">
        <v>27</v>
      </c>
      <c r="D152" s="2" t="s">
        <v>64</v>
      </c>
      <c r="E152" s="2" t="s">
        <v>77</v>
      </c>
      <c r="F152" s="3">
        <f>VLOOKUP(Tableau1[[#This Row],[Article]],Nomenclature_Articles,2,FALSE)</f>
        <v>120</v>
      </c>
      <c r="G152" s="2">
        <v>12</v>
      </c>
      <c r="H152" s="4">
        <f>Tableau1[PU]*Tableau1[Quantité]</f>
        <v>1440</v>
      </c>
    </row>
    <row r="153" spans="1:8" x14ac:dyDescent="0.2">
      <c r="A153" s="2">
        <v>2018</v>
      </c>
      <c r="B153" s="2" t="s">
        <v>41</v>
      </c>
      <c r="C153" s="2" t="s">
        <v>28</v>
      </c>
      <c r="D153" s="2" t="s">
        <v>69</v>
      </c>
      <c r="E153" s="2" t="s">
        <v>79</v>
      </c>
      <c r="F153" s="3">
        <f>VLOOKUP(Tableau1[[#This Row],[Article]],Nomenclature_Articles,2,FALSE)</f>
        <v>220</v>
      </c>
      <c r="G153" s="2">
        <v>52</v>
      </c>
      <c r="H153" s="4">
        <f>Tableau1[PU]*Tableau1[Quantité]</f>
        <v>11440</v>
      </c>
    </row>
    <row r="154" spans="1:8" x14ac:dyDescent="0.2">
      <c r="A154" s="2">
        <v>2018</v>
      </c>
      <c r="B154" s="2" t="s">
        <v>41</v>
      </c>
      <c r="C154" s="2" t="s">
        <v>22</v>
      </c>
      <c r="D154" s="2" t="s">
        <v>12</v>
      </c>
      <c r="E154" s="2" t="s">
        <v>78</v>
      </c>
      <c r="F154" s="3">
        <f>VLOOKUP(Tableau1[[#This Row],[Article]],Nomenclature_Articles,2,FALSE)</f>
        <v>145</v>
      </c>
      <c r="G154" s="2">
        <v>88</v>
      </c>
      <c r="H154" s="4">
        <f>Tableau1[PU]*Tableau1[Quantité]</f>
        <v>12760</v>
      </c>
    </row>
    <row r="155" spans="1:8" x14ac:dyDescent="0.2">
      <c r="A155" s="2">
        <v>2018</v>
      </c>
      <c r="B155" s="2" t="s">
        <v>41</v>
      </c>
      <c r="C155" s="2" t="s">
        <v>23</v>
      </c>
      <c r="D155" s="2" t="s">
        <v>16</v>
      </c>
      <c r="E155" s="2" t="s">
        <v>78</v>
      </c>
      <c r="F155" s="3">
        <f>VLOOKUP(Tableau1[[#This Row],[Article]],Nomenclature_Articles,2,FALSE)</f>
        <v>145</v>
      </c>
      <c r="G155" s="2">
        <v>36</v>
      </c>
      <c r="H155" s="4">
        <f>Tableau1[PU]*Tableau1[Quantité]</f>
        <v>5220</v>
      </c>
    </row>
    <row r="156" spans="1:8" x14ac:dyDescent="0.2">
      <c r="A156" s="2">
        <v>2018</v>
      </c>
      <c r="B156" s="2" t="s">
        <v>41</v>
      </c>
      <c r="C156" s="2" t="s">
        <v>21</v>
      </c>
      <c r="D156" s="2" t="s">
        <v>8</v>
      </c>
      <c r="E156" s="2" t="s">
        <v>78</v>
      </c>
      <c r="F156" s="3">
        <f>VLOOKUP(Tableau1[[#This Row],[Article]],Nomenclature_Articles,2,FALSE)</f>
        <v>145</v>
      </c>
      <c r="G156" s="2">
        <v>31</v>
      </c>
      <c r="H156" s="4">
        <f>Tableau1[PU]*Tableau1[Quantité]</f>
        <v>4495</v>
      </c>
    </row>
    <row r="157" spans="1:8" x14ac:dyDescent="0.2">
      <c r="A157" s="2">
        <v>2018</v>
      </c>
      <c r="B157" s="2" t="s">
        <v>41</v>
      </c>
      <c r="C157" s="2" t="s">
        <v>29</v>
      </c>
      <c r="D157" s="2" t="s">
        <v>74</v>
      </c>
      <c r="E157" s="2" t="s">
        <v>77</v>
      </c>
      <c r="F157" s="3">
        <f>VLOOKUP(Tableau1[[#This Row],[Article]],Nomenclature_Articles,2,FALSE)</f>
        <v>120</v>
      </c>
      <c r="G157" s="2">
        <v>79</v>
      </c>
      <c r="H157" s="4">
        <f>Tableau1[PU]*Tableau1[Quantité]</f>
        <v>9480</v>
      </c>
    </row>
    <row r="158" spans="1:8" x14ac:dyDescent="0.2">
      <c r="A158" s="2">
        <v>2018</v>
      </c>
      <c r="B158" s="2" t="s">
        <v>41</v>
      </c>
      <c r="C158" s="2" t="s">
        <v>23</v>
      </c>
      <c r="D158" s="2" t="s">
        <v>17</v>
      </c>
      <c r="E158" s="2" t="s">
        <v>78</v>
      </c>
      <c r="F158" s="3">
        <f>VLOOKUP(Tableau1[[#This Row],[Article]],Nomenclature_Articles,2,FALSE)</f>
        <v>145</v>
      </c>
      <c r="G158" s="2">
        <v>75</v>
      </c>
      <c r="H158" s="4">
        <f>Tableau1[PU]*Tableau1[Quantité]</f>
        <v>10875</v>
      </c>
    </row>
    <row r="159" spans="1:8" x14ac:dyDescent="0.2">
      <c r="A159" s="2">
        <v>2018</v>
      </c>
      <c r="B159" s="2" t="s">
        <v>41</v>
      </c>
      <c r="C159" s="2" t="s">
        <v>26</v>
      </c>
      <c r="D159" s="2" t="s">
        <v>58</v>
      </c>
      <c r="E159" s="2" t="s">
        <v>77</v>
      </c>
      <c r="F159" s="3">
        <f>VLOOKUP(Tableau1[[#This Row],[Article]],Nomenclature_Articles,2,FALSE)</f>
        <v>120</v>
      </c>
      <c r="G159" s="2">
        <v>84</v>
      </c>
      <c r="H159" s="4">
        <f>Tableau1[PU]*Tableau1[Quantité]</f>
        <v>10080</v>
      </c>
    </row>
    <row r="160" spans="1:8" x14ac:dyDescent="0.2">
      <c r="A160" s="2">
        <v>2018</v>
      </c>
      <c r="B160" s="2" t="s">
        <v>41</v>
      </c>
      <c r="C160" s="2" t="s">
        <v>27</v>
      </c>
      <c r="D160" s="2" t="s">
        <v>65</v>
      </c>
      <c r="E160" s="2" t="s">
        <v>80</v>
      </c>
      <c r="F160" s="3">
        <f>VLOOKUP(Tableau1[[#This Row],[Article]],Nomenclature_Articles,2,FALSE)</f>
        <v>375</v>
      </c>
      <c r="G160" s="2">
        <v>62</v>
      </c>
      <c r="H160" s="4">
        <f>Tableau1[PU]*Tableau1[Quantité]</f>
        <v>23250</v>
      </c>
    </row>
    <row r="161" spans="1:8" x14ac:dyDescent="0.2">
      <c r="A161" s="2">
        <v>2018</v>
      </c>
      <c r="B161" s="2" t="s">
        <v>41</v>
      </c>
      <c r="C161" s="2" t="s">
        <v>21</v>
      </c>
      <c r="D161" s="2" t="s">
        <v>5</v>
      </c>
      <c r="E161" s="2" t="s">
        <v>77</v>
      </c>
      <c r="F161" s="3">
        <f>VLOOKUP(Tableau1[[#This Row],[Article]],Nomenclature_Articles,2,FALSE)</f>
        <v>120</v>
      </c>
      <c r="G161" s="2">
        <v>20</v>
      </c>
      <c r="H161" s="4">
        <f>Tableau1[PU]*Tableau1[Quantité]</f>
        <v>2400</v>
      </c>
    </row>
    <row r="162" spans="1:8" x14ac:dyDescent="0.2">
      <c r="A162" s="2">
        <v>2018</v>
      </c>
      <c r="B162" s="2" t="s">
        <v>41</v>
      </c>
      <c r="C162" s="2" t="s">
        <v>26</v>
      </c>
      <c r="D162" s="2" t="s">
        <v>58</v>
      </c>
      <c r="E162" s="2" t="s">
        <v>78</v>
      </c>
      <c r="F162" s="3">
        <f>VLOOKUP(Tableau1[[#This Row],[Article]],Nomenclature_Articles,2,FALSE)</f>
        <v>145</v>
      </c>
      <c r="G162" s="2">
        <v>59</v>
      </c>
      <c r="H162" s="4">
        <f>Tableau1[PU]*Tableau1[Quantité]</f>
        <v>8555</v>
      </c>
    </row>
    <row r="163" spans="1:8" x14ac:dyDescent="0.2">
      <c r="A163" s="2">
        <v>2018</v>
      </c>
      <c r="B163" s="2" t="s">
        <v>41</v>
      </c>
      <c r="C163" s="2" t="s">
        <v>21</v>
      </c>
      <c r="D163" s="2" t="s">
        <v>9</v>
      </c>
      <c r="E163" s="2" t="s">
        <v>80</v>
      </c>
      <c r="F163" s="3">
        <f>VLOOKUP(Tableau1[[#This Row],[Article]],Nomenclature_Articles,2,FALSE)</f>
        <v>375</v>
      </c>
      <c r="G163" s="2">
        <v>56</v>
      </c>
      <c r="H163" s="4">
        <f>Tableau1[PU]*Tableau1[Quantité]</f>
        <v>21000</v>
      </c>
    </row>
    <row r="164" spans="1:8" x14ac:dyDescent="0.2">
      <c r="A164" s="2">
        <v>2018</v>
      </c>
      <c r="B164" s="2" t="s">
        <v>42</v>
      </c>
      <c r="C164" s="2" t="s">
        <v>26</v>
      </c>
      <c r="D164" s="2" t="s">
        <v>59</v>
      </c>
      <c r="E164" s="2" t="s">
        <v>78</v>
      </c>
      <c r="F164" s="3">
        <f>VLOOKUP(Tableau1[[#This Row],[Article]],Nomenclature_Articles,2,FALSE)</f>
        <v>145</v>
      </c>
      <c r="G164" s="2">
        <v>73</v>
      </c>
      <c r="H164" s="4">
        <f>Tableau1[PU]*Tableau1[Quantité]</f>
        <v>10585</v>
      </c>
    </row>
    <row r="165" spans="1:8" x14ac:dyDescent="0.2">
      <c r="A165" s="2">
        <v>2018</v>
      </c>
      <c r="B165" s="2" t="s">
        <v>42</v>
      </c>
      <c r="C165" s="2" t="s">
        <v>24</v>
      </c>
      <c r="D165" s="2" t="s">
        <v>49</v>
      </c>
      <c r="E165" s="2" t="s">
        <v>77</v>
      </c>
      <c r="F165" s="3">
        <f>VLOOKUP(Tableau1[[#This Row],[Article]],Nomenclature_Articles,2,FALSE)</f>
        <v>120</v>
      </c>
      <c r="G165" s="2">
        <v>71</v>
      </c>
      <c r="H165" s="4">
        <f>Tableau1[PU]*Tableau1[Quantité]</f>
        <v>8520</v>
      </c>
    </row>
    <row r="166" spans="1:8" x14ac:dyDescent="0.2">
      <c r="A166" s="2">
        <v>2018</v>
      </c>
      <c r="B166" s="2" t="s">
        <v>42</v>
      </c>
      <c r="C166" s="2" t="s">
        <v>29</v>
      </c>
      <c r="D166" s="2" t="s">
        <v>74</v>
      </c>
      <c r="E166" s="2" t="s">
        <v>77</v>
      </c>
      <c r="F166" s="3">
        <f>VLOOKUP(Tableau1[[#This Row],[Article]],Nomenclature_Articles,2,FALSE)</f>
        <v>120</v>
      </c>
      <c r="G166" s="2">
        <v>33</v>
      </c>
      <c r="H166" s="4">
        <f>Tableau1[PU]*Tableau1[Quantité]</f>
        <v>3960</v>
      </c>
    </row>
    <row r="167" spans="1:8" x14ac:dyDescent="0.2">
      <c r="A167" s="2">
        <v>2018</v>
      </c>
      <c r="B167" s="2" t="s">
        <v>42</v>
      </c>
      <c r="C167" s="2" t="s">
        <v>27</v>
      </c>
      <c r="D167" s="2" t="s">
        <v>64</v>
      </c>
      <c r="E167" s="2" t="s">
        <v>79</v>
      </c>
      <c r="F167" s="3">
        <f>VLOOKUP(Tableau1[[#This Row],[Article]],Nomenclature_Articles,2,FALSE)</f>
        <v>220</v>
      </c>
      <c r="G167" s="2">
        <v>68</v>
      </c>
      <c r="H167" s="4">
        <f>Tableau1[PU]*Tableau1[Quantité]</f>
        <v>14960</v>
      </c>
    </row>
    <row r="168" spans="1:8" x14ac:dyDescent="0.2">
      <c r="A168" s="2">
        <v>2018</v>
      </c>
      <c r="B168" s="2" t="s">
        <v>42</v>
      </c>
      <c r="C168" s="2" t="s">
        <v>23</v>
      </c>
      <c r="D168" s="2" t="s">
        <v>16</v>
      </c>
      <c r="E168" s="2" t="s">
        <v>78</v>
      </c>
      <c r="F168" s="3">
        <f>VLOOKUP(Tableau1[[#This Row],[Article]],Nomenclature_Articles,2,FALSE)</f>
        <v>145</v>
      </c>
      <c r="G168" s="2">
        <v>63</v>
      </c>
      <c r="H168" s="4">
        <f>Tableau1[PU]*Tableau1[Quantité]</f>
        <v>9135</v>
      </c>
    </row>
    <row r="169" spans="1:8" x14ac:dyDescent="0.2">
      <c r="A169" s="2">
        <v>2018</v>
      </c>
      <c r="B169" s="2" t="s">
        <v>42</v>
      </c>
      <c r="C169" s="2" t="s">
        <v>27</v>
      </c>
      <c r="D169" s="2" t="s">
        <v>63</v>
      </c>
      <c r="E169" s="2" t="s">
        <v>80</v>
      </c>
      <c r="F169" s="3">
        <f>VLOOKUP(Tableau1[[#This Row],[Article]],Nomenclature_Articles,2,FALSE)</f>
        <v>375</v>
      </c>
      <c r="G169" s="2">
        <v>65</v>
      </c>
      <c r="H169" s="4">
        <f>Tableau1[PU]*Tableau1[Quantité]</f>
        <v>24375</v>
      </c>
    </row>
    <row r="170" spans="1:8" x14ac:dyDescent="0.2">
      <c r="A170" s="2">
        <v>2018</v>
      </c>
      <c r="B170" s="2" t="s">
        <v>42</v>
      </c>
      <c r="C170" s="2" t="s">
        <v>25</v>
      </c>
      <c r="D170" s="2" t="s">
        <v>53</v>
      </c>
      <c r="E170" s="2" t="s">
        <v>80</v>
      </c>
      <c r="F170" s="3">
        <f>VLOOKUP(Tableau1[[#This Row],[Article]],Nomenclature_Articles,2,FALSE)</f>
        <v>375</v>
      </c>
      <c r="G170" s="2">
        <v>95</v>
      </c>
      <c r="H170" s="4">
        <f>Tableau1[PU]*Tableau1[Quantité]</f>
        <v>35625</v>
      </c>
    </row>
    <row r="171" spans="1:8" x14ac:dyDescent="0.2">
      <c r="A171" s="2">
        <v>2018</v>
      </c>
      <c r="B171" s="2" t="s">
        <v>42</v>
      </c>
      <c r="C171" s="2" t="s">
        <v>25</v>
      </c>
      <c r="D171" s="2" t="s">
        <v>53</v>
      </c>
      <c r="E171" s="2" t="s">
        <v>77</v>
      </c>
      <c r="F171" s="3">
        <f>VLOOKUP(Tableau1[[#This Row],[Article]],Nomenclature_Articles,2,FALSE)</f>
        <v>120</v>
      </c>
      <c r="G171" s="2">
        <v>52</v>
      </c>
      <c r="H171" s="4">
        <f>Tableau1[PU]*Tableau1[Quantité]</f>
        <v>6240</v>
      </c>
    </row>
    <row r="172" spans="1:8" x14ac:dyDescent="0.2">
      <c r="A172" s="2">
        <v>2018</v>
      </c>
      <c r="B172" s="2" t="s">
        <v>42</v>
      </c>
      <c r="C172" s="2" t="s">
        <v>26</v>
      </c>
      <c r="D172" s="2" t="s">
        <v>58</v>
      </c>
      <c r="E172" s="2" t="s">
        <v>79</v>
      </c>
      <c r="F172" s="3">
        <f>VLOOKUP(Tableau1[[#This Row],[Article]],Nomenclature_Articles,2,FALSE)</f>
        <v>220</v>
      </c>
      <c r="G172" s="2">
        <v>40</v>
      </c>
      <c r="H172" s="4">
        <f>Tableau1[PU]*Tableau1[Quantité]</f>
        <v>8800</v>
      </c>
    </row>
    <row r="173" spans="1:8" x14ac:dyDescent="0.2">
      <c r="A173" s="2">
        <v>2018</v>
      </c>
      <c r="B173" s="2" t="s">
        <v>42</v>
      </c>
      <c r="C173" s="2" t="s">
        <v>29</v>
      </c>
      <c r="D173" s="2" t="s">
        <v>72</v>
      </c>
      <c r="E173" s="2" t="s">
        <v>78</v>
      </c>
      <c r="F173" s="3">
        <f>VLOOKUP(Tableau1[[#This Row],[Article]],Nomenclature_Articles,2,FALSE)</f>
        <v>145</v>
      </c>
      <c r="G173" s="2">
        <v>20</v>
      </c>
      <c r="H173" s="4">
        <f>Tableau1[PU]*Tableau1[Quantité]</f>
        <v>2900</v>
      </c>
    </row>
    <row r="174" spans="1:8" x14ac:dyDescent="0.2">
      <c r="A174" s="2">
        <v>2018</v>
      </c>
      <c r="B174" s="2" t="s">
        <v>42</v>
      </c>
      <c r="C174" s="2" t="s">
        <v>27</v>
      </c>
      <c r="D174" s="2" t="s">
        <v>66</v>
      </c>
      <c r="E174" s="2" t="s">
        <v>79</v>
      </c>
      <c r="F174" s="3">
        <f>VLOOKUP(Tableau1[[#This Row],[Article]],Nomenclature_Articles,2,FALSE)</f>
        <v>220</v>
      </c>
      <c r="G174" s="2">
        <v>41</v>
      </c>
      <c r="H174" s="4">
        <f>Tableau1[PU]*Tableau1[Quantité]</f>
        <v>9020</v>
      </c>
    </row>
    <row r="175" spans="1:8" x14ac:dyDescent="0.2">
      <c r="A175" s="2">
        <v>2018</v>
      </c>
      <c r="B175" s="2" t="s">
        <v>42</v>
      </c>
      <c r="C175" s="2" t="s">
        <v>28</v>
      </c>
      <c r="D175" s="2" t="s">
        <v>71</v>
      </c>
      <c r="E175" s="2" t="s">
        <v>79</v>
      </c>
      <c r="F175" s="3">
        <f>VLOOKUP(Tableau1[[#This Row],[Article]],Nomenclature_Articles,2,FALSE)</f>
        <v>220</v>
      </c>
      <c r="G175" s="2">
        <v>49</v>
      </c>
      <c r="H175" s="4">
        <f>Tableau1[PU]*Tableau1[Quantité]</f>
        <v>10780</v>
      </c>
    </row>
    <row r="176" spans="1:8" x14ac:dyDescent="0.2">
      <c r="A176" s="2">
        <v>2018</v>
      </c>
      <c r="B176" s="2" t="s">
        <v>42</v>
      </c>
      <c r="C176" s="2" t="s">
        <v>26</v>
      </c>
      <c r="D176" s="2" t="s">
        <v>57</v>
      </c>
      <c r="E176" s="2" t="s">
        <v>80</v>
      </c>
      <c r="F176" s="3">
        <f>VLOOKUP(Tableau1[[#This Row],[Article]],Nomenclature_Articles,2,FALSE)</f>
        <v>375</v>
      </c>
      <c r="G176" s="2">
        <v>100</v>
      </c>
      <c r="H176" s="4">
        <f>Tableau1[PU]*Tableau1[Quantité]</f>
        <v>37500</v>
      </c>
    </row>
    <row r="177" spans="1:8" x14ac:dyDescent="0.2">
      <c r="A177" s="2">
        <v>2018</v>
      </c>
      <c r="B177" s="2" t="s">
        <v>42</v>
      </c>
      <c r="C177" s="2" t="s">
        <v>24</v>
      </c>
      <c r="D177" s="2" t="s">
        <v>48</v>
      </c>
      <c r="E177" s="2" t="s">
        <v>78</v>
      </c>
      <c r="F177" s="3">
        <f>VLOOKUP(Tableau1[[#This Row],[Article]],Nomenclature_Articles,2,FALSE)</f>
        <v>145</v>
      </c>
      <c r="G177" s="2">
        <v>88</v>
      </c>
      <c r="H177" s="4">
        <f>Tableau1[PU]*Tableau1[Quantité]</f>
        <v>12760</v>
      </c>
    </row>
    <row r="178" spans="1:8" x14ac:dyDescent="0.2">
      <c r="A178" s="2">
        <v>2018</v>
      </c>
      <c r="B178" s="2" t="s">
        <v>42</v>
      </c>
      <c r="C178" s="2" t="s">
        <v>22</v>
      </c>
      <c r="D178" s="2" t="s">
        <v>12</v>
      </c>
      <c r="E178" s="2" t="s">
        <v>80</v>
      </c>
      <c r="F178" s="3">
        <f>VLOOKUP(Tableau1[[#This Row],[Article]],Nomenclature_Articles,2,FALSE)</f>
        <v>375</v>
      </c>
      <c r="G178" s="2">
        <v>72</v>
      </c>
      <c r="H178" s="4">
        <f>Tableau1[PU]*Tableau1[Quantité]</f>
        <v>27000</v>
      </c>
    </row>
    <row r="179" spans="1:8" x14ac:dyDescent="0.2">
      <c r="A179" s="2">
        <v>2018</v>
      </c>
      <c r="B179" s="2" t="s">
        <v>42</v>
      </c>
      <c r="C179" s="2" t="s">
        <v>21</v>
      </c>
      <c r="D179" s="2" t="s">
        <v>6</v>
      </c>
      <c r="E179" s="2" t="s">
        <v>80</v>
      </c>
      <c r="F179" s="3">
        <f>VLOOKUP(Tableau1[[#This Row],[Article]],Nomenclature_Articles,2,FALSE)</f>
        <v>375</v>
      </c>
      <c r="G179" s="2">
        <v>24</v>
      </c>
      <c r="H179" s="4">
        <f>Tableau1[PU]*Tableau1[Quantité]</f>
        <v>9000</v>
      </c>
    </row>
    <row r="180" spans="1:8" x14ac:dyDescent="0.2">
      <c r="A180" s="2">
        <v>2018</v>
      </c>
      <c r="B180" s="2" t="s">
        <v>42</v>
      </c>
      <c r="C180" s="2" t="s">
        <v>22</v>
      </c>
      <c r="D180" s="2" t="s">
        <v>12</v>
      </c>
      <c r="E180" s="2" t="s">
        <v>80</v>
      </c>
      <c r="F180" s="3">
        <f>VLOOKUP(Tableau1[[#This Row],[Article]],Nomenclature_Articles,2,FALSE)</f>
        <v>375</v>
      </c>
      <c r="G180" s="2">
        <v>38</v>
      </c>
      <c r="H180" s="4">
        <f>Tableau1[PU]*Tableau1[Quantité]</f>
        <v>14250</v>
      </c>
    </row>
    <row r="181" spans="1:8" x14ac:dyDescent="0.2">
      <c r="A181" s="2">
        <v>2018</v>
      </c>
      <c r="B181" s="2" t="s">
        <v>43</v>
      </c>
      <c r="C181" s="2" t="s">
        <v>21</v>
      </c>
      <c r="D181" s="2" t="s">
        <v>6</v>
      </c>
      <c r="E181" s="2" t="s">
        <v>80</v>
      </c>
      <c r="F181" s="3">
        <f>VLOOKUP(Tableau1[[#This Row],[Article]],Nomenclature_Articles,2,FALSE)</f>
        <v>375</v>
      </c>
      <c r="G181" s="2">
        <v>19</v>
      </c>
      <c r="H181" s="4">
        <f>Tableau1[PU]*Tableau1[Quantité]</f>
        <v>7125</v>
      </c>
    </row>
    <row r="182" spans="1:8" x14ac:dyDescent="0.2">
      <c r="A182" s="2">
        <v>2018</v>
      </c>
      <c r="B182" s="2" t="s">
        <v>43</v>
      </c>
      <c r="C182" s="2" t="s">
        <v>24</v>
      </c>
      <c r="D182" s="2" t="s">
        <v>50</v>
      </c>
      <c r="E182" s="2" t="s">
        <v>77</v>
      </c>
      <c r="F182" s="3">
        <f>VLOOKUP(Tableau1[[#This Row],[Article]],Nomenclature_Articles,2,FALSE)</f>
        <v>120</v>
      </c>
      <c r="G182" s="2">
        <v>53</v>
      </c>
      <c r="H182" s="4">
        <f>Tableau1[PU]*Tableau1[Quantité]</f>
        <v>6360</v>
      </c>
    </row>
    <row r="183" spans="1:8" x14ac:dyDescent="0.2">
      <c r="A183" s="2">
        <v>2018</v>
      </c>
      <c r="B183" s="2" t="s">
        <v>43</v>
      </c>
      <c r="C183" s="2" t="s">
        <v>29</v>
      </c>
      <c r="D183" s="2" t="s">
        <v>76</v>
      </c>
      <c r="E183" s="2" t="s">
        <v>79</v>
      </c>
      <c r="F183" s="3">
        <f>VLOOKUP(Tableau1[[#This Row],[Article]],Nomenclature_Articles,2,FALSE)</f>
        <v>220</v>
      </c>
      <c r="G183" s="2">
        <v>24</v>
      </c>
      <c r="H183" s="4">
        <f>Tableau1[PU]*Tableau1[Quantité]</f>
        <v>5280</v>
      </c>
    </row>
    <row r="184" spans="1:8" x14ac:dyDescent="0.2">
      <c r="A184" s="2">
        <v>2018</v>
      </c>
      <c r="B184" s="2" t="s">
        <v>43</v>
      </c>
      <c r="C184" s="2" t="s">
        <v>25</v>
      </c>
      <c r="D184" s="2" t="s">
        <v>54</v>
      </c>
      <c r="E184" s="2" t="s">
        <v>80</v>
      </c>
      <c r="F184" s="3">
        <f>VLOOKUP(Tableau1[[#This Row],[Article]],Nomenclature_Articles,2,FALSE)</f>
        <v>375</v>
      </c>
      <c r="G184" s="2">
        <v>29</v>
      </c>
      <c r="H184" s="4">
        <f>Tableau1[PU]*Tableau1[Quantité]</f>
        <v>10875</v>
      </c>
    </row>
    <row r="185" spans="1:8" x14ac:dyDescent="0.2">
      <c r="A185" s="2">
        <v>2018</v>
      </c>
      <c r="B185" s="2" t="s">
        <v>43</v>
      </c>
      <c r="C185" s="2" t="s">
        <v>29</v>
      </c>
      <c r="D185" s="2" t="s">
        <v>73</v>
      </c>
      <c r="E185" s="2" t="s">
        <v>78</v>
      </c>
      <c r="F185" s="3">
        <f>VLOOKUP(Tableau1[[#This Row],[Article]],Nomenclature_Articles,2,FALSE)</f>
        <v>145</v>
      </c>
      <c r="G185" s="2">
        <v>79</v>
      </c>
      <c r="H185" s="4">
        <f>Tableau1[PU]*Tableau1[Quantité]</f>
        <v>11455</v>
      </c>
    </row>
    <row r="186" spans="1:8" x14ac:dyDescent="0.2">
      <c r="A186" s="2">
        <v>2018</v>
      </c>
      <c r="B186" s="2" t="s">
        <v>43</v>
      </c>
      <c r="C186" s="2" t="s">
        <v>29</v>
      </c>
      <c r="D186" s="2" t="s">
        <v>73</v>
      </c>
      <c r="E186" s="2" t="s">
        <v>80</v>
      </c>
      <c r="F186" s="3">
        <f>VLOOKUP(Tableau1[[#This Row],[Article]],Nomenclature_Articles,2,FALSE)</f>
        <v>375</v>
      </c>
      <c r="G186" s="2">
        <v>36</v>
      </c>
      <c r="H186" s="4">
        <f>Tableau1[PU]*Tableau1[Quantité]</f>
        <v>13500</v>
      </c>
    </row>
    <row r="187" spans="1:8" x14ac:dyDescent="0.2">
      <c r="A187" s="2">
        <v>2018</v>
      </c>
      <c r="B187" s="2" t="s">
        <v>43</v>
      </c>
      <c r="C187" s="2" t="s">
        <v>28</v>
      </c>
      <c r="D187" s="2" t="s">
        <v>68</v>
      </c>
      <c r="E187" s="2" t="s">
        <v>79</v>
      </c>
      <c r="F187" s="3">
        <f>VLOOKUP(Tableau1[[#This Row],[Article]],Nomenclature_Articles,2,FALSE)</f>
        <v>220</v>
      </c>
      <c r="G187" s="2">
        <v>65</v>
      </c>
      <c r="H187" s="4">
        <f>Tableau1[PU]*Tableau1[Quantité]</f>
        <v>14300</v>
      </c>
    </row>
    <row r="188" spans="1:8" x14ac:dyDescent="0.2">
      <c r="A188" s="2">
        <v>2018</v>
      </c>
      <c r="B188" s="2" t="s">
        <v>43</v>
      </c>
      <c r="C188" s="2" t="s">
        <v>27</v>
      </c>
      <c r="D188" s="2" t="s">
        <v>63</v>
      </c>
      <c r="E188" s="2" t="s">
        <v>80</v>
      </c>
      <c r="F188" s="3">
        <f>VLOOKUP(Tableau1[[#This Row],[Article]],Nomenclature_Articles,2,FALSE)</f>
        <v>375</v>
      </c>
      <c r="G188" s="2">
        <v>60</v>
      </c>
      <c r="H188" s="4">
        <f>Tableau1[PU]*Tableau1[Quantité]</f>
        <v>22500</v>
      </c>
    </row>
    <row r="189" spans="1:8" x14ac:dyDescent="0.2">
      <c r="A189" s="2">
        <v>2018</v>
      </c>
      <c r="B189" s="2" t="s">
        <v>43</v>
      </c>
      <c r="C189" s="2" t="s">
        <v>22</v>
      </c>
      <c r="D189" s="2" t="s">
        <v>11</v>
      </c>
      <c r="E189" s="2" t="s">
        <v>80</v>
      </c>
      <c r="F189" s="3">
        <f>VLOOKUP(Tableau1[[#This Row],[Article]],Nomenclature_Articles,2,FALSE)</f>
        <v>375</v>
      </c>
      <c r="G189" s="2">
        <v>59</v>
      </c>
      <c r="H189" s="4">
        <f>Tableau1[PU]*Tableau1[Quantité]</f>
        <v>22125</v>
      </c>
    </row>
    <row r="190" spans="1:8" x14ac:dyDescent="0.2">
      <c r="A190" s="2">
        <v>2018</v>
      </c>
      <c r="B190" s="2" t="s">
        <v>43</v>
      </c>
      <c r="C190" s="2" t="s">
        <v>20</v>
      </c>
      <c r="D190" s="2" t="s">
        <v>1</v>
      </c>
      <c r="E190" s="2" t="s">
        <v>78</v>
      </c>
      <c r="F190" s="3">
        <f>VLOOKUP(Tableau1[[#This Row],[Article]],Nomenclature_Articles,2,FALSE)</f>
        <v>145</v>
      </c>
      <c r="G190" s="2">
        <v>68</v>
      </c>
      <c r="H190" s="4">
        <f>Tableau1[PU]*Tableau1[Quantité]</f>
        <v>9860</v>
      </c>
    </row>
    <row r="191" spans="1:8" x14ac:dyDescent="0.2">
      <c r="A191" s="2">
        <v>2018</v>
      </c>
      <c r="B191" s="2" t="s">
        <v>43</v>
      </c>
      <c r="C191" s="2" t="s">
        <v>29</v>
      </c>
      <c r="D191" s="2" t="s">
        <v>72</v>
      </c>
      <c r="E191" s="2" t="s">
        <v>77</v>
      </c>
      <c r="F191" s="3">
        <f>VLOOKUP(Tableau1[[#This Row],[Article]],Nomenclature_Articles,2,FALSE)</f>
        <v>120</v>
      </c>
      <c r="G191" s="2">
        <v>32</v>
      </c>
      <c r="H191" s="4">
        <f>Tableau1[PU]*Tableau1[Quantité]</f>
        <v>3840</v>
      </c>
    </row>
    <row r="192" spans="1:8" x14ac:dyDescent="0.2">
      <c r="A192" s="2">
        <v>2018</v>
      </c>
      <c r="B192" s="2" t="s">
        <v>43</v>
      </c>
      <c r="C192" s="2" t="s">
        <v>22</v>
      </c>
      <c r="D192" s="2" t="s">
        <v>11</v>
      </c>
      <c r="E192" s="2" t="s">
        <v>78</v>
      </c>
      <c r="F192" s="3">
        <f>VLOOKUP(Tableau1[[#This Row],[Article]],Nomenclature_Articles,2,FALSE)</f>
        <v>145</v>
      </c>
      <c r="G192" s="2">
        <v>69</v>
      </c>
      <c r="H192" s="4">
        <f>Tableau1[PU]*Tableau1[Quantité]</f>
        <v>10005</v>
      </c>
    </row>
    <row r="193" spans="1:8" x14ac:dyDescent="0.2">
      <c r="A193" s="2">
        <v>2018</v>
      </c>
      <c r="B193" s="2" t="s">
        <v>43</v>
      </c>
      <c r="C193" s="2" t="s">
        <v>29</v>
      </c>
      <c r="D193" s="2" t="s">
        <v>73</v>
      </c>
      <c r="E193" s="2" t="s">
        <v>79</v>
      </c>
      <c r="F193" s="3">
        <f>VLOOKUP(Tableau1[[#This Row],[Article]],Nomenclature_Articles,2,FALSE)</f>
        <v>220</v>
      </c>
      <c r="G193" s="2">
        <v>71</v>
      </c>
      <c r="H193" s="4">
        <f>Tableau1[PU]*Tableau1[Quantité]</f>
        <v>15620</v>
      </c>
    </row>
    <row r="194" spans="1:8" x14ac:dyDescent="0.2">
      <c r="A194" s="2">
        <v>2018</v>
      </c>
      <c r="B194" s="2" t="s">
        <v>43</v>
      </c>
      <c r="C194" s="2" t="s">
        <v>28</v>
      </c>
      <c r="D194" s="2" t="s">
        <v>70</v>
      </c>
      <c r="E194" s="2" t="s">
        <v>80</v>
      </c>
      <c r="F194" s="3">
        <f>VLOOKUP(Tableau1[[#This Row],[Article]],Nomenclature_Articles,2,FALSE)</f>
        <v>375</v>
      </c>
      <c r="G194" s="2">
        <v>100</v>
      </c>
      <c r="H194" s="4">
        <f>Tableau1[PU]*Tableau1[Quantité]</f>
        <v>37500</v>
      </c>
    </row>
    <row r="195" spans="1:8" x14ac:dyDescent="0.2">
      <c r="A195" s="2">
        <v>2018</v>
      </c>
      <c r="B195" s="2" t="s">
        <v>43</v>
      </c>
      <c r="C195" s="2" t="s">
        <v>26</v>
      </c>
      <c r="D195" s="2" t="s">
        <v>61</v>
      </c>
      <c r="E195" s="2" t="s">
        <v>78</v>
      </c>
      <c r="F195" s="3">
        <f>VLOOKUP(Tableau1[[#This Row],[Article]],Nomenclature_Articles,2,FALSE)</f>
        <v>145</v>
      </c>
      <c r="G195" s="2">
        <v>86</v>
      </c>
      <c r="H195" s="4">
        <f>Tableau1[PU]*Tableau1[Quantité]</f>
        <v>12470</v>
      </c>
    </row>
    <row r="196" spans="1:8" x14ac:dyDescent="0.2">
      <c r="A196" s="2">
        <v>2018</v>
      </c>
      <c r="B196" s="2" t="s">
        <v>43</v>
      </c>
      <c r="C196" s="2" t="s">
        <v>22</v>
      </c>
      <c r="D196" s="2" t="s">
        <v>12</v>
      </c>
      <c r="E196" s="2" t="s">
        <v>77</v>
      </c>
      <c r="F196" s="3">
        <f>VLOOKUP(Tableau1[[#This Row],[Article]],Nomenclature_Articles,2,FALSE)</f>
        <v>120</v>
      </c>
      <c r="G196" s="2">
        <v>89</v>
      </c>
      <c r="H196" s="4">
        <f>Tableau1[PU]*Tableau1[Quantité]</f>
        <v>10680</v>
      </c>
    </row>
    <row r="197" spans="1:8" x14ac:dyDescent="0.2">
      <c r="A197" s="2">
        <v>2018</v>
      </c>
      <c r="B197" s="2" t="s">
        <v>43</v>
      </c>
      <c r="C197" s="2" t="s">
        <v>25</v>
      </c>
      <c r="D197" s="2" t="s">
        <v>54</v>
      </c>
      <c r="E197" s="2" t="s">
        <v>77</v>
      </c>
      <c r="F197" s="3">
        <f>VLOOKUP(Tableau1[[#This Row],[Article]],Nomenclature_Articles,2,FALSE)</f>
        <v>120</v>
      </c>
      <c r="G197" s="2">
        <v>11</v>
      </c>
      <c r="H197" s="4">
        <f>Tableau1[PU]*Tableau1[Quantité]</f>
        <v>1320</v>
      </c>
    </row>
    <row r="198" spans="1:8" x14ac:dyDescent="0.2">
      <c r="A198" s="2">
        <v>2018</v>
      </c>
      <c r="B198" s="2" t="s">
        <v>43</v>
      </c>
      <c r="C198" s="2" t="s">
        <v>25</v>
      </c>
      <c r="D198" s="2" t="s">
        <v>53</v>
      </c>
      <c r="E198" s="2" t="s">
        <v>79</v>
      </c>
      <c r="F198" s="3">
        <f>VLOOKUP(Tableau1[[#This Row],[Article]],Nomenclature_Articles,2,FALSE)</f>
        <v>220</v>
      </c>
      <c r="G198" s="2">
        <v>89</v>
      </c>
      <c r="H198" s="4">
        <f>Tableau1[PU]*Tableau1[Quantité]</f>
        <v>19580</v>
      </c>
    </row>
    <row r="199" spans="1:8" x14ac:dyDescent="0.2">
      <c r="A199" s="2">
        <v>2018</v>
      </c>
      <c r="B199" s="2" t="s">
        <v>43</v>
      </c>
      <c r="C199" s="2" t="s">
        <v>25</v>
      </c>
      <c r="D199" s="2" t="s">
        <v>53</v>
      </c>
      <c r="E199" s="2" t="s">
        <v>79</v>
      </c>
      <c r="F199" s="3">
        <f>VLOOKUP(Tableau1[[#This Row],[Article]],Nomenclature_Articles,2,FALSE)</f>
        <v>220</v>
      </c>
      <c r="G199" s="2">
        <v>90</v>
      </c>
      <c r="H199" s="4">
        <f>Tableau1[PU]*Tableau1[Quantité]</f>
        <v>19800</v>
      </c>
    </row>
    <row r="200" spans="1:8" x14ac:dyDescent="0.2">
      <c r="A200" s="2">
        <v>2018</v>
      </c>
      <c r="B200" s="2" t="s">
        <v>43</v>
      </c>
      <c r="C200" s="2" t="s">
        <v>29</v>
      </c>
      <c r="D200" s="2" t="s">
        <v>72</v>
      </c>
      <c r="E200" s="2" t="s">
        <v>80</v>
      </c>
      <c r="F200" s="3">
        <f>VLOOKUP(Tableau1[[#This Row],[Article]],Nomenclature_Articles,2,FALSE)</f>
        <v>375</v>
      </c>
      <c r="G200" s="2">
        <v>11</v>
      </c>
      <c r="H200" s="4">
        <f>Tableau1[PU]*Tableau1[Quantité]</f>
        <v>4125</v>
      </c>
    </row>
    <row r="201" spans="1:8" x14ac:dyDescent="0.2">
      <c r="A201" s="2" t="s">
        <v>85</v>
      </c>
      <c r="F201" s="6"/>
      <c r="H201" s="4">
        <f>SUBTOTAL(9,Tableau1[Chiffre d''affaires])</f>
        <v>2561260</v>
      </c>
    </row>
  </sheetData>
  <dataValidations count="5">
    <dataValidation type="list" allowBlank="1" showInputMessage="1" showErrorMessage="1" sqref="D2:D200">
      <formula1>INDIRECT($C2)</formula1>
    </dataValidation>
    <dataValidation type="list" allowBlank="1" showInputMessage="1" showErrorMessage="1" sqref="E2:E200">
      <formula1>Article</formula1>
    </dataValidation>
    <dataValidation type="list" allowBlank="1" showInputMessage="1" showErrorMessage="1" sqref="A202:A397 A2:A200">
      <formula1>Année</formula1>
    </dataValidation>
    <dataValidation type="list" allowBlank="1" showInputMessage="1" showErrorMessage="1" sqref="B202:B397 B2:B200">
      <formula1>Mois</formula1>
    </dataValidation>
    <dataValidation type="list" allowBlank="1" showInputMessage="1" showErrorMessage="1" sqref="C2:C200 C202:C397">
      <formula1>Commerciaux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4"/>
  <sheetViews>
    <sheetView tabSelected="1" workbookViewId="0">
      <selection activeCell="G13" sqref="G13"/>
    </sheetView>
  </sheetViews>
  <sheetFormatPr baseColWidth="10" defaultRowHeight="14.25" x14ac:dyDescent="0.2"/>
  <cols>
    <col min="1" max="1" width="25.75" bestFit="1" customWidth="1"/>
    <col min="2" max="2" width="23.625" customWidth="1"/>
    <col min="3" max="3" width="8.875" customWidth="1"/>
    <col min="4" max="4" width="11.75" bestFit="1" customWidth="1"/>
    <col min="5" max="6" width="11.5" bestFit="1" customWidth="1"/>
    <col min="7" max="7" width="11" bestFit="1" customWidth="1"/>
    <col min="8" max="9" width="7.875" bestFit="1" customWidth="1"/>
    <col min="10" max="10" width="10.625" bestFit="1" customWidth="1"/>
    <col min="11" max="11" width="8.125" bestFit="1" customWidth="1"/>
    <col min="12" max="12" width="10.125" bestFit="1" customWidth="1"/>
    <col min="13" max="13" width="10" bestFit="1" customWidth="1"/>
    <col min="14" max="15" width="10.375" bestFit="1" customWidth="1"/>
    <col min="16" max="16" width="12.625" bestFit="1" customWidth="1"/>
    <col min="17" max="18" width="7.875" bestFit="1" customWidth="1"/>
    <col min="19" max="20" width="8.875" bestFit="1" customWidth="1"/>
    <col min="21" max="21" width="7.875" bestFit="1" customWidth="1"/>
    <col min="22" max="22" width="8.875" bestFit="1" customWidth="1"/>
    <col min="23" max="23" width="10.625" bestFit="1" customWidth="1"/>
    <col min="24" max="24" width="8.875" bestFit="1" customWidth="1"/>
    <col min="25" max="25" width="10.125" bestFit="1" customWidth="1"/>
    <col min="26" max="26" width="10" bestFit="1" customWidth="1"/>
    <col min="27" max="27" width="10.375" bestFit="1" customWidth="1"/>
    <col min="28" max="28" width="12.625" bestFit="1" customWidth="1"/>
  </cols>
  <sheetData>
    <row r="3" spans="1:8" x14ac:dyDescent="0.2">
      <c r="A3" s="7" t="s">
        <v>88</v>
      </c>
      <c r="B3" s="7" t="s">
        <v>87</v>
      </c>
    </row>
    <row r="4" spans="1:8" x14ac:dyDescent="0.2">
      <c r="A4" s="7" t="s">
        <v>86</v>
      </c>
      <c r="B4">
        <v>2017</v>
      </c>
      <c r="C4">
        <v>2018</v>
      </c>
      <c r="D4" s="11" t="s">
        <v>89</v>
      </c>
      <c r="E4" s="12" t="s">
        <v>90</v>
      </c>
    </row>
    <row r="5" spans="1:8" ht="15" x14ac:dyDescent="0.25">
      <c r="A5" s="8" t="s">
        <v>24</v>
      </c>
      <c r="B5" s="9">
        <v>239575</v>
      </c>
      <c r="C5" s="9">
        <v>105120</v>
      </c>
      <c r="D5" s="11">
        <v>-134455</v>
      </c>
      <c r="E5" s="12">
        <v>-1.6595923978664966</v>
      </c>
      <c r="G5" s="15">
        <f t="shared" ref="G5:G21" si="0">C5/B5-1</f>
        <v>-0.56122299906083684</v>
      </c>
      <c r="H5" s="16" t="s">
        <v>91</v>
      </c>
    </row>
    <row r="6" spans="1:8" x14ac:dyDescent="0.2">
      <c r="A6" s="13" t="s">
        <v>77</v>
      </c>
      <c r="B6" s="9">
        <v>17520</v>
      </c>
      <c r="C6" s="9">
        <v>23400</v>
      </c>
      <c r="D6" s="11">
        <v>5880</v>
      </c>
      <c r="E6" s="12">
        <v>0.33561643835616439</v>
      </c>
      <c r="G6" s="14">
        <f t="shared" si="0"/>
        <v>0.33561643835616439</v>
      </c>
    </row>
    <row r="7" spans="1:8" x14ac:dyDescent="0.2">
      <c r="A7" s="13" t="s">
        <v>78</v>
      </c>
      <c r="B7" s="9">
        <v>42630</v>
      </c>
      <c r="C7" s="9">
        <v>16095</v>
      </c>
      <c r="D7" s="11">
        <v>-26535</v>
      </c>
      <c r="E7" s="12">
        <v>-0.62244897959183676</v>
      </c>
      <c r="G7" s="14">
        <f t="shared" si="0"/>
        <v>-0.62244897959183676</v>
      </c>
    </row>
    <row r="8" spans="1:8" x14ac:dyDescent="0.2">
      <c r="A8" s="13" t="s">
        <v>79</v>
      </c>
      <c r="B8" s="9">
        <v>74800</v>
      </c>
      <c r="C8" s="9"/>
      <c r="D8" s="11">
        <v>-74800</v>
      </c>
      <c r="E8" s="12">
        <v>-1</v>
      </c>
      <c r="G8" s="14">
        <f t="shared" si="0"/>
        <v>-1</v>
      </c>
    </row>
    <row r="9" spans="1:8" x14ac:dyDescent="0.2">
      <c r="A9" s="13" t="s">
        <v>80</v>
      </c>
      <c r="B9" s="9">
        <v>104625</v>
      </c>
      <c r="C9" s="9">
        <v>65625</v>
      </c>
      <c r="D9" s="11">
        <v>-39000</v>
      </c>
      <c r="E9" s="12">
        <v>-0.37275985663082439</v>
      </c>
      <c r="G9" s="14">
        <f t="shared" si="0"/>
        <v>-0.37275985663082434</v>
      </c>
      <c r="H9" s="10"/>
    </row>
    <row r="10" spans="1:8" x14ac:dyDescent="0.2">
      <c r="A10" s="8" t="s">
        <v>28</v>
      </c>
      <c r="B10" s="9">
        <v>38590</v>
      </c>
      <c r="C10" s="9">
        <v>191255</v>
      </c>
      <c r="D10" s="11">
        <v>152665</v>
      </c>
      <c r="E10" s="12"/>
      <c r="G10" s="14"/>
    </row>
    <row r="11" spans="1:8" x14ac:dyDescent="0.2">
      <c r="A11" s="13" t="s">
        <v>77</v>
      </c>
      <c r="B11" s="9">
        <v>5520</v>
      </c>
      <c r="C11" s="9">
        <v>33840</v>
      </c>
      <c r="D11" s="11">
        <v>28320</v>
      </c>
      <c r="E11" s="12">
        <v>5.1304347826086953</v>
      </c>
      <c r="G11" s="14"/>
    </row>
    <row r="12" spans="1:8" x14ac:dyDescent="0.2">
      <c r="A12" s="13" t="s">
        <v>78</v>
      </c>
      <c r="B12" s="9">
        <v>13195</v>
      </c>
      <c r="C12" s="9">
        <v>5655</v>
      </c>
      <c r="D12" s="11">
        <v>-7540</v>
      </c>
      <c r="E12" s="12">
        <v>-0.5714285714285714</v>
      </c>
      <c r="G12" s="14"/>
    </row>
    <row r="13" spans="1:8" x14ac:dyDescent="0.2">
      <c r="A13" s="13" t="s">
        <v>79</v>
      </c>
      <c r="B13" s="9"/>
      <c r="C13" s="9">
        <v>51260</v>
      </c>
      <c r="D13" s="11">
        <v>51260</v>
      </c>
      <c r="E13" s="12"/>
      <c r="G13" s="14"/>
    </row>
    <row r="14" spans="1:8" x14ac:dyDescent="0.2">
      <c r="A14" s="13" t="s">
        <v>80</v>
      </c>
      <c r="B14" s="9">
        <v>19875</v>
      </c>
      <c r="C14" s="9">
        <v>100500</v>
      </c>
      <c r="D14" s="11">
        <v>80625</v>
      </c>
      <c r="E14" s="12">
        <v>4.0566037735849054</v>
      </c>
      <c r="G14" s="14"/>
    </row>
    <row r="15" spans="1:8" x14ac:dyDescent="0.2">
      <c r="A15" s="8" t="s">
        <v>20</v>
      </c>
      <c r="B15" s="9">
        <v>99505</v>
      </c>
      <c r="C15" s="9">
        <v>152810</v>
      </c>
      <c r="D15" s="11">
        <v>53305</v>
      </c>
      <c r="E15" s="12">
        <v>21.201179207468513</v>
      </c>
      <c r="G15" s="14"/>
    </row>
    <row r="16" spans="1:8" x14ac:dyDescent="0.2">
      <c r="A16" s="13" t="s">
        <v>77</v>
      </c>
      <c r="B16" s="9">
        <v>9720</v>
      </c>
      <c r="C16" s="9">
        <v>9480</v>
      </c>
      <c r="D16" s="11">
        <v>-240</v>
      </c>
      <c r="E16" s="12">
        <v>-2.4691358024691357E-2</v>
      </c>
      <c r="G16" s="14"/>
    </row>
    <row r="17" spans="1:7" x14ac:dyDescent="0.2">
      <c r="A17" s="13" t="s">
        <v>78</v>
      </c>
      <c r="B17" s="9">
        <v>2610</v>
      </c>
      <c r="C17" s="9">
        <v>58580</v>
      </c>
      <c r="D17" s="11">
        <v>55970</v>
      </c>
      <c r="E17" s="12">
        <v>21.444444444444443</v>
      </c>
      <c r="G17" s="14"/>
    </row>
    <row r="18" spans="1:7" x14ac:dyDescent="0.2">
      <c r="A18" s="13" t="s">
        <v>79</v>
      </c>
      <c r="B18" s="9">
        <v>58300</v>
      </c>
      <c r="C18" s="9">
        <v>66000</v>
      </c>
      <c r="D18" s="11">
        <v>7700</v>
      </c>
      <c r="E18" s="12">
        <v>0.13207547169811321</v>
      </c>
      <c r="G18" s="14"/>
    </row>
    <row r="19" spans="1:7" x14ac:dyDescent="0.2">
      <c r="A19" s="13" t="s">
        <v>80</v>
      </c>
      <c r="B19" s="9">
        <v>28875</v>
      </c>
      <c r="C19" s="9">
        <v>18750</v>
      </c>
      <c r="D19" s="11">
        <v>-10125</v>
      </c>
      <c r="E19" s="12">
        <v>-0.35064935064935066</v>
      </c>
      <c r="G19" s="14"/>
    </row>
    <row r="20" spans="1:7" x14ac:dyDescent="0.2">
      <c r="A20" s="8" t="s">
        <v>29</v>
      </c>
      <c r="B20" s="9">
        <v>96445</v>
      </c>
      <c r="C20" s="9">
        <v>106140</v>
      </c>
      <c r="D20" s="11">
        <v>9695</v>
      </c>
      <c r="E20" s="12">
        <v>7.0449233390454413</v>
      </c>
      <c r="G20" s="14"/>
    </row>
    <row r="21" spans="1:7" x14ac:dyDescent="0.2">
      <c r="A21" s="13" t="s">
        <v>77</v>
      </c>
      <c r="B21" s="9">
        <v>4920</v>
      </c>
      <c r="C21" s="9">
        <v>37200</v>
      </c>
      <c r="D21" s="11">
        <v>32280</v>
      </c>
      <c r="E21" s="12">
        <v>6.5609756097560972</v>
      </c>
      <c r="G21" s="14"/>
    </row>
    <row r="22" spans="1:7" x14ac:dyDescent="0.2">
      <c r="A22" s="13" t="s">
        <v>78</v>
      </c>
      <c r="B22" s="9">
        <v>14210</v>
      </c>
      <c r="C22" s="9">
        <v>14355</v>
      </c>
      <c r="D22" s="11">
        <v>145</v>
      </c>
      <c r="E22" s="12">
        <v>1.020408163265306E-2</v>
      </c>
      <c r="G22" s="14"/>
    </row>
    <row r="23" spans="1:7" x14ac:dyDescent="0.2">
      <c r="A23" s="13" t="s">
        <v>79</v>
      </c>
      <c r="B23" s="9">
        <v>16940</v>
      </c>
      <c r="C23" s="9">
        <v>36960</v>
      </c>
      <c r="D23" s="11">
        <v>20020</v>
      </c>
      <c r="E23" s="12">
        <v>1.1818181818181819</v>
      </c>
      <c r="G23" s="14"/>
    </row>
    <row r="24" spans="1:7" x14ac:dyDescent="0.2">
      <c r="A24" s="13" t="s">
        <v>80</v>
      </c>
      <c r="B24" s="9">
        <v>60375</v>
      </c>
      <c r="C24" s="9">
        <v>17625</v>
      </c>
      <c r="D24" s="11">
        <v>-42750</v>
      </c>
      <c r="E24" s="12">
        <v>-0.70807453416149069</v>
      </c>
      <c r="G24" s="14"/>
    </row>
    <row r="25" spans="1:7" x14ac:dyDescent="0.2">
      <c r="A25" s="8" t="s">
        <v>23</v>
      </c>
      <c r="B25" s="9">
        <v>73270</v>
      </c>
      <c r="C25" s="9">
        <v>68815</v>
      </c>
      <c r="D25" s="11">
        <v>-4455</v>
      </c>
      <c r="E25" s="12">
        <v>4.837007168458781</v>
      </c>
      <c r="G25" s="14"/>
    </row>
    <row r="26" spans="1:7" x14ac:dyDescent="0.2">
      <c r="A26" s="13" t="s">
        <v>77</v>
      </c>
      <c r="B26" s="9">
        <v>2160</v>
      </c>
      <c r="C26" s="9">
        <v>9840</v>
      </c>
      <c r="D26" s="11">
        <v>7680</v>
      </c>
      <c r="E26" s="12">
        <v>3.5555555555555554</v>
      </c>
      <c r="G26" s="14"/>
    </row>
    <row r="27" spans="1:7" x14ac:dyDescent="0.2">
      <c r="A27" s="13" t="s">
        <v>78</v>
      </c>
      <c r="B27" s="9">
        <v>8990</v>
      </c>
      <c r="C27" s="9">
        <v>29725</v>
      </c>
      <c r="D27" s="11">
        <v>20735</v>
      </c>
      <c r="E27" s="12">
        <v>2.306451612903226</v>
      </c>
      <c r="G27" s="14"/>
    </row>
    <row r="28" spans="1:7" x14ac:dyDescent="0.2">
      <c r="A28" s="13" t="s">
        <v>79</v>
      </c>
      <c r="B28" s="9">
        <v>32120</v>
      </c>
      <c r="C28" s="9"/>
      <c r="D28" s="11">
        <v>-32120</v>
      </c>
      <c r="E28" s="12">
        <v>-1</v>
      </c>
      <c r="G28" s="14"/>
    </row>
    <row r="29" spans="1:7" x14ac:dyDescent="0.2">
      <c r="A29" s="13" t="s">
        <v>80</v>
      </c>
      <c r="B29" s="9">
        <v>30000</v>
      </c>
      <c r="C29" s="9">
        <v>29250</v>
      </c>
      <c r="D29" s="11">
        <v>-750</v>
      </c>
      <c r="E29" s="12">
        <v>-2.5000000000000001E-2</v>
      </c>
      <c r="G29" s="14"/>
    </row>
    <row r="30" spans="1:7" x14ac:dyDescent="0.2">
      <c r="A30" s="8" t="s">
        <v>22</v>
      </c>
      <c r="B30" s="9">
        <v>118770</v>
      </c>
      <c r="C30" s="9">
        <v>166490</v>
      </c>
      <c r="D30" s="11">
        <v>47720</v>
      </c>
      <c r="E30" s="12"/>
      <c r="G30" s="14"/>
    </row>
    <row r="31" spans="1:7" x14ac:dyDescent="0.2">
      <c r="A31" s="8" t="s">
        <v>27</v>
      </c>
      <c r="B31" s="9">
        <v>138050</v>
      </c>
      <c r="C31" s="9">
        <v>227085</v>
      </c>
      <c r="D31" s="11">
        <v>89035</v>
      </c>
      <c r="E31" s="12">
        <v>1.4701938961519838</v>
      </c>
      <c r="G31" s="14"/>
    </row>
    <row r="32" spans="1:7" x14ac:dyDescent="0.2">
      <c r="A32" s="8" t="s">
        <v>21</v>
      </c>
      <c r="B32" s="9">
        <v>142040</v>
      </c>
      <c r="C32" s="9">
        <v>126340</v>
      </c>
      <c r="D32" s="11">
        <v>-15700</v>
      </c>
      <c r="E32" s="12"/>
      <c r="G32" s="14"/>
    </row>
    <row r="33" spans="1:7" x14ac:dyDescent="0.2">
      <c r="A33" s="8" t="s">
        <v>26</v>
      </c>
      <c r="B33" s="9">
        <v>72495</v>
      </c>
      <c r="C33" s="9">
        <v>139640</v>
      </c>
      <c r="D33" s="11">
        <v>67145</v>
      </c>
      <c r="E33" s="12"/>
      <c r="G33" s="14"/>
    </row>
    <row r="34" spans="1:7" x14ac:dyDescent="0.2">
      <c r="A34" s="8" t="s">
        <v>25</v>
      </c>
      <c r="B34" s="9">
        <v>85010</v>
      </c>
      <c r="C34" s="9">
        <v>173815</v>
      </c>
      <c r="D34" s="11">
        <v>88805</v>
      </c>
      <c r="E34" s="12"/>
      <c r="G34" s="14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Critères</vt:lpstr>
      <vt:lpstr>TableauDesVentes</vt:lpstr>
      <vt:lpstr>TCD</vt:lpstr>
      <vt:lpstr>Article</vt:lpstr>
      <vt:lpstr>Bonnefois</vt:lpstr>
      <vt:lpstr>Divineau</vt:lpstr>
      <vt:lpstr>Dubois</vt:lpstr>
      <vt:lpstr>Gaston</vt:lpstr>
      <vt:lpstr>Licata</vt:lpstr>
      <vt:lpstr>Martin</vt:lpstr>
      <vt:lpstr>Martinez</vt:lpstr>
      <vt:lpstr>Millet</vt:lpstr>
      <vt:lpstr>Nomenclature_Articles</vt:lpstr>
      <vt:lpstr>Prix</vt:lpstr>
      <vt:lpstr>Produit1</vt:lpstr>
      <vt:lpstr>Produit2</vt:lpstr>
      <vt:lpstr>Produit3</vt:lpstr>
      <vt:lpstr>Produit4</vt:lpstr>
      <vt:lpstr>Remeau</vt:lpstr>
      <vt:lpstr>Tribeau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 Pelouas</cp:lastModifiedBy>
  <dcterms:created xsi:type="dcterms:W3CDTF">2018-02-18T11:26:35Z</dcterms:created>
  <dcterms:modified xsi:type="dcterms:W3CDTF">2018-02-21T19:13:32Z</dcterms:modified>
</cp:coreProperties>
</file>