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  <sheet name="Feuil2" sheetId="2" r:id="rId2"/>
  </sheets>
  <definedNames>
    <definedName name="_Année">Feuil1!$B$1</definedName>
    <definedName name="_Mois">Feuil1!$B$2</definedName>
    <definedName name="d.années">T_Annéez[Année]</definedName>
    <definedName name="début_mois">WORKDAY.INTL(fin_mois,1,1,Jours_fériés)</definedName>
    <definedName name="fin_mois">DATE(_Année,MONTH(1&amp;_Mois),0)</definedName>
    <definedName name="Jours_fériés">Feuil2!$G$4:$G$14</definedName>
    <definedName name="s.mois">T_Mois[Mois]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2" l="1"/>
  <c r="G10" i="2"/>
  <c r="G9" i="2"/>
  <c r="G8" i="2"/>
  <c r="G7" i="2"/>
  <c r="G6" i="2"/>
  <c r="G5" i="2"/>
  <c r="G4" i="2"/>
  <c r="G1" i="2"/>
  <c r="G12" i="2" s="1"/>
  <c r="G14" i="2" s="1"/>
  <c r="G13" i="2" l="1"/>
  <c r="A5" i="1" l="1"/>
  <c r="B5" i="1" l="1"/>
  <c r="A6" i="1"/>
  <c r="B6" i="1" l="1"/>
  <c r="A7" i="1"/>
  <c r="B7" i="1" l="1"/>
  <c r="A8" i="1"/>
  <c r="A9" i="1" l="1"/>
  <c r="B8" i="1"/>
  <c r="A10" i="1" l="1"/>
  <c r="A11" i="1" s="1"/>
  <c r="B9" i="1"/>
  <c r="B10" i="1" l="1"/>
  <c r="B11" i="1"/>
  <c r="A12" i="1"/>
  <c r="A13" i="1" l="1"/>
  <c r="B12" i="1"/>
  <c r="B13" i="1" l="1"/>
  <c r="A14" i="1"/>
  <c r="A15" i="1" l="1"/>
  <c r="B14" i="1"/>
  <c r="B15" i="1" l="1"/>
  <c r="A16" i="1"/>
  <c r="B16" i="1" l="1"/>
  <c r="A17" i="1"/>
  <c r="B17" i="1" l="1"/>
  <c r="A18" i="1"/>
  <c r="B18" i="1" l="1"/>
  <c r="A19" i="1"/>
  <c r="B19" i="1" l="1"/>
  <c r="A20" i="1"/>
  <c r="A21" i="1" l="1"/>
  <c r="B20" i="1"/>
  <c r="A22" i="1" l="1"/>
  <c r="B21" i="1"/>
  <c r="A23" i="1" l="1"/>
  <c r="A24" i="1"/>
  <c r="A25" i="1"/>
  <c r="A26" i="1"/>
  <c r="B22" i="1"/>
  <c r="B23" i="1" l="1"/>
  <c r="B24" i="1" l="1"/>
  <c r="B25" i="1" l="1"/>
  <c r="B26" i="1" l="1"/>
</calcChain>
</file>

<file path=xl/sharedStrings.xml><?xml version="1.0" encoding="utf-8"?>
<sst xmlns="http://schemas.openxmlformats.org/spreadsheetml/2006/main" count="33" uniqueCount="29">
  <si>
    <t>Année</t>
  </si>
  <si>
    <t>Mois</t>
  </si>
  <si>
    <t>Date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</si>
  <si>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</si>
  <si>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</si>
  <si>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</si>
  <si>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</si>
  <si>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</si>
  <si>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</si>
  <si>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</si>
  <si>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</si>
  <si>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</si>
  <si>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</si>
  <si>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</si>
  <si>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</si>
  <si>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Pâques</t>
  </si>
  <si>
    <t>Jours fériés</t>
  </si>
  <si>
    <t>Jour</t>
  </si>
  <si>
    <t>Lundi de Pâques</t>
  </si>
  <si>
    <t>Jour de l'an</t>
  </si>
  <si>
    <t>Fête du travail</t>
  </si>
  <si>
    <t>Fête de la victoire 1945</t>
  </si>
  <si>
    <t>Fête nationale</t>
  </si>
  <si>
    <t>Assomption</t>
  </si>
  <si>
    <t>Toussaint</t>
  </si>
  <si>
    <t>Fête de l'Armistice</t>
  </si>
  <si>
    <t>Noël</t>
  </si>
  <si>
    <t>Jeudi de l'Ascension</t>
  </si>
  <si>
    <t>Lundi de Pentecôte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</si>
</sst>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d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9"/>
      </left>
      <right/>
      <top style="thin">
        <color theme="9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0" borderId="1" xfId="0" applyFont="1" applyBorder="1"/>
    <xf numFmtId="0" fontId="0" fillId="0" borderId="3" xfId="0" applyFont="1" applyBorder="1"/>
    <xf numFmtId="14" fontId="0" fillId="0" borderId="0" xfId="0" applyNumberFormat="1"/>
    <xf numFmtId="14" fontId="0" fillId="0" borderId="2" xfId="0" applyNumberFormat="1" applyFont="1" applyBorder="1"/>
    <xf numFmtId="14" fontId="0" fillId="0" borderId="4" xfId="0" applyNumberFormat="1" applyFont="1" applyBorder="1"/>
    <xf numFmtId="14" fontId="0" fillId="0" borderId="0" xfId="0" quotePrefix="1" applyNumberFormat="1"/>
    <xf numFmtId="165" fontId="0" fillId="0" borderId="0" xfId="0" applyNumberFormat="1"/>
    <xf numFmtId="0" fontId="1" fillId="3" borderId="5" xfId="0" applyFont="1" applyFill="1" applyBorder="1"/>
    <xf numFmtId="0" fontId="0" fillId="4" borderId="0" xfId="0" applyFill="1"/>
  </cellXfs>
  <cellStyles count="1">
    <cellStyle name="Normal" xfId="0" builtinId="0"/>
  </cellStyles>
  <dxfs count="2">
    <dxf>
      <numFmt numFmtId="165" formatCode="ddd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au4" displayName="Tableau4" ref="A4:B26" totalsRowShown="0">
  <autoFilter ref="A4:B26"/>
  <tableColumns count="2">
    <tableColumn id="1" name="Date" dataDxfId="1"/>
    <tableColumn id="2" name="Jour" dataDxfId="0">
      <calculatedColumnFormula>A5</calculatedColumnFormula>
    </tableColumn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1" name="T_Annéez" displayName="T_Annéez" ref="B1:B5" totalsRowShown="0">
  <autoFilter ref="B1:B5">
    <filterColumn colId="0" hiddenButton="1"/>
  </autoFilter>
  <tableColumns count="1">
    <tableColumn id="1" name="Année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2" name="T_Mois" displayName="T_Mois" ref="D1:D13" totalsRowShown="0">
  <autoFilter ref="D1:D13">
    <filterColumn colId="0" hiddenButton="1"/>
  </autoFilter>
  <tableColumns count="1">
    <tableColumn id="1" name="Moi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7"/>
  <sheetViews>
    <sheetView showGridLines="0" tabSelected="1" workbookViewId="0">
      <selection activeCell="A26" sqref="A26"/>
    </sheetView>
  </sheetViews>
  <sheetFormatPr baseColWidth="10" defaultRowHeight="15" x14ac:dyDescent="0.25"/>
  <sheetData>
    <row r="1" spans="1:3" x14ac:dyDescent="0.25">
      <c r="A1" s="10" t="s">
        <v>0</v>
      </c>
      <c r="B1" s="11">
        <v>2020</v>
      </c>
    </row>
    <row r="2" spans="1:3" x14ac:dyDescent="0.25">
      <c r="A2" s="10" t="s">
        <v>1</v>
      </c>
      <c r="B2" s="11" t="s">
        <v>12</v>
      </c>
      <c r="C2" s="8"/>
    </row>
    <row r="4" spans="1:3" x14ac:dyDescent="0.25">
      <c r="A4" t="s">
        <v>2</v>
      </c>
      <c r="B4" t="s">
        <v>17</v>
      </c>
    </row>
    <row r="5" spans="1:3" x14ac:dyDescent="0.25">
      <c r="A5" s="8">
        <f>début_mois</f>
        <v>44105</v>
      </c>
      <c r="B5" s="9">
        <f>A5</f>
        <v>44105</v>
      </c>
    </row>
    <row r="6" spans="1:3" x14ac:dyDescent="0.25">
      <c r="A6" s="8">
        <f>WORKDAY.INTL(A5,1,1,Jours_fériés)</f>
        <v>44106</v>
      </c>
      <c r="B6" s="9">
        <f>A6</f>
        <v>44106</v>
      </c>
    </row>
    <row r="7" spans="1:3" x14ac:dyDescent="0.25">
      <c r="A7" s="8">
        <f>WORKDAY.INTL(A6,1,1,Jours_fériés)</f>
        <v>44109</v>
      </c>
      <c r="B7" s="9">
        <f t="shared" ref="B7:B26" si="0">A7</f>
        <v>44109</v>
      </c>
    </row>
    <row r="8" spans="1:3" x14ac:dyDescent="0.25">
      <c r="A8" s="8">
        <f>WORKDAY.INTL(A7,1,1,Jours_fériés)</f>
        <v>44110</v>
      </c>
      <c r="B8" s="9">
        <f t="shared" si="0"/>
        <v>44110</v>
      </c>
    </row>
    <row r="9" spans="1:3" x14ac:dyDescent="0.25">
      <c r="A9" s="8">
        <f>WORKDAY.INTL(A8,1,1,Jours_fériés)</f>
        <v>44111</v>
      </c>
      <c r="B9" s="9">
        <f t="shared" si="0"/>
        <v>44111</v>
      </c>
    </row>
    <row r="10" spans="1:3" x14ac:dyDescent="0.25">
      <c r="A10" s="8">
        <f>WORKDAY.INTL(A9,1,1,Jours_fériés)</f>
        <v>44112</v>
      </c>
      <c r="B10" s="9">
        <f t="shared" si="0"/>
        <v>44112</v>
      </c>
    </row>
    <row r="11" spans="1:3" x14ac:dyDescent="0.25">
      <c r="A11" s="8">
        <f>WORKDAY.INTL(A10,1,1,Jours_fériés)</f>
        <v>44113</v>
      </c>
      <c r="B11" s="9">
        <f t="shared" si="0"/>
        <v>44113</v>
      </c>
    </row>
    <row r="12" spans="1:3" x14ac:dyDescent="0.25">
      <c r="A12" s="8">
        <f>WORKDAY.INTL(A11,1,1,Jours_fériés)</f>
        <v>44116</v>
      </c>
      <c r="B12" s="9">
        <f t="shared" si="0"/>
        <v>44116</v>
      </c>
    </row>
    <row r="13" spans="1:3" x14ac:dyDescent="0.25">
      <c r="A13" s="8">
        <f>WORKDAY.INTL(A12,1,1,Jours_fériés)</f>
        <v>44117</v>
      </c>
      <c r="B13" s="9">
        <f t="shared" si="0"/>
        <v>44117</v>
      </c>
    </row>
    <row r="14" spans="1:3" x14ac:dyDescent="0.25">
      <c r="A14" s="8">
        <f>WORKDAY.INTL(A13,1,1,Jours_fériés)</f>
        <v>44118</v>
      </c>
      <c r="B14" s="9">
        <f t="shared" si="0"/>
        <v>44118</v>
      </c>
    </row>
    <row r="15" spans="1:3" x14ac:dyDescent="0.25">
      <c r="A15" s="8">
        <f>WORKDAY.INTL(A14,1,1,Jours_fériés)</f>
        <v>44119</v>
      </c>
      <c r="B15" s="9">
        <f t="shared" si="0"/>
        <v>44119</v>
      </c>
    </row>
    <row r="16" spans="1:3" x14ac:dyDescent="0.25">
      <c r="A16" s="8">
        <f>WORKDAY.INTL(A15,1,1,Jours_fériés)</f>
        <v>44120</v>
      </c>
      <c r="B16" s="9">
        <f t="shared" si="0"/>
        <v>44120</v>
      </c>
    </row>
    <row r="17" spans="1:2" x14ac:dyDescent="0.25">
      <c r="A17" s="8">
        <f>WORKDAY.INTL(A16,1,1,Jours_fériés)</f>
        <v>44123</v>
      </c>
      <c r="B17" s="9">
        <f t="shared" si="0"/>
        <v>44123</v>
      </c>
    </row>
    <row r="18" spans="1:2" x14ac:dyDescent="0.25">
      <c r="A18" s="8">
        <f>WORKDAY.INTL(A17,1,1,Jours_fériés)</f>
        <v>44124</v>
      </c>
      <c r="B18" s="9">
        <f t="shared" si="0"/>
        <v>44124</v>
      </c>
    </row>
    <row r="19" spans="1:2" x14ac:dyDescent="0.25">
      <c r="A19" s="8">
        <f>WORKDAY.INTL(A18,1,1,Jours_fériés)</f>
        <v>44125</v>
      </c>
      <c r="B19" s="9">
        <f t="shared" si="0"/>
        <v>44125</v>
      </c>
    </row>
    <row r="20" spans="1:2" x14ac:dyDescent="0.25">
      <c r="A20" s="8">
        <f>WORKDAY.INTL(A19,1,1,Jours_fériés)</f>
        <v>44126</v>
      </c>
      <c r="B20" s="9">
        <f t="shared" si="0"/>
        <v>44126</v>
      </c>
    </row>
    <row r="21" spans="1:2" x14ac:dyDescent="0.25">
      <c r="A21" s="8">
        <f>WORKDAY.INTL(A20,1,1,Jours_fériés)</f>
        <v>44127</v>
      </c>
      <c r="B21" s="9">
        <f t="shared" si="0"/>
        <v>44127</v>
      </c>
    </row>
    <row r="22" spans="1:2" x14ac:dyDescent="0.25">
      <c r="A22" s="8">
        <f>WORKDAY.INTL(A21,1,1,Jours_fériés)</f>
        <v>44130</v>
      </c>
      <c r="B22" s="9">
        <f t="shared" si="0"/>
        <v>44130</v>
      </c>
    </row>
    <row r="23" spans="1:2" x14ac:dyDescent="0.25">
      <c r="A23" s="8">
        <f>IF(MONTH(1&amp;_Mois)&lt;&gt;MONTH(WORKDAY.INTL(A$22,1,1,Jours_fériés)),"",WORKDAY.INTL(A$22,1,1,Jours_fériés))</f>
        <v>44131</v>
      </c>
      <c r="B23" s="9">
        <f t="shared" si="0"/>
        <v>44131</v>
      </c>
    </row>
    <row r="24" spans="1:2" x14ac:dyDescent="0.25">
      <c r="A24" s="8">
        <f>IF(MONTH(1&amp;_Mois)&lt;&gt;MONTH(WORKDAY.INTL(A$22,2,1,Jours_fériés)),"",WORKDAY.INTL(A$22,2,1,Jours_fériés))</f>
        <v>44132</v>
      </c>
      <c r="B24" s="9">
        <f t="shared" si="0"/>
        <v>44132</v>
      </c>
    </row>
    <row r="25" spans="1:2" x14ac:dyDescent="0.25">
      <c r="A25" s="8">
        <f>IF(MONTH(1&amp;_Mois)&lt;&gt;MONTH(WORKDAY.INTL(A$22,3,1,Jours_fériés)),"",WORKDAY.INTL(A$22,3,1,Jours_fériés))</f>
        <v>44133</v>
      </c>
      <c r="B25" s="9">
        <f t="shared" si="0"/>
        <v>44133</v>
      </c>
    </row>
    <row r="26" spans="1:2" x14ac:dyDescent="0.25">
      <c r="A26" s="8">
        <f>IF(MONTH(1&amp;_Mois)&lt;&gt;MONTH(WORKDAY.INTL(A$22,4,1,Jours_fériés)),"",WORKDAY.INTL(A$22,4,1,Jours_fériés))</f>
        <v>44134</v>
      </c>
      <c r="B26" s="9">
        <f t="shared" si="0"/>
        <v>44134</v>
      </c>
    </row>
    <row r="27" spans="1:2" x14ac:dyDescent="0.25">
      <c r="A27" s="8"/>
      <c r="B27" s="9"/>
    </row>
  </sheetData>
  <dataValidations count="2">
    <dataValidation type="list" allowBlank="1" showInputMessage="1" showErrorMessage="1" sqref="B1">
      <formula1>d.années</formula1>
    </dataValidation>
    <dataValidation type="list" allowBlank="1" showInputMessage="1" showErrorMessage="1" sqref="B2">
      <formula1>s.mois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G14"/>
  <sheetViews>
    <sheetView showGridLines="0" workbookViewId="0">
      <selection activeCell="I9" sqref="I9"/>
    </sheetView>
  </sheetViews>
  <sheetFormatPr baseColWidth="10" defaultRowHeight="15" x14ac:dyDescent="0.25"/>
  <cols>
    <col min="1" max="1" width="1.7109375" customWidth="1"/>
    <col min="3" max="3" width="1.7109375" customWidth="1"/>
    <col min="5" max="5" width="1.7109375" customWidth="1"/>
    <col min="6" max="6" width="21.5703125" bestFit="1" customWidth="1"/>
    <col min="7" max="7" width="10.7109375" bestFit="1" customWidth="1"/>
  </cols>
  <sheetData>
    <row r="1" spans="2:7" x14ac:dyDescent="0.25">
      <c r="B1" t="s">
        <v>0</v>
      </c>
      <c r="D1" t="s">
        <v>1</v>
      </c>
      <c r="F1" s="1" t="s">
        <v>15</v>
      </c>
      <c r="G1" s="5">
        <f>ROUND(DATE(_Année,4,MOD(234-11*MOD(_Année,19),30))/7,0)*7-6</f>
        <v>43933</v>
      </c>
    </row>
    <row r="2" spans="2:7" x14ac:dyDescent="0.25">
      <c r="B2">
        <v>2017</v>
      </c>
      <c r="D2" t="s">
        <v>3</v>
      </c>
    </row>
    <row r="3" spans="2:7" x14ac:dyDescent="0.25">
      <c r="B3">
        <v>2018</v>
      </c>
      <c r="D3" t="s">
        <v>4</v>
      </c>
      <c r="F3" s="1" t="s">
        <v>16</v>
      </c>
      <c r="G3" s="2" t="s">
        <v>2</v>
      </c>
    </row>
    <row r="4" spans="2:7" x14ac:dyDescent="0.25">
      <c r="B4">
        <v>2019</v>
      </c>
      <c r="D4" t="s">
        <v>5</v>
      </c>
      <c r="F4" s="3" t="s">
        <v>19</v>
      </c>
      <c r="G4" s="6">
        <f>DATE(_Année,1,1)</f>
        <v>43831</v>
      </c>
    </row>
    <row r="5" spans="2:7" x14ac:dyDescent="0.25">
      <c r="B5">
        <v>2020</v>
      </c>
      <c r="D5" t="s">
        <v>6</v>
      </c>
      <c r="F5" s="3" t="s">
        <v>20</v>
      </c>
      <c r="G5" s="6">
        <f>DATE(_Année,5,1)</f>
        <v>43952</v>
      </c>
    </row>
    <row r="6" spans="2:7" x14ac:dyDescent="0.25">
      <c r="D6" t="s">
        <v>7</v>
      </c>
      <c r="F6" s="3" t="s">
        <v>21</v>
      </c>
      <c r="G6" s="6">
        <f>DATE(_Année,5,8)</f>
        <v>43959</v>
      </c>
    </row>
    <row r="7" spans="2:7" x14ac:dyDescent="0.25">
      <c r="D7" t="s">
        <v>8</v>
      </c>
      <c r="F7" s="3" t="s">
        <v>22</v>
      </c>
      <c r="G7" s="6">
        <f>DATE(_Année,7,14)</f>
        <v>44026</v>
      </c>
    </row>
    <row r="8" spans="2:7" x14ac:dyDescent="0.25">
      <c r="D8" t="s">
        <v>9</v>
      </c>
      <c r="F8" s="3" t="s">
        <v>23</v>
      </c>
      <c r="G8" s="6">
        <f>DATE(_Année,8,15)</f>
        <v>44058</v>
      </c>
    </row>
    <row r="9" spans="2:7" x14ac:dyDescent="0.25">
      <c r="D9" t="s">
        <v>10</v>
      </c>
      <c r="F9" s="3" t="s">
        <v>24</v>
      </c>
      <c r="G9" s="6">
        <f>DATE(_Année,11,1)</f>
        <v>44136</v>
      </c>
    </row>
    <row r="10" spans="2:7" x14ac:dyDescent="0.25">
      <c r="D10" t="s">
        <v>11</v>
      </c>
      <c r="F10" s="3" t="s">
        <v>25</v>
      </c>
      <c r="G10" s="6">
        <f>DATE(_Année,11,11)</f>
        <v>44146</v>
      </c>
    </row>
    <row r="11" spans="2:7" x14ac:dyDescent="0.25">
      <c r="D11" t="s">
        <v>12</v>
      </c>
      <c r="F11" s="3" t="s">
        <v>26</v>
      </c>
      <c r="G11" s="6">
        <f>DATE(_Année,12,25)</f>
        <v>44190</v>
      </c>
    </row>
    <row r="12" spans="2:7" x14ac:dyDescent="0.25">
      <c r="D12" t="s">
        <v>13</v>
      </c>
      <c r="F12" s="3" t="s">
        <v>18</v>
      </c>
      <c r="G12" s="6">
        <f>G1+1</f>
        <v>43934</v>
      </c>
    </row>
    <row r="13" spans="2:7" x14ac:dyDescent="0.25">
      <c r="D13" t="s">
        <v>14</v>
      </c>
      <c r="F13" s="3" t="s">
        <v>27</v>
      </c>
      <c r="G13" s="6">
        <f>G12+38</f>
        <v>43972</v>
      </c>
    </row>
    <row r="14" spans="2:7" x14ac:dyDescent="0.25">
      <c r="F14" s="4" t="s">
        <v>28</v>
      </c>
      <c r="G14" s="7">
        <f>G12+49</f>
        <v>43983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_Année</vt:lpstr>
      <vt:lpstr>_Mois</vt:lpstr>
      <vt:lpstr>d.années</vt:lpstr>
      <vt:lpstr>Jours_fériés</vt:lpstr>
      <vt:lpstr>s.mois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2018-02-11T08:53:02Z</dcterms:created>
  <dcterms:modified xsi:type="dcterms:W3CDTF">2018-02-11T10:38:24Z</dcterms:modified>
</cp:coreProperties>
</file>