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28275" windowHeight="12300"/>
  </bookViews>
  <sheets>
    <sheet name="05 - REGIE " sheetId="1" r:id="rId1"/>
    <sheet name="PLAN COMPTABLE " sheetId="2" r:id="rId2"/>
  </sheets>
  <externalReferences>
    <externalReference r:id="rId3"/>
  </externalReferences>
  <definedNames>
    <definedName name="_xlnm._FilterDatabase" localSheetId="1" hidden="1">'PLAN COMPTABLE '!$A$10:$B$74</definedName>
    <definedName name="Compte_dépense">'PLAN COMPTABLE '!$A$5:$A$8</definedName>
    <definedName name="Compte_dépenses" localSheetId="0">'[1]PLAN COMPTABLE '!#REF!</definedName>
    <definedName name="Compte_dépenses">'[1]PLAN COMPTABLE '!#REF!</definedName>
    <definedName name="Compte_dépenses_animation">'[1]PLAN COMPTABLE '!$A$5:$A$8</definedName>
    <definedName name="Compte_dépenses_régie">'[1]PLAN COMPTABLE '!$A$11:$A$75</definedName>
    <definedName name="Compte_recettes">'PLAN COMPTABLE '!$E$5:$E$5</definedName>
    <definedName name="Compte_recettes_animation">'[1]PLAN COMPTABLE '!$D$5:$D$8</definedName>
    <definedName name="Compte_recettes_régie">'[1]PLAN COMPTABLE '!$D$11:$D$31</definedName>
    <definedName name="tableau_dépenses" localSheetId="0">'[1]PLAN COMPTABLE '!#REF!</definedName>
    <definedName name="tableau_dépenses">'[1]PLAN COMPTABLE '!#REF!</definedName>
    <definedName name="tablo_dépenses">'PLAN COMPTABLE '!$A$5:$B$8</definedName>
    <definedName name="tablo_dépenses_animation">'[1]PLAN COMPTABLE '!$A$5:$B$8</definedName>
    <definedName name="tablo_dépenses_régie">'[1]PLAN COMPTABLE '!$A$11:$B$75</definedName>
    <definedName name="tablo_recettes">'PLAN COMPTABLE '!$D$5:$E$5</definedName>
    <definedName name="tablo_recettes_animation">'[1]PLAN COMPTABLE '!$D$5:$E$8</definedName>
    <definedName name="tablo_recettes_régie">'[1]PLAN COMPTABLE '!$D$11:$E$31</definedName>
    <definedName name="_xlnm.Print_Area" localSheetId="0">'05 - REGIE '!$B$1:$L$41,'05 - REGIE '!#REF!,'05 - REGIE '!$B$43:$L$73</definedName>
    <definedName name="_xlnm.Print_Area" localSheetId="1">'PLAN COMPTABLE '!$A$2:$H$281</definedName>
  </definedNames>
  <calcPr calcId="125725"/>
</workbook>
</file>

<file path=xl/calcChain.xml><?xml version="1.0" encoding="utf-8"?>
<calcChain xmlns="http://schemas.openxmlformats.org/spreadsheetml/2006/main">
  <c r="D101" i="1"/>
  <c r="B165"/>
  <c r="D165" s="1"/>
  <c r="B164"/>
  <c r="D164" s="1"/>
  <c r="B163"/>
  <c r="D163" s="1"/>
  <c r="B162"/>
  <c r="D162" s="1"/>
  <c r="B161"/>
  <c r="D161" s="1"/>
  <c r="B160"/>
  <c r="D160" s="1"/>
  <c r="B159"/>
  <c r="D159" s="1"/>
  <c r="B158"/>
  <c r="D158" s="1"/>
  <c r="B157"/>
  <c r="D157" s="1"/>
  <c r="B156"/>
  <c r="D156" s="1"/>
  <c r="B155"/>
  <c r="D155" s="1"/>
  <c r="B154"/>
  <c r="D154" s="1"/>
  <c r="B153"/>
  <c r="D153" s="1"/>
  <c r="B152"/>
  <c r="D152" s="1"/>
  <c r="B151"/>
  <c r="D151" s="1"/>
  <c r="B150"/>
  <c r="D150" s="1"/>
  <c r="B149"/>
  <c r="D149" s="1"/>
  <c r="B148"/>
  <c r="D148" s="1"/>
  <c r="B147"/>
  <c r="D147" s="1"/>
  <c r="B146"/>
  <c r="D146" s="1"/>
  <c r="B145"/>
  <c r="D145" s="1"/>
  <c r="B144"/>
  <c r="D144" s="1"/>
  <c r="B143"/>
  <c r="D143" s="1"/>
  <c r="B142"/>
  <c r="D142" s="1"/>
  <c r="B141"/>
  <c r="D141" s="1"/>
  <c r="B140"/>
  <c r="D140" s="1"/>
  <c r="B139"/>
  <c r="D139" s="1"/>
  <c r="B138"/>
  <c r="D138" s="1"/>
  <c r="B137"/>
  <c r="D137" s="1"/>
  <c r="B136"/>
  <c r="D136" s="1"/>
  <c r="B135"/>
  <c r="D135" s="1"/>
  <c r="B134"/>
  <c r="D134" s="1"/>
  <c r="B133"/>
  <c r="D133" s="1"/>
  <c r="B132"/>
  <c r="D132" s="1"/>
  <c r="B131"/>
  <c r="D131" s="1"/>
  <c r="B130"/>
  <c r="D130" s="1"/>
  <c r="B129"/>
  <c r="B128"/>
  <c r="D128" s="1"/>
  <c r="B127"/>
  <c r="D127" s="1"/>
  <c r="B126"/>
  <c r="D126" s="1"/>
  <c r="B125"/>
  <c r="D125" s="1"/>
  <c r="B124"/>
  <c r="D124" s="1"/>
  <c r="B123"/>
  <c r="D123" s="1"/>
  <c r="B122"/>
  <c r="D122" s="1"/>
  <c r="G121"/>
  <c r="I121" s="1"/>
  <c r="B121"/>
  <c r="D121" s="1"/>
  <c r="G120"/>
  <c r="B120"/>
  <c r="D120" s="1"/>
  <c r="G119"/>
  <c r="B119"/>
  <c r="D119" s="1"/>
  <c r="G118"/>
  <c r="B118"/>
  <c r="D118" s="1"/>
  <c r="G117"/>
  <c r="B117"/>
  <c r="D117" s="1"/>
  <c r="G116"/>
  <c r="B116"/>
  <c r="G115"/>
  <c r="B115"/>
  <c r="G114"/>
  <c r="B114"/>
  <c r="D114" s="1"/>
  <c r="G113"/>
  <c r="B113"/>
  <c r="D113" s="1"/>
  <c r="G112"/>
  <c r="B112"/>
  <c r="D112" s="1"/>
  <c r="G111"/>
  <c r="B111"/>
  <c r="D111" s="1"/>
  <c r="G110"/>
  <c r="B110"/>
  <c r="D110" s="1"/>
  <c r="G109"/>
  <c r="B109"/>
  <c r="D109" s="1"/>
  <c r="G108"/>
  <c r="B108"/>
  <c r="D108" s="1"/>
  <c r="G107"/>
  <c r="B107"/>
  <c r="D107" s="1"/>
  <c r="G106"/>
  <c r="B106"/>
  <c r="D106" s="1"/>
  <c r="G105"/>
  <c r="B105"/>
  <c r="D105" s="1"/>
  <c r="G104"/>
  <c r="B104"/>
  <c r="D104" s="1"/>
  <c r="G103"/>
  <c r="B103"/>
  <c r="D103" s="1"/>
  <c r="G102"/>
  <c r="B102"/>
  <c r="D102" s="1"/>
  <c r="G101"/>
  <c r="B101"/>
  <c r="J70"/>
  <c r="G70"/>
  <c r="E70"/>
  <c r="B70"/>
  <c r="J69"/>
  <c r="G69"/>
  <c r="E69"/>
  <c r="B69"/>
  <c r="J68"/>
  <c r="G68"/>
  <c r="E68"/>
  <c r="B68"/>
  <c r="J67"/>
  <c r="G67"/>
  <c r="E67"/>
  <c r="B67"/>
  <c r="J66"/>
  <c r="G66"/>
  <c r="E66"/>
  <c r="B66"/>
  <c r="J65"/>
  <c r="G65"/>
  <c r="E65"/>
  <c r="B65"/>
  <c r="J64"/>
  <c r="G64"/>
  <c r="E64"/>
  <c r="B64"/>
  <c r="J63"/>
  <c r="G63"/>
  <c r="E63"/>
  <c r="B63"/>
  <c r="J62"/>
  <c r="G62"/>
  <c r="E62"/>
  <c r="B62"/>
  <c r="J61"/>
  <c r="G61"/>
  <c r="E61"/>
  <c r="B61"/>
  <c r="J60"/>
  <c r="G60"/>
  <c r="E60"/>
  <c r="B60"/>
  <c r="J59"/>
  <c r="G59"/>
  <c r="E59"/>
  <c r="B59"/>
  <c r="J58"/>
  <c r="G58"/>
  <c r="E58"/>
  <c r="B58"/>
  <c r="J57"/>
  <c r="G57"/>
  <c r="E57"/>
  <c r="B57"/>
  <c r="J56"/>
  <c r="G56"/>
  <c r="E56"/>
  <c r="B56"/>
  <c r="J55"/>
  <c r="G55"/>
  <c r="E55"/>
  <c r="B55"/>
  <c r="J54"/>
  <c r="G54"/>
  <c r="E54"/>
  <c r="B54"/>
  <c r="J53"/>
  <c r="G53"/>
  <c r="E53"/>
  <c r="B53"/>
  <c r="J52"/>
  <c r="G52"/>
  <c r="E52"/>
  <c r="B52"/>
  <c r="J51"/>
  <c r="G51"/>
  <c r="E51"/>
  <c r="B51"/>
  <c r="J50"/>
  <c r="G50"/>
  <c r="E50"/>
  <c r="B50"/>
  <c r="J49"/>
  <c r="G49"/>
  <c r="E49"/>
  <c r="B49"/>
  <c r="J48"/>
  <c r="G48"/>
  <c r="E48"/>
  <c r="B48"/>
  <c r="J47"/>
  <c r="J71" s="1"/>
  <c r="G47"/>
  <c r="E47"/>
  <c r="E71" s="1"/>
  <c r="B47"/>
  <c r="L46"/>
  <c r="I43"/>
  <c r="B43"/>
  <c r="J41"/>
  <c r="E41"/>
  <c r="L10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I101" l="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D129"/>
  <c r="L73"/>
  <c r="L41"/>
  <c r="D115"/>
  <c r="D116"/>
  <c r="L72"/>
</calcChain>
</file>

<file path=xl/sharedStrings.xml><?xml version="1.0" encoding="utf-8"?>
<sst xmlns="http://schemas.openxmlformats.org/spreadsheetml/2006/main" count="174" uniqueCount="126">
  <si>
    <t>CAISSE REGIE</t>
  </si>
  <si>
    <t>JOURNAL DES OPERATIONS</t>
  </si>
  <si>
    <t>DEPENSES</t>
  </si>
  <si>
    <t>RECETTES</t>
  </si>
  <si>
    <t>DATE</t>
  </si>
  <si>
    <t>OPERATION</t>
  </si>
  <si>
    <t>COMPTE</t>
  </si>
  <si>
    <t>Montant</t>
  </si>
  <si>
    <t>SOLDE</t>
  </si>
  <si>
    <t>SOLDE PRECEDENT</t>
  </si>
  <si>
    <t>La Poste LRAR</t>
  </si>
  <si>
    <t>AFRANCHISSEMENT</t>
  </si>
  <si>
    <t>Blanchisserie</t>
  </si>
  <si>
    <t>REMBOURSEMENT BLANCHISSERIE</t>
  </si>
  <si>
    <t>le jardin de Catherine</t>
  </si>
  <si>
    <t>ENTRETIEN ESPACES VERTS</t>
  </si>
  <si>
    <t>alimentation (Carrefour)</t>
  </si>
  <si>
    <t>ALIMENTATION</t>
  </si>
  <si>
    <t>La Poste</t>
  </si>
  <si>
    <t>Leroy merlin</t>
  </si>
  <si>
    <t>TOTAL</t>
  </si>
  <si>
    <t>RECAPITULATIF DES OPERATIONS</t>
  </si>
  <si>
    <t>N° de Compte</t>
  </si>
  <si>
    <t>DEPENSE</t>
  </si>
  <si>
    <t>RECETTE</t>
  </si>
  <si>
    <t>ACCUEIL TEMPORAIRE</t>
  </si>
  <si>
    <t>AVANTAGE EN NATURE AU PERSONNEL</t>
  </si>
  <si>
    <t>CHAMBRE D'ACCUEIL</t>
  </si>
  <si>
    <t>HEBERGEMENT DE JOUR</t>
  </si>
  <si>
    <t>MAINTIEN A DOMICILE</t>
  </si>
  <si>
    <t>RECETTES BOUTIQUE</t>
  </si>
  <si>
    <t>RECETTES DIVERSES</t>
  </si>
  <si>
    <t>REMBOURSEMENT EAU</t>
  </si>
  <si>
    <t>REMBOURSEMENT EDF</t>
  </si>
  <si>
    <t>REMBOURSEMENT EDF (AIDE-SOCIALE)</t>
  </si>
  <si>
    <t>REMBOURSEMENT MENAGE</t>
  </si>
  <si>
    <t>REMBOURSEMENT PHARMACIE</t>
  </si>
  <si>
    <t>REMBOURSEMENT PRODUITS CONSOMMABLES</t>
  </si>
  <si>
    <t>REMBOURSEMENT REPAS PERSONNEL RESIDENCES</t>
  </si>
  <si>
    <t>REMBOURSEMENT REPAS RESIDENTS ET VISITEURS</t>
  </si>
  <si>
    <t>REMBOURSEMENT TELEPHONE</t>
  </si>
  <si>
    <t>SUPPLEMENT COUPLE</t>
  </si>
  <si>
    <t>MOUVEMENT DE FOND SIEGE</t>
  </si>
  <si>
    <t>MOUVEMENT DE FOND CAISSE ANIMATION</t>
  </si>
  <si>
    <t>DIFFERENCE RECETTE-DEPENSE SUR PERIODE DE REFERENCE</t>
  </si>
  <si>
    <t>NOUVEAU SOLDE</t>
  </si>
  <si>
    <t>Dépenses Régie</t>
  </si>
  <si>
    <t>Recettes Régie</t>
  </si>
  <si>
    <t>Dépenses Animations</t>
  </si>
  <si>
    <t>Recettes Animation</t>
  </si>
  <si>
    <t>DEPENSES ANIMATION</t>
  </si>
  <si>
    <t>62883000</t>
  </si>
  <si>
    <t>RECETTES ANIMATION</t>
  </si>
  <si>
    <t>MOUVEMENT DE FOND VERS CAISSE REGIE</t>
  </si>
  <si>
    <t>MOUVEMENT DE FOND VERS SIEGE</t>
  </si>
  <si>
    <t>MOUVEMENT DE FOND  CAISSE REGIE</t>
  </si>
  <si>
    <t>ABONNEMENT TV</t>
  </si>
  <si>
    <t>ACHAT DE PETIT MATERIEL</t>
  </si>
  <si>
    <t>ACHAT DE PETIT MOBILIER</t>
  </si>
  <si>
    <t>ACHAT DE PRODUITS DE DECO</t>
  </si>
  <si>
    <t>ACHAT PETIT OUTILLAGE</t>
  </si>
  <si>
    <t>ACHATS  OUTILLAGE</t>
  </si>
  <si>
    <t>ACHATS ALIMENTATION</t>
  </si>
  <si>
    <t>ACHATS CONSOMMABLES</t>
  </si>
  <si>
    <t>ACHATS DE LING ,DRAPS etc</t>
  </si>
  <si>
    <t>ACHATS PETIT MATERIEL</t>
  </si>
  <si>
    <t>ACHATS PETIT MOBILIER</t>
  </si>
  <si>
    <t>ACHATS POUR BOUTIQUE</t>
  </si>
  <si>
    <t>ACHATS PROD. DECORATION</t>
  </si>
  <si>
    <t>ACHATS PRODUITS LESSIVIEL</t>
  </si>
  <si>
    <t>ARCHIVAGE A L'EXTERIEUR</t>
  </si>
  <si>
    <t>BLANCHISSERIE</t>
  </si>
  <si>
    <t>CARBURANTS TRANSPORT</t>
  </si>
  <si>
    <t>CHAUFFAGE P1</t>
  </si>
  <si>
    <t>CONSOMMABLES</t>
  </si>
  <si>
    <t>DEMENAGEMENT DES BUREAUX</t>
  </si>
  <si>
    <t>DEMENAGEMENT DU PERSONNEL</t>
  </si>
  <si>
    <t>DEPLACEMENT DES DELEGUES</t>
  </si>
  <si>
    <t>DEPLACEMENTS /STAGE</t>
  </si>
  <si>
    <t>EAU</t>
  </si>
  <si>
    <t>6061100</t>
  </si>
  <si>
    <t>EDF</t>
  </si>
  <si>
    <t>EDF (AIDE SOCIALE)</t>
  </si>
  <si>
    <t>6155500</t>
  </si>
  <si>
    <t>FOURNITURE DE BUREAUX</t>
  </si>
  <si>
    <t>FOURNITURE INFORMATIQUE</t>
  </si>
  <si>
    <t>FOURNITURES DE BUREAU</t>
  </si>
  <si>
    <t>FOURNITURES D'ENTRETIEN</t>
  </si>
  <si>
    <t>FOURNITURES HOTELIERES</t>
  </si>
  <si>
    <t>FOURNITURES INFORMATIQUES</t>
  </si>
  <si>
    <t>FOURNITURES MEDICALES</t>
  </si>
  <si>
    <t>FRAIS DE FORMATION</t>
  </si>
  <si>
    <t>GARDIENNAGE</t>
  </si>
  <si>
    <t>GAZ (CHAUFFAGE &amp; EAU CH.)</t>
  </si>
  <si>
    <t>HONORAIRES MEDECINS</t>
  </si>
  <si>
    <t>LIAISONS INFORMATIQUES</t>
  </si>
  <si>
    <t>LOC.MAT.CURE MEDICALE</t>
  </si>
  <si>
    <t>MISSIONS</t>
  </si>
  <si>
    <t>MOUVEMENT DE FOND VERS CAISSE ANIMATION</t>
  </si>
  <si>
    <t>NETTOYAGE A L'EXTERIEUR</t>
  </si>
  <si>
    <t>PETIT EQUIPEMENT CUISINE</t>
  </si>
  <si>
    <t>PHARMACIE</t>
  </si>
  <si>
    <t>PHARMACIE (CURE MEDICALE)</t>
  </si>
  <si>
    <t>PHARMACIE CABINET MEDICAL</t>
  </si>
  <si>
    <t>POURBOIRES ET DONS</t>
  </si>
  <si>
    <t>PRESTATIONS DE REPAS (DENREES)</t>
  </si>
  <si>
    <t>PRESTATIONS DE REPAS MASSE DE FRAIS</t>
  </si>
  <si>
    <t>PRODUITS D'ENTRETIEN</t>
  </si>
  <si>
    <t>PRODUITS LESSIVIELS</t>
  </si>
  <si>
    <t>PUBLICATIONS ET IMPRIMES</t>
  </si>
  <si>
    <t>RECEPTIONS</t>
  </si>
  <si>
    <t>SERVICE BANCAIRE</t>
  </si>
  <si>
    <t>TELEPHONE</t>
  </si>
  <si>
    <t>TELEPHONE PORTABLE</t>
  </si>
  <si>
    <t>TRAITEM.INFORMAT.EXTERNE</t>
  </si>
  <si>
    <t>TRANSPORT SUR ACHATS</t>
  </si>
  <si>
    <t>VOYAGES ET DEPLACEMENTS</t>
  </si>
  <si>
    <t>FORFAIT DE SOINS SSIAD</t>
  </si>
  <si>
    <t>PRIX DE JOURNEE (AIDE-SOCIALE)</t>
  </si>
  <si>
    <t>REDEVANCES  (RESIDENTS PAYANTS)</t>
  </si>
  <si>
    <t>TARIF DEPENDANCE (G.I.R.)</t>
  </si>
  <si>
    <t>TARIF DEPENDANCE DOTATION GLOBALE</t>
  </si>
  <si>
    <t>FORFAIT DE SOINS</t>
  </si>
  <si>
    <t>TARIFS SOINS HEBERGE (REMBT)</t>
  </si>
  <si>
    <t>SUBVENTIONS D'ANIMATION</t>
  </si>
  <si>
    <t>SUBVENTIONS D'EXPLOITATION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</si>
</sst>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43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7" fillId="0" borderId="0"/>
  </cellStyleXfs>
  <cellXfs count="127">
    <xf numFmtId="0" fontId="0" fillId="0" borderId="0" xfId="0"/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0" fillId="0" borderId="6" xfId="0" applyBorder="1" applyProtection="1">
      <protection locked="0"/>
    </xf>
    <xf numFmtId="0" fontId="5" fillId="2" borderId="7" xfId="0" applyFont="1" applyFill="1" applyBorder="1" applyAlignment="1" applyProtection="1">
      <alignment horizontal="center"/>
      <protection locked="0"/>
    </xf>
    <xf numFmtId="0" fontId="5" fillId="2" borderId="0" xfId="0" applyFont="1" applyFill="1" applyBorder="1" applyAlignment="1" applyProtection="1">
      <alignment horizontal="center"/>
      <protection locked="0"/>
    </xf>
    <xf numFmtId="0" fontId="5" fillId="2" borderId="1" xfId="0" applyFont="1" applyFill="1" applyBorder="1" applyAlignment="1" applyProtection="1">
      <alignment horizontal="center"/>
      <protection locked="0"/>
    </xf>
    <xf numFmtId="0" fontId="6" fillId="0" borderId="5" xfId="0" applyFont="1" applyFill="1" applyBorder="1" applyAlignment="1">
      <alignment horizontal="center"/>
    </xf>
    <xf numFmtId="14" fontId="6" fillId="0" borderId="5" xfId="0" applyNumberFormat="1" applyFont="1" applyBorder="1" applyAlignment="1" applyProtection="1">
      <alignment horizontal="center"/>
      <protection locked="0"/>
    </xf>
    <xf numFmtId="0" fontId="6" fillId="2" borderId="8" xfId="0" applyFont="1" applyFill="1" applyBorder="1" applyAlignment="1" applyProtection="1">
      <alignment horizontal="center" vertical="center"/>
      <protection locked="0"/>
    </xf>
    <xf numFmtId="0" fontId="6" fillId="2" borderId="9" xfId="0" applyFont="1" applyFill="1" applyBorder="1" applyAlignment="1" applyProtection="1">
      <alignment horizontal="center" vertical="center"/>
      <protection locked="0"/>
    </xf>
    <xf numFmtId="0" fontId="6" fillId="2" borderId="10" xfId="0" applyFont="1" applyFill="1" applyBorder="1" applyAlignment="1" applyProtection="1">
      <alignment horizontal="center" vertical="center"/>
      <protection locked="0"/>
    </xf>
    <xf numFmtId="0" fontId="7" fillId="0" borderId="5" xfId="0" applyFont="1" applyFill="1" applyBorder="1" applyAlignment="1">
      <alignment horizontal="center" vertical="center"/>
    </xf>
    <xf numFmtId="0" fontId="7" fillId="0" borderId="11" xfId="0" applyFont="1" applyBorder="1" applyAlignment="1" applyProtection="1">
      <protection locked="0"/>
    </xf>
    <xf numFmtId="0" fontId="6" fillId="2" borderId="12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/>
    </xf>
    <xf numFmtId="0" fontId="8" fillId="3" borderId="15" xfId="0" applyFont="1" applyFill="1" applyBorder="1" applyAlignment="1"/>
    <xf numFmtId="0" fontId="8" fillId="4" borderId="12" xfId="0" applyFont="1" applyFill="1" applyBorder="1" applyAlignment="1">
      <alignment horizontal="center"/>
    </xf>
    <xf numFmtId="0" fontId="8" fillId="4" borderId="13" xfId="0" applyFont="1" applyFill="1" applyBorder="1" applyAlignment="1">
      <alignment horizontal="center"/>
    </xf>
    <xf numFmtId="0" fontId="8" fillId="4" borderId="14" xfId="0" applyFont="1" applyFill="1" applyBorder="1" applyAlignment="1">
      <alignment horizontal="center"/>
    </xf>
    <xf numFmtId="0" fontId="8" fillId="4" borderId="14" xfId="0" applyFont="1" applyFill="1" applyBorder="1" applyAlignment="1"/>
    <xf numFmtId="0" fontId="8" fillId="3" borderId="15" xfId="0" applyFont="1" applyFill="1" applyBorder="1"/>
    <xf numFmtId="0" fontId="8" fillId="3" borderId="12" xfId="0" applyFont="1" applyFill="1" applyBorder="1"/>
    <xf numFmtId="0" fontId="8" fillId="4" borderId="15" xfId="0" applyFont="1" applyFill="1" applyBorder="1"/>
    <xf numFmtId="0" fontId="8" fillId="0" borderId="15" xfId="0" applyFont="1" applyBorder="1"/>
    <xf numFmtId="0" fontId="9" fillId="0" borderId="0" xfId="0" applyFont="1"/>
    <xf numFmtId="0" fontId="10" fillId="0" borderId="19" xfId="0" applyFont="1" applyFill="1" applyBorder="1"/>
    <xf numFmtId="0" fontId="10" fillId="0" borderId="20" xfId="0" applyFont="1" applyFill="1" applyBorder="1"/>
    <xf numFmtId="0" fontId="11" fillId="0" borderId="21" xfId="0" applyNumberFormat="1" applyFont="1" applyFill="1" applyBorder="1" applyAlignment="1">
      <alignment horizontal="right"/>
    </xf>
    <xf numFmtId="0" fontId="11" fillId="0" borderId="22" xfId="0" applyNumberFormat="1" applyFont="1" applyFill="1" applyBorder="1" applyAlignment="1">
      <alignment horizontal="right"/>
    </xf>
    <xf numFmtId="0" fontId="11" fillId="0" borderId="22" xfId="0" applyNumberFormat="1" applyFont="1" applyFill="1" applyBorder="1" applyAlignment="1">
      <alignment horizontal="right"/>
    </xf>
    <xf numFmtId="164" fontId="12" fillId="2" borderId="19" xfId="0" applyNumberFormat="1" applyFont="1" applyFill="1" applyBorder="1" applyAlignment="1" applyProtection="1">
      <alignment horizontal="right"/>
      <protection locked="0"/>
    </xf>
    <xf numFmtId="14" fontId="7" fillId="0" borderId="23" xfId="0" applyNumberFormat="1" applyFont="1" applyBorder="1" applyProtection="1">
      <protection locked="0"/>
    </xf>
    <xf numFmtId="0" fontId="8" fillId="0" borderId="24" xfId="0" applyFont="1" applyBorder="1" applyProtection="1">
      <protection locked="0"/>
    </xf>
    <xf numFmtId="164" fontId="13" fillId="0" borderId="25" xfId="0" applyNumberFormat="1" applyFont="1" applyBorder="1" applyProtection="1">
      <protection locked="0"/>
    </xf>
    <xf numFmtId="164" fontId="13" fillId="0" borderId="26" xfId="0" applyNumberFormat="1" applyFont="1" applyBorder="1" applyProtection="1">
      <protection locked="0"/>
    </xf>
    <xf numFmtId="14" fontId="8" fillId="0" borderId="23" xfId="0" applyNumberFormat="1" applyFont="1" applyBorder="1" applyProtection="1">
      <protection locked="0"/>
    </xf>
    <xf numFmtId="0" fontId="7" fillId="0" borderId="25" xfId="0" applyFont="1" applyBorder="1" applyProtection="1">
      <protection locked="0"/>
    </xf>
    <xf numFmtId="164" fontId="8" fillId="0" borderId="25" xfId="0" applyNumberFormat="1" applyFont="1" applyBorder="1" applyProtection="1">
      <protection locked="0"/>
    </xf>
    <xf numFmtId="164" fontId="8" fillId="0" borderId="26" xfId="0" applyNumberFormat="1" applyFont="1" applyBorder="1"/>
    <xf numFmtId="164" fontId="8" fillId="0" borderId="26" xfId="0" applyNumberFormat="1" applyFont="1" applyBorder="1" applyProtection="1">
      <protection locked="0"/>
    </xf>
    <xf numFmtId="0" fontId="8" fillId="2" borderId="27" xfId="0" applyFont="1" applyFill="1" applyBorder="1"/>
    <xf numFmtId="0" fontId="8" fillId="2" borderId="33" xfId="0" applyFont="1" applyFill="1" applyBorder="1" applyAlignment="1">
      <alignment horizontal="right"/>
    </xf>
    <xf numFmtId="164" fontId="8" fillId="2" borderId="28" xfId="0" applyNumberFormat="1" applyFont="1" applyFill="1" applyBorder="1" applyAlignment="1">
      <alignment horizontal="right"/>
    </xf>
    <xf numFmtId="164" fontId="8" fillId="2" borderId="34" xfId="0" applyNumberFormat="1" applyFont="1" applyFill="1" applyBorder="1" applyAlignment="1">
      <alignment horizontal="right"/>
    </xf>
    <xf numFmtId="0" fontId="8" fillId="2" borderId="28" xfId="0" applyFont="1" applyFill="1" applyBorder="1" applyAlignment="1">
      <alignment horizontal="right"/>
    </xf>
    <xf numFmtId="0" fontId="15" fillId="2" borderId="12" xfId="0" applyFont="1" applyFill="1" applyBorder="1" applyAlignment="1"/>
    <xf numFmtId="0" fontId="6" fillId="2" borderId="13" xfId="0" applyFont="1" applyFill="1" applyBorder="1" applyAlignment="1"/>
    <xf numFmtId="0" fontId="16" fillId="2" borderId="13" xfId="0" applyFont="1" applyFill="1" applyBorder="1" applyAlignment="1"/>
    <xf numFmtId="0" fontId="8" fillId="2" borderId="13" xfId="0" applyFont="1" applyFill="1" applyBorder="1" applyAlignment="1"/>
    <xf numFmtId="0" fontId="6" fillId="2" borderId="14" xfId="0" applyFont="1" applyFill="1" applyBorder="1" applyAlignment="1"/>
    <xf numFmtId="0" fontId="7" fillId="0" borderId="15" xfId="0" applyFont="1" applyBorder="1"/>
    <xf numFmtId="0" fontId="8" fillId="0" borderId="12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12" xfId="0" applyFont="1" applyBorder="1"/>
    <xf numFmtId="0" fontId="10" fillId="2" borderId="35" xfId="0" applyFont="1" applyFill="1" applyBorder="1"/>
    <xf numFmtId="0" fontId="10" fillId="2" borderId="18" xfId="0" applyFont="1" applyFill="1" applyBorder="1" applyAlignment="1">
      <alignment horizontal="center"/>
    </xf>
    <xf numFmtId="0" fontId="10" fillId="2" borderId="31" xfId="0" applyFont="1" applyFill="1" applyBorder="1" applyAlignment="1">
      <alignment horizontal="center"/>
    </xf>
    <xf numFmtId="0" fontId="10" fillId="2" borderId="36" xfId="0" applyFont="1" applyFill="1" applyBorder="1"/>
    <xf numFmtId="0" fontId="10" fillId="2" borderId="5" xfId="0" applyFont="1" applyFill="1" applyBorder="1"/>
    <xf numFmtId="0" fontId="10" fillId="2" borderId="16" xfId="0" applyFont="1" applyFill="1" applyBorder="1"/>
    <xf numFmtId="0" fontId="11" fillId="2" borderId="18" xfId="0" applyNumberFormat="1" applyFont="1" applyFill="1" applyBorder="1" applyAlignment="1">
      <alignment horizontal="right"/>
    </xf>
    <xf numFmtId="0" fontId="11" fillId="2" borderId="21" xfId="0" applyNumberFormat="1" applyFont="1" applyFill="1" applyBorder="1" applyAlignment="1">
      <alignment horizontal="right"/>
    </xf>
    <xf numFmtId="0" fontId="11" fillId="2" borderId="19" xfId="0" applyNumberFormat="1" applyFont="1" applyFill="1" applyBorder="1" applyAlignment="1">
      <alignment horizontal="right"/>
    </xf>
    <xf numFmtId="164" fontId="11" fillId="2" borderId="37" xfId="0" applyNumberFormat="1" applyFont="1" applyFill="1" applyBorder="1"/>
    <xf numFmtId="0" fontId="8" fillId="0" borderId="38" xfId="0" applyNumberFormat="1" applyFont="1" applyBorder="1" applyAlignment="1">
      <alignment horizontal="right"/>
    </xf>
    <xf numFmtId="164" fontId="8" fillId="0" borderId="25" xfId="0" applyNumberFormat="1" applyFont="1" applyBorder="1"/>
    <xf numFmtId="49" fontId="8" fillId="0" borderId="25" xfId="0" applyNumberFormat="1" applyFont="1" applyBorder="1"/>
    <xf numFmtId="49" fontId="8" fillId="0" borderId="39" xfId="0" applyNumberFormat="1" applyFont="1" applyBorder="1"/>
    <xf numFmtId="0" fontId="8" fillId="0" borderId="25" xfId="0" applyNumberFormat="1" applyFont="1" applyFill="1" applyBorder="1" applyAlignment="1">
      <alignment horizontal="left"/>
    </xf>
    <xf numFmtId="0" fontId="8" fillId="0" borderId="39" xfId="0" applyNumberFormat="1" applyFont="1" applyFill="1" applyBorder="1" applyAlignment="1">
      <alignment horizontal="left"/>
    </xf>
    <xf numFmtId="164" fontId="8" fillId="0" borderId="40" xfId="0" applyNumberFormat="1" applyFont="1" applyBorder="1"/>
    <xf numFmtId="0" fontId="8" fillId="0" borderId="28" xfId="0" applyNumberFormat="1" applyFont="1" applyFill="1" applyBorder="1" applyAlignment="1">
      <alignment horizontal="left"/>
    </xf>
    <xf numFmtId="0" fontId="8" fillId="0" borderId="30" xfId="0" applyNumberFormat="1" applyFont="1" applyFill="1" applyBorder="1" applyAlignment="1">
      <alignment horizontal="left"/>
    </xf>
    <xf numFmtId="0" fontId="6" fillId="2" borderId="16" xfId="0" applyFont="1" applyFill="1" applyBorder="1"/>
    <xf numFmtId="0" fontId="6" fillId="2" borderId="17" xfId="0" applyFont="1" applyFill="1" applyBorder="1" applyAlignment="1">
      <alignment horizontal="right"/>
    </xf>
    <xf numFmtId="0" fontId="6" fillId="2" borderId="18" xfId="0" applyFont="1" applyFill="1" applyBorder="1" applyAlignment="1">
      <alignment horizontal="right"/>
    </xf>
    <xf numFmtId="164" fontId="6" fillId="2" borderId="18" xfId="0" applyNumberFormat="1" applyFont="1" applyFill="1" applyBorder="1" applyAlignment="1">
      <alignment horizontal="right"/>
    </xf>
    <xf numFmtId="164" fontId="6" fillId="2" borderId="19" xfId="0" applyNumberFormat="1" applyFont="1" applyFill="1" applyBorder="1" applyAlignment="1">
      <alignment horizontal="right"/>
    </xf>
    <xf numFmtId="164" fontId="6" fillId="2" borderId="16" xfId="0" applyNumberFormat="1" applyFont="1" applyFill="1" applyBorder="1" applyAlignment="1">
      <alignment horizontal="right"/>
    </xf>
    <xf numFmtId="0" fontId="6" fillId="0" borderId="38" xfId="0" applyFont="1" applyFill="1" applyBorder="1" applyAlignment="1">
      <alignment horizontal="right"/>
    </xf>
    <xf numFmtId="0" fontId="6" fillId="0" borderId="41" xfId="0" applyFont="1" applyFill="1" applyBorder="1" applyAlignment="1">
      <alignment horizontal="right"/>
    </xf>
    <xf numFmtId="0" fontId="6" fillId="0" borderId="26" xfId="0" applyFont="1" applyFill="1" applyBorder="1" applyAlignment="1">
      <alignment horizontal="right"/>
    </xf>
    <xf numFmtId="164" fontId="14" fillId="0" borderId="26" xfId="0" applyNumberFormat="1" applyFont="1" applyBorder="1"/>
    <xf numFmtId="0" fontId="6" fillId="2" borderId="32" xfId="0" applyFont="1" applyFill="1" applyBorder="1" applyAlignment="1">
      <alignment horizontal="right"/>
    </xf>
    <xf numFmtId="0" fontId="6" fillId="2" borderId="29" xfId="0" applyFont="1" applyFill="1" applyBorder="1" applyAlignment="1">
      <alignment horizontal="right"/>
    </xf>
    <xf numFmtId="0" fontId="6" fillId="2" borderId="42" xfId="0" applyFont="1" applyFill="1" applyBorder="1" applyAlignment="1">
      <alignment horizontal="right"/>
    </xf>
    <xf numFmtId="0" fontId="6" fillId="2" borderId="42" xfId="0" applyFont="1" applyFill="1" applyBorder="1" applyAlignment="1">
      <alignment horizontal="right"/>
    </xf>
    <xf numFmtId="164" fontId="6" fillId="2" borderId="34" xfId="0" applyNumberFormat="1" applyFont="1" applyFill="1" applyBorder="1" applyAlignment="1">
      <alignment horizontal="right"/>
    </xf>
    <xf numFmtId="0" fontId="6" fillId="5" borderId="24" xfId="0" applyNumberFormat="1" applyFont="1" applyFill="1" applyBorder="1" applyAlignment="1">
      <alignment horizontal="left"/>
    </xf>
    <xf numFmtId="0" fontId="0" fillId="0" borderId="24" xfId="0" applyBorder="1"/>
    <xf numFmtId="0" fontId="6" fillId="5" borderId="24" xfId="0" applyNumberFormat="1" applyFont="1" applyFill="1" applyBorder="1" applyAlignment="1" applyProtection="1">
      <alignment horizontal="left"/>
      <protection locked="0"/>
    </xf>
    <xf numFmtId="0" fontId="7" fillId="0" borderId="24" xfId="0" applyNumberFormat="1" applyFont="1" applyFill="1" applyBorder="1" applyAlignment="1">
      <alignment horizontal="left"/>
    </xf>
    <xf numFmtId="0" fontId="7" fillId="0" borderId="24" xfId="0" applyNumberFormat="1" applyFont="1" applyFill="1" applyBorder="1" applyAlignment="1" applyProtection="1">
      <alignment horizontal="left"/>
      <protection locked="0"/>
    </xf>
    <xf numFmtId="49" fontId="8" fillId="6" borderId="25" xfId="0" applyNumberFormat="1" applyFont="1" applyFill="1" applyBorder="1" applyProtection="1">
      <protection locked="0"/>
    </xf>
    <xf numFmtId="0" fontId="8" fillId="6" borderId="39" xfId="0" applyFont="1" applyFill="1" applyBorder="1" applyProtection="1">
      <protection locked="0"/>
    </xf>
    <xf numFmtId="0" fontId="8" fillId="6" borderId="25" xfId="0" applyFont="1" applyFill="1" applyBorder="1" applyProtection="1">
      <protection locked="0"/>
    </xf>
    <xf numFmtId="0" fontId="8" fillId="6" borderId="28" xfId="0" applyFont="1" applyFill="1" applyBorder="1" applyProtection="1">
      <protection locked="0"/>
    </xf>
    <xf numFmtId="0" fontId="8" fillId="6" borderId="30" xfId="0" applyFont="1" applyFill="1" applyBorder="1" applyProtection="1">
      <protection locked="0"/>
    </xf>
    <xf numFmtId="0" fontId="10" fillId="0" borderId="20" xfId="0" applyFont="1" applyFill="1" applyBorder="1" applyAlignment="1">
      <alignment horizontal="center"/>
    </xf>
    <xf numFmtId="0" fontId="10" fillId="0" borderId="21" xfId="0" applyFont="1" applyFill="1" applyBorder="1" applyAlignment="1">
      <alignment horizontal="center"/>
    </xf>
    <xf numFmtId="0" fontId="10" fillId="0" borderId="22" xfId="0" applyFont="1" applyFill="1" applyBorder="1" applyAlignment="1">
      <alignment horizontal="center"/>
    </xf>
    <xf numFmtId="0" fontId="7" fillId="7" borderId="24" xfId="0" applyFont="1" applyFill="1" applyBorder="1" applyProtection="1">
      <protection locked="0"/>
    </xf>
    <xf numFmtId="0" fontId="1" fillId="0" borderId="0" xfId="0" applyNumberFormat="1" applyFont="1" applyFill="1" applyBorder="1" applyAlignment="1">
      <alignment horizontal="left"/>
    </xf>
    <xf numFmtId="0" fontId="18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4" fillId="8" borderId="25" xfId="0" applyNumberFormat="1" applyFont="1" applyFill="1" applyBorder="1" applyAlignment="1">
      <alignment horizontal="left"/>
    </xf>
    <xf numFmtId="0" fontId="4" fillId="8" borderId="41" xfId="0" applyNumberFormat="1" applyFont="1" applyFill="1" applyBorder="1" applyAlignment="1">
      <alignment horizontal="left"/>
    </xf>
    <xf numFmtId="0" fontId="4" fillId="8" borderId="39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 applyProtection="1">
      <alignment horizontal="left"/>
    </xf>
    <xf numFmtId="0" fontId="6" fillId="9" borderId="24" xfId="0" applyNumberFormat="1" applyFont="1" applyFill="1" applyBorder="1" applyAlignment="1">
      <alignment horizontal="left"/>
    </xf>
    <xf numFmtId="0" fontId="6" fillId="0" borderId="0" xfId="0" applyNumberFormat="1" applyFont="1" applyFill="1" applyBorder="1" applyAlignment="1">
      <alignment horizontal="left"/>
    </xf>
    <xf numFmtId="0" fontId="19" fillId="0" borderId="0" xfId="0" applyNumberFormat="1" applyFont="1" applyFill="1" applyBorder="1" applyAlignment="1">
      <alignment horizontal="left"/>
    </xf>
    <xf numFmtId="0" fontId="20" fillId="0" borderId="0" xfId="0" applyNumberFormat="1" applyFont="1" applyFill="1" applyBorder="1" applyAlignment="1" applyProtection="1">
      <alignment horizontal="left"/>
      <protection locked="0"/>
    </xf>
    <xf numFmtId="0" fontId="6" fillId="0" borderId="0" xfId="0" applyNumberFormat="1" applyFont="1" applyFill="1" applyBorder="1" applyAlignment="1" applyProtection="1">
      <alignment horizontal="left"/>
      <protection locked="0"/>
    </xf>
    <xf numFmtId="0" fontId="20" fillId="5" borderId="24" xfId="0" applyNumberFormat="1" applyFont="1" applyFill="1" applyBorder="1" applyAlignment="1" applyProtection="1">
      <alignment horizontal="left"/>
      <protection locked="0"/>
    </xf>
    <xf numFmtId="0" fontId="7" fillId="0" borderId="0" xfId="0" applyNumberFormat="1" applyFont="1" applyFill="1" applyBorder="1" applyAlignment="1" applyProtection="1">
      <alignment horizontal="left"/>
      <protection locked="0"/>
    </xf>
    <xf numFmtId="0" fontId="21" fillId="0" borderId="24" xfId="0" applyNumberFormat="1" applyFont="1" applyFill="1" applyBorder="1" applyAlignment="1" applyProtection="1">
      <alignment horizontal="left"/>
      <protection locked="0"/>
    </xf>
    <xf numFmtId="0" fontId="7" fillId="0" borderId="0" xfId="0" applyNumberFormat="1" applyFont="1" applyFill="1" applyBorder="1" applyAlignment="1">
      <alignment horizontal="left"/>
    </xf>
  </cellXfs>
  <cellStyles count="2">
    <cellStyle name="Normal" xfId="0" builtinId="0"/>
    <cellStyle name="Normal 2" xfId="1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1916617</xdr:colOff>
      <xdr:row>51</xdr:row>
      <xdr:rowOff>92927</xdr:rowOff>
    </xdr:from>
    <xdr:to>
      <xdr:col>6</xdr:col>
      <xdr:colOff>952500</xdr:colOff>
      <xdr:row>57</xdr:row>
      <xdr:rowOff>116160</xdr:rowOff>
    </xdr:to>
    <xdr:sp macro="" textlink="">
      <xdr:nvSpPr>
        <xdr:cNvPr id="3" name="ZoneTexte 2"/>
        <xdr:cNvSpPr txBox="1"/>
      </xdr:nvSpPr>
      <xdr:spPr>
        <a:xfrm>
          <a:off x="3728690" y="12986525"/>
          <a:ext cx="4123627" cy="148683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 b="1"/>
            <a:t>Dans la plage</a:t>
          </a:r>
          <a:r>
            <a:rPr lang="fr-FR" sz="1400" b="1" baseline="0"/>
            <a:t> de cellules en jaune, je dois mettre manuellement les noms des comptes présents dans la plage orange.</a:t>
          </a:r>
        </a:p>
        <a:p>
          <a:r>
            <a:rPr lang="fr-FR" sz="1400" b="1" baseline="0"/>
            <a:t>comment puis je automatiser ce recap ?</a:t>
          </a:r>
          <a:endParaRPr lang="fr-FR" sz="14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REPA/Partage%20Direction-Secr&#233;tariat/CAISSES%20REGIE%20ET%20ANIMATION/2013/CAISSES%202013%20(version%203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IVI ANNUEL"/>
      <sheetName val="01 - ANIMATION    "/>
      <sheetName val="01- REGIE "/>
      <sheetName val="02 - ANIMATION    "/>
      <sheetName val="02- REGIE  "/>
      <sheetName val="03 - ANIMATION  "/>
      <sheetName val="03 - REGIE"/>
      <sheetName val="04 - ANIMATION   "/>
      <sheetName val="04 - REGIE "/>
      <sheetName val="05- ANIMATION   "/>
      <sheetName val="05 - REGIE "/>
      <sheetName val="06- ANIMATION   "/>
      <sheetName val="06 - REGIE "/>
      <sheetName val="07 - ANIMATION  "/>
      <sheetName val="07 - REGIE"/>
      <sheetName val="08 - ANIMATION   "/>
      <sheetName val="08 - REGIE "/>
      <sheetName val="09 - ANIMATION   "/>
      <sheetName val="09 - REGIE "/>
      <sheetName val="10- ANIMATION    "/>
      <sheetName val="10 - REGIE  "/>
      <sheetName val="11 - ANIMATION   "/>
      <sheetName val="11 - REGIE "/>
      <sheetName val="12- ANIMATION   "/>
      <sheetName val="12- REGIE  "/>
      <sheetName val="PLAN COMPTABLE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5">
          <cell r="A5" t="str">
            <v>DEPENSES ANIMATION</v>
          </cell>
          <cell r="B5" t="str">
            <v>62883000</v>
          </cell>
          <cell r="D5" t="str">
            <v>RECETTES ANIMATION</v>
          </cell>
          <cell r="E5">
            <v>7088100</v>
          </cell>
        </row>
        <row r="6">
          <cell r="A6" t="str">
            <v>MOUVEMENT DE FOND VERS CAISSE REGIE</v>
          </cell>
          <cell r="D6" t="str">
            <v>MOUVEMENT DE FOND SIEGE</v>
          </cell>
        </row>
        <row r="7">
          <cell r="A7" t="str">
            <v>MOUVEMENT DE FOND VERS SIEGE</v>
          </cell>
          <cell r="D7" t="str">
            <v>MOUVEMENT DE FOND  CAISSE REGIE</v>
          </cell>
        </row>
        <row r="11">
          <cell r="A11" t="str">
            <v>ABONNEMENT TV</v>
          </cell>
          <cell r="B11">
            <v>6288200</v>
          </cell>
          <cell r="D11" t="str">
            <v>ACCUEIL TEMPORAIRE</v>
          </cell>
          <cell r="E11">
            <v>7065000</v>
          </cell>
        </row>
        <row r="12">
          <cell r="A12" t="str">
            <v>ACHAT DE PETIT MATERIEL</v>
          </cell>
          <cell r="B12">
            <v>6068100</v>
          </cell>
          <cell r="D12" t="str">
            <v>AVANTAGE EN NATURE AU PERSONNEL</v>
          </cell>
          <cell r="E12">
            <v>7081600</v>
          </cell>
        </row>
        <row r="13">
          <cell r="A13" t="str">
            <v>ACHAT DE PETIT MOBILIER</v>
          </cell>
          <cell r="B13">
            <v>6068150</v>
          </cell>
          <cell r="D13" t="str">
            <v>CHAMBRE D'ACCUEIL</v>
          </cell>
          <cell r="E13">
            <v>7085000</v>
          </cell>
        </row>
        <row r="14">
          <cell r="A14" t="str">
            <v>ACHAT DE PRODUITS DE DECO</v>
          </cell>
          <cell r="B14">
            <v>6068200</v>
          </cell>
          <cell r="D14" t="str">
            <v>HEBERGEMENT DE JOUR</v>
          </cell>
          <cell r="E14">
            <v>7062000</v>
          </cell>
        </row>
        <row r="15">
          <cell r="A15" t="str">
            <v>ACHAT PETIT OUTILLAGE</v>
          </cell>
          <cell r="B15">
            <v>6068110</v>
          </cell>
          <cell r="D15" t="str">
            <v>MAINTIEN A DOMICILE</v>
          </cell>
          <cell r="E15">
            <v>7061200</v>
          </cell>
        </row>
        <row r="16">
          <cell r="A16" t="str">
            <v>ACHATS  OUTILLAGE</v>
          </cell>
          <cell r="B16">
            <v>6063110</v>
          </cell>
          <cell r="D16" t="str">
            <v>RECETTES BOUTIQUE</v>
          </cell>
          <cell r="E16">
            <v>7085900</v>
          </cell>
        </row>
        <row r="17">
          <cell r="A17" t="str">
            <v>ACHATS ALIMENTATION</v>
          </cell>
          <cell r="B17">
            <v>6062300</v>
          </cell>
          <cell r="D17" t="str">
            <v>RECETTES DIVERSES</v>
          </cell>
          <cell r="E17">
            <v>7088000</v>
          </cell>
        </row>
        <row r="18">
          <cell r="A18" t="str">
            <v>ACHATS CONSOMMABLES</v>
          </cell>
          <cell r="B18">
            <v>6062580</v>
          </cell>
          <cell r="D18" t="str">
            <v>REMBOURSEMENT BLANCHISSERIE</v>
          </cell>
          <cell r="E18">
            <v>7085600</v>
          </cell>
        </row>
        <row r="19">
          <cell r="A19" t="str">
            <v>ACHATS DE LING ,DRAPS etc</v>
          </cell>
          <cell r="B19">
            <v>6062530</v>
          </cell>
          <cell r="D19" t="str">
            <v>REMBOURSEMENT EAU</v>
          </cell>
          <cell r="E19">
            <v>7085640</v>
          </cell>
        </row>
        <row r="20">
          <cell r="A20" t="str">
            <v>ACHATS PETIT MATERIEL</v>
          </cell>
          <cell r="B20">
            <v>6063100</v>
          </cell>
          <cell r="D20" t="str">
            <v>REMBOURSEMENT EDF</v>
          </cell>
          <cell r="E20">
            <v>7085650</v>
          </cell>
        </row>
        <row r="21">
          <cell r="A21" t="str">
            <v>ACHATS PETIT MOBILIER</v>
          </cell>
          <cell r="B21">
            <v>6063150</v>
          </cell>
          <cell r="D21" t="str">
            <v>REMBOURSEMENT EDF (AIDE-SOCIALE)</v>
          </cell>
          <cell r="E21">
            <v>7085660</v>
          </cell>
        </row>
        <row r="22">
          <cell r="A22" t="str">
            <v>ACHATS POUR BOUTIQUE</v>
          </cell>
          <cell r="B22">
            <v>6068000</v>
          </cell>
          <cell r="D22" t="str">
            <v>REMBOURSEMENT MENAGE</v>
          </cell>
          <cell r="E22">
            <v>7085610</v>
          </cell>
        </row>
        <row r="23">
          <cell r="A23" t="str">
            <v>ACHATS PROD. DECORATION</v>
          </cell>
          <cell r="B23">
            <v>6063200</v>
          </cell>
          <cell r="D23" t="str">
            <v>REMBOURSEMENT PHARMACIE</v>
          </cell>
          <cell r="E23">
            <v>7085700</v>
          </cell>
        </row>
        <row r="24">
          <cell r="A24" t="str">
            <v>ACHATS PRODUITS LESSIVIEL</v>
          </cell>
          <cell r="B24">
            <v>6062560</v>
          </cell>
          <cell r="D24" t="str">
            <v>REMBOURSEMENT PRODUITS CONSOMMABLES</v>
          </cell>
          <cell r="E24">
            <v>7085580</v>
          </cell>
        </row>
        <row r="25">
          <cell r="A25" t="str">
            <v>AFRANCHISSEMENT</v>
          </cell>
          <cell r="B25">
            <v>6261000</v>
          </cell>
          <cell r="D25" t="str">
            <v>REMBOURSEMENT REPAS PERSONNEL RESIDENCES</v>
          </cell>
          <cell r="E25">
            <v>7081030</v>
          </cell>
        </row>
        <row r="26">
          <cell r="A26" t="str">
            <v>ALIMENTATION</v>
          </cell>
          <cell r="B26">
            <v>6063000</v>
          </cell>
          <cell r="D26" t="str">
            <v>REMBOURSEMENT REPAS RESIDENTS ET VISITEURS</v>
          </cell>
          <cell r="E26">
            <v>7067000</v>
          </cell>
        </row>
        <row r="27">
          <cell r="A27" t="str">
            <v>ARCHIVAGE A L'EXTERIEUR</v>
          </cell>
          <cell r="B27">
            <v>6288000</v>
          </cell>
          <cell r="D27" t="str">
            <v>REMBOURSEMENT TELEPHONE</v>
          </cell>
          <cell r="E27">
            <v>7085550</v>
          </cell>
        </row>
        <row r="28">
          <cell r="A28" t="str">
            <v>BLANCHISSERIE</v>
          </cell>
          <cell r="B28">
            <v>6281000</v>
          </cell>
          <cell r="D28" t="str">
            <v>SUPPLEMENT COUPLE</v>
          </cell>
          <cell r="E28">
            <v>7061050</v>
          </cell>
        </row>
        <row r="29">
          <cell r="A29" t="str">
            <v>CARBURANTS TRANSPORT</v>
          </cell>
          <cell r="B29">
            <v>6062600</v>
          </cell>
          <cell r="D29" t="str">
            <v>MOUVEMENT DE FOND SIEGE</v>
          </cell>
        </row>
        <row r="30">
          <cell r="A30" t="str">
            <v>CHAUFFAGE P1</v>
          </cell>
          <cell r="B30">
            <v>6061310</v>
          </cell>
          <cell r="D30" t="str">
            <v>MOUVEMENT DE FOND CAISSE ANIMATION</v>
          </cell>
        </row>
        <row r="31">
          <cell r="A31" t="str">
            <v>CONSOMMABLES</v>
          </cell>
          <cell r="B31">
            <v>6062610</v>
          </cell>
        </row>
        <row r="32">
          <cell r="A32" t="str">
            <v>DEMENAGEMENT DES BUREAUX</v>
          </cell>
          <cell r="B32">
            <v>6255100</v>
          </cell>
        </row>
        <row r="33">
          <cell r="A33" t="str">
            <v>DEMENAGEMENT DU PERSONNEL</v>
          </cell>
          <cell r="B33">
            <v>6255000</v>
          </cell>
        </row>
        <row r="34">
          <cell r="A34" t="str">
            <v>DEPLACEMENT DES DELEGUES</v>
          </cell>
          <cell r="B34">
            <v>6251500</v>
          </cell>
        </row>
        <row r="35">
          <cell r="A35" t="str">
            <v>DEPLACEMENTS /STAGE</v>
          </cell>
          <cell r="B35">
            <v>6251100</v>
          </cell>
        </row>
        <row r="36">
          <cell r="A36" t="str">
            <v>EAU</v>
          </cell>
          <cell r="B36" t="str">
            <v>6061100</v>
          </cell>
        </row>
        <row r="37">
          <cell r="A37" t="str">
            <v>EDF</v>
          </cell>
          <cell r="B37">
            <v>6061200</v>
          </cell>
        </row>
        <row r="38">
          <cell r="A38" t="str">
            <v>EDF (AIDE SOCIALE)</v>
          </cell>
          <cell r="B38">
            <v>6061210</v>
          </cell>
        </row>
        <row r="39">
          <cell r="A39" t="str">
            <v>ENTRETIEN ESPACES VERTS</v>
          </cell>
          <cell r="B39" t="str">
            <v>6155500</v>
          </cell>
        </row>
        <row r="40">
          <cell r="A40" t="str">
            <v>FOURNITURE DE BUREAUX</v>
          </cell>
          <cell r="B40">
            <v>6062400</v>
          </cell>
        </row>
        <row r="41">
          <cell r="A41" t="str">
            <v>FOURNITURE INFORMATIQUE</v>
          </cell>
          <cell r="B41">
            <v>6062410</v>
          </cell>
        </row>
        <row r="42">
          <cell r="A42" t="str">
            <v>FOURNITURES DE BUREAU</v>
          </cell>
          <cell r="B42">
            <v>6064100</v>
          </cell>
        </row>
        <row r="43">
          <cell r="A43" t="str">
            <v>FOURNITURES D'ENTRETIEN</v>
          </cell>
          <cell r="B43">
            <v>6062550</v>
          </cell>
        </row>
        <row r="44">
          <cell r="A44" t="str">
            <v>FOURNITURES D'ENTRETIEN</v>
          </cell>
          <cell r="B44">
            <v>6062800</v>
          </cell>
        </row>
        <row r="45">
          <cell r="A45" t="str">
            <v>FOURNITURES HOTELIERES</v>
          </cell>
          <cell r="B45">
            <v>6062680</v>
          </cell>
        </row>
        <row r="46">
          <cell r="A46" t="str">
            <v>FOURNITURES INFORMATIQUES</v>
          </cell>
          <cell r="B46">
            <v>6064200</v>
          </cell>
        </row>
        <row r="47">
          <cell r="A47" t="str">
            <v>FOURNITURES MEDICALES</v>
          </cell>
          <cell r="B47">
            <v>6062200</v>
          </cell>
        </row>
        <row r="48">
          <cell r="A48" t="str">
            <v>FOURNITURES MEDICALES</v>
          </cell>
          <cell r="B48">
            <v>6066100</v>
          </cell>
        </row>
        <row r="49">
          <cell r="A49" t="str">
            <v>FRAIS DE FORMATION</v>
          </cell>
        </row>
        <row r="50">
          <cell r="A50" t="str">
            <v>GARDIENNAGE</v>
          </cell>
          <cell r="B50">
            <v>6288100</v>
          </cell>
        </row>
        <row r="51">
          <cell r="A51" t="str">
            <v>GAZ (CHAUFFAGE &amp; EAU CH.)</v>
          </cell>
          <cell r="B51">
            <v>6061300</v>
          </cell>
        </row>
        <row r="52">
          <cell r="A52" t="str">
            <v>HONORAIRES MEDECINS</v>
          </cell>
          <cell r="B52">
            <v>6062120</v>
          </cell>
        </row>
        <row r="53">
          <cell r="A53" t="str">
            <v>LIAISONS INFORMATIQUES</v>
          </cell>
          <cell r="B53">
            <v>6264000</v>
          </cell>
        </row>
        <row r="54">
          <cell r="A54" t="str">
            <v>LOC.MAT.CURE MEDICALE</v>
          </cell>
          <cell r="B54">
            <v>6062130</v>
          </cell>
        </row>
        <row r="55">
          <cell r="A55" t="str">
            <v>MISSIONS</v>
          </cell>
          <cell r="B55">
            <v>6256000</v>
          </cell>
        </row>
        <row r="56">
          <cell r="A56" t="str">
            <v>MOUVEMENT DE FOND VERS CAISSE ANIMATION</v>
          </cell>
        </row>
        <row r="57">
          <cell r="A57" t="str">
            <v>NETTOYAGE A L'EXTERIEUR</v>
          </cell>
          <cell r="B57">
            <v>6283000</v>
          </cell>
        </row>
        <row r="58">
          <cell r="A58" t="str">
            <v>PETIT EQUIPEMENT CUISINE</v>
          </cell>
          <cell r="B58">
            <v>6062510</v>
          </cell>
        </row>
        <row r="59">
          <cell r="A59" t="str">
            <v>PHARMACIE</v>
          </cell>
          <cell r="B59">
            <v>6066000</v>
          </cell>
        </row>
        <row r="60">
          <cell r="A60" t="str">
            <v>PHARMACIE (CURE MEDICALE)</v>
          </cell>
          <cell r="B60">
            <v>6062100</v>
          </cell>
        </row>
        <row r="61">
          <cell r="A61" t="str">
            <v>PHARMACIE CABINET MEDICAL</v>
          </cell>
          <cell r="B61">
            <v>6062110</v>
          </cell>
        </row>
        <row r="62">
          <cell r="A62" t="str">
            <v>POURBOIRES ET DONS</v>
          </cell>
          <cell r="B62">
            <v>6238000</v>
          </cell>
        </row>
        <row r="63">
          <cell r="A63" t="str">
            <v>PRESTATIONS DE REPAS (DENREES)</v>
          </cell>
          <cell r="B63">
            <v>6282000</v>
          </cell>
        </row>
        <row r="64">
          <cell r="A64" t="str">
            <v>PRESTATIONS DE REPAS MASSE DE FRAIS</v>
          </cell>
          <cell r="B64">
            <v>6282010</v>
          </cell>
        </row>
        <row r="65">
          <cell r="A65" t="str">
            <v>PRODUITS D'ENTRETIEN</v>
          </cell>
          <cell r="B65">
            <v>6062540</v>
          </cell>
        </row>
        <row r="66">
          <cell r="A66" t="str">
            <v>PRODUITS LESSIVIELS</v>
          </cell>
          <cell r="B66">
            <v>6062210</v>
          </cell>
        </row>
        <row r="67">
          <cell r="A67" t="str">
            <v>PUBLICATIONS ET IMPRIMES</v>
          </cell>
          <cell r="B67">
            <v>6236000</v>
          </cell>
        </row>
        <row r="68">
          <cell r="A68" t="str">
            <v>RECEPTIONS</v>
          </cell>
          <cell r="B68">
            <v>6257000</v>
          </cell>
        </row>
        <row r="69">
          <cell r="A69" t="str">
            <v>SERVICE BANCAIRE</v>
          </cell>
          <cell r="B69">
            <v>6278000</v>
          </cell>
        </row>
        <row r="70">
          <cell r="A70" t="str">
            <v>TELEPHONE</v>
          </cell>
          <cell r="B70">
            <v>6262000</v>
          </cell>
        </row>
        <row r="71">
          <cell r="A71" t="str">
            <v>TELEPHONE PORTABLE</v>
          </cell>
          <cell r="B71">
            <v>6263000</v>
          </cell>
        </row>
        <row r="72">
          <cell r="A72" t="str">
            <v>TRAITEM.INFORMAT.EXTERNE</v>
          </cell>
          <cell r="B72">
            <v>6284000</v>
          </cell>
        </row>
        <row r="73">
          <cell r="A73" t="str">
            <v>TRANSPORT SUR ACHATS</v>
          </cell>
          <cell r="B73">
            <v>6241000</v>
          </cell>
        </row>
        <row r="74">
          <cell r="A74" t="str">
            <v>VOYAGES ET DEPLACEMENTS</v>
          </cell>
          <cell r="B74">
            <v>6251000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165"/>
  <sheetViews>
    <sheetView showGridLines="0" tabSelected="1" view="pageBreakPreview" zoomScale="82" zoomScaleNormal="100" zoomScaleSheetLayoutView="82" workbookViewId="0">
      <selection activeCell="C15" sqref="C15"/>
    </sheetView>
  </sheetViews>
  <sheetFormatPr baseColWidth="10" defaultRowHeight="15"/>
  <cols>
    <col min="2" max="2" width="15.7109375" customWidth="1"/>
    <col min="3" max="4" width="31.42578125" customWidth="1"/>
    <col min="5" max="5" width="12.7109375" customWidth="1"/>
    <col min="6" max="6" width="0.85546875" customWidth="1"/>
    <col min="7" max="7" width="15.7109375" customWidth="1"/>
    <col min="8" max="9" width="30.7109375" customWidth="1"/>
    <col min="10" max="10" width="12.7109375" customWidth="1"/>
    <col min="11" max="11" width="0.85546875" customWidth="1"/>
    <col min="12" max="12" width="20.7109375" customWidth="1"/>
  </cols>
  <sheetData>
    <row r="1" spans="2:12" ht="31.5">
      <c r="B1" s="1"/>
      <c r="C1" s="2" t="s">
        <v>0</v>
      </c>
      <c r="D1" s="3"/>
      <c r="E1" s="4"/>
      <c r="F1" s="4"/>
      <c r="G1" s="4"/>
      <c r="H1" s="4"/>
      <c r="I1" s="4"/>
      <c r="J1" s="5"/>
      <c r="K1" s="6"/>
      <c r="L1" s="7"/>
    </row>
    <row r="2" spans="2:12" ht="23.25">
      <c r="B2" s="1"/>
      <c r="C2" s="8"/>
      <c r="D2" s="9"/>
      <c r="E2" s="9"/>
      <c r="F2" s="9"/>
      <c r="G2" s="9"/>
      <c r="H2" s="9"/>
      <c r="I2" s="9"/>
      <c r="J2" s="10"/>
      <c r="K2" s="11"/>
      <c r="L2" s="12"/>
    </row>
    <row r="3" spans="2:12" ht="19.5" customHeight="1" thickBot="1">
      <c r="B3" s="1"/>
      <c r="C3" s="13"/>
      <c r="D3" s="14"/>
      <c r="E3" s="14"/>
      <c r="F3" s="14"/>
      <c r="G3" s="14"/>
      <c r="H3" s="14"/>
      <c r="I3" s="14"/>
      <c r="J3" s="15"/>
      <c r="K3" s="16"/>
      <c r="L3" s="17"/>
    </row>
    <row r="4" spans="2:12" ht="15.75" thickBot="1"/>
    <row r="5" spans="2:12" ht="21.75" thickBot="1">
      <c r="B5" s="18" t="s">
        <v>1</v>
      </c>
      <c r="C5" s="19"/>
      <c r="D5" s="19"/>
      <c r="E5" s="19"/>
      <c r="F5" s="19"/>
      <c r="G5" s="19"/>
      <c r="H5" s="19"/>
      <c r="I5" s="19"/>
      <c r="J5" s="19"/>
      <c r="K5" s="19"/>
      <c r="L5" s="20"/>
    </row>
    <row r="6" spans="2:12" ht="21.75" thickBot="1"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</row>
    <row r="7" spans="2:12" ht="19.5" thickBot="1">
      <c r="B7" s="22" t="s">
        <v>2</v>
      </c>
      <c r="C7" s="23"/>
      <c r="D7" s="23"/>
      <c r="E7" s="23"/>
      <c r="F7" s="24"/>
      <c r="G7" s="25" t="s">
        <v>3</v>
      </c>
      <c r="H7" s="26"/>
      <c r="I7" s="26"/>
      <c r="J7" s="27"/>
      <c r="K7" s="28"/>
    </row>
    <row r="8" spans="2:12" s="33" customFormat="1" ht="19.5" thickBot="1">
      <c r="B8" s="29" t="s">
        <v>4</v>
      </c>
      <c r="C8" s="29" t="s">
        <v>5</v>
      </c>
      <c r="D8" s="29" t="s">
        <v>6</v>
      </c>
      <c r="E8" s="30" t="s">
        <v>7</v>
      </c>
      <c r="F8" s="29"/>
      <c r="G8" s="31" t="s">
        <v>4</v>
      </c>
      <c r="H8" s="31" t="s">
        <v>5</v>
      </c>
      <c r="I8" s="31" t="s">
        <v>6</v>
      </c>
      <c r="J8" s="31" t="s">
        <v>7</v>
      </c>
      <c r="K8" s="31"/>
      <c r="L8" s="32" t="s">
        <v>8</v>
      </c>
    </row>
    <row r="9" spans="2:12" s="33" customFormat="1" ht="21">
      <c r="B9" s="107"/>
      <c r="C9" s="108"/>
      <c r="D9" s="108"/>
      <c r="E9" s="109"/>
      <c r="F9" s="34"/>
      <c r="G9" s="35"/>
      <c r="H9" s="36" t="s">
        <v>9</v>
      </c>
      <c r="I9" s="36"/>
      <c r="J9" s="37"/>
      <c r="K9" s="38"/>
      <c r="L9" s="39">
        <v>121.5</v>
      </c>
    </row>
    <row r="10" spans="2:12" s="33" customFormat="1" ht="18.75">
      <c r="B10" s="40">
        <v>41394</v>
      </c>
      <c r="C10" s="41" t="s">
        <v>10</v>
      </c>
      <c r="D10" s="110" t="s">
        <v>11</v>
      </c>
      <c r="E10" s="42">
        <v>6.38</v>
      </c>
      <c r="F10" s="43"/>
      <c r="G10" s="44">
        <v>41425</v>
      </c>
      <c r="H10" s="41" t="s">
        <v>12</v>
      </c>
      <c r="I10" s="45" t="s">
        <v>13</v>
      </c>
      <c r="J10" s="46">
        <v>84</v>
      </c>
      <c r="K10" s="47"/>
      <c r="L10" s="47">
        <f t="shared" ref="L10:L40" si="0">L9+J10-E10</f>
        <v>199.12</v>
      </c>
    </row>
    <row r="11" spans="2:12" s="33" customFormat="1" ht="18.75">
      <c r="B11" s="44">
        <v>41399</v>
      </c>
      <c r="C11" s="41" t="s">
        <v>14</v>
      </c>
      <c r="D11" s="110" t="s">
        <v>15</v>
      </c>
      <c r="E11" s="42">
        <v>279.3</v>
      </c>
      <c r="F11" s="43"/>
      <c r="G11" s="44"/>
      <c r="H11" s="41"/>
      <c r="I11" s="45"/>
      <c r="J11" s="46"/>
      <c r="K11" s="47"/>
      <c r="L11" s="47">
        <f t="shared" si="0"/>
        <v>-80.180000000000007</v>
      </c>
    </row>
    <row r="12" spans="2:12" s="33" customFormat="1" ht="18.75">
      <c r="B12" s="44">
        <v>41404</v>
      </c>
      <c r="C12" s="41" t="s">
        <v>16</v>
      </c>
      <c r="D12" s="110" t="s">
        <v>17</v>
      </c>
      <c r="E12" s="42">
        <v>9.91</v>
      </c>
      <c r="F12" s="43"/>
      <c r="G12" s="44"/>
      <c r="H12" s="41"/>
      <c r="I12" s="45"/>
      <c r="J12" s="46"/>
      <c r="K12" s="47"/>
      <c r="L12" s="47">
        <f t="shared" si="0"/>
        <v>-90.09</v>
      </c>
    </row>
    <row r="13" spans="2:12" s="33" customFormat="1" ht="18.75">
      <c r="B13" s="44">
        <v>41407</v>
      </c>
      <c r="C13" s="41" t="s">
        <v>18</v>
      </c>
      <c r="D13" s="110" t="s">
        <v>11</v>
      </c>
      <c r="E13" s="42">
        <v>6.98</v>
      </c>
      <c r="F13" s="43"/>
      <c r="G13" s="44"/>
      <c r="H13" s="41"/>
      <c r="I13" s="45"/>
      <c r="J13" s="46"/>
      <c r="K13" s="47"/>
      <c r="L13" s="47">
        <f t="shared" si="0"/>
        <v>-97.070000000000007</v>
      </c>
    </row>
    <row r="14" spans="2:12" s="33" customFormat="1" ht="18.75">
      <c r="B14" s="44">
        <v>41408</v>
      </c>
      <c r="C14" s="41" t="s">
        <v>19</v>
      </c>
      <c r="D14" s="110" t="s">
        <v>15</v>
      </c>
      <c r="E14" s="42">
        <v>29.9</v>
      </c>
      <c r="F14" s="43"/>
      <c r="G14" s="44"/>
      <c r="H14" s="41"/>
      <c r="I14" s="45"/>
      <c r="J14" s="46"/>
      <c r="K14" s="47"/>
      <c r="L14" s="47">
        <f t="shared" si="0"/>
        <v>-126.97</v>
      </c>
    </row>
    <row r="15" spans="2:12" s="33" customFormat="1" ht="18.75">
      <c r="B15" s="44">
        <v>41408</v>
      </c>
      <c r="C15" s="41" t="s">
        <v>19</v>
      </c>
      <c r="D15" s="110" t="s">
        <v>15</v>
      </c>
      <c r="E15" s="42">
        <v>34.6</v>
      </c>
      <c r="F15" s="43"/>
      <c r="G15" s="44"/>
      <c r="H15" s="41"/>
      <c r="I15" s="45"/>
      <c r="J15" s="46"/>
      <c r="K15" s="47"/>
      <c r="L15" s="47">
        <f t="shared" si="0"/>
        <v>-161.57</v>
      </c>
    </row>
    <row r="16" spans="2:12" s="33" customFormat="1" ht="18.75">
      <c r="B16" s="44"/>
      <c r="C16" s="41"/>
      <c r="D16" s="110"/>
      <c r="E16" s="42"/>
      <c r="F16" s="43"/>
      <c r="G16" s="44"/>
      <c r="H16" s="41"/>
      <c r="I16" s="45"/>
      <c r="J16" s="46"/>
      <c r="K16" s="47"/>
      <c r="L16" s="47">
        <f t="shared" si="0"/>
        <v>-161.57</v>
      </c>
    </row>
    <row r="17" spans="2:12" s="33" customFormat="1" ht="18.75">
      <c r="B17" s="44"/>
      <c r="C17" s="41"/>
      <c r="D17" s="110"/>
      <c r="E17" s="42"/>
      <c r="F17" s="43"/>
      <c r="G17" s="44"/>
      <c r="H17" s="41"/>
      <c r="I17" s="45"/>
      <c r="J17" s="46"/>
      <c r="K17" s="47"/>
      <c r="L17" s="47">
        <f t="shared" si="0"/>
        <v>-161.57</v>
      </c>
    </row>
    <row r="18" spans="2:12" s="33" customFormat="1" ht="18.75">
      <c r="B18" s="44"/>
      <c r="C18" s="41"/>
      <c r="D18" s="110"/>
      <c r="E18" s="42"/>
      <c r="F18" s="43"/>
      <c r="G18" s="44"/>
      <c r="H18" s="41"/>
      <c r="I18" s="45"/>
      <c r="J18" s="46"/>
      <c r="K18" s="47"/>
      <c r="L18" s="47">
        <f t="shared" si="0"/>
        <v>-161.57</v>
      </c>
    </row>
    <row r="19" spans="2:12" s="33" customFormat="1" ht="18.75">
      <c r="B19" s="44"/>
      <c r="C19" s="41"/>
      <c r="D19" s="110"/>
      <c r="E19" s="46"/>
      <c r="F19" s="48"/>
      <c r="G19" s="44"/>
      <c r="H19" s="41"/>
      <c r="I19" s="45"/>
      <c r="J19" s="46"/>
      <c r="K19" s="47"/>
      <c r="L19" s="47">
        <f t="shared" si="0"/>
        <v>-161.57</v>
      </c>
    </row>
    <row r="20" spans="2:12" s="33" customFormat="1" ht="18.75">
      <c r="B20" s="44"/>
      <c r="C20" s="41"/>
      <c r="D20" s="110"/>
      <c r="E20" s="46"/>
      <c r="F20" s="48"/>
      <c r="G20" s="44"/>
      <c r="H20" s="41"/>
      <c r="I20" s="45"/>
      <c r="J20" s="46"/>
      <c r="K20" s="47"/>
      <c r="L20" s="47">
        <f t="shared" si="0"/>
        <v>-161.57</v>
      </c>
    </row>
    <row r="21" spans="2:12" s="33" customFormat="1" ht="18.75">
      <c r="B21" s="44"/>
      <c r="C21" s="41"/>
      <c r="D21" s="110"/>
      <c r="E21" s="46"/>
      <c r="F21" s="48"/>
      <c r="G21" s="44"/>
      <c r="H21" s="41"/>
      <c r="I21" s="45"/>
      <c r="J21" s="46"/>
      <c r="K21" s="47"/>
      <c r="L21" s="47">
        <f t="shared" si="0"/>
        <v>-161.57</v>
      </c>
    </row>
    <row r="22" spans="2:12" s="33" customFormat="1" ht="18.75">
      <c r="B22" s="44"/>
      <c r="C22" s="41"/>
      <c r="D22" s="110"/>
      <c r="E22" s="46"/>
      <c r="F22" s="48"/>
      <c r="G22" s="44"/>
      <c r="H22" s="41"/>
      <c r="I22" s="45"/>
      <c r="J22" s="46"/>
      <c r="K22" s="47"/>
      <c r="L22" s="47">
        <f t="shared" si="0"/>
        <v>-161.57</v>
      </c>
    </row>
    <row r="23" spans="2:12" s="33" customFormat="1" ht="18.75">
      <c r="B23" s="44"/>
      <c r="C23" s="41"/>
      <c r="D23" s="110"/>
      <c r="E23" s="46"/>
      <c r="F23" s="48"/>
      <c r="G23" s="44"/>
      <c r="H23" s="41"/>
      <c r="I23" s="45"/>
      <c r="J23" s="46"/>
      <c r="K23" s="47"/>
      <c r="L23" s="47">
        <f t="shared" si="0"/>
        <v>-161.57</v>
      </c>
    </row>
    <row r="24" spans="2:12" s="33" customFormat="1" ht="18.75">
      <c r="B24" s="44"/>
      <c r="C24" s="41"/>
      <c r="D24" s="110"/>
      <c r="E24" s="46"/>
      <c r="F24" s="48"/>
      <c r="G24" s="44"/>
      <c r="H24" s="41"/>
      <c r="I24" s="45"/>
      <c r="J24" s="46"/>
      <c r="K24" s="47"/>
      <c r="L24" s="47">
        <f t="shared" si="0"/>
        <v>-161.57</v>
      </c>
    </row>
    <row r="25" spans="2:12" s="33" customFormat="1" ht="18.75">
      <c r="B25" s="44"/>
      <c r="C25" s="41"/>
      <c r="D25" s="110"/>
      <c r="E25" s="46"/>
      <c r="F25" s="48"/>
      <c r="G25" s="44"/>
      <c r="H25" s="41"/>
      <c r="I25" s="45"/>
      <c r="J25" s="46"/>
      <c r="K25" s="47"/>
      <c r="L25" s="47">
        <f t="shared" si="0"/>
        <v>-161.57</v>
      </c>
    </row>
    <row r="26" spans="2:12" s="33" customFormat="1" ht="18.75">
      <c r="B26" s="44"/>
      <c r="C26" s="41"/>
      <c r="D26" s="110"/>
      <c r="E26" s="46"/>
      <c r="F26" s="48"/>
      <c r="G26" s="44"/>
      <c r="H26" s="41"/>
      <c r="I26" s="45"/>
      <c r="J26" s="46"/>
      <c r="K26" s="47"/>
      <c r="L26" s="47">
        <f t="shared" si="0"/>
        <v>-161.57</v>
      </c>
    </row>
    <row r="27" spans="2:12" s="33" customFormat="1" ht="18.75">
      <c r="B27" s="44"/>
      <c r="C27" s="41"/>
      <c r="D27" s="110"/>
      <c r="E27" s="46"/>
      <c r="F27" s="48"/>
      <c r="G27" s="44"/>
      <c r="H27" s="41"/>
      <c r="I27" s="45"/>
      <c r="J27" s="46"/>
      <c r="K27" s="47"/>
      <c r="L27" s="47">
        <f t="shared" si="0"/>
        <v>-161.57</v>
      </c>
    </row>
    <row r="28" spans="2:12" s="33" customFormat="1" ht="18.75">
      <c r="B28" s="44"/>
      <c r="C28" s="41"/>
      <c r="D28" s="110"/>
      <c r="E28" s="46"/>
      <c r="F28" s="48"/>
      <c r="G28" s="44"/>
      <c r="H28" s="41"/>
      <c r="I28" s="45"/>
      <c r="J28" s="46"/>
      <c r="K28" s="47"/>
      <c r="L28" s="47">
        <f t="shared" si="0"/>
        <v>-161.57</v>
      </c>
    </row>
    <row r="29" spans="2:12" s="33" customFormat="1" ht="18.75">
      <c r="B29" s="44"/>
      <c r="C29" s="41"/>
      <c r="D29" s="110"/>
      <c r="E29" s="46"/>
      <c r="F29" s="48"/>
      <c r="G29" s="44"/>
      <c r="H29" s="41"/>
      <c r="I29" s="45"/>
      <c r="J29" s="46"/>
      <c r="K29" s="47"/>
      <c r="L29" s="47">
        <f t="shared" si="0"/>
        <v>-161.57</v>
      </c>
    </row>
    <row r="30" spans="2:12" s="33" customFormat="1" ht="18.75">
      <c r="B30" s="44"/>
      <c r="C30" s="41"/>
      <c r="D30" s="110"/>
      <c r="E30" s="46"/>
      <c r="F30" s="48"/>
      <c r="G30" s="44"/>
      <c r="H30" s="41"/>
      <c r="I30" s="45"/>
      <c r="J30" s="46"/>
      <c r="K30" s="47"/>
      <c r="L30" s="47">
        <f t="shared" si="0"/>
        <v>-161.57</v>
      </c>
    </row>
    <row r="31" spans="2:12" s="33" customFormat="1" ht="18.75">
      <c r="B31" s="44"/>
      <c r="C31" s="41"/>
      <c r="D31" s="110"/>
      <c r="E31" s="46"/>
      <c r="F31" s="48"/>
      <c r="G31" s="44"/>
      <c r="H31" s="41"/>
      <c r="I31" s="45"/>
      <c r="J31" s="46"/>
      <c r="K31" s="47"/>
      <c r="L31" s="47">
        <f t="shared" si="0"/>
        <v>-161.57</v>
      </c>
    </row>
    <row r="32" spans="2:12" s="33" customFormat="1" ht="18.75">
      <c r="B32" s="44"/>
      <c r="C32" s="41"/>
      <c r="D32" s="110"/>
      <c r="E32" s="46"/>
      <c r="F32" s="48"/>
      <c r="G32" s="44"/>
      <c r="H32" s="41"/>
      <c r="I32" s="45"/>
      <c r="J32" s="46"/>
      <c r="K32" s="47"/>
      <c r="L32" s="47">
        <f t="shared" si="0"/>
        <v>-161.57</v>
      </c>
    </row>
    <row r="33" spans="2:12" s="33" customFormat="1" ht="18.75">
      <c r="B33" s="44"/>
      <c r="C33" s="41"/>
      <c r="D33" s="110"/>
      <c r="E33" s="46"/>
      <c r="F33" s="48"/>
      <c r="G33" s="44"/>
      <c r="H33" s="41"/>
      <c r="I33" s="45"/>
      <c r="J33" s="46"/>
      <c r="K33" s="47"/>
      <c r="L33" s="47">
        <f t="shared" si="0"/>
        <v>-161.57</v>
      </c>
    </row>
    <row r="34" spans="2:12" s="33" customFormat="1" ht="18.75">
      <c r="B34" s="44"/>
      <c r="C34" s="41"/>
      <c r="D34" s="110"/>
      <c r="E34" s="46"/>
      <c r="F34" s="48"/>
      <c r="G34" s="44"/>
      <c r="H34" s="41"/>
      <c r="I34" s="45"/>
      <c r="J34" s="46"/>
      <c r="K34" s="47"/>
      <c r="L34" s="47">
        <f t="shared" si="0"/>
        <v>-161.57</v>
      </c>
    </row>
    <row r="35" spans="2:12" s="33" customFormat="1" ht="18.75">
      <c r="B35" s="44"/>
      <c r="C35" s="41"/>
      <c r="D35" s="110"/>
      <c r="E35" s="46"/>
      <c r="F35" s="48"/>
      <c r="G35" s="44"/>
      <c r="H35" s="41"/>
      <c r="I35" s="45"/>
      <c r="J35" s="46"/>
      <c r="K35" s="47"/>
      <c r="L35" s="47">
        <f t="shared" si="0"/>
        <v>-161.57</v>
      </c>
    </row>
    <row r="36" spans="2:12" s="33" customFormat="1" ht="18.75">
      <c r="B36" s="44"/>
      <c r="C36" s="41"/>
      <c r="D36" s="110"/>
      <c r="E36" s="46"/>
      <c r="F36" s="48"/>
      <c r="G36" s="44"/>
      <c r="H36" s="41"/>
      <c r="I36" s="45"/>
      <c r="J36" s="46"/>
      <c r="K36" s="47"/>
      <c r="L36" s="47">
        <f t="shared" si="0"/>
        <v>-161.57</v>
      </c>
    </row>
    <row r="37" spans="2:12" s="33" customFormat="1" ht="18.75">
      <c r="B37" s="44"/>
      <c r="C37" s="41"/>
      <c r="D37" s="110"/>
      <c r="E37" s="46"/>
      <c r="F37" s="48"/>
      <c r="G37" s="44"/>
      <c r="H37" s="41"/>
      <c r="I37" s="45"/>
      <c r="J37" s="46"/>
      <c r="K37" s="47"/>
      <c r="L37" s="47">
        <f t="shared" si="0"/>
        <v>-161.57</v>
      </c>
    </row>
    <row r="38" spans="2:12" s="33" customFormat="1" ht="18.75">
      <c r="B38" s="44"/>
      <c r="C38" s="41"/>
      <c r="D38" s="110"/>
      <c r="E38" s="46"/>
      <c r="F38" s="48"/>
      <c r="G38" s="44"/>
      <c r="H38" s="41"/>
      <c r="I38" s="45"/>
      <c r="J38" s="46"/>
      <c r="K38" s="47"/>
      <c r="L38" s="47">
        <f t="shared" si="0"/>
        <v>-161.57</v>
      </c>
    </row>
    <row r="39" spans="2:12" s="33" customFormat="1" ht="18.75">
      <c r="B39" s="44"/>
      <c r="C39" s="41"/>
      <c r="D39" s="110"/>
      <c r="E39" s="46"/>
      <c r="F39" s="48"/>
      <c r="G39" s="44"/>
      <c r="H39" s="41"/>
      <c r="I39" s="45"/>
      <c r="J39" s="46"/>
      <c r="K39" s="47"/>
      <c r="L39" s="47">
        <f t="shared" si="0"/>
        <v>-161.57</v>
      </c>
    </row>
    <row r="40" spans="2:12" ht="18.75">
      <c r="B40" s="44"/>
      <c r="C40" s="41"/>
      <c r="D40" s="110"/>
      <c r="E40" s="46"/>
      <c r="F40" s="48"/>
      <c r="G40" s="44"/>
      <c r="H40" s="41"/>
      <c r="I40" s="45"/>
      <c r="J40" s="46"/>
      <c r="K40" s="47"/>
      <c r="L40" s="47">
        <f t="shared" si="0"/>
        <v>-161.57</v>
      </c>
    </row>
    <row r="41" spans="2:12" ht="19.5" thickBot="1">
      <c r="B41" s="49"/>
      <c r="C41" s="50" t="s">
        <v>20</v>
      </c>
      <c r="D41" s="50"/>
      <c r="E41" s="51">
        <f>SUM(E10:E40)</f>
        <v>367.07000000000005</v>
      </c>
      <c r="F41" s="52"/>
      <c r="G41" s="49"/>
      <c r="H41" s="50" t="s">
        <v>20</v>
      </c>
      <c r="I41" s="53"/>
      <c r="J41" s="51">
        <f>SUM(J10:J40)</f>
        <v>84</v>
      </c>
      <c r="K41" s="52"/>
      <c r="L41" s="52">
        <f>L9+J41-E41</f>
        <v>-161.57000000000005</v>
      </c>
    </row>
    <row r="42" spans="2:12" ht="30" customHeight="1" thickBot="1"/>
    <row r="43" spans="2:12" ht="27" thickBot="1">
      <c r="B43" s="54" t="str">
        <f>C1</f>
        <v>CAISSE REGIE</v>
      </c>
      <c r="C43" s="55"/>
      <c r="D43" s="55"/>
      <c r="E43" s="56" t="s">
        <v>21</v>
      </c>
      <c r="F43" s="55"/>
      <c r="G43" s="55"/>
      <c r="H43" s="55"/>
      <c r="I43" s="57">
        <f>C2</f>
        <v>0</v>
      </c>
      <c r="J43" s="55"/>
      <c r="K43" s="55"/>
      <c r="L43" s="58"/>
    </row>
    <row r="44" spans="2:12" ht="16.5" thickBot="1"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</row>
    <row r="45" spans="2:12" ht="19.5" thickBot="1">
      <c r="B45" s="59" t="s">
        <v>22</v>
      </c>
      <c r="C45" s="60" t="s">
        <v>5</v>
      </c>
      <c r="D45" s="61"/>
      <c r="E45" s="62" t="s">
        <v>23</v>
      </c>
      <c r="F45" s="32"/>
      <c r="G45" s="59" t="s">
        <v>22</v>
      </c>
      <c r="H45" s="60" t="s">
        <v>5</v>
      </c>
      <c r="I45" s="61"/>
      <c r="J45" s="62" t="s">
        <v>24</v>
      </c>
      <c r="K45" s="62"/>
      <c r="L45" s="32" t="s">
        <v>8</v>
      </c>
    </row>
    <row r="46" spans="2:12" ht="18.75">
      <c r="B46" s="63"/>
      <c r="C46" s="64"/>
      <c r="D46" s="65"/>
      <c r="E46" s="66"/>
      <c r="F46" s="67"/>
      <c r="G46" s="68"/>
      <c r="H46" s="69" t="s">
        <v>9</v>
      </c>
      <c r="I46" s="70"/>
      <c r="J46" s="70"/>
      <c r="K46" s="71"/>
      <c r="L46" s="72">
        <f>L9</f>
        <v>121.5</v>
      </c>
    </row>
    <row r="47" spans="2:12" ht="18.75">
      <c r="B47" s="73">
        <f t="shared" ref="B47:B70" si="1">IFERROR(VLOOKUP(C47,tablo_dépenses_régie,2,FALSE),"")</f>
        <v>6063000</v>
      </c>
      <c r="C47" s="102" t="s">
        <v>17</v>
      </c>
      <c r="D47" s="103"/>
      <c r="E47" s="74">
        <f>SUMIF($D$10:$D$40,C47,$E$10:$E$40)</f>
        <v>9.91</v>
      </c>
      <c r="F47" s="47"/>
      <c r="G47" s="73">
        <f t="shared" ref="G47:G70" si="2">IFERROR(VLOOKUP(H47,tablo_recettes_régie,2,FALSE),"")</f>
        <v>7065000</v>
      </c>
      <c r="H47" s="75" t="s">
        <v>25</v>
      </c>
      <c r="I47" s="76"/>
      <c r="J47" s="74">
        <f>SUMIF($I$10:$I$40,H47,$J$10:$J$40)</f>
        <v>0</v>
      </c>
      <c r="K47" s="47"/>
      <c r="L47" s="47"/>
    </row>
    <row r="48" spans="2:12" ht="18.75">
      <c r="B48" s="73" t="str">
        <f t="shared" si="1"/>
        <v>6155500</v>
      </c>
      <c r="C48" s="102" t="s">
        <v>15</v>
      </c>
      <c r="D48" s="103"/>
      <c r="E48" s="74">
        <f>SUMIF($D$10:$D$40,C48,$E$10:$E$40)</f>
        <v>343.8</v>
      </c>
      <c r="F48" s="47"/>
      <c r="G48" s="73">
        <f t="shared" si="2"/>
        <v>7081600</v>
      </c>
      <c r="H48" s="75" t="s">
        <v>26</v>
      </c>
      <c r="I48" s="76"/>
      <c r="J48" s="74">
        <f t="shared" ref="J48:J70" si="3">SUMIF($I$10:$I$40,H48,$J$10:$J$40)</f>
        <v>0</v>
      </c>
      <c r="K48" s="47"/>
      <c r="L48" s="47"/>
    </row>
    <row r="49" spans="2:12" ht="18.75">
      <c r="B49" s="73">
        <f t="shared" si="1"/>
        <v>6261000</v>
      </c>
      <c r="C49" s="102" t="s">
        <v>11</v>
      </c>
      <c r="D49" s="103"/>
      <c r="E49" s="74">
        <f t="shared" ref="E49:E70" si="4">SUMIF($D$10:$D$40,C49,$E$10:$E$40)</f>
        <v>13.36</v>
      </c>
      <c r="F49" s="47"/>
      <c r="G49" s="73">
        <f t="shared" si="2"/>
        <v>7085000</v>
      </c>
      <c r="H49" s="75" t="s">
        <v>27</v>
      </c>
      <c r="I49" s="76"/>
      <c r="J49" s="74">
        <f t="shared" si="3"/>
        <v>0</v>
      </c>
      <c r="K49" s="47"/>
      <c r="L49" s="47"/>
    </row>
    <row r="50" spans="2:12" ht="18.75">
      <c r="B50" s="73" t="str">
        <f t="shared" si="1"/>
        <v/>
      </c>
      <c r="C50" s="104"/>
      <c r="D50" s="103"/>
      <c r="E50" s="74">
        <f t="shared" si="4"/>
        <v>0</v>
      </c>
      <c r="F50" s="47"/>
      <c r="G50" s="73">
        <f t="shared" si="2"/>
        <v>7062000</v>
      </c>
      <c r="H50" s="77" t="s">
        <v>28</v>
      </c>
      <c r="I50" s="78"/>
      <c r="J50" s="74">
        <f t="shared" si="3"/>
        <v>0</v>
      </c>
      <c r="K50" s="47"/>
      <c r="L50" s="47"/>
    </row>
    <row r="51" spans="2:12" ht="18.75">
      <c r="B51" s="73" t="str">
        <f t="shared" si="1"/>
        <v/>
      </c>
      <c r="C51" s="104"/>
      <c r="D51" s="103"/>
      <c r="E51" s="74">
        <f t="shared" si="4"/>
        <v>0</v>
      </c>
      <c r="F51" s="47"/>
      <c r="G51" s="73">
        <f t="shared" si="2"/>
        <v>7061200</v>
      </c>
      <c r="H51" s="77" t="s">
        <v>29</v>
      </c>
      <c r="I51" s="78"/>
      <c r="J51" s="74">
        <f t="shared" si="3"/>
        <v>0</v>
      </c>
      <c r="K51" s="47"/>
      <c r="L51" s="47"/>
    </row>
    <row r="52" spans="2:12" ht="18.75">
      <c r="B52" s="73" t="str">
        <f t="shared" si="1"/>
        <v/>
      </c>
      <c r="C52" s="104"/>
      <c r="D52" s="103"/>
      <c r="E52" s="74">
        <f t="shared" si="4"/>
        <v>0</v>
      </c>
      <c r="F52" s="47"/>
      <c r="G52" s="73">
        <f t="shared" si="2"/>
        <v>7085900</v>
      </c>
      <c r="H52" s="77" t="s">
        <v>30</v>
      </c>
      <c r="I52" s="78"/>
      <c r="J52" s="74">
        <f t="shared" si="3"/>
        <v>0</v>
      </c>
      <c r="K52" s="47"/>
      <c r="L52" s="47"/>
    </row>
    <row r="53" spans="2:12" ht="18.75">
      <c r="B53" s="73" t="str">
        <f t="shared" si="1"/>
        <v/>
      </c>
      <c r="C53" s="104"/>
      <c r="D53" s="103"/>
      <c r="E53" s="74">
        <f t="shared" si="4"/>
        <v>0</v>
      </c>
      <c r="F53" s="47"/>
      <c r="G53" s="73">
        <f t="shared" si="2"/>
        <v>7088000</v>
      </c>
      <c r="H53" s="77" t="s">
        <v>31</v>
      </c>
      <c r="I53" s="78"/>
      <c r="J53" s="74">
        <f t="shared" si="3"/>
        <v>0</v>
      </c>
      <c r="K53" s="47"/>
      <c r="L53" s="47"/>
    </row>
    <row r="54" spans="2:12" ht="18.75">
      <c r="B54" s="73" t="str">
        <f t="shared" si="1"/>
        <v/>
      </c>
      <c r="C54" s="104"/>
      <c r="D54" s="103"/>
      <c r="E54" s="74">
        <f t="shared" si="4"/>
        <v>0</v>
      </c>
      <c r="F54" s="47"/>
      <c r="G54" s="73">
        <f t="shared" si="2"/>
        <v>7085600</v>
      </c>
      <c r="H54" s="77" t="s">
        <v>13</v>
      </c>
      <c r="I54" s="78"/>
      <c r="J54" s="74">
        <f t="shared" si="3"/>
        <v>84</v>
      </c>
      <c r="K54" s="47"/>
      <c r="L54" s="47"/>
    </row>
    <row r="55" spans="2:12" ht="18.75">
      <c r="B55" s="73" t="str">
        <f t="shared" si="1"/>
        <v/>
      </c>
      <c r="C55" s="104"/>
      <c r="D55" s="103"/>
      <c r="E55" s="74">
        <f t="shared" si="4"/>
        <v>0</v>
      </c>
      <c r="F55" s="47"/>
      <c r="G55" s="73">
        <f t="shared" si="2"/>
        <v>7085640</v>
      </c>
      <c r="H55" s="77" t="s">
        <v>32</v>
      </c>
      <c r="I55" s="78"/>
      <c r="J55" s="74">
        <f t="shared" si="3"/>
        <v>0</v>
      </c>
      <c r="K55" s="47"/>
      <c r="L55" s="47"/>
    </row>
    <row r="56" spans="2:12" ht="18.75">
      <c r="B56" s="73" t="str">
        <f t="shared" si="1"/>
        <v/>
      </c>
      <c r="C56" s="104"/>
      <c r="D56" s="103"/>
      <c r="E56" s="74">
        <f t="shared" si="4"/>
        <v>0</v>
      </c>
      <c r="F56" s="47"/>
      <c r="G56" s="73">
        <f t="shared" si="2"/>
        <v>7085650</v>
      </c>
      <c r="H56" s="77" t="s">
        <v>33</v>
      </c>
      <c r="I56" s="78"/>
      <c r="J56" s="74">
        <f t="shared" si="3"/>
        <v>0</v>
      </c>
      <c r="K56" s="47"/>
      <c r="L56" s="47"/>
    </row>
    <row r="57" spans="2:12" ht="18.75">
      <c r="B57" s="73" t="str">
        <f t="shared" si="1"/>
        <v/>
      </c>
      <c r="C57" s="104"/>
      <c r="D57" s="103"/>
      <c r="E57" s="74">
        <f t="shared" si="4"/>
        <v>0</v>
      </c>
      <c r="F57" s="47"/>
      <c r="G57" s="73">
        <f t="shared" si="2"/>
        <v>7085660</v>
      </c>
      <c r="H57" s="77" t="s">
        <v>34</v>
      </c>
      <c r="I57" s="78"/>
      <c r="J57" s="74">
        <f t="shared" si="3"/>
        <v>0</v>
      </c>
      <c r="K57" s="47"/>
      <c r="L57" s="47"/>
    </row>
    <row r="58" spans="2:12" ht="18.75">
      <c r="B58" s="73" t="str">
        <f t="shared" si="1"/>
        <v/>
      </c>
      <c r="C58" s="104"/>
      <c r="D58" s="103"/>
      <c r="E58" s="74">
        <f t="shared" si="4"/>
        <v>0</v>
      </c>
      <c r="F58" s="47"/>
      <c r="G58" s="73">
        <f t="shared" si="2"/>
        <v>7085610</v>
      </c>
      <c r="H58" s="77" t="s">
        <v>35</v>
      </c>
      <c r="I58" s="78"/>
      <c r="J58" s="74">
        <f t="shared" si="3"/>
        <v>0</v>
      </c>
      <c r="K58" s="47"/>
      <c r="L58" s="47"/>
    </row>
    <row r="59" spans="2:12" ht="18.75">
      <c r="B59" s="73" t="str">
        <f t="shared" si="1"/>
        <v/>
      </c>
      <c r="C59" s="104"/>
      <c r="D59" s="103"/>
      <c r="E59" s="74">
        <f t="shared" si="4"/>
        <v>0</v>
      </c>
      <c r="F59" s="47"/>
      <c r="G59" s="73">
        <f t="shared" si="2"/>
        <v>7085700</v>
      </c>
      <c r="H59" s="77" t="s">
        <v>36</v>
      </c>
      <c r="I59" s="78"/>
      <c r="J59" s="74">
        <f t="shared" si="3"/>
        <v>0</v>
      </c>
      <c r="K59" s="47"/>
      <c r="L59" s="47"/>
    </row>
    <row r="60" spans="2:12" ht="18.75">
      <c r="B60" s="73" t="str">
        <f t="shared" si="1"/>
        <v/>
      </c>
      <c r="C60" s="104"/>
      <c r="D60" s="103"/>
      <c r="E60" s="74">
        <f t="shared" si="4"/>
        <v>0</v>
      </c>
      <c r="F60" s="47"/>
      <c r="G60" s="73">
        <f t="shared" si="2"/>
        <v>7085580</v>
      </c>
      <c r="H60" s="77" t="s">
        <v>37</v>
      </c>
      <c r="I60" s="78"/>
      <c r="J60" s="74">
        <f t="shared" si="3"/>
        <v>0</v>
      </c>
      <c r="K60" s="47"/>
      <c r="L60" s="47"/>
    </row>
    <row r="61" spans="2:12" ht="18.75">
      <c r="B61" s="73" t="str">
        <f t="shared" si="1"/>
        <v/>
      </c>
      <c r="C61" s="104"/>
      <c r="D61" s="103"/>
      <c r="E61" s="74">
        <f t="shared" si="4"/>
        <v>0</v>
      </c>
      <c r="F61" s="47"/>
      <c r="G61" s="73">
        <f t="shared" si="2"/>
        <v>7081030</v>
      </c>
      <c r="H61" s="77" t="s">
        <v>38</v>
      </c>
      <c r="I61" s="78"/>
      <c r="J61" s="74">
        <f t="shared" si="3"/>
        <v>0</v>
      </c>
      <c r="K61" s="47"/>
      <c r="L61" s="47"/>
    </row>
    <row r="62" spans="2:12" ht="18.75">
      <c r="B62" s="73" t="str">
        <f t="shared" si="1"/>
        <v/>
      </c>
      <c r="C62" s="104"/>
      <c r="D62" s="103"/>
      <c r="E62" s="74">
        <f t="shared" si="4"/>
        <v>0</v>
      </c>
      <c r="F62" s="47"/>
      <c r="G62" s="73">
        <f t="shared" si="2"/>
        <v>7067000</v>
      </c>
      <c r="H62" s="77" t="s">
        <v>39</v>
      </c>
      <c r="I62" s="78"/>
      <c r="J62" s="74">
        <f t="shared" si="3"/>
        <v>0</v>
      </c>
      <c r="K62" s="47"/>
      <c r="L62" s="47"/>
    </row>
    <row r="63" spans="2:12" ht="18.75">
      <c r="B63" s="73" t="str">
        <f t="shared" si="1"/>
        <v/>
      </c>
      <c r="C63" s="104"/>
      <c r="D63" s="103"/>
      <c r="E63" s="74">
        <f t="shared" si="4"/>
        <v>0</v>
      </c>
      <c r="F63" s="47"/>
      <c r="G63" s="73">
        <f t="shared" si="2"/>
        <v>7085550</v>
      </c>
      <c r="H63" s="77" t="s">
        <v>40</v>
      </c>
      <c r="I63" s="78"/>
      <c r="J63" s="74">
        <f t="shared" si="3"/>
        <v>0</v>
      </c>
      <c r="K63" s="47"/>
      <c r="L63" s="47"/>
    </row>
    <row r="64" spans="2:12" ht="18.75">
      <c r="B64" s="73" t="str">
        <f t="shared" si="1"/>
        <v/>
      </c>
      <c r="C64" s="104"/>
      <c r="D64" s="103"/>
      <c r="E64" s="74">
        <f t="shared" si="4"/>
        <v>0</v>
      </c>
      <c r="F64" s="47"/>
      <c r="G64" s="73">
        <f t="shared" si="2"/>
        <v>7061050</v>
      </c>
      <c r="H64" s="77" t="s">
        <v>41</v>
      </c>
      <c r="I64" s="78"/>
      <c r="J64" s="74">
        <f t="shared" si="3"/>
        <v>0</v>
      </c>
      <c r="K64" s="47"/>
      <c r="L64" s="47"/>
    </row>
    <row r="65" spans="2:12" ht="18.75">
      <c r="B65" s="73" t="str">
        <f t="shared" si="1"/>
        <v/>
      </c>
      <c r="C65" s="104"/>
      <c r="D65" s="103"/>
      <c r="E65" s="74">
        <f t="shared" si="4"/>
        <v>0</v>
      </c>
      <c r="F65" s="47"/>
      <c r="G65" s="73">
        <f t="shared" si="2"/>
        <v>0</v>
      </c>
      <c r="H65" s="77" t="s">
        <v>42</v>
      </c>
      <c r="I65" s="78"/>
      <c r="J65" s="74">
        <f t="shared" si="3"/>
        <v>0</v>
      </c>
      <c r="K65" s="47"/>
      <c r="L65" s="47"/>
    </row>
    <row r="66" spans="2:12" ht="18.75">
      <c r="B66" s="73" t="str">
        <f t="shared" si="1"/>
        <v/>
      </c>
      <c r="C66" s="104"/>
      <c r="D66" s="103"/>
      <c r="E66" s="74">
        <f t="shared" si="4"/>
        <v>0</v>
      </c>
      <c r="F66" s="47"/>
      <c r="G66" s="73">
        <f t="shared" si="2"/>
        <v>0</v>
      </c>
      <c r="H66" s="77" t="s">
        <v>43</v>
      </c>
      <c r="I66" s="78"/>
      <c r="J66" s="74">
        <f t="shared" si="3"/>
        <v>0</v>
      </c>
      <c r="K66" s="47"/>
      <c r="L66" s="47"/>
    </row>
    <row r="67" spans="2:12" ht="18.75">
      <c r="B67" s="73" t="str">
        <f t="shared" si="1"/>
        <v/>
      </c>
      <c r="C67" s="104"/>
      <c r="D67" s="103"/>
      <c r="E67" s="74">
        <f t="shared" si="4"/>
        <v>0</v>
      </c>
      <c r="F67" s="47"/>
      <c r="G67" s="73" t="str">
        <f t="shared" si="2"/>
        <v/>
      </c>
      <c r="H67" s="77"/>
      <c r="I67" s="78"/>
      <c r="J67" s="74">
        <f t="shared" si="3"/>
        <v>0</v>
      </c>
      <c r="K67" s="47"/>
      <c r="L67" s="47"/>
    </row>
    <row r="68" spans="2:12" ht="18.75">
      <c r="B68" s="73" t="str">
        <f t="shared" si="1"/>
        <v/>
      </c>
      <c r="C68" s="104"/>
      <c r="D68" s="103"/>
      <c r="E68" s="74">
        <f t="shared" si="4"/>
        <v>0</v>
      </c>
      <c r="F68" s="47"/>
      <c r="G68" s="73" t="str">
        <f t="shared" si="2"/>
        <v/>
      </c>
      <c r="H68" s="77"/>
      <c r="I68" s="78"/>
      <c r="J68" s="74">
        <f t="shared" si="3"/>
        <v>0</v>
      </c>
      <c r="K68" s="47"/>
      <c r="L68" s="47"/>
    </row>
    <row r="69" spans="2:12" ht="18.75">
      <c r="B69" s="73" t="str">
        <f t="shared" si="1"/>
        <v/>
      </c>
      <c r="C69" s="104"/>
      <c r="D69" s="103"/>
      <c r="E69" s="74">
        <f t="shared" si="4"/>
        <v>0</v>
      </c>
      <c r="F69" s="47"/>
      <c r="G69" s="73" t="str">
        <f t="shared" si="2"/>
        <v/>
      </c>
      <c r="H69" s="77"/>
      <c r="I69" s="78"/>
      <c r="J69" s="74">
        <f t="shared" si="3"/>
        <v>0</v>
      </c>
      <c r="K69" s="47"/>
      <c r="L69" s="47"/>
    </row>
    <row r="70" spans="2:12" ht="19.5" thickBot="1">
      <c r="B70" s="73" t="str">
        <f t="shared" si="1"/>
        <v/>
      </c>
      <c r="C70" s="105"/>
      <c r="D70" s="106"/>
      <c r="E70" s="74">
        <f t="shared" si="4"/>
        <v>0</v>
      </c>
      <c r="F70" s="79"/>
      <c r="G70" s="73" t="str">
        <f t="shared" si="2"/>
        <v/>
      </c>
      <c r="H70" s="80"/>
      <c r="I70" s="81"/>
      <c r="J70" s="74">
        <f t="shared" si="3"/>
        <v>0</v>
      </c>
      <c r="K70" s="79"/>
      <c r="L70" s="79"/>
    </row>
    <row r="71" spans="2:12" ht="21">
      <c r="B71" s="82"/>
      <c r="C71" s="83" t="s">
        <v>20</v>
      </c>
      <c r="D71" s="84"/>
      <c r="E71" s="85">
        <f>SUM(E47:E70)</f>
        <v>367.07000000000005</v>
      </c>
      <c r="F71" s="86"/>
      <c r="G71" s="87"/>
      <c r="H71" s="83" t="s">
        <v>20</v>
      </c>
      <c r="I71" s="84"/>
      <c r="J71" s="85">
        <f>SUM(J47:J70)</f>
        <v>84</v>
      </c>
      <c r="K71" s="86"/>
      <c r="L71" s="86"/>
    </row>
    <row r="72" spans="2:12" ht="21">
      <c r="B72" s="88" t="s">
        <v>44</v>
      </c>
      <c r="C72" s="89"/>
      <c r="D72" s="89"/>
      <c r="E72" s="89"/>
      <c r="F72" s="89"/>
      <c r="G72" s="89"/>
      <c r="H72" s="89"/>
      <c r="I72" s="89"/>
      <c r="J72" s="89"/>
      <c r="K72" s="90"/>
      <c r="L72" s="91">
        <f>J71-E71</f>
        <v>-283.07000000000005</v>
      </c>
    </row>
    <row r="73" spans="2:12" ht="21.75" thickBot="1">
      <c r="B73" s="92" t="s">
        <v>45</v>
      </c>
      <c r="C73" s="93"/>
      <c r="D73" s="93"/>
      <c r="E73" s="93"/>
      <c r="F73" s="93"/>
      <c r="G73" s="93"/>
      <c r="H73" s="93"/>
      <c r="I73" s="93"/>
      <c r="J73" s="94"/>
      <c r="K73" s="95"/>
      <c r="L73" s="96">
        <f>L46+J71-E71</f>
        <v>-161.57000000000005</v>
      </c>
    </row>
    <row r="100" spans="2:9" ht="21">
      <c r="B100" s="97" t="s">
        <v>46</v>
      </c>
      <c r="C100" s="98"/>
      <c r="D100" s="98"/>
      <c r="G100" s="99" t="s">
        <v>47</v>
      </c>
      <c r="H100" s="98"/>
      <c r="I100" s="98"/>
    </row>
    <row r="101" spans="2:9" ht="15.75">
      <c r="B101" s="100" t="str">
        <f>'[1]PLAN COMPTABLE '!A11</f>
        <v>ABONNEMENT TV</v>
      </c>
      <c r="C101" s="98"/>
      <c r="D101" s="98">
        <f ca="1">SUMIF($C$47:$D$70,B101,$E$47:$E$70)</f>
        <v>0</v>
      </c>
      <c r="G101" s="101" t="str">
        <f>'[1]PLAN COMPTABLE '!D11</f>
        <v>ACCUEIL TEMPORAIRE</v>
      </c>
      <c r="H101" s="98"/>
      <c r="I101" s="98">
        <f ca="1">SUMIF($H$47:$I$70,G101,$J$47:$J$70)</f>
        <v>0</v>
      </c>
    </row>
    <row r="102" spans="2:9" ht="15.75">
      <c r="B102" s="100" t="str">
        <f>'[1]PLAN COMPTABLE '!A12</f>
        <v>ACHAT DE PETIT MATERIEL</v>
      </c>
      <c r="C102" s="98"/>
      <c r="D102" s="98">
        <f t="shared" ref="D102:D165" ca="1" si="5">SUMIF($C$47:$D$70,B102,$E$47:$E$70)</f>
        <v>0</v>
      </c>
      <c r="G102" s="101" t="str">
        <f>'[1]PLAN COMPTABLE '!D12</f>
        <v>AVANTAGE EN NATURE AU PERSONNEL</v>
      </c>
      <c r="H102" s="98"/>
      <c r="I102" s="98">
        <f t="shared" ref="I102:I121" ca="1" si="6">SUMIF($H$47:$I$70,G102,$J$47:$J$70)</f>
        <v>0</v>
      </c>
    </row>
    <row r="103" spans="2:9" ht="15.75">
      <c r="B103" s="100" t="str">
        <f>'[1]PLAN COMPTABLE '!A13</f>
        <v>ACHAT DE PETIT MOBILIER</v>
      </c>
      <c r="C103" s="98"/>
      <c r="D103" s="98">
        <f t="shared" ca="1" si="5"/>
        <v>0</v>
      </c>
      <c r="G103" s="101" t="str">
        <f>'[1]PLAN COMPTABLE '!D13</f>
        <v>CHAMBRE D'ACCUEIL</v>
      </c>
      <c r="H103" s="98"/>
      <c r="I103" s="98">
        <f t="shared" ca="1" si="6"/>
        <v>0</v>
      </c>
    </row>
    <row r="104" spans="2:9" ht="15.75">
      <c r="B104" s="100" t="str">
        <f>'[1]PLAN COMPTABLE '!A14</f>
        <v>ACHAT DE PRODUITS DE DECO</v>
      </c>
      <c r="C104" s="98"/>
      <c r="D104" s="98">
        <f t="shared" ca="1" si="5"/>
        <v>0</v>
      </c>
      <c r="G104" s="101" t="str">
        <f>'[1]PLAN COMPTABLE '!D14</f>
        <v>HEBERGEMENT DE JOUR</v>
      </c>
      <c r="H104" s="98"/>
      <c r="I104" s="98">
        <f t="shared" ca="1" si="6"/>
        <v>0</v>
      </c>
    </row>
    <row r="105" spans="2:9" ht="15.75">
      <c r="B105" s="100" t="str">
        <f>'[1]PLAN COMPTABLE '!A15</f>
        <v>ACHAT PETIT OUTILLAGE</v>
      </c>
      <c r="C105" s="98"/>
      <c r="D105" s="98">
        <f t="shared" ca="1" si="5"/>
        <v>0</v>
      </c>
      <c r="G105" s="101" t="str">
        <f>'[1]PLAN COMPTABLE '!D15</f>
        <v>MAINTIEN A DOMICILE</v>
      </c>
      <c r="H105" s="98"/>
      <c r="I105" s="98">
        <f t="shared" ca="1" si="6"/>
        <v>0</v>
      </c>
    </row>
    <row r="106" spans="2:9" ht="15.75">
      <c r="B106" s="100" t="str">
        <f>'[1]PLAN COMPTABLE '!A16</f>
        <v>ACHATS  OUTILLAGE</v>
      </c>
      <c r="C106" s="98"/>
      <c r="D106" s="98">
        <f t="shared" ca="1" si="5"/>
        <v>0</v>
      </c>
      <c r="G106" s="101" t="str">
        <f>'[1]PLAN COMPTABLE '!D16</f>
        <v>RECETTES BOUTIQUE</v>
      </c>
      <c r="H106" s="98"/>
      <c r="I106" s="98">
        <f t="shared" ca="1" si="6"/>
        <v>0</v>
      </c>
    </row>
    <row r="107" spans="2:9" ht="15.75">
      <c r="B107" s="100" t="str">
        <f>'[1]PLAN COMPTABLE '!A17</f>
        <v>ACHATS ALIMENTATION</v>
      </c>
      <c r="C107" s="98"/>
      <c r="D107" s="98">
        <f t="shared" ca="1" si="5"/>
        <v>0</v>
      </c>
      <c r="G107" s="101" t="str">
        <f>'[1]PLAN COMPTABLE '!D17</f>
        <v>RECETTES DIVERSES</v>
      </c>
      <c r="H107" s="98"/>
      <c r="I107" s="98">
        <f t="shared" ca="1" si="6"/>
        <v>0</v>
      </c>
    </row>
    <row r="108" spans="2:9" ht="15.75">
      <c r="B108" s="100" t="str">
        <f>'[1]PLAN COMPTABLE '!A18</f>
        <v>ACHATS CONSOMMABLES</v>
      </c>
      <c r="C108" s="98"/>
      <c r="D108" s="98">
        <f t="shared" ca="1" si="5"/>
        <v>0</v>
      </c>
      <c r="G108" s="101" t="str">
        <f>'[1]PLAN COMPTABLE '!D18</f>
        <v>REMBOURSEMENT BLANCHISSERIE</v>
      </c>
      <c r="H108" s="98"/>
      <c r="I108" s="98">
        <f t="shared" ca="1" si="6"/>
        <v>84</v>
      </c>
    </row>
    <row r="109" spans="2:9" ht="15.75">
      <c r="B109" s="100" t="str">
        <f>'[1]PLAN COMPTABLE '!A19</f>
        <v>ACHATS DE LING ,DRAPS etc</v>
      </c>
      <c r="C109" s="98"/>
      <c r="D109" s="98">
        <f t="shared" ca="1" si="5"/>
        <v>0</v>
      </c>
      <c r="G109" s="101" t="str">
        <f>'[1]PLAN COMPTABLE '!D19</f>
        <v>REMBOURSEMENT EAU</v>
      </c>
      <c r="H109" s="98"/>
      <c r="I109" s="98">
        <f t="shared" ca="1" si="6"/>
        <v>0</v>
      </c>
    </row>
    <row r="110" spans="2:9" ht="15.75">
      <c r="B110" s="100" t="str">
        <f>'[1]PLAN COMPTABLE '!A20</f>
        <v>ACHATS PETIT MATERIEL</v>
      </c>
      <c r="C110" s="98"/>
      <c r="D110" s="98">
        <f t="shared" ca="1" si="5"/>
        <v>0</v>
      </c>
      <c r="G110" s="101" t="str">
        <f>'[1]PLAN COMPTABLE '!D20</f>
        <v>REMBOURSEMENT EDF</v>
      </c>
      <c r="H110" s="98"/>
      <c r="I110" s="98">
        <f t="shared" ca="1" si="6"/>
        <v>0</v>
      </c>
    </row>
    <row r="111" spans="2:9" ht="15.75">
      <c r="B111" s="100" t="str">
        <f>'[1]PLAN COMPTABLE '!A21</f>
        <v>ACHATS PETIT MOBILIER</v>
      </c>
      <c r="C111" s="98"/>
      <c r="D111" s="98">
        <f t="shared" ca="1" si="5"/>
        <v>0</v>
      </c>
      <c r="G111" s="101" t="str">
        <f>'[1]PLAN COMPTABLE '!D21</f>
        <v>REMBOURSEMENT EDF (AIDE-SOCIALE)</v>
      </c>
      <c r="H111" s="98"/>
      <c r="I111" s="98">
        <f t="shared" ca="1" si="6"/>
        <v>0</v>
      </c>
    </row>
    <row r="112" spans="2:9" ht="15.75">
      <c r="B112" s="100" t="str">
        <f>'[1]PLAN COMPTABLE '!A22</f>
        <v>ACHATS POUR BOUTIQUE</v>
      </c>
      <c r="C112" s="98"/>
      <c r="D112" s="98">
        <f t="shared" ca="1" si="5"/>
        <v>0</v>
      </c>
      <c r="G112" s="101" t="str">
        <f>'[1]PLAN COMPTABLE '!D22</f>
        <v>REMBOURSEMENT MENAGE</v>
      </c>
      <c r="H112" s="98"/>
      <c r="I112" s="98">
        <f t="shared" ca="1" si="6"/>
        <v>0</v>
      </c>
    </row>
    <row r="113" spans="2:9" ht="15.75">
      <c r="B113" s="100" t="str">
        <f>'[1]PLAN COMPTABLE '!A23</f>
        <v>ACHATS PROD. DECORATION</v>
      </c>
      <c r="C113" s="98"/>
      <c r="D113" s="98">
        <f t="shared" ca="1" si="5"/>
        <v>0</v>
      </c>
      <c r="G113" s="101" t="str">
        <f>'[1]PLAN COMPTABLE '!D23</f>
        <v>REMBOURSEMENT PHARMACIE</v>
      </c>
      <c r="H113" s="98"/>
      <c r="I113" s="98">
        <f t="shared" ca="1" si="6"/>
        <v>0</v>
      </c>
    </row>
    <row r="114" spans="2:9" ht="15.75">
      <c r="B114" s="100" t="str">
        <f>'[1]PLAN COMPTABLE '!A24</f>
        <v>ACHATS PRODUITS LESSIVIEL</v>
      </c>
      <c r="C114" s="98"/>
      <c r="D114" s="98">
        <f t="shared" ca="1" si="5"/>
        <v>0</v>
      </c>
      <c r="G114" s="101" t="str">
        <f>'[1]PLAN COMPTABLE '!D24</f>
        <v>REMBOURSEMENT PRODUITS CONSOMMABLES</v>
      </c>
      <c r="H114" s="98"/>
      <c r="I114" s="98">
        <f t="shared" ca="1" si="6"/>
        <v>0</v>
      </c>
    </row>
    <row r="115" spans="2:9" ht="15.75">
      <c r="B115" s="100" t="str">
        <f>'[1]PLAN COMPTABLE '!A25</f>
        <v>AFRANCHISSEMENT</v>
      </c>
      <c r="C115" s="98"/>
      <c r="D115" s="98">
        <f t="shared" ca="1" si="5"/>
        <v>13.36</v>
      </c>
      <c r="G115" s="101" t="str">
        <f>'[1]PLAN COMPTABLE '!D25</f>
        <v>REMBOURSEMENT REPAS PERSONNEL RESIDENCES</v>
      </c>
      <c r="H115" s="98"/>
      <c r="I115" s="98">
        <f t="shared" ca="1" si="6"/>
        <v>0</v>
      </c>
    </row>
    <row r="116" spans="2:9" ht="15.75">
      <c r="B116" s="100" t="str">
        <f>'[1]PLAN COMPTABLE '!A26</f>
        <v>ALIMENTATION</v>
      </c>
      <c r="C116" s="98"/>
      <c r="D116" s="98">
        <f t="shared" ca="1" si="5"/>
        <v>9.91</v>
      </c>
      <c r="G116" s="101" t="str">
        <f>'[1]PLAN COMPTABLE '!D26</f>
        <v>REMBOURSEMENT REPAS RESIDENTS ET VISITEURS</v>
      </c>
      <c r="H116" s="98"/>
      <c r="I116" s="98">
        <f t="shared" ca="1" si="6"/>
        <v>0</v>
      </c>
    </row>
    <row r="117" spans="2:9" ht="15.75">
      <c r="B117" s="100" t="str">
        <f>'[1]PLAN COMPTABLE '!A27</f>
        <v>ARCHIVAGE A L'EXTERIEUR</v>
      </c>
      <c r="C117" s="98"/>
      <c r="D117" s="98">
        <f t="shared" ca="1" si="5"/>
        <v>0</v>
      </c>
      <c r="G117" s="101" t="str">
        <f>'[1]PLAN COMPTABLE '!D27</f>
        <v>REMBOURSEMENT TELEPHONE</v>
      </c>
      <c r="H117" s="98"/>
      <c r="I117" s="98">
        <f t="shared" ca="1" si="6"/>
        <v>0</v>
      </c>
    </row>
    <row r="118" spans="2:9" ht="15.75">
      <c r="B118" s="100" t="str">
        <f>'[1]PLAN COMPTABLE '!A28</f>
        <v>BLANCHISSERIE</v>
      </c>
      <c r="C118" s="98"/>
      <c r="D118" s="98">
        <f t="shared" ca="1" si="5"/>
        <v>0</v>
      </c>
      <c r="G118" s="101" t="str">
        <f>'[1]PLAN COMPTABLE '!D28</f>
        <v>SUPPLEMENT COUPLE</v>
      </c>
      <c r="H118" s="98"/>
      <c r="I118" s="98">
        <f t="shared" ca="1" si="6"/>
        <v>0</v>
      </c>
    </row>
    <row r="119" spans="2:9" ht="15.75">
      <c r="B119" s="100" t="str">
        <f>'[1]PLAN COMPTABLE '!A29</f>
        <v>CARBURANTS TRANSPORT</v>
      </c>
      <c r="C119" s="98"/>
      <c r="D119" s="98">
        <f t="shared" ca="1" si="5"/>
        <v>0</v>
      </c>
      <c r="G119" s="101" t="str">
        <f>'[1]PLAN COMPTABLE '!D29</f>
        <v>MOUVEMENT DE FOND SIEGE</v>
      </c>
      <c r="H119" s="98"/>
      <c r="I119" s="98">
        <f t="shared" ca="1" si="6"/>
        <v>0</v>
      </c>
    </row>
    <row r="120" spans="2:9" ht="15.75">
      <c r="B120" s="100" t="str">
        <f>'[1]PLAN COMPTABLE '!A30</f>
        <v>CHAUFFAGE P1</v>
      </c>
      <c r="C120" s="98"/>
      <c r="D120" s="98">
        <f t="shared" ca="1" si="5"/>
        <v>0</v>
      </c>
      <c r="G120" s="101" t="str">
        <f>'[1]PLAN COMPTABLE '!D30</f>
        <v>MOUVEMENT DE FOND CAISSE ANIMATION</v>
      </c>
      <c r="H120" s="98"/>
      <c r="I120" s="98">
        <f t="shared" ca="1" si="6"/>
        <v>0</v>
      </c>
    </row>
    <row r="121" spans="2:9" ht="15.75">
      <c r="B121" s="100" t="str">
        <f>'[1]PLAN COMPTABLE '!A31</f>
        <v>CONSOMMABLES</v>
      </c>
      <c r="C121" s="98"/>
      <c r="D121" s="98">
        <f t="shared" ca="1" si="5"/>
        <v>0</v>
      </c>
      <c r="G121" s="101">
        <f>'[1]PLAN COMPTABLE '!D31</f>
        <v>0</v>
      </c>
      <c r="H121" s="98"/>
      <c r="I121" s="98">
        <f t="shared" ca="1" si="6"/>
        <v>0</v>
      </c>
    </row>
    <row r="122" spans="2:9" ht="15.75">
      <c r="B122" s="100" t="str">
        <f>'[1]PLAN COMPTABLE '!A32</f>
        <v>DEMENAGEMENT DES BUREAUX</v>
      </c>
      <c r="C122" s="98"/>
      <c r="D122" s="98">
        <f t="shared" ca="1" si="5"/>
        <v>0</v>
      </c>
    </row>
    <row r="123" spans="2:9" ht="15.75">
      <c r="B123" s="100" t="str">
        <f>'[1]PLAN COMPTABLE '!A33</f>
        <v>DEMENAGEMENT DU PERSONNEL</v>
      </c>
      <c r="C123" s="98"/>
      <c r="D123" s="98">
        <f t="shared" ca="1" si="5"/>
        <v>0</v>
      </c>
    </row>
    <row r="124" spans="2:9" ht="15.75">
      <c r="B124" s="100" t="str">
        <f>'[1]PLAN COMPTABLE '!A34</f>
        <v>DEPLACEMENT DES DELEGUES</v>
      </c>
      <c r="C124" s="98"/>
      <c r="D124" s="98">
        <f t="shared" ca="1" si="5"/>
        <v>0</v>
      </c>
    </row>
    <row r="125" spans="2:9" ht="15.75">
      <c r="B125" s="100" t="str">
        <f>'[1]PLAN COMPTABLE '!A35</f>
        <v>DEPLACEMENTS /STAGE</v>
      </c>
      <c r="C125" s="98"/>
      <c r="D125" s="98">
        <f t="shared" ca="1" si="5"/>
        <v>0</v>
      </c>
    </row>
    <row r="126" spans="2:9" ht="15.75">
      <c r="B126" s="100" t="str">
        <f>'[1]PLAN COMPTABLE '!A36</f>
        <v>EAU</v>
      </c>
      <c r="C126" s="98"/>
      <c r="D126" s="98">
        <f t="shared" ca="1" si="5"/>
        <v>0</v>
      </c>
    </row>
    <row r="127" spans="2:9" ht="15.75">
      <c r="B127" s="100" t="str">
        <f>'[1]PLAN COMPTABLE '!A37</f>
        <v>EDF</v>
      </c>
      <c r="C127" s="98"/>
      <c r="D127" s="98">
        <f t="shared" ca="1" si="5"/>
        <v>0</v>
      </c>
    </row>
    <row r="128" spans="2:9" ht="15.75">
      <c r="B128" s="100" t="str">
        <f>'[1]PLAN COMPTABLE '!A38</f>
        <v>EDF (AIDE SOCIALE)</v>
      </c>
      <c r="C128" s="98"/>
      <c r="D128" s="98">
        <f t="shared" ca="1" si="5"/>
        <v>0</v>
      </c>
    </row>
    <row r="129" spans="2:4" ht="15.75">
      <c r="B129" s="100" t="str">
        <f>'[1]PLAN COMPTABLE '!A39</f>
        <v>ENTRETIEN ESPACES VERTS</v>
      </c>
      <c r="C129" s="98"/>
      <c r="D129" s="98">
        <f t="shared" ca="1" si="5"/>
        <v>343.8</v>
      </c>
    </row>
    <row r="130" spans="2:4" ht="15.75">
      <c r="B130" s="100" t="str">
        <f>'[1]PLAN COMPTABLE '!A40</f>
        <v>FOURNITURE DE BUREAUX</v>
      </c>
      <c r="C130" s="98"/>
      <c r="D130" s="98">
        <f t="shared" ca="1" si="5"/>
        <v>0</v>
      </c>
    </row>
    <row r="131" spans="2:4" ht="15.75">
      <c r="B131" s="100" t="str">
        <f>'[1]PLAN COMPTABLE '!A41</f>
        <v>FOURNITURE INFORMATIQUE</v>
      </c>
      <c r="C131" s="98"/>
      <c r="D131" s="98">
        <f t="shared" ca="1" si="5"/>
        <v>0</v>
      </c>
    </row>
    <row r="132" spans="2:4" ht="15.75">
      <c r="B132" s="100" t="str">
        <f>'[1]PLAN COMPTABLE '!A42</f>
        <v>FOURNITURES DE BUREAU</v>
      </c>
      <c r="C132" s="98"/>
      <c r="D132" s="98">
        <f t="shared" ca="1" si="5"/>
        <v>0</v>
      </c>
    </row>
    <row r="133" spans="2:4" ht="15.75">
      <c r="B133" s="100" t="str">
        <f>'[1]PLAN COMPTABLE '!A43</f>
        <v>FOURNITURES D'ENTRETIEN</v>
      </c>
      <c r="C133" s="98"/>
      <c r="D133" s="98">
        <f t="shared" ca="1" si="5"/>
        <v>0</v>
      </c>
    </row>
    <row r="134" spans="2:4" ht="15.75">
      <c r="B134" s="100" t="str">
        <f>'[1]PLAN COMPTABLE '!A44</f>
        <v>FOURNITURES D'ENTRETIEN</v>
      </c>
      <c r="C134" s="98"/>
      <c r="D134" s="98">
        <f t="shared" ca="1" si="5"/>
        <v>0</v>
      </c>
    </row>
    <row r="135" spans="2:4" ht="15.75">
      <c r="B135" s="100" t="str">
        <f>'[1]PLAN COMPTABLE '!A45</f>
        <v>FOURNITURES HOTELIERES</v>
      </c>
      <c r="C135" s="98"/>
      <c r="D135" s="98">
        <f t="shared" ca="1" si="5"/>
        <v>0</v>
      </c>
    </row>
    <row r="136" spans="2:4" ht="15.75">
      <c r="B136" s="100" t="str">
        <f>'[1]PLAN COMPTABLE '!A46</f>
        <v>FOURNITURES INFORMATIQUES</v>
      </c>
      <c r="C136" s="98"/>
      <c r="D136" s="98">
        <f t="shared" ca="1" si="5"/>
        <v>0</v>
      </c>
    </row>
    <row r="137" spans="2:4" ht="15.75">
      <c r="B137" s="100" t="str">
        <f>'[1]PLAN COMPTABLE '!A47</f>
        <v>FOURNITURES MEDICALES</v>
      </c>
      <c r="C137" s="98"/>
      <c r="D137" s="98">
        <f t="shared" ca="1" si="5"/>
        <v>0</v>
      </c>
    </row>
    <row r="138" spans="2:4" ht="15.75">
      <c r="B138" s="100" t="str">
        <f>'[1]PLAN COMPTABLE '!A48</f>
        <v>FOURNITURES MEDICALES</v>
      </c>
      <c r="C138" s="98"/>
      <c r="D138" s="98">
        <f t="shared" ca="1" si="5"/>
        <v>0</v>
      </c>
    </row>
    <row r="139" spans="2:4" ht="15.75">
      <c r="B139" s="100" t="str">
        <f>'[1]PLAN COMPTABLE '!A49</f>
        <v>FRAIS DE FORMATION</v>
      </c>
      <c r="C139" s="98"/>
      <c r="D139" s="98">
        <f t="shared" ca="1" si="5"/>
        <v>0</v>
      </c>
    </row>
    <row r="140" spans="2:4" ht="15.75">
      <c r="B140" s="100" t="str">
        <f>'[1]PLAN COMPTABLE '!A50</f>
        <v>GARDIENNAGE</v>
      </c>
      <c r="C140" s="98"/>
      <c r="D140" s="98">
        <f t="shared" ca="1" si="5"/>
        <v>0</v>
      </c>
    </row>
    <row r="141" spans="2:4" ht="15.75">
      <c r="B141" s="100" t="str">
        <f>'[1]PLAN COMPTABLE '!A51</f>
        <v>GAZ (CHAUFFAGE &amp; EAU CH.)</v>
      </c>
      <c r="C141" s="98"/>
      <c r="D141" s="98">
        <f t="shared" ca="1" si="5"/>
        <v>0</v>
      </c>
    </row>
    <row r="142" spans="2:4" ht="15.75">
      <c r="B142" s="100" t="str">
        <f>'[1]PLAN COMPTABLE '!A52</f>
        <v>HONORAIRES MEDECINS</v>
      </c>
      <c r="C142" s="98"/>
      <c r="D142" s="98">
        <f t="shared" ca="1" si="5"/>
        <v>0</v>
      </c>
    </row>
    <row r="143" spans="2:4" ht="15.75">
      <c r="B143" s="100" t="str">
        <f>'[1]PLAN COMPTABLE '!A53</f>
        <v>LIAISONS INFORMATIQUES</v>
      </c>
      <c r="C143" s="98"/>
      <c r="D143" s="98">
        <f t="shared" ca="1" si="5"/>
        <v>0</v>
      </c>
    </row>
    <row r="144" spans="2:4" ht="15.75">
      <c r="B144" s="100" t="str">
        <f>'[1]PLAN COMPTABLE '!A54</f>
        <v>LOC.MAT.CURE MEDICALE</v>
      </c>
      <c r="C144" s="98"/>
      <c r="D144" s="98">
        <f t="shared" ca="1" si="5"/>
        <v>0</v>
      </c>
    </row>
    <row r="145" spans="2:4" ht="15.75">
      <c r="B145" s="100" t="str">
        <f>'[1]PLAN COMPTABLE '!A55</f>
        <v>MISSIONS</v>
      </c>
      <c r="C145" s="98"/>
      <c r="D145" s="98">
        <f t="shared" ca="1" si="5"/>
        <v>0</v>
      </c>
    </row>
    <row r="146" spans="2:4" ht="15.75">
      <c r="B146" s="100" t="str">
        <f>'[1]PLAN COMPTABLE '!A56</f>
        <v>MOUVEMENT DE FOND VERS CAISSE ANIMATION</v>
      </c>
      <c r="C146" s="98"/>
      <c r="D146" s="98">
        <f t="shared" ca="1" si="5"/>
        <v>0</v>
      </c>
    </row>
    <row r="147" spans="2:4" ht="15.75">
      <c r="B147" s="100" t="str">
        <f>'[1]PLAN COMPTABLE '!A57</f>
        <v>NETTOYAGE A L'EXTERIEUR</v>
      </c>
      <c r="C147" s="98"/>
      <c r="D147" s="98">
        <f t="shared" ca="1" si="5"/>
        <v>0</v>
      </c>
    </row>
    <row r="148" spans="2:4" ht="15.75">
      <c r="B148" s="100" t="str">
        <f>'[1]PLAN COMPTABLE '!A58</f>
        <v>PETIT EQUIPEMENT CUISINE</v>
      </c>
      <c r="C148" s="98"/>
      <c r="D148" s="98">
        <f t="shared" ca="1" si="5"/>
        <v>0</v>
      </c>
    </row>
    <row r="149" spans="2:4" ht="15.75">
      <c r="B149" s="100" t="str">
        <f>'[1]PLAN COMPTABLE '!A59</f>
        <v>PHARMACIE</v>
      </c>
      <c r="C149" s="98"/>
      <c r="D149" s="98">
        <f t="shared" ca="1" si="5"/>
        <v>0</v>
      </c>
    </row>
    <row r="150" spans="2:4" ht="15.75">
      <c r="B150" s="100" t="str">
        <f>'[1]PLAN COMPTABLE '!A60</f>
        <v>PHARMACIE (CURE MEDICALE)</v>
      </c>
      <c r="C150" s="98"/>
      <c r="D150" s="98">
        <f t="shared" ca="1" si="5"/>
        <v>0</v>
      </c>
    </row>
    <row r="151" spans="2:4" ht="15.75">
      <c r="B151" s="100" t="str">
        <f>'[1]PLAN COMPTABLE '!A61</f>
        <v>PHARMACIE CABINET MEDICAL</v>
      </c>
      <c r="C151" s="98"/>
      <c r="D151" s="98">
        <f t="shared" ca="1" si="5"/>
        <v>0</v>
      </c>
    </row>
    <row r="152" spans="2:4" ht="15.75">
      <c r="B152" s="100" t="str">
        <f>'[1]PLAN COMPTABLE '!A62</f>
        <v>POURBOIRES ET DONS</v>
      </c>
      <c r="C152" s="98"/>
      <c r="D152" s="98">
        <f t="shared" ca="1" si="5"/>
        <v>0</v>
      </c>
    </row>
    <row r="153" spans="2:4" ht="15.75">
      <c r="B153" s="100" t="str">
        <f>'[1]PLAN COMPTABLE '!A63</f>
        <v>PRESTATIONS DE REPAS (DENREES)</v>
      </c>
      <c r="C153" s="98"/>
      <c r="D153" s="98">
        <f t="shared" ca="1" si="5"/>
        <v>0</v>
      </c>
    </row>
    <row r="154" spans="2:4" ht="15.75">
      <c r="B154" s="100" t="str">
        <f>'[1]PLAN COMPTABLE '!A64</f>
        <v>PRESTATIONS DE REPAS MASSE DE FRAIS</v>
      </c>
      <c r="C154" s="98"/>
      <c r="D154" s="98">
        <f t="shared" ca="1" si="5"/>
        <v>0</v>
      </c>
    </row>
    <row r="155" spans="2:4" ht="15.75">
      <c r="B155" s="100" t="str">
        <f>'[1]PLAN COMPTABLE '!A65</f>
        <v>PRODUITS D'ENTRETIEN</v>
      </c>
      <c r="C155" s="98"/>
      <c r="D155" s="98">
        <f t="shared" ca="1" si="5"/>
        <v>0</v>
      </c>
    </row>
    <row r="156" spans="2:4" ht="15.75">
      <c r="B156" s="100" t="str">
        <f>'[1]PLAN COMPTABLE '!A66</f>
        <v>PRODUITS LESSIVIELS</v>
      </c>
      <c r="C156" s="98"/>
      <c r="D156" s="98">
        <f t="shared" ca="1" si="5"/>
        <v>0</v>
      </c>
    </row>
    <row r="157" spans="2:4" ht="15.75">
      <c r="B157" s="100" t="str">
        <f>'[1]PLAN COMPTABLE '!A67</f>
        <v>PUBLICATIONS ET IMPRIMES</v>
      </c>
      <c r="C157" s="98"/>
      <c r="D157" s="98">
        <f t="shared" ca="1" si="5"/>
        <v>0</v>
      </c>
    </row>
    <row r="158" spans="2:4" ht="15.75">
      <c r="B158" s="100" t="str">
        <f>'[1]PLAN COMPTABLE '!A68</f>
        <v>RECEPTIONS</v>
      </c>
      <c r="C158" s="98"/>
      <c r="D158" s="98">
        <f t="shared" ca="1" si="5"/>
        <v>0</v>
      </c>
    </row>
    <row r="159" spans="2:4" ht="15.75">
      <c r="B159" s="100" t="str">
        <f>'[1]PLAN COMPTABLE '!A69</f>
        <v>SERVICE BANCAIRE</v>
      </c>
      <c r="C159" s="98"/>
      <c r="D159" s="98">
        <f t="shared" ca="1" si="5"/>
        <v>0</v>
      </c>
    </row>
    <row r="160" spans="2:4" ht="15.75">
      <c r="B160" s="100" t="str">
        <f>'[1]PLAN COMPTABLE '!A70</f>
        <v>TELEPHONE</v>
      </c>
      <c r="C160" s="98"/>
      <c r="D160" s="98">
        <f t="shared" ca="1" si="5"/>
        <v>0</v>
      </c>
    </row>
    <row r="161" spans="2:4" ht="15.75">
      <c r="B161" s="100" t="str">
        <f>'[1]PLAN COMPTABLE '!A71</f>
        <v>TELEPHONE PORTABLE</v>
      </c>
      <c r="C161" s="98"/>
      <c r="D161" s="98">
        <f t="shared" ca="1" si="5"/>
        <v>0</v>
      </c>
    </row>
    <row r="162" spans="2:4" ht="15.75">
      <c r="B162" s="100" t="str">
        <f>'[1]PLAN COMPTABLE '!A72</f>
        <v>TRAITEM.INFORMAT.EXTERNE</v>
      </c>
      <c r="C162" s="98"/>
      <c r="D162" s="98">
        <f t="shared" ca="1" si="5"/>
        <v>0</v>
      </c>
    </row>
    <row r="163" spans="2:4" ht="15.75">
      <c r="B163" s="100" t="str">
        <f>'[1]PLAN COMPTABLE '!A73</f>
        <v>TRANSPORT SUR ACHATS</v>
      </c>
      <c r="C163" s="98"/>
      <c r="D163" s="98">
        <f t="shared" ca="1" si="5"/>
        <v>0</v>
      </c>
    </row>
    <row r="164" spans="2:4" ht="15.75">
      <c r="B164" s="100" t="str">
        <f>'[1]PLAN COMPTABLE '!A74</f>
        <v>VOYAGES ET DEPLACEMENTS</v>
      </c>
      <c r="C164" s="98"/>
      <c r="D164" s="98">
        <f t="shared" ca="1" si="5"/>
        <v>0</v>
      </c>
    </row>
    <row r="165" spans="2:4" ht="15.75">
      <c r="B165" s="100">
        <f>'[1]PLAN COMPTABLE '!A75</f>
        <v>0</v>
      </c>
      <c r="C165" s="98"/>
      <c r="D165" s="98">
        <f t="shared" ca="1" si="5"/>
        <v>0</v>
      </c>
    </row>
  </sheetData>
  <mergeCells count="63">
    <mergeCell ref="C69:D69"/>
    <mergeCell ref="H69:I69"/>
    <mergeCell ref="C70:D70"/>
    <mergeCell ref="H70:I70"/>
    <mergeCell ref="B72:J72"/>
    <mergeCell ref="B73:J73"/>
    <mergeCell ref="C66:D66"/>
    <mergeCell ref="H66:I66"/>
    <mergeCell ref="C67:D67"/>
    <mergeCell ref="H67:I67"/>
    <mergeCell ref="C68:D68"/>
    <mergeCell ref="H68:I68"/>
    <mergeCell ref="C63:D63"/>
    <mergeCell ref="H63:I63"/>
    <mergeCell ref="C64:D64"/>
    <mergeCell ref="H64:I64"/>
    <mergeCell ref="C65:D65"/>
    <mergeCell ref="H65:I65"/>
    <mergeCell ref="C60:D60"/>
    <mergeCell ref="H60:I60"/>
    <mergeCell ref="C61:D61"/>
    <mergeCell ref="H61:I61"/>
    <mergeCell ref="C62:D62"/>
    <mergeCell ref="H62:I62"/>
    <mergeCell ref="C57:D57"/>
    <mergeCell ref="H57:I57"/>
    <mergeCell ref="C58:D58"/>
    <mergeCell ref="H58:I58"/>
    <mergeCell ref="C59:D59"/>
    <mergeCell ref="H59:I59"/>
    <mergeCell ref="C54:D54"/>
    <mergeCell ref="H54:I54"/>
    <mergeCell ref="C55:D55"/>
    <mergeCell ref="H55:I55"/>
    <mergeCell ref="C56:D56"/>
    <mergeCell ref="H56:I56"/>
    <mergeCell ref="C51:D51"/>
    <mergeCell ref="H51:I51"/>
    <mergeCell ref="C52:D52"/>
    <mergeCell ref="H52:I52"/>
    <mergeCell ref="C53:D53"/>
    <mergeCell ref="H53:I53"/>
    <mergeCell ref="C48:D48"/>
    <mergeCell ref="H48:I48"/>
    <mergeCell ref="C49:D49"/>
    <mergeCell ref="H49:I49"/>
    <mergeCell ref="C50:D50"/>
    <mergeCell ref="H50:I50"/>
    <mergeCell ref="C45:D45"/>
    <mergeCell ref="H45:I45"/>
    <mergeCell ref="C46:D46"/>
    <mergeCell ref="H46:J46"/>
    <mergeCell ref="C47:D47"/>
    <mergeCell ref="H47:I47"/>
    <mergeCell ref="B5:L5"/>
    <mergeCell ref="B7:E7"/>
    <mergeCell ref="G7:J7"/>
    <mergeCell ref="H9:J9"/>
    <mergeCell ref="B9:E9"/>
    <mergeCell ref="B1:B3"/>
    <mergeCell ref="C1:J1"/>
    <mergeCell ref="C2:J2"/>
    <mergeCell ref="C3:J3"/>
  </mergeCells>
  <conditionalFormatting sqref="J47:J70">
    <cfRule type="cellIs" dxfId="1" priority="1" operator="greaterThan">
      <formula>0</formula>
    </cfRule>
  </conditionalFormatting>
  <dataValidations count="2">
    <dataValidation type="list" allowBlank="1" showInputMessage="1" showErrorMessage="1" sqref="I10:I40 H47:H70">
      <formula1>Compte_recettes_régie</formula1>
    </dataValidation>
    <dataValidation type="list" allowBlank="1" showInputMessage="1" showErrorMessage="1" sqref="C47:D70 D10:D40">
      <formula1>Compte_dépenses_régie</formula1>
    </dataValidation>
  </dataValidations>
  <pageMargins left="0.28000000000000003" right="0.16" top="0.33" bottom="0.31496062992125984" header="0.31496062992125984" footer="0.31496062992125984"/>
  <pageSetup paperSize="9" scale="6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74"/>
  <sheetViews>
    <sheetView zoomScale="85" zoomScaleNormal="85" workbookViewId="0">
      <selection activeCell="A2" sqref="A2:E2"/>
    </sheetView>
  </sheetViews>
  <sheetFormatPr baseColWidth="10" defaultRowHeight="15"/>
  <cols>
    <col min="1" max="1" width="50.7109375" style="111" customWidth="1"/>
    <col min="2" max="2" width="10.7109375" style="111" customWidth="1"/>
    <col min="3" max="3" width="40.7109375" style="111" customWidth="1"/>
    <col min="4" max="4" width="50.7109375" style="111" customWidth="1"/>
    <col min="5" max="5" width="10.7109375" style="111" customWidth="1"/>
    <col min="6" max="6" width="50.7109375" style="111" customWidth="1"/>
    <col min="7" max="7" width="40.7109375" style="111" customWidth="1"/>
    <col min="8" max="9" width="30.7109375" style="111" customWidth="1"/>
    <col min="10" max="10" width="20.7109375" style="111" customWidth="1"/>
    <col min="11" max="11" width="1.85546875" style="111" customWidth="1"/>
    <col min="12" max="12" width="20.7109375" style="111" customWidth="1"/>
    <col min="13" max="13" width="11.42578125" style="111"/>
    <col min="14" max="17" width="15.7109375" style="111" customWidth="1"/>
    <col min="18" max="18" width="19.5703125" style="111" customWidth="1"/>
    <col min="19" max="19" width="14.7109375" style="111" customWidth="1"/>
    <col min="20" max="16384" width="11.42578125" style="111"/>
  </cols>
  <sheetData>
    <row r="1" spans="1:18">
      <c r="C1" s="112"/>
      <c r="D1" s="112"/>
      <c r="L1" s="113"/>
      <c r="O1" s="112"/>
      <c r="P1" s="112"/>
      <c r="Q1" s="112"/>
    </row>
    <row r="2" spans="1:18" ht="28.5">
      <c r="A2" s="114"/>
      <c r="B2" s="115"/>
      <c r="C2" s="115"/>
      <c r="D2" s="115"/>
      <c r="E2" s="116"/>
      <c r="F2" s="113"/>
      <c r="G2" s="113"/>
      <c r="H2" s="113"/>
      <c r="I2" s="113"/>
      <c r="J2" s="113"/>
      <c r="L2" s="113"/>
      <c r="O2" s="117"/>
      <c r="P2" s="117"/>
      <c r="Q2" s="117"/>
    </row>
    <row r="3" spans="1:18" ht="19.5" customHeight="1">
      <c r="C3" s="113"/>
      <c r="D3" s="113"/>
      <c r="E3" s="113"/>
      <c r="F3" s="113"/>
      <c r="G3" s="113"/>
      <c r="H3" s="113"/>
      <c r="I3" s="113"/>
      <c r="J3" s="113"/>
      <c r="L3" s="113"/>
    </row>
    <row r="4" spans="1:18" ht="21">
      <c r="A4" s="118" t="s">
        <v>48</v>
      </c>
      <c r="B4" s="118"/>
      <c r="C4" s="119"/>
      <c r="D4" s="118" t="s">
        <v>49</v>
      </c>
      <c r="E4" s="118"/>
    </row>
    <row r="5" spans="1:18" ht="15.75">
      <c r="A5" s="100" t="s">
        <v>50</v>
      </c>
      <c r="B5" s="100" t="s">
        <v>51</v>
      </c>
      <c r="D5" s="100" t="s">
        <v>52</v>
      </c>
      <c r="E5" s="100">
        <v>7088100</v>
      </c>
      <c r="R5" s="113"/>
    </row>
    <row r="6" spans="1:18" ht="15.75">
      <c r="A6" s="100" t="s">
        <v>53</v>
      </c>
      <c r="B6" s="100"/>
      <c r="D6" s="100" t="s">
        <v>42</v>
      </c>
      <c r="E6" s="100"/>
    </row>
    <row r="7" spans="1:18" ht="15.75">
      <c r="A7" s="100" t="s">
        <v>54</v>
      </c>
      <c r="B7" s="100"/>
      <c r="D7" s="100" t="s">
        <v>55</v>
      </c>
      <c r="E7" s="100"/>
    </row>
    <row r="8" spans="1:18" ht="15.75">
      <c r="A8" s="100"/>
      <c r="B8" s="100"/>
      <c r="D8" s="100"/>
      <c r="E8" s="100"/>
      <c r="H8" s="120"/>
      <c r="I8" s="120"/>
      <c r="J8" s="120"/>
      <c r="K8" s="120"/>
      <c r="L8" s="120"/>
      <c r="N8" s="113"/>
      <c r="O8" s="113"/>
      <c r="P8" s="113"/>
      <c r="Q8" s="113"/>
      <c r="R8" s="113"/>
    </row>
    <row r="9" spans="1:18">
      <c r="B9" s="113"/>
      <c r="C9" s="113"/>
      <c r="D9" s="113"/>
      <c r="E9" s="121"/>
      <c r="F9" s="121"/>
      <c r="G9" s="113"/>
      <c r="H9" s="113"/>
      <c r="I9" s="113"/>
      <c r="J9" s="113"/>
      <c r="N9" s="113"/>
      <c r="O9" s="113"/>
      <c r="P9" s="113"/>
      <c r="Q9" s="113"/>
      <c r="R9" s="113"/>
    </row>
    <row r="10" spans="1:18" ht="21">
      <c r="A10" s="97" t="s">
        <v>46</v>
      </c>
      <c r="B10" s="99"/>
      <c r="C10" s="122"/>
      <c r="D10" s="99" t="s">
        <v>47</v>
      </c>
      <c r="E10" s="123"/>
      <c r="F10" s="121"/>
      <c r="G10" s="113"/>
      <c r="H10" s="113"/>
      <c r="I10" s="113"/>
      <c r="J10" s="113"/>
      <c r="N10" s="113"/>
      <c r="O10" s="113"/>
      <c r="P10" s="113"/>
      <c r="Q10" s="113"/>
      <c r="R10" s="113"/>
    </row>
    <row r="11" spans="1:18" ht="15.75">
      <c r="A11" s="100" t="s">
        <v>56</v>
      </c>
      <c r="B11" s="101">
        <v>6288200</v>
      </c>
      <c r="C11" s="124"/>
      <c r="D11" s="101" t="s">
        <v>25</v>
      </c>
      <c r="E11" s="125">
        <v>7065000</v>
      </c>
      <c r="F11" s="121"/>
      <c r="G11" s="113"/>
      <c r="H11" s="113"/>
      <c r="I11" s="113"/>
      <c r="J11" s="113"/>
      <c r="N11" s="113"/>
      <c r="O11" s="113"/>
      <c r="P11" s="113"/>
      <c r="Q11" s="113"/>
      <c r="R11" s="113"/>
    </row>
    <row r="12" spans="1:18" ht="15.75">
      <c r="A12" s="100" t="s">
        <v>57</v>
      </c>
      <c r="B12" s="101">
        <v>6068100</v>
      </c>
      <c r="C12" s="124"/>
      <c r="D12" s="101" t="s">
        <v>26</v>
      </c>
      <c r="E12" s="125">
        <v>7081600</v>
      </c>
      <c r="F12" s="121"/>
      <c r="G12" s="113"/>
      <c r="H12" s="113"/>
      <c r="I12" s="113"/>
      <c r="J12" s="113"/>
      <c r="N12" s="113"/>
      <c r="O12" s="113"/>
      <c r="P12" s="113"/>
      <c r="Q12" s="113"/>
      <c r="R12" s="113"/>
    </row>
    <row r="13" spans="1:18" ht="15.75">
      <c r="A13" s="100" t="s">
        <v>58</v>
      </c>
      <c r="B13" s="101">
        <v>6068150</v>
      </c>
      <c r="C13" s="124"/>
      <c r="D13" s="101" t="s">
        <v>27</v>
      </c>
      <c r="E13" s="125">
        <v>7085000</v>
      </c>
      <c r="F13" s="121"/>
      <c r="G13" s="113"/>
      <c r="H13" s="113"/>
      <c r="I13" s="113"/>
      <c r="J13" s="113"/>
      <c r="N13" s="113"/>
      <c r="O13" s="113"/>
      <c r="P13" s="113"/>
      <c r="Q13" s="113"/>
      <c r="R13" s="113"/>
    </row>
    <row r="14" spans="1:18" ht="15.75">
      <c r="A14" s="100" t="s">
        <v>59</v>
      </c>
      <c r="B14" s="101">
        <v>6068200</v>
      </c>
      <c r="C14" s="124"/>
      <c r="D14" s="101" t="s">
        <v>28</v>
      </c>
      <c r="E14" s="125">
        <v>7062000</v>
      </c>
      <c r="F14" s="121"/>
      <c r="G14" s="113"/>
      <c r="H14" s="113"/>
      <c r="I14" s="113"/>
      <c r="J14" s="113"/>
      <c r="N14" s="113"/>
      <c r="O14" s="113"/>
      <c r="P14" s="113"/>
      <c r="Q14" s="113"/>
      <c r="R14" s="113"/>
    </row>
    <row r="15" spans="1:18" ht="15.75">
      <c r="A15" s="100" t="s">
        <v>60</v>
      </c>
      <c r="B15" s="101">
        <v>6068110</v>
      </c>
      <c r="C15" s="124"/>
      <c r="D15" s="101" t="s">
        <v>29</v>
      </c>
      <c r="E15" s="125">
        <v>7061200</v>
      </c>
      <c r="F15" s="121"/>
      <c r="G15" s="113"/>
      <c r="H15" s="113"/>
      <c r="I15" s="113"/>
      <c r="J15" s="113"/>
      <c r="N15" s="113"/>
      <c r="O15" s="113"/>
      <c r="P15" s="113"/>
      <c r="Q15" s="113"/>
      <c r="R15" s="113"/>
    </row>
    <row r="16" spans="1:18" ht="15.75">
      <c r="A16" s="100" t="s">
        <v>61</v>
      </c>
      <c r="B16" s="101">
        <v>6063110</v>
      </c>
      <c r="C16" s="124"/>
      <c r="D16" s="101" t="s">
        <v>30</v>
      </c>
      <c r="E16" s="125">
        <v>7085900</v>
      </c>
      <c r="F16" s="121"/>
      <c r="G16" s="113"/>
      <c r="H16" s="113"/>
      <c r="I16" s="113"/>
      <c r="J16" s="113"/>
      <c r="N16" s="113"/>
      <c r="O16" s="113"/>
      <c r="P16" s="113"/>
      <c r="Q16" s="113"/>
      <c r="R16" s="113"/>
    </row>
    <row r="17" spans="1:18" ht="15.75">
      <c r="A17" s="100" t="s">
        <v>62</v>
      </c>
      <c r="B17" s="101">
        <v>6062300</v>
      </c>
      <c r="C17" s="124"/>
      <c r="D17" s="101" t="s">
        <v>31</v>
      </c>
      <c r="E17" s="125">
        <v>7088000</v>
      </c>
      <c r="F17" s="121"/>
      <c r="G17" s="113"/>
      <c r="H17" s="113"/>
      <c r="I17" s="113"/>
      <c r="J17" s="113"/>
      <c r="N17" s="113"/>
      <c r="O17" s="113"/>
      <c r="P17" s="113"/>
      <c r="Q17" s="113"/>
      <c r="R17" s="113"/>
    </row>
    <row r="18" spans="1:18" ht="15.75">
      <c r="A18" s="100" t="s">
        <v>63</v>
      </c>
      <c r="B18" s="101">
        <v>6062580</v>
      </c>
      <c r="C18" s="124"/>
      <c r="D18" s="101" t="s">
        <v>13</v>
      </c>
      <c r="E18" s="101">
        <v>7085600</v>
      </c>
      <c r="F18" s="113"/>
      <c r="G18" s="113"/>
      <c r="H18" s="113"/>
      <c r="I18" s="113"/>
      <c r="J18" s="113"/>
    </row>
    <row r="19" spans="1:18" ht="15.75">
      <c r="A19" s="100" t="s">
        <v>64</v>
      </c>
      <c r="B19" s="101">
        <v>6062530</v>
      </c>
      <c r="C19" s="124"/>
      <c r="D19" s="101" t="s">
        <v>32</v>
      </c>
      <c r="E19" s="101">
        <v>7085640</v>
      </c>
      <c r="F19" s="113"/>
      <c r="G19" s="113"/>
      <c r="H19" s="113"/>
      <c r="I19" s="113"/>
      <c r="J19" s="113"/>
    </row>
    <row r="20" spans="1:18" ht="15.75">
      <c r="A20" s="100" t="s">
        <v>65</v>
      </c>
      <c r="B20" s="101">
        <v>6063100</v>
      </c>
      <c r="C20" s="124"/>
      <c r="D20" s="101" t="s">
        <v>33</v>
      </c>
      <c r="E20" s="101">
        <v>7085650</v>
      </c>
      <c r="F20" s="113"/>
      <c r="G20" s="113"/>
      <c r="H20" s="113"/>
      <c r="I20" s="113"/>
      <c r="J20" s="113"/>
    </row>
    <row r="21" spans="1:18" ht="15.75">
      <c r="A21" s="100" t="s">
        <v>66</v>
      </c>
      <c r="B21" s="101">
        <v>6063150</v>
      </c>
      <c r="C21" s="124"/>
      <c r="D21" s="101" t="s">
        <v>34</v>
      </c>
      <c r="E21" s="101">
        <v>7085660</v>
      </c>
      <c r="F21" s="113"/>
      <c r="G21" s="113"/>
      <c r="H21" s="113"/>
      <c r="I21" s="113"/>
      <c r="J21" s="113"/>
    </row>
    <row r="22" spans="1:18" ht="15.75">
      <c r="A22" s="100" t="s">
        <v>67</v>
      </c>
      <c r="B22" s="101">
        <v>6068000</v>
      </c>
      <c r="C22" s="124"/>
      <c r="D22" s="101" t="s">
        <v>35</v>
      </c>
      <c r="E22" s="101">
        <v>7085610</v>
      </c>
      <c r="F22" s="113"/>
      <c r="G22" s="113"/>
      <c r="H22" s="113"/>
      <c r="I22" s="113"/>
      <c r="J22" s="113"/>
      <c r="N22" s="113"/>
      <c r="O22" s="113"/>
      <c r="P22" s="113"/>
      <c r="Q22" s="113"/>
      <c r="R22" s="113"/>
    </row>
    <row r="23" spans="1:18" ht="15.75">
      <c r="A23" s="100" t="s">
        <v>68</v>
      </c>
      <c r="B23" s="101">
        <v>6063200</v>
      </c>
      <c r="C23" s="124"/>
      <c r="D23" s="101" t="s">
        <v>36</v>
      </c>
      <c r="E23" s="101">
        <v>7085700</v>
      </c>
      <c r="F23" s="113"/>
      <c r="G23" s="113"/>
      <c r="H23" s="113"/>
      <c r="I23" s="113"/>
      <c r="J23" s="113"/>
      <c r="N23" s="113"/>
      <c r="O23" s="113"/>
      <c r="P23" s="113"/>
      <c r="Q23" s="113"/>
      <c r="R23" s="113"/>
    </row>
    <row r="24" spans="1:18" ht="15.75">
      <c r="A24" s="100" t="s">
        <v>69</v>
      </c>
      <c r="B24" s="101">
        <v>6062560</v>
      </c>
      <c r="C24" s="124"/>
      <c r="D24" s="101" t="s">
        <v>37</v>
      </c>
      <c r="E24" s="101">
        <v>7085580</v>
      </c>
      <c r="F24" s="113"/>
      <c r="G24" s="113"/>
      <c r="H24" s="113"/>
      <c r="I24" s="113"/>
      <c r="J24" s="113"/>
      <c r="N24" s="113"/>
      <c r="O24" s="113"/>
      <c r="P24" s="113"/>
      <c r="Q24" s="113"/>
      <c r="R24" s="113"/>
    </row>
    <row r="25" spans="1:18" ht="15.75">
      <c r="A25" s="100" t="s">
        <v>11</v>
      </c>
      <c r="B25" s="101">
        <v>6261000</v>
      </c>
      <c r="C25" s="124"/>
      <c r="D25" s="101" t="s">
        <v>38</v>
      </c>
      <c r="E25" s="101">
        <v>7081030</v>
      </c>
      <c r="F25" s="113"/>
      <c r="G25" s="113"/>
      <c r="H25" s="113"/>
      <c r="I25" s="113"/>
      <c r="J25" s="113"/>
      <c r="N25" s="113"/>
      <c r="O25" s="113"/>
      <c r="P25" s="113"/>
      <c r="Q25" s="113"/>
      <c r="R25" s="113"/>
    </row>
    <row r="26" spans="1:18" ht="15.75">
      <c r="A26" s="100" t="s">
        <v>17</v>
      </c>
      <c r="B26" s="101">
        <v>6063000</v>
      </c>
      <c r="C26" s="124"/>
      <c r="D26" s="101" t="s">
        <v>39</v>
      </c>
      <c r="E26" s="101">
        <v>7067000</v>
      </c>
      <c r="F26" s="113"/>
      <c r="G26" s="113"/>
      <c r="H26" s="113"/>
      <c r="I26" s="113"/>
      <c r="J26" s="113"/>
      <c r="N26" s="113"/>
      <c r="O26" s="113"/>
      <c r="P26" s="113"/>
      <c r="Q26" s="113"/>
      <c r="R26" s="113"/>
    </row>
    <row r="27" spans="1:18" ht="15.75">
      <c r="A27" s="100" t="s">
        <v>70</v>
      </c>
      <c r="B27" s="101">
        <v>6288000</v>
      </c>
      <c r="C27" s="124"/>
      <c r="D27" s="101" t="s">
        <v>40</v>
      </c>
      <c r="E27" s="101">
        <v>7085550</v>
      </c>
      <c r="F27" s="113"/>
      <c r="G27" s="113"/>
      <c r="H27" s="113"/>
      <c r="I27" s="113"/>
      <c r="J27" s="113"/>
      <c r="N27" s="113"/>
      <c r="O27" s="113"/>
      <c r="P27" s="113"/>
      <c r="Q27" s="113"/>
      <c r="R27" s="113"/>
    </row>
    <row r="28" spans="1:18" ht="15.75">
      <c r="A28" s="100" t="s">
        <v>71</v>
      </c>
      <c r="B28" s="101">
        <v>6281000</v>
      </c>
      <c r="C28" s="124"/>
      <c r="D28" s="101" t="s">
        <v>41</v>
      </c>
      <c r="E28" s="101">
        <v>7061050</v>
      </c>
      <c r="F28" s="113"/>
      <c r="G28" s="113"/>
      <c r="H28" s="113"/>
      <c r="I28" s="113"/>
      <c r="J28" s="113"/>
      <c r="N28" s="113"/>
      <c r="O28" s="113"/>
      <c r="P28" s="113"/>
      <c r="Q28" s="113"/>
      <c r="R28" s="113"/>
    </row>
    <row r="29" spans="1:18" ht="15.75">
      <c r="A29" s="100" t="s">
        <v>72</v>
      </c>
      <c r="B29" s="101">
        <v>6062600</v>
      </c>
      <c r="C29" s="124"/>
      <c r="D29" s="101" t="s">
        <v>42</v>
      </c>
      <c r="E29" s="101"/>
      <c r="F29" s="113"/>
      <c r="G29" s="113"/>
      <c r="H29" s="113"/>
      <c r="I29" s="113"/>
      <c r="J29" s="113"/>
      <c r="N29" s="113"/>
      <c r="O29" s="113"/>
      <c r="P29" s="113"/>
      <c r="Q29" s="113"/>
      <c r="R29" s="113"/>
    </row>
    <row r="30" spans="1:18" ht="15.75">
      <c r="A30" s="100" t="s">
        <v>73</v>
      </c>
      <c r="B30" s="101">
        <v>6061310</v>
      </c>
      <c r="C30" s="124"/>
      <c r="D30" s="101" t="s">
        <v>43</v>
      </c>
      <c r="E30" s="101"/>
      <c r="F30" s="113"/>
      <c r="G30" s="113"/>
      <c r="H30" s="113"/>
      <c r="I30" s="113"/>
      <c r="J30" s="113"/>
      <c r="N30" s="113"/>
      <c r="O30" s="113"/>
      <c r="P30" s="113"/>
      <c r="Q30" s="113"/>
      <c r="R30" s="113"/>
    </row>
    <row r="31" spans="1:18" ht="15.75">
      <c r="A31" s="100" t="s">
        <v>74</v>
      </c>
      <c r="B31" s="101">
        <v>6062610</v>
      </c>
      <c r="C31" s="124"/>
      <c r="D31" s="101"/>
      <c r="E31" s="101"/>
      <c r="F31" s="113"/>
      <c r="G31" s="113"/>
      <c r="H31" s="113"/>
      <c r="I31" s="113"/>
      <c r="J31" s="113"/>
    </row>
    <row r="32" spans="1:18" ht="15.75">
      <c r="A32" s="100" t="s">
        <v>75</v>
      </c>
      <c r="B32" s="101">
        <v>6255100</v>
      </c>
      <c r="C32" s="124"/>
      <c r="D32" s="124"/>
      <c r="E32" s="124"/>
      <c r="F32" s="113"/>
      <c r="G32" s="113"/>
      <c r="H32" s="113"/>
      <c r="I32" s="113"/>
      <c r="J32" s="113"/>
    </row>
    <row r="33" spans="1:18" ht="15.75">
      <c r="A33" s="100" t="s">
        <v>76</v>
      </c>
      <c r="B33" s="101">
        <v>6255000</v>
      </c>
      <c r="C33" s="124"/>
      <c r="D33" s="124"/>
      <c r="E33" s="124"/>
      <c r="F33" s="113"/>
      <c r="G33" s="113"/>
      <c r="H33" s="113"/>
      <c r="I33" s="113"/>
      <c r="J33" s="113"/>
    </row>
    <row r="34" spans="1:18" ht="15.75">
      <c r="A34" s="100" t="s">
        <v>77</v>
      </c>
      <c r="B34" s="101">
        <v>6251500</v>
      </c>
      <c r="C34" s="124"/>
      <c r="D34" s="124"/>
      <c r="E34" s="124"/>
      <c r="F34" s="113"/>
      <c r="G34" s="113"/>
      <c r="H34" s="113"/>
      <c r="I34" s="113"/>
      <c r="J34" s="113"/>
    </row>
    <row r="35" spans="1:18" ht="15.75">
      <c r="A35" s="100" t="s">
        <v>78</v>
      </c>
      <c r="B35" s="101">
        <v>6251100</v>
      </c>
      <c r="C35" s="124"/>
      <c r="D35" s="124"/>
      <c r="E35" s="124"/>
      <c r="F35" s="113"/>
      <c r="G35" s="113"/>
      <c r="H35" s="113"/>
      <c r="I35" s="113"/>
      <c r="J35" s="113"/>
    </row>
    <row r="36" spans="1:18" ht="15.75">
      <c r="A36" s="100" t="s">
        <v>79</v>
      </c>
      <c r="B36" s="101" t="s">
        <v>80</v>
      </c>
      <c r="C36" s="124"/>
      <c r="D36" s="124"/>
      <c r="E36" s="124"/>
      <c r="F36" s="113"/>
      <c r="G36" s="113"/>
      <c r="H36" s="113"/>
      <c r="I36" s="113"/>
      <c r="J36" s="113"/>
      <c r="N36" s="113"/>
      <c r="O36" s="113"/>
      <c r="P36" s="113"/>
      <c r="Q36" s="113"/>
      <c r="R36" s="113"/>
    </row>
    <row r="37" spans="1:18" ht="15.75">
      <c r="A37" s="100" t="s">
        <v>81</v>
      </c>
      <c r="B37" s="101">
        <v>6061200</v>
      </c>
      <c r="C37" s="124"/>
      <c r="D37" s="124"/>
      <c r="E37" s="124"/>
      <c r="F37" s="113"/>
      <c r="G37" s="113"/>
      <c r="H37" s="113"/>
      <c r="I37" s="113"/>
      <c r="J37" s="113"/>
      <c r="N37" s="113"/>
      <c r="O37" s="113"/>
      <c r="P37" s="113"/>
      <c r="Q37" s="113"/>
      <c r="R37" s="113"/>
    </row>
    <row r="38" spans="1:18" ht="15.75">
      <c r="A38" s="100" t="s">
        <v>82</v>
      </c>
      <c r="B38" s="101">
        <v>6061210</v>
      </c>
      <c r="C38" s="124"/>
      <c r="D38" s="124"/>
      <c r="E38" s="124"/>
      <c r="F38" s="113"/>
      <c r="G38" s="113"/>
      <c r="H38" s="113"/>
      <c r="I38" s="113"/>
      <c r="J38" s="113"/>
      <c r="N38" s="113"/>
      <c r="O38" s="113"/>
      <c r="P38" s="113"/>
      <c r="Q38" s="113"/>
      <c r="R38" s="113"/>
    </row>
    <row r="39" spans="1:18" ht="15.75">
      <c r="A39" s="100" t="s">
        <v>15</v>
      </c>
      <c r="B39" s="101" t="s">
        <v>83</v>
      </c>
      <c r="C39" s="124"/>
      <c r="D39" s="124"/>
      <c r="E39" s="124"/>
      <c r="F39" s="113"/>
      <c r="G39" s="113"/>
      <c r="H39" s="113"/>
      <c r="I39" s="113"/>
      <c r="J39" s="113"/>
      <c r="N39" s="113"/>
      <c r="O39" s="113"/>
      <c r="P39" s="113"/>
      <c r="Q39" s="113"/>
      <c r="R39" s="113"/>
    </row>
    <row r="40" spans="1:18" ht="15.75">
      <c r="A40" s="100" t="s">
        <v>84</v>
      </c>
      <c r="B40" s="100">
        <v>6062400</v>
      </c>
      <c r="C40" s="126"/>
      <c r="D40" s="126"/>
      <c r="E40" s="126"/>
      <c r="N40" s="113"/>
      <c r="O40" s="113"/>
      <c r="P40" s="113"/>
      <c r="Q40" s="113"/>
      <c r="R40" s="113"/>
    </row>
    <row r="41" spans="1:18" ht="15.75">
      <c r="A41" s="100" t="s">
        <v>85</v>
      </c>
      <c r="B41" s="100">
        <v>6062410</v>
      </c>
      <c r="C41" s="126"/>
      <c r="D41" s="126"/>
      <c r="E41" s="126"/>
    </row>
    <row r="42" spans="1:18" ht="15.75">
      <c r="A42" s="100" t="s">
        <v>86</v>
      </c>
      <c r="B42" s="100">
        <v>6064100</v>
      </c>
      <c r="C42" s="126"/>
      <c r="D42" s="126"/>
      <c r="E42" s="126"/>
    </row>
    <row r="43" spans="1:18" ht="15.75">
      <c r="A43" s="100" t="s">
        <v>87</v>
      </c>
      <c r="B43" s="100">
        <v>6062550</v>
      </c>
      <c r="C43" s="126"/>
      <c r="D43" s="126"/>
      <c r="E43" s="126"/>
    </row>
    <row r="44" spans="1:18" ht="15.75">
      <c r="A44" s="100" t="s">
        <v>87</v>
      </c>
      <c r="B44" s="100">
        <v>6062800</v>
      </c>
      <c r="C44" s="126"/>
      <c r="D44" s="126"/>
      <c r="E44" s="126"/>
    </row>
    <row r="45" spans="1:18" ht="15.75">
      <c r="A45" s="100" t="s">
        <v>88</v>
      </c>
      <c r="B45" s="100">
        <v>6062680</v>
      </c>
      <c r="C45" s="126"/>
      <c r="D45" s="126"/>
      <c r="E45" s="126"/>
      <c r="H45" s="120"/>
      <c r="I45" s="120"/>
      <c r="J45" s="120"/>
      <c r="K45" s="120"/>
      <c r="L45" s="120"/>
    </row>
    <row r="46" spans="1:18" ht="15.75">
      <c r="A46" s="100" t="s">
        <v>89</v>
      </c>
      <c r="B46" s="100">
        <v>6064200</v>
      </c>
      <c r="C46" s="124"/>
      <c r="D46" s="124"/>
      <c r="E46" s="126"/>
    </row>
    <row r="47" spans="1:18" ht="15.75">
      <c r="A47" s="100" t="s">
        <v>90</v>
      </c>
      <c r="B47" s="100">
        <v>6062200</v>
      </c>
      <c r="C47" s="124"/>
      <c r="D47" s="124"/>
      <c r="E47" s="126"/>
    </row>
    <row r="48" spans="1:18" ht="15.75">
      <c r="A48" s="100" t="s">
        <v>90</v>
      </c>
      <c r="B48" s="100">
        <v>6066100</v>
      </c>
      <c r="C48" s="124"/>
      <c r="D48" s="124"/>
      <c r="E48" s="126"/>
    </row>
    <row r="49" spans="1:5" ht="15.75">
      <c r="A49" s="100" t="s">
        <v>91</v>
      </c>
      <c r="B49" s="100"/>
      <c r="C49" s="124"/>
      <c r="D49" s="124"/>
      <c r="E49" s="126"/>
    </row>
    <row r="50" spans="1:5" ht="15.75">
      <c r="A50" s="100" t="s">
        <v>92</v>
      </c>
      <c r="B50" s="100">
        <v>6288100</v>
      </c>
      <c r="C50" s="124"/>
      <c r="D50" s="124"/>
      <c r="E50" s="126"/>
    </row>
    <row r="51" spans="1:5" ht="15.75">
      <c r="A51" s="100" t="s">
        <v>93</v>
      </c>
      <c r="B51" s="100">
        <v>6061300</v>
      </c>
      <c r="C51" s="124"/>
      <c r="D51" s="124"/>
      <c r="E51" s="126"/>
    </row>
    <row r="52" spans="1:5" ht="15.75">
      <c r="A52" s="100" t="s">
        <v>94</v>
      </c>
      <c r="B52" s="100">
        <v>6062120</v>
      </c>
      <c r="C52" s="124"/>
      <c r="D52" s="124"/>
      <c r="E52" s="126"/>
    </row>
    <row r="53" spans="1:5" ht="15.75">
      <c r="A53" s="100" t="s">
        <v>95</v>
      </c>
      <c r="B53" s="100">
        <v>6264000</v>
      </c>
      <c r="C53" s="124"/>
      <c r="D53" s="124"/>
      <c r="E53" s="126"/>
    </row>
    <row r="54" spans="1:5" ht="15.75">
      <c r="A54" s="100" t="s">
        <v>96</v>
      </c>
      <c r="B54" s="100">
        <v>6062130</v>
      </c>
      <c r="C54" s="124"/>
      <c r="D54" s="124"/>
      <c r="E54" s="126"/>
    </row>
    <row r="55" spans="1:5" ht="15.75">
      <c r="A55" s="100" t="s">
        <v>97</v>
      </c>
      <c r="B55" s="100">
        <v>6256000</v>
      </c>
      <c r="C55" s="124"/>
      <c r="D55" s="124"/>
      <c r="E55" s="126"/>
    </row>
    <row r="56" spans="1:5" ht="15.75">
      <c r="A56" s="100" t="s">
        <v>98</v>
      </c>
      <c r="B56" s="100"/>
      <c r="C56" s="124"/>
      <c r="D56" s="124"/>
      <c r="E56" s="126"/>
    </row>
    <row r="57" spans="1:5" ht="15.75">
      <c r="A57" s="100" t="s">
        <v>99</v>
      </c>
      <c r="B57" s="100">
        <v>6283000</v>
      </c>
      <c r="C57" s="124"/>
      <c r="D57" s="124"/>
      <c r="E57" s="126"/>
    </row>
    <row r="58" spans="1:5" ht="15.75">
      <c r="A58" s="100" t="s">
        <v>100</v>
      </c>
      <c r="B58" s="100">
        <v>6062510</v>
      </c>
      <c r="C58" s="124"/>
      <c r="D58" s="124"/>
      <c r="E58" s="126"/>
    </row>
    <row r="59" spans="1:5" ht="15.75">
      <c r="A59" s="100" t="s">
        <v>101</v>
      </c>
      <c r="B59" s="100">
        <v>6066000</v>
      </c>
      <c r="C59" s="124"/>
      <c r="D59" s="124"/>
      <c r="E59" s="126"/>
    </row>
    <row r="60" spans="1:5" ht="15.75">
      <c r="A60" s="100" t="s">
        <v>102</v>
      </c>
      <c r="B60" s="100">
        <v>6062100</v>
      </c>
      <c r="C60" s="124"/>
      <c r="D60" s="124"/>
      <c r="E60" s="126"/>
    </row>
    <row r="61" spans="1:5" ht="15.75">
      <c r="A61" s="100" t="s">
        <v>103</v>
      </c>
      <c r="B61" s="100">
        <v>6062110</v>
      </c>
      <c r="C61" s="124"/>
      <c r="D61" s="124"/>
      <c r="E61" s="126"/>
    </row>
    <row r="62" spans="1:5" ht="15.75">
      <c r="A62" s="100" t="s">
        <v>104</v>
      </c>
      <c r="B62" s="100">
        <v>6238000</v>
      </c>
      <c r="C62" s="124"/>
      <c r="D62" s="124"/>
      <c r="E62" s="126"/>
    </row>
    <row r="63" spans="1:5" ht="15.75">
      <c r="A63" s="100" t="s">
        <v>105</v>
      </c>
      <c r="B63" s="100">
        <v>6282000</v>
      </c>
      <c r="C63" s="124"/>
      <c r="D63" s="124"/>
      <c r="E63" s="126"/>
    </row>
    <row r="64" spans="1:5" ht="15.75">
      <c r="A64" s="100" t="s">
        <v>106</v>
      </c>
      <c r="B64" s="100">
        <v>6282010</v>
      </c>
      <c r="C64" s="124"/>
      <c r="D64" s="124"/>
      <c r="E64" s="126"/>
    </row>
    <row r="65" spans="1:5" ht="15.75">
      <c r="A65" s="100" t="s">
        <v>107</v>
      </c>
      <c r="B65" s="100">
        <v>6062540</v>
      </c>
      <c r="C65" s="124"/>
      <c r="D65" s="124"/>
      <c r="E65" s="126"/>
    </row>
    <row r="66" spans="1:5" ht="15.75">
      <c r="A66" s="100" t="s">
        <v>108</v>
      </c>
      <c r="B66" s="100">
        <v>6062210</v>
      </c>
      <c r="C66" s="124"/>
      <c r="D66" s="124"/>
      <c r="E66" s="126"/>
    </row>
    <row r="67" spans="1:5" ht="15.75">
      <c r="A67" s="100" t="s">
        <v>109</v>
      </c>
      <c r="B67" s="100">
        <v>6236000</v>
      </c>
      <c r="C67" s="124"/>
      <c r="D67" s="124"/>
      <c r="E67" s="126"/>
    </row>
    <row r="68" spans="1:5" ht="15.75">
      <c r="A68" s="100" t="s">
        <v>110</v>
      </c>
      <c r="B68" s="100">
        <v>6257000</v>
      </c>
      <c r="C68" s="124"/>
      <c r="D68" s="124"/>
      <c r="E68" s="126"/>
    </row>
    <row r="69" spans="1:5" ht="15.75">
      <c r="A69" s="100" t="s">
        <v>111</v>
      </c>
      <c r="B69" s="100">
        <v>6278000</v>
      </c>
      <c r="C69" s="124"/>
      <c r="D69" s="124"/>
      <c r="E69" s="126"/>
    </row>
    <row r="70" spans="1:5" ht="15.75">
      <c r="A70" s="100" t="s">
        <v>112</v>
      </c>
      <c r="B70" s="100">
        <v>6262000</v>
      </c>
      <c r="C70" s="126"/>
      <c r="D70" s="126"/>
      <c r="E70" s="126"/>
    </row>
    <row r="71" spans="1:5" ht="15.75">
      <c r="A71" s="100" t="s">
        <v>113</v>
      </c>
      <c r="B71" s="100">
        <v>6263000</v>
      </c>
      <c r="C71" s="126"/>
      <c r="D71" s="126"/>
      <c r="E71" s="126"/>
    </row>
    <row r="72" spans="1:5" ht="15.75">
      <c r="A72" s="100" t="s">
        <v>114</v>
      </c>
      <c r="B72" s="100">
        <v>6284000</v>
      </c>
      <c r="C72" s="126"/>
      <c r="D72" s="126"/>
      <c r="E72" s="126"/>
    </row>
    <row r="73" spans="1:5" ht="15.75">
      <c r="A73" s="100" t="s">
        <v>115</v>
      </c>
      <c r="B73" s="100">
        <v>6241000</v>
      </c>
      <c r="C73" s="126"/>
      <c r="D73" s="126"/>
      <c r="E73" s="126"/>
    </row>
    <row r="74" spans="1:5" ht="15.75">
      <c r="A74" s="100" t="s">
        <v>116</v>
      </c>
      <c r="B74" s="100">
        <v>6251000</v>
      </c>
      <c r="C74" s="126"/>
      <c r="D74" s="126"/>
      <c r="E74" s="126"/>
    </row>
    <row r="75" spans="1:5" ht="15.75">
      <c r="A75" s="100"/>
      <c r="B75" s="100"/>
      <c r="C75" s="126"/>
      <c r="D75" s="126"/>
      <c r="E75" s="126"/>
    </row>
    <row r="264" spans="4:5">
      <c r="D264" s="111">
        <v>7315000</v>
      </c>
      <c r="E264" s="111" t="s">
        <v>117</v>
      </c>
    </row>
    <row r="265" spans="4:5">
      <c r="D265" s="111">
        <v>7317100</v>
      </c>
      <c r="E265" s="111" t="s">
        <v>118</v>
      </c>
    </row>
    <row r="266" spans="4:5">
      <c r="D266" s="111">
        <v>7317200</v>
      </c>
      <c r="E266" s="111" t="s">
        <v>119</v>
      </c>
    </row>
    <row r="267" spans="4:5">
      <c r="D267" s="111">
        <v>7340000</v>
      </c>
      <c r="E267" s="111" t="s">
        <v>120</v>
      </c>
    </row>
    <row r="268" spans="4:5">
      <c r="D268" s="111">
        <v>7341000</v>
      </c>
      <c r="E268" s="111" t="s">
        <v>121</v>
      </c>
    </row>
    <row r="269" spans="4:5">
      <c r="D269" s="111">
        <v>7361000</v>
      </c>
      <c r="E269" s="111" t="s">
        <v>122</v>
      </c>
    </row>
    <row r="270" spans="4:5">
      <c r="D270" s="111">
        <v>7362000</v>
      </c>
      <c r="E270" s="111" t="s">
        <v>123</v>
      </c>
    </row>
    <row r="273" spans="4:5" ht="20.25" customHeight="1">
      <c r="D273" s="111">
        <v>7473000</v>
      </c>
      <c r="E273" s="111" t="s">
        <v>124</v>
      </c>
    </row>
    <row r="274" spans="4:5">
      <c r="D274" s="111">
        <v>7478000</v>
      </c>
      <c r="E274" s="111" t="s">
        <v>125</v>
      </c>
    </row>
  </sheetData>
  <autoFilter ref="A10:B74">
    <sortState ref="A11:B74">
      <sortCondition ref="A10:A74"/>
    </sortState>
  </autoFilter>
  <mergeCells count="1">
    <mergeCell ref="A2:E2"/>
  </mergeCells>
  <conditionalFormatting sqref="J46:J69">
    <cfRule type="cellIs" dxfId="0" priority="1" operator="greaterThan">
      <formula>0</formula>
    </cfRule>
  </conditionalFormatting>
  <pageMargins left="0.24" right="0.31" top="0.55000000000000004" bottom="0.33" header="0.4921259845" footer="0.19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05 - REGIE </vt:lpstr>
      <vt:lpstr>PLAN COMPTABLE </vt:lpstr>
      <vt:lpstr>Compte_dépense</vt:lpstr>
      <vt:lpstr>Compte_recettes</vt:lpstr>
      <vt:lpstr>tablo_dépenses</vt:lpstr>
      <vt:lpstr>tablo_recettes</vt:lpstr>
      <vt:lpstr>'PLAN COMPTABLE '!Zone_d_impression</vt:lpstr>
    </vt:vector>
  </TitlesOfParts>
  <Company>AREPA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00371.direction</dc:creator>
  <cp:lastModifiedBy>00371.direction</cp:lastModifiedBy>
  <dcterms:created xsi:type="dcterms:W3CDTF">2013-05-31T14:32:46Z</dcterms:created>
  <dcterms:modified xsi:type="dcterms:W3CDTF">2013-05-31T14:40:50Z</dcterms:modified>
</cp:coreProperties>
</file>