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15" yWindow="-15" windowWidth="28860" windowHeight="6375" firstSheet="1" activeTab="2"/>
  </bookViews>
  <sheets>
    <sheet name="TEST GIR PROSPECT" sheetId="8" r:id="rId1"/>
    <sheet name="LISTE DES RESIDENTS" sheetId="3" r:id="rId2"/>
    <sheet name="IMPRESSION AGGIR RESIDENT" sheetId="2" r:id="rId3"/>
    <sheet name="GIRMP" sheetId="4" r:id="rId4"/>
    <sheet name="algorithme" sheetId="1" r:id="rId5"/>
    <sheet name="algorithme (2)" sheetId="9" r:id="rId6"/>
  </sheets>
  <definedNames>
    <definedName name="_xlnm._FilterDatabase" localSheetId="1" hidden="1">'LISTE DES RESIDENTS'!$A$4:$AE$101</definedName>
    <definedName name="PATIENT1">'LISTE DES RESIDENTS'!$AE$17:$AE$17</definedName>
    <definedName name="_xlnm.Print_Area" localSheetId="4">algorithme!$A$1:$R$26</definedName>
    <definedName name="_xlnm.Print_Area" localSheetId="5">'algorithme (2)'!$A$1:$R$26</definedName>
    <definedName name="_xlnm.Print_Area" localSheetId="3">GIRMP!$B$1:$H$40,GIRMP!$J$4:$K$40</definedName>
    <definedName name="_xlnm.Print_Area" localSheetId="2">'IMPRESSION AGGIR RESIDENT'!$A$1:$H$60</definedName>
    <definedName name="_xlnm.Print_Area" localSheetId="1">'LISTE DES RESIDENTS'!$A$1:$AE$101</definedName>
    <definedName name="_xlnm.Print_Area" localSheetId="0">'TEST GIR PROSPECT'!$B$1:$H$60</definedName>
  </definedNames>
  <calcPr calcId="125725" concurrentCalc="0"/>
</workbook>
</file>

<file path=xl/calcChain.xml><?xml version="1.0" encoding="utf-8"?>
<calcChain xmlns="http://schemas.openxmlformats.org/spreadsheetml/2006/main">
  <c r="D4" i="8"/>
  <c r="D5" i="2"/>
  <c r="D4"/>
  <c r="H17" i="8"/>
  <c r="H30" i="2"/>
  <c r="H38"/>
  <c r="H14" i="8"/>
  <c r="F47"/>
  <c r="F47" i="2"/>
  <c r="H42"/>
  <c r="H40"/>
  <c r="H36"/>
  <c r="H34"/>
  <c r="H32"/>
  <c r="H27"/>
  <c r="H25"/>
  <c r="H23"/>
  <c r="H21"/>
  <c r="G20"/>
  <c r="G19"/>
  <c r="G18"/>
  <c r="G17"/>
  <c r="G16"/>
  <c r="G15"/>
  <c r="G14"/>
  <c r="G13"/>
  <c r="G12"/>
  <c r="H10"/>
  <c r="H8"/>
  <c r="H12"/>
  <c r="H14"/>
  <c r="H19"/>
  <c r="H12" i="8"/>
  <c r="J17"/>
  <c r="R13" i="9"/>
  <c r="J19" i="8"/>
  <c r="H19"/>
  <c r="R15" i="9"/>
  <c r="J17" i="2"/>
  <c r="H17"/>
  <c r="J19"/>
  <c r="AF5" i="3"/>
  <c r="R23" i="9"/>
  <c r="P23"/>
  <c r="N23"/>
  <c r="L23"/>
  <c r="J23"/>
  <c r="H23"/>
  <c r="F23"/>
  <c r="D23"/>
  <c r="R22"/>
  <c r="P22"/>
  <c r="N22"/>
  <c r="L22"/>
  <c r="J22"/>
  <c r="H22"/>
  <c r="F22"/>
  <c r="D22"/>
  <c r="R21"/>
  <c r="P21"/>
  <c r="N21"/>
  <c r="L21"/>
  <c r="J21"/>
  <c r="H21"/>
  <c r="F21"/>
  <c r="D21"/>
  <c r="R20"/>
  <c r="P20"/>
  <c r="N20"/>
  <c r="L20"/>
  <c r="J20"/>
  <c r="H20"/>
  <c r="F20"/>
  <c r="D20"/>
  <c r="R19"/>
  <c r="R17"/>
  <c r="R11"/>
  <c r="R7"/>
  <c r="R5"/>
  <c r="F5" i="1"/>
  <c r="D6"/>
  <c r="E4" i="4"/>
  <c r="AL5" i="3"/>
  <c r="AL6"/>
  <c r="AL7"/>
  <c r="AL8"/>
  <c r="AL9"/>
  <c r="AL10"/>
  <c r="AL11"/>
  <c r="AL12"/>
  <c r="AL13"/>
  <c r="AL14"/>
  <c r="AL15"/>
  <c r="AL16"/>
  <c r="AL17"/>
  <c r="AL18"/>
  <c r="AL19"/>
  <c r="AL20"/>
  <c r="AL21"/>
  <c r="AL22"/>
  <c r="AL23"/>
  <c r="AL24"/>
  <c r="AL27"/>
  <c r="AL28"/>
  <c r="AL29"/>
  <c r="AL30"/>
  <c r="AL31"/>
  <c r="AL32"/>
  <c r="AL33"/>
  <c r="AL34"/>
  <c r="AL35"/>
  <c r="AL36"/>
  <c r="AL37"/>
  <c r="AL38"/>
  <c r="AL39"/>
  <c r="AL40"/>
  <c r="AL41"/>
  <c r="AL42"/>
  <c r="AL43"/>
  <c r="AL44"/>
  <c r="AL45"/>
  <c r="AL46"/>
  <c r="AL47"/>
  <c r="AL48"/>
  <c r="AL49"/>
  <c r="AL50"/>
  <c r="AL51"/>
  <c r="AL52"/>
  <c r="AL53"/>
  <c r="AL54"/>
  <c r="AL55"/>
  <c r="AL56"/>
  <c r="AL57"/>
  <c r="AL58"/>
  <c r="AL59"/>
  <c r="AL60"/>
  <c r="AL61"/>
  <c r="AL62"/>
  <c r="AL63"/>
  <c r="AL64"/>
  <c r="AL65"/>
  <c r="AL66"/>
  <c r="AL67"/>
  <c r="AL68"/>
  <c r="AL69"/>
  <c r="AL70"/>
  <c r="AL71"/>
  <c r="AL72"/>
  <c r="AL73"/>
  <c r="AL74"/>
  <c r="AL75"/>
  <c r="AL76"/>
  <c r="AL77"/>
  <c r="AL78"/>
  <c r="AL79"/>
  <c r="AL80"/>
  <c r="AL81"/>
  <c r="AL82"/>
  <c r="AL83"/>
  <c r="AL84"/>
  <c r="AL85"/>
  <c r="AL86"/>
  <c r="AL87"/>
  <c r="AL88"/>
  <c r="AL89"/>
  <c r="AL90"/>
  <c r="AL91"/>
  <c r="AL92"/>
  <c r="AL93"/>
  <c r="AL94"/>
  <c r="AL95"/>
  <c r="AL96"/>
  <c r="AL97"/>
  <c r="AL98"/>
  <c r="AL99"/>
  <c r="AL100"/>
  <c r="AL101"/>
  <c r="AG5"/>
  <c r="AG6"/>
  <c r="AG7"/>
  <c r="AG8"/>
  <c r="AG9"/>
  <c r="AG10"/>
  <c r="AG11"/>
  <c r="AG12"/>
  <c r="AG13"/>
  <c r="AG14"/>
  <c r="AG15"/>
  <c r="AG16"/>
  <c r="AG17"/>
  <c r="AG18"/>
  <c r="AG19"/>
  <c r="AG20"/>
  <c r="AG21"/>
  <c r="AG22"/>
  <c r="AG23"/>
  <c r="AG24"/>
  <c r="AG27"/>
  <c r="AG28"/>
  <c r="AG29"/>
  <c r="AG30"/>
  <c r="AG31"/>
  <c r="AG32"/>
  <c r="AG33"/>
  <c r="AG34"/>
  <c r="AG35"/>
  <c r="AG36"/>
  <c r="AG37"/>
  <c r="AG38"/>
  <c r="AG39"/>
  <c r="AG40"/>
  <c r="AG41"/>
  <c r="AG42"/>
  <c r="AG43"/>
  <c r="AG44"/>
  <c r="AG45"/>
  <c r="AG46"/>
  <c r="AG47"/>
  <c r="AG48"/>
  <c r="AG49"/>
  <c r="AG50"/>
  <c r="AG51"/>
  <c r="AG52"/>
  <c r="AG53"/>
  <c r="AG54"/>
  <c r="AG55"/>
  <c r="AG56"/>
  <c r="AG57"/>
  <c r="AG58"/>
  <c r="AG59"/>
  <c r="AG60"/>
  <c r="AG61"/>
  <c r="AG62"/>
  <c r="AG63"/>
  <c r="AG64"/>
  <c r="AG65"/>
  <c r="AG66"/>
  <c r="AG67"/>
  <c r="AG68"/>
  <c r="AG69"/>
  <c r="AG70"/>
  <c r="AG71"/>
  <c r="AG72"/>
  <c r="AG73"/>
  <c r="AG74"/>
  <c r="AG75"/>
  <c r="AG76"/>
  <c r="AG77"/>
  <c r="AG78"/>
  <c r="AG79"/>
  <c r="AG80"/>
  <c r="AG81"/>
  <c r="AG82"/>
  <c r="AG83"/>
  <c r="AG84"/>
  <c r="AG85"/>
  <c r="AG86"/>
  <c r="AG87"/>
  <c r="AG88"/>
  <c r="AG89"/>
  <c r="AG90"/>
  <c r="AG91"/>
  <c r="AG92"/>
  <c r="AG93"/>
  <c r="AG94"/>
  <c r="AG95"/>
  <c r="AG96"/>
  <c r="AG97"/>
  <c r="AG98"/>
  <c r="AG99"/>
  <c r="AG100"/>
  <c r="AG101"/>
  <c r="AH5"/>
  <c r="AH6"/>
  <c r="AH7"/>
  <c r="AH8"/>
  <c r="AH9"/>
  <c r="AH10"/>
  <c r="AH11"/>
  <c r="AH12"/>
  <c r="AH13"/>
  <c r="AH14"/>
  <c r="AH15"/>
  <c r="AH16"/>
  <c r="AH17"/>
  <c r="AH18"/>
  <c r="AH19"/>
  <c r="AH20"/>
  <c r="AH21"/>
  <c r="AH22"/>
  <c r="AH23"/>
  <c r="AH24"/>
  <c r="AH27"/>
  <c r="AH28"/>
  <c r="AH29"/>
  <c r="AH30"/>
  <c r="AH31"/>
  <c r="AH32"/>
  <c r="AH33"/>
  <c r="AH34"/>
  <c r="AH35"/>
  <c r="AH36"/>
  <c r="AH37"/>
  <c r="AH38"/>
  <c r="AH39"/>
  <c r="AH40"/>
  <c r="AH41"/>
  <c r="AH42"/>
  <c r="AH43"/>
  <c r="AH44"/>
  <c r="AH45"/>
  <c r="AH46"/>
  <c r="AH47"/>
  <c r="AH48"/>
  <c r="AH49"/>
  <c r="AH50"/>
  <c r="AH51"/>
  <c r="AH52"/>
  <c r="AH53"/>
  <c r="AH54"/>
  <c r="AH55"/>
  <c r="AH56"/>
  <c r="AH57"/>
  <c r="AH58"/>
  <c r="AH59"/>
  <c r="AH60"/>
  <c r="AH61"/>
  <c r="AH62"/>
  <c r="AH63"/>
  <c r="AH64"/>
  <c r="AH65"/>
  <c r="AH66"/>
  <c r="AH67"/>
  <c r="AH68"/>
  <c r="AH69"/>
  <c r="AH70"/>
  <c r="AH71"/>
  <c r="AH72"/>
  <c r="AH73"/>
  <c r="AH74"/>
  <c r="AH75"/>
  <c r="AH76"/>
  <c r="AH77"/>
  <c r="AH78"/>
  <c r="AH79"/>
  <c r="AH80"/>
  <c r="AH81"/>
  <c r="AH82"/>
  <c r="AH83"/>
  <c r="AH84"/>
  <c r="AH85"/>
  <c r="AH86"/>
  <c r="AH87"/>
  <c r="AH88"/>
  <c r="AH89"/>
  <c r="AH90"/>
  <c r="AH91"/>
  <c r="AH92"/>
  <c r="AH93"/>
  <c r="AH94"/>
  <c r="AH95"/>
  <c r="AH96"/>
  <c r="AH97"/>
  <c r="AH98"/>
  <c r="AH99"/>
  <c r="AH100"/>
  <c r="AH101"/>
  <c r="AI5"/>
  <c r="AI6"/>
  <c r="AI7"/>
  <c r="AI8"/>
  <c r="AI9"/>
  <c r="AI10"/>
  <c r="AI11"/>
  <c r="AI12"/>
  <c r="AI13"/>
  <c r="AI14"/>
  <c r="AI15"/>
  <c r="AI16"/>
  <c r="AI17"/>
  <c r="AI18"/>
  <c r="AI19"/>
  <c r="AI20"/>
  <c r="AI21"/>
  <c r="AI22"/>
  <c r="AI23"/>
  <c r="AI24"/>
  <c r="AI27"/>
  <c r="AI28"/>
  <c r="AI29"/>
  <c r="AI30"/>
  <c r="AI31"/>
  <c r="AI32"/>
  <c r="AI33"/>
  <c r="AI34"/>
  <c r="AI35"/>
  <c r="AI36"/>
  <c r="AI37"/>
  <c r="AI38"/>
  <c r="AI39"/>
  <c r="AI40"/>
  <c r="AI41"/>
  <c r="AI42"/>
  <c r="AI43"/>
  <c r="AI44"/>
  <c r="AI45"/>
  <c r="AI46"/>
  <c r="AI47"/>
  <c r="AI48"/>
  <c r="AI49"/>
  <c r="AI50"/>
  <c r="AI51"/>
  <c r="AI52"/>
  <c r="AI53"/>
  <c r="AI54"/>
  <c r="AI55"/>
  <c r="AI56"/>
  <c r="AI57"/>
  <c r="AI58"/>
  <c r="AI59"/>
  <c r="AI60"/>
  <c r="AI61"/>
  <c r="AI62"/>
  <c r="AI63"/>
  <c r="AI64"/>
  <c r="AI65"/>
  <c r="AI66"/>
  <c r="AI67"/>
  <c r="AI68"/>
  <c r="AI69"/>
  <c r="AI70"/>
  <c r="AI71"/>
  <c r="AI72"/>
  <c r="AI73"/>
  <c r="AI74"/>
  <c r="AI75"/>
  <c r="AI76"/>
  <c r="AI77"/>
  <c r="AI78"/>
  <c r="AI79"/>
  <c r="AI80"/>
  <c r="AI81"/>
  <c r="AI82"/>
  <c r="AI83"/>
  <c r="AI84"/>
  <c r="AI85"/>
  <c r="AI86"/>
  <c r="AI87"/>
  <c r="AI88"/>
  <c r="AI89"/>
  <c r="AI90"/>
  <c r="AI91"/>
  <c r="AI92"/>
  <c r="AI93"/>
  <c r="AI94"/>
  <c r="AI95"/>
  <c r="AI96"/>
  <c r="AI97"/>
  <c r="AI98"/>
  <c r="AI99"/>
  <c r="AI100"/>
  <c r="AI101"/>
  <c r="AJ5"/>
  <c r="AJ6"/>
  <c r="AJ7"/>
  <c r="AJ8"/>
  <c r="AJ9"/>
  <c r="AJ10"/>
  <c r="AJ11"/>
  <c r="AJ12"/>
  <c r="AJ13"/>
  <c r="AJ14"/>
  <c r="AJ15"/>
  <c r="AJ16"/>
  <c r="AJ17"/>
  <c r="AJ18"/>
  <c r="AJ19"/>
  <c r="AJ20"/>
  <c r="AJ21"/>
  <c r="AJ22"/>
  <c r="AJ23"/>
  <c r="AJ24"/>
  <c r="AJ27"/>
  <c r="AJ28"/>
  <c r="AJ29"/>
  <c r="AJ30"/>
  <c r="AJ31"/>
  <c r="AJ32"/>
  <c r="AJ33"/>
  <c r="AJ34"/>
  <c r="AJ35"/>
  <c r="AJ36"/>
  <c r="AJ37"/>
  <c r="AJ38"/>
  <c r="AJ39"/>
  <c r="AJ40"/>
  <c r="AJ41"/>
  <c r="AJ42"/>
  <c r="AJ43"/>
  <c r="AJ44"/>
  <c r="AJ45"/>
  <c r="AJ46"/>
  <c r="AJ47"/>
  <c r="AJ48"/>
  <c r="AJ49"/>
  <c r="AJ50"/>
  <c r="AJ51"/>
  <c r="AJ52"/>
  <c r="AJ53"/>
  <c r="AJ54"/>
  <c r="AJ55"/>
  <c r="AJ56"/>
  <c r="AJ57"/>
  <c r="AJ58"/>
  <c r="AJ59"/>
  <c r="AJ60"/>
  <c r="AJ61"/>
  <c r="AJ62"/>
  <c r="AJ63"/>
  <c r="AJ64"/>
  <c r="AJ65"/>
  <c r="AJ66"/>
  <c r="AJ67"/>
  <c r="AJ68"/>
  <c r="AJ69"/>
  <c r="AJ70"/>
  <c r="AJ71"/>
  <c r="AJ72"/>
  <c r="AJ73"/>
  <c r="AJ74"/>
  <c r="AJ75"/>
  <c r="AJ76"/>
  <c r="AJ77"/>
  <c r="AJ78"/>
  <c r="AJ79"/>
  <c r="AJ80"/>
  <c r="AJ81"/>
  <c r="AJ82"/>
  <c r="AJ83"/>
  <c r="AJ84"/>
  <c r="AJ85"/>
  <c r="AJ86"/>
  <c r="AJ87"/>
  <c r="AJ88"/>
  <c r="AJ89"/>
  <c r="AJ90"/>
  <c r="AJ91"/>
  <c r="AJ92"/>
  <c r="AJ93"/>
  <c r="AJ94"/>
  <c r="AJ95"/>
  <c r="AJ96"/>
  <c r="AJ97"/>
  <c r="AJ98"/>
  <c r="AJ99"/>
  <c r="AJ100"/>
  <c r="AJ101"/>
  <c r="AK5"/>
  <c r="AK6"/>
  <c r="AK7"/>
  <c r="AK8"/>
  <c r="AK9"/>
  <c r="AK10"/>
  <c r="AK11"/>
  <c r="AK12"/>
  <c r="AK13"/>
  <c r="AK14"/>
  <c r="AK15"/>
  <c r="AK16"/>
  <c r="AK17"/>
  <c r="AK18"/>
  <c r="AK19"/>
  <c r="AK20"/>
  <c r="AK21"/>
  <c r="AK22"/>
  <c r="AK23"/>
  <c r="AK24"/>
  <c r="AK27"/>
  <c r="AK28"/>
  <c r="AK29"/>
  <c r="AK30"/>
  <c r="AK31"/>
  <c r="AK32"/>
  <c r="AK33"/>
  <c r="AK34"/>
  <c r="AK35"/>
  <c r="AK36"/>
  <c r="AK37"/>
  <c r="AK38"/>
  <c r="AK39"/>
  <c r="AK40"/>
  <c r="AK41"/>
  <c r="AK42"/>
  <c r="AK43"/>
  <c r="AK44"/>
  <c r="AK45"/>
  <c r="AK46"/>
  <c r="AK47"/>
  <c r="AK48"/>
  <c r="AK49"/>
  <c r="AK50"/>
  <c r="AK51"/>
  <c r="AK52"/>
  <c r="AK53"/>
  <c r="AK54"/>
  <c r="AK55"/>
  <c r="AK56"/>
  <c r="AK57"/>
  <c r="AK58"/>
  <c r="AK59"/>
  <c r="AK60"/>
  <c r="AK61"/>
  <c r="AK62"/>
  <c r="AK63"/>
  <c r="AK64"/>
  <c r="AK65"/>
  <c r="AK66"/>
  <c r="AK67"/>
  <c r="AK68"/>
  <c r="AK69"/>
  <c r="AK70"/>
  <c r="AK71"/>
  <c r="AK72"/>
  <c r="AK73"/>
  <c r="AK74"/>
  <c r="AK75"/>
  <c r="AK76"/>
  <c r="AK77"/>
  <c r="AK78"/>
  <c r="AK79"/>
  <c r="AK80"/>
  <c r="AK81"/>
  <c r="AK82"/>
  <c r="AK83"/>
  <c r="AK84"/>
  <c r="AK85"/>
  <c r="AK86"/>
  <c r="AK87"/>
  <c r="AK88"/>
  <c r="AK89"/>
  <c r="AK90"/>
  <c r="AK91"/>
  <c r="AK92"/>
  <c r="AK93"/>
  <c r="AK94"/>
  <c r="AK95"/>
  <c r="AK96"/>
  <c r="AK97"/>
  <c r="AK98"/>
  <c r="AK99"/>
  <c r="AK100"/>
  <c r="AK101"/>
  <c r="F19" i="1"/>
  <c r="D16"/>
  <c r="D5"/>
  <c r="D4"/>
  <c r="D20"/>
  <c r="D21"/>
  <c r="D22"/>
  <c r="D23"/>
  <c r="F20"/>
  <c r="F21"/>
  <c r="F22"/>
  <c r="F23"/>
  <c r="H4"/>
  <c r="H20"/>
  <c r="H21"/>
  <c r="H22"/>
  <c r="H23"/>
  <c r="J20"/>
  <c r="J21"/>
  <c r="J22"/>
  <c r="J23"/>
  <c r="L4"/>
  <c r="L20"/>
  <c r="L21"/>
  <c r="L22"/>
  <c r="L23"/>
  <c r="N20"/>
  <c r="N21"/>
  <c r="N22"/>
  <c r="N23"/>
  <c r="P4"/>
  <c r="P20"/>
  <c r="P21"/>
  <c r="P22"/>
  <c r="P23"/>
  <c r="R20"/>
  <c r="R21"/>
  <c r="R22"/>
  <c r="R23"/>
  <c r="D19"/>
  <c r="AK3" i="3"/>
  <c r="E13" i="4"/>
  <c r="R5" i="1"/>
  <c r="N5"/>
  <c r="J5"/>
  <c r="AL3" i="3"/>
  <c r="E14" i="4"/>
  <c r="R17" i="1"/>
  <c r="P17"/>
  <c r="N17"/>
  <c r="L17"/>
  <c r="J17"/>
  <c r="H17"/>
  <c r="F17"/>
  <c r="D17"/>
  <c r="R9" i="9"/>
  <c r="N9"/>
  <c r="J9"/>
  <c r="F9"/>
  <c r="R8"/>
  <c r="N8"/>
  <c r="J8"/>
  <c r="F8"/>
  <c r="P9"/>
  <c r="L9"/>
  <c r="H9"/>
  <c r="D9"/>
  <c r="P8"/>
  <c r="L8"/>
  <c r="H8"/>
  <c r="D8"/>
  <c r="D4"/>
  <c r="H4"/>
  <c r="L4"/>
  <c r="P4"/>
  <c r="D5"/>
  <c r="H5"/>
  <c r="L5"/>
  <c r="P5"/>
  <c r="D6"/>
  <c r="H6"/>
  <c r="L6"/>
  <c r="P6"/>
  <c r="D7"/>
  <c r="H7"/>
  <c r="L7"/>
  <c r="P7"/>
  <c r="D10"/>
  <c r="H10"/>
  <c r="L10"/>
  <c r="P10"/>
  <c r="D11"/>
  <c r="H11"/>
  <c r="L11"/>
  <c r="P11"/>
  <c r="D12"/>
  <c r="H12"/>
  <c r="L12"/>
  <c r="P12"/>
  <c r="D13"/>
  <c r="H13"/>
  <c r="L13"/>
  <c r="P13"/>
  <c r="D14"/>
  <c r="H14"/>
  <c r="L14"/>
  <c r="P14"/>
  <c r="D15"/>
  <c r="H15"/>
  <c r="L15"/>
  <c r="P15"/>
  <c r="D16"/>
  <c r="H16"/>
  <c r="L16"/>
  <c r="P16"/>
  <c r="D17"/>
  <c r="H17"/>
  <c r="L17"/>
  <c r="P17"/>
  <c r="D18"/>
  <c r="H18"/>
  <c r="L18"/>
  <c r="P18"/>
  <c r="D19"/>
  <c r="H19"/>
  <c r="L19"/>
  <c r="P19"/>
  <c r="F4"/>
  <c r="J4"/>
  <c r="N4"/>
  <c r="R4"/>
  <c r="F5"/>
  <c r="J5"/>
  <c r="N5"/>
  <c r="F6"/>
  <c r="J6"/>
  <c r="N6"/>
  <c r="R6"/>
  <c r="F7"/>
  <c r="J7"/>
  <c r="N7"/>
  <c r="F10"/>
  <c r="J10"/>
  <c r="N10"/>
  <c r="R10"/>
  <c r="F11"/>
  <c r="J11"/>
  <c r="N11"/>
  <c r="F12"/>
  <c r="J12"/>
  <c r="N12"/>
  <c r="R12"/>
  <c r="F13"/>
  <c r="J13"/>
  <c r="N13"/>
  <c r="F14"/>
  <c r="J14"/>
  <c r="N14"/>
  <c r="R14"/>
  <c r="F15"/>
  <c r="J15"/>
  <c r="N15"/>
  <c r="F16"/>
  <c r="J16"/>
  <c r="N16"/>
  <c r="R16"/>
  <c r="F17"/>
  <c r="J17"/>
  <c r="N17"/>
  <c r="F18"/>
  <c r="J18"/>
  <c r="N18"/>
  <c r="R18"/>
  <c r="F19"/>
  <c r="J19"/>
  <c r="N19"/>
  <c r="F8" i="1"/>
  <c r="AG3" i="3"/>
  <c r="E9" i="4"/>
  <c r="R18" i="1"/>
  <c r="J18"/>
  <c r="L19"/>
  <c r="F18"/>
  <c r="N18"/>
  <c r="P19"/>
  <c r="H19"/>
  <c r="D18"/>
  <c r="H18"/>
  <c r="L18"/>
  <c r="P18"/>
  <c r="R19"/>
  <c r="N19"/>
  <c r="J19"/>
  <c r="R4"/>
  <c r="P5"/>
  <c r="N4"/>
  <c r="L5"/>
  <c r="J4"/>
  <c r="H5"/>
  <c r="F4"/>
  <c r="F11"/>
  <c r="F12"/>
  <c r="AI3" i="3"/>
  <c r="E11" i="4"/>
  <c r="R7" i="1"/>
  <c r="P7"/>
  <c r="N7"/>
  <c r="L7"/>
  <c r="J7"/>
  <c r="H7"/>
  <c r="F7"/>
  <c r="D7"/>
  <c r="AH3" i="3"/>
  <c r="E10" i="4"/>
  <c r="AJ3" i="3"/>
  <c r="E12" i="4"/>
  <c r="D8" i="1"/>
  <c r="R16"/>
  <c r="R6"/>
  <c r="P16"/>
  <c r="P6"/>
  <c r="N16"/>
  <c r="N6"/>
  <c r="L16"/>
  <c r="L6"/>
  <c r="J16"/>
  <c r="J6"/>
  <c r="H16"/>
  <c r="H6"/>
  <c r="F16"/>
  <c r="F6"/>
  <c r="D13"/>
  <c r="D12"/>
  <c r="N24" i="9"/>
  <c r="F24"/>
  <c r="L24"/>
  <c r="D24"/>
  <c r="R24"/>
  <c r="J24"/>
  <c r="P24"/>
  <c r="H24"/>
  <c r="D9" i="1"/>
  <c r="L13"/>
  <c r="L12"/>
  <c r="L9"/>
  <c r="L8"/>
  <c r="P13"/>
  <c r="H13"/>
  <c r="P12"/>
  <c r="H12"/>
  <c r="P9"/>
  <c r="H9"/>
  <c r="P8"/>
  <c r="H8"/>
  <c r="E8" i="4"/>
  <c r="F12"/>
  <c r="R13" i="1"/>
  <c r="N13"/>
  <c r="J13"/>
  <c r="F13"/>
  <c r="R12"/>
  <c r="N12"/>
  <c r="J12"/>
  <c r="R9"/>
  <c r="N9"/>
  <c r="J9"/>
  <c r="F9"/>
  <c r="R8"/>
  <c r="N8"/>
  <c r="J8"/>
  <c r="D11"/>
  <c r="P11"/>
  <c r="H11"/>
  <c r="L11"/>
  <c r="D10"/>
  <c r="D14"/>
  <c r="R14"/>
  <c r="N14"/>
  <c r="P15"/>
  <c r="N15"/>
  <c r="L15"/>
  <c r="J15"/>
  <c r="H15"/>
  <c r="F15"/>
  <c r="D15"/>
  <c r="P14"/>
  <c r="L14"/>
  <c r="H14"/>
  <c r="J14"/>
  <c r="F14"/>
  <c r="F10"/>
  <c r="H10"/>
  <c r="J10"/>
  <c r="L10"/>
  <c r="N10"/>
  <c r="P10"/>
  <c r="R10"/>
  <c r="R11"/>
  <c r="N11"/>
  <c r="J11"/>
  <c r="R15"/>
  <c r="O25" i="9"/>
  <c r="N25"/>
  <c r="M25"/>
  <c r="L25"/>
  <c r="K25"/>
  <c r="J25"/>
  <c r="I25"/>
  <c r="H25"/>
  <c r="G25"/>
  <c r="F25"/>
  <c r="E25"/>
  <c r="D25"/>
  <c r="C25"/>
  <c r="F10" i="4"/>
  <c r="F9"/>
  <c r="E16"/>
  <c r="F14"/>
  <c r="F13"/>
  <c r="F11"/>
  <c r="J24" i="1"/>
  <c r="P24"/>
  <c r="L24"/>
  <c r="H24"/>
  <c r="F24"/>
  <c r="N24"/>
  <c r="R24"/>
  <c r="D24"/>
  <c r="H26" i="9"/>
  <c r="G26"/>
  <c r="F26"/>
  <c r="E26"/>
  <c r="D26"/>
  <c r="C26"/>
  <c r="D47" i="8"/>
  <c r="O25" i="1"/>
  <c r="N25"/>
  <c r="M25"/>
  <c r="L25"/>
  <c r="K25"/>
  <c r="J25"/>
  <c r="I25"/>
  <c r="H25"/>
  <c r="G25"/>
  <c r="F25"/>
  <c r="E25"/>
  <c r="D25"/>
  <c r="C25"/>
  <c r="H26"/>
  <c r="G26"/>
  <c r="F26"/>
  <c r="E26"/>
  <c r="D26"/>
  <c r="C26"/>
  <c r="D47" i="2"/>
</calcChain>
</file>

<file path=xl/comments1.xml><?xml version="1.0" encoding="utf-8"?>
<comments xmlns="http://schemas.openxmlformats.org/spreadsheetml/2006/main">
  <authors>
    <author>René JARROUSSE</author>
  </authors>
  <commentList>
    <comment ref="C8" authorId="0">
      <text>
        <r>
          <rPr>
            <sz val="8"/>
            <color indexed="81"/>
            <rFont val="Tahoma"/>
            <family val="2"/>
          </rPr>
          <t>Ce sont les écarts par rapport à ce qui est considéré comme logique et correct par la société.
B : Troubles occasionnels, ou peu gênant pour la société ou l'entourage.
C : se promener nu hors de chez elle, prend sa fille pour sa mère, fait ses besoins n'importe où.</t>
        </r>
      </text>
    </comment>
    <comment ref="H8" authorId="0">
      <text>
        <r>
          <rPr>
            <sz val="8"/>
            <color indexed="81"/>
            <rFont val="Tahoma"/>
            <family val="2"/>
          </rPr>
          <t>Choisir dans la liste déroulante</t>
        </r>
        <r>
          <rPr>
            <sz val="8"/>
            <color indexed="81"/>
            <rFont val="Tahoma"/>
            <family val="2"/>
          </rPr>
          <t xml:space="preserve">
</t>
        </r>
      </text>
    </comment>
    <comment ref="C10" authorId="0">
      <text>
        <r>
          <rPr>
            <sz val="8"/>
            <color indexed="81"/>
            <rFont val="Tahoma"/>
            <family val="2"/>
          </rPr>
          <t>Se situer par rapport aux saisons, moments de la journée (ne pas demander la date du jour), lieux habituels de vie.
B : Désorientation passagère
C : désorientation fréquente</t>
        </r>
      </text>
    </comment>
    <comment ref="H10" authorId="0">
      <text>
        <r>
          <rPr>
            <sz val="8"/>
            <color indexed="81"/>
            <rFont val="Tahoma"/>
            <family val="2"/>
          </rPr>
          <t>Choisir dans la liste déroulante</t>
        </r>
        <r>
          <rPr>
            <b/>
            <sz val="8"/>
            <color indexed="81"/>
            <rFont val="Tahoma"/>
            <family val="2"/>
          </rPr>
          <t xml:space="preserve">
</t>
        </r>
      </text>
    </comment>
    <comment ref="D12" authorId="0">
      <text>
        <r>
          <rPr>
            <sz val="8"/>
            <color indexed="81"/>
            <rFont val="Tahoma"/>
            <family val="2"/>
          </rPr>
          <t xml:space="preserve">A : toilette habituellement effectuée seule spontanément sans incitation.
B : Toilette habituellement effectuée seule après incitation ou préparation des objets de toilette par une autre personne.
C : Toilette jamais effectuée seule
Haut : Visage, tronc, membres supérieurs, rasage, se coiffer. (le dos et le brossage des dents sont exclus)
Bas : régions intimes, membres inférieurs, pieds. (les ongles ne sont pas pris en compte)
</t>
        </r>
      </text>
    </comment>
    <comment ref="G12" authorId="0">
      <text>
        <r>
          <rPr>
            <sz val="8"/>
            <color indexed="81"/>
            <rFont val="Tahoma"/>
            <family val="2"/>
          </rPr>
          <t xml:space="preserve">Choisir dans la liste déroulante
</t>
        </r>
      </text>
    </comment>
    <comment ref="H12" authorId="0">
      <text>
        <r>
          <rPr>
            <sz val="8"/>
            <color indexed="81"/>
            <rFont val="Tahoma"/>
            <family val="2"/>
          </rPr>
          <t>Remplissage automatique</t>
        </r>
        <r>
          <rPr>
            <sz val="8"/>
            <color indexed="81"/>
            <rFont val="Tahoma"/>
            <family val="2"/>
          </rPr>
          <t xml:space="preserve">
</t>
        </r>
      </text>
    </comment>
    <comment ref="G13" authorId="0">
      <text>
        <r>
          <rPr>
            <sz val="8"/>
            <color indexed="81"/>
            <rFont val="Tahoma"/>
            <family val="2"/>
          </rPr>
          <t>Choisir dans la liste déroulante</t>
        </r>
        <r>
          <rPr>
            <b/>
            <sz val="8"/>
            <color indexed="81"/>
            <rFont val="Tahoma"/>
            <family val="2"/>
          </rPr>
          <t xml:space="preserve">
</t>
        </r>
      </text>
    </comment>
    <comment ref="D14" authorId="0">
      <text>
        <r>
          <rPr>
            <sz val="8"/>
            <color indexed="81"/>
            <rFont val="Tahoma"/>
            <family val="2"/>
          </rPr>
          <t>Haut : Fait de passer des vêtements par la tête et/ou les bras.(le chapeau est exclus)
Moyen : Boutonner des vêtements, mettre une fermeture éclair ou des pressions, une ceinture, des bretelles.
Bas : Passer des vêtements par le bas du corps, y compris chaussettes, bas et chaussures.
B : Remet des vêtements sales ou doit être sollicité, ou les vêtements doivent être préparés. 
C : Ne s'habille pas seule ou habillage totalement incorrect ou incompatible avec la météo</t>
        </r>
      </text>
    </comment>
    <comment ref="G14" authorId="0">
      <text>
        <r>
          <rPr>
            <sz val="8"/>
            <color indexed="81"/>
            <rFont val="Tahoma"/>
            <family val="2"/>
          </rPr>
          <t xml:space="preserve">Choisir dans la liste déroulante
</t>
        </r>
        <r>
          <rPr>
            <sz val="8"/>
            <color indexed="81"/>
            <rFont val="Tahoma"/>
            <family val="2"/>
          </rPr>
          <t xml:space="preserve">
</t>
        </r>
      </text>
    </comment>
    <comment ref="H14" authorId="0">
      <text>
        <r>
          <rPr>
            <sz val="8"/>
            <color indexed="81"/>
            <rFont val="Tahoma"/>
            <family val="2"/>
          </rPr>
          <t>Remplissage automatique</t>
        </r>
        <r>
          <rPr>
            <b/>
            <sz val="8"/>
            <color indexed="81"/>
            <rFont val="Tahoma"/>
            <family val="2"/>
          </rPr>
          <t xml:space="preserve">
</t>
        </r>
        <r>
          <rPr>
            <sz val="8"/>
            <color indexed="81"/>
            <rFont val="Tahoma"/>
            <family val="2"/>
          </rPr>
          <t xml:space="preserve">
</t>
        </r>
      </text>
    </comment>
    <comment ref="G15"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G16" authorId="0">
      <text>
        <r>
          <rPr>
            <sz val="8"/>
            <color indexed="81"/>
            <rFont val="Tahoma"/>
            <family val="2"/>
          </rPr>
          <t xml:space="preserve">Choisir dans la liste déroulante
</t>
        </r>
        <r>
          <rPr>
            <sz val="8"/>
            <color indexed="81"/>
            <rFont val="Tahoma"/>
            <family val="2"/>
          </rPr>
          <t xml:space="preserve">
</t>
        </r>
      </text>
    </comment>
    <comment ref="D17" authorId="0">
      <text>
        <r>
          <rPr>
            <sz val="8"/>
            <color indexed="81"/>
            <rFont val="Tahoma"/>
            <family val="2"/>
          </rPr>
          <t>Se servir : couper la viande, ouvrir un pot de yaourt, peler un fruit, remplir son verre…
Manger : porter les aliments à sa bouche et les avaler.</t>
        </r>
      </text>
    </comment>
    <comment ref="G17"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H17" authorId="0">
      <text>
        <r>
          <rPr>
            <sz val="8"/>
            <color indexed="81"/>
            <rFont val="Tahoma"/>
            <family val="2"/>
          </rPr>
          <t xml:space="preserve">Remplissage automatique
</t>
        </r>
      </text>
    </comment>
    <comment ref="G18" authorId="0">
      <text>
        <r>
          <rPr>
            <sz val="8"/>
            <color indexed="81"/>
            <rFont val="Tahoma"/>
            <family val="2"/>
          </rPr>
          <t xml:space="preserve">Choisir dans la liste déroulante
</t>
        </r>
        <r>
          <rPr>
            <sz val="8"/>
            <color indexed="81"/>
            <rFont val="Tahoma"/>
            <family val="2"/>
          </rPr>
          <t xml:space="preserve">
</t>
        </r>
      </text>
    </comment>
    <comment ref="D19" authorId="0">
      <text>
        <r>
          <rPr>
            <sz val="8"/>
            <color indexed="81"/>
            <rFont val="Tahoma"/>
            <family val="2"/>
          </rPr>
          <t xml:space="preserve">Il s'agit d'évaluer l'hygiène des éliminations et non une incontinence.
Une personne incontinente qui gère seule ses fuites urinaires sera cotée A
Une personne qui doit être sollicitée de façon intermittente pour aller aux toilettes sera cotée B même sans incontinence.
Une personne qui renverse régulièrement son urinal ou qui doit être sollicité pour éviter qu'elle n'urine pas n'importe où sera cotée C
</t>
        </r>
      </text>
    </comment>
    <comment ref="G19" authorId="0">
      <text>
        <r>
          <rPr>
            <sz val="8"/>
            <color indexed="81"/>
            <rFont val="Tahoma"/>
            <family val="2"/>
          </rPr>
          <t xml:space="preserve">Choisir dans la liste déroulante
</t>
        </r>
      </text>
    </comment>
    <comment ref="H19" authorId="0">
      <text>
        <r>
          <rPr>
            <sz val="8"/>
            <color indexed="81"/>
            <rFont val="Tahoma"/>
            <family val="2"/>
          </rPr>
          <t xml:space="preserve">Remplissage automatique
</t>
        </r>
      </text>
    </comment>
    <comment ref="G20" authorId="0">
      <text>
        <r>
          <rPr>
            <sz val="8"/>
            <color indexed="81"/>
            <rFont val="Tahoma"/>
            <family val="2"/>
          </rPr>
          <t xml:space="preserve">Choisir dans la liste déroulante
</t>
        </r>
      </text>
    </comment>
    <comment ref="D21" authorId="0">
      <text>
        <r>
          <rPr>
            <sz val="8"/>
            <color indexed="81"/>
            <rFont val="Tahoma"/>
            <family val="2"/>
          </rPr>
          <t>Assurer ses transferts : se lever, se coucher et s'asseoir, passer d'une des 3 positions à une autre, dans les 2 sens.
B : possible que dans un sens
C : impossible dans les 2 sens</t>
        </r>
      </text>
    </comment>
    <comment ref="H21" authorId="0">
      <text>
        <r>
          <rPr>
            <sz val="8"/>
            <color indexed="81"/>
            <rFont val="Tahoma"/>
            <family val="2"/>
          </rPr>
          <t xml:space="preserve">Choisir dans la liste déroulante
</t>
        </r>
      </text>
    </comment>
    <comment ref="D23" authorId="0">
      <text>
        <r>
          <rPr>
            <sz val="8"/>
            <color indexed="81"/>
            <rFont val="Tahoma"/>
            <family val="2"/>
          </rPr>
          <t>Passer d'une pièce dans l'autre
B : que dans certaines pièces
C : n'effectue pas seule ses déplacements</t>
        </r>
      </text>
    </comment>
    <comment ref="H23" authorId="0">
      <text>
        <r>
          <rPr>
            <sz val="8"/>
            <color indexed="81"/>
            <rFont val="Tahoma"/>
            <family val="2"/>
          </rPr>
          <t xml:space="preserve">Choisir dans la liste déroulante
</t>
        </r>
        <r>
          <rPr>
            <sz val="8"/>
            <color indexed="81"/>
            <rFont val="Tahoma"/>
            <family val="2"/>
          </rPr>
          <t xml:space="preserve">
</t>
        </r>
      </text>
    </comment>
    <comment ref="D25" authorId="0">
      <text>
        <r>
          <rPr>
            <sz val="8"/>
            <color indexed="81"/>
            <rFont val="Tahoma"/>
            <family val="2"/>
          </rPr>
          <t>Cet item n'est pas pris en compte pour déterminer le groupe GIR ! 
Il n'a d'intérêt que pour les personnes vivant à leur domicile</t>
        </r>
      </text>
    </comment>
    <comment ref="H25" authorId="0">
      <text>
        <r>
          <rPr>
            <sz val="8"/>
            <color indexed="81"/>
            <rFont val="Tahoma"/>
            <family val="2"/>
          </rPr>
          <t xml:space="preserve">Choisir dans la liste déroulante
</t>
        </r>
      </text>
    </comment>
    <comment ref="D27" authorId="0">
      <text>
        <r>
          <rPr>
            <sz val="8"/>
            <color indexed="81"/>
            <rFont val="Tahoma"/>
            <family val="2"/>
          </rPr>
          <t>Cet item n'est pas pris en compte pour déterminer le groupe GIR. 
Il n'a d'intérêt que pour les personnes vivant à leur domicile</t>
        </r>
      </text>
    </comment>
    <comment ref="H27" authorId="0">
      <text>
        <r>
          <rPr>
            <sz val="8"/>
            <color indexed="81"/>
            <rFont val="Tahoma"/>
            <family val="2"/>
          </rPr>
          <t xml:space="preserve">Choisir dans la liste déroulante
</t>
        </r>
      </text>
    </comment>
    <comment ref="D30" authorId="0">
      <text>
        <r>
          <rPr>
            <sz val="8"/>
            <color indexed="81"/>
            <rFont val="Tahoma"/>
            <family val="2"/>
          </rPr>
          <t>Cet item n'est pas pris en compte pour déterminer le groupe GIR. 
Il n'a d'intérêt que pour les personnes vivant à leur domicile</t>
        </r>
      </text>
    </comment>
    <comment ref="H30" authorId="0">
      <text>
        <r>
          <rPr>
            <sz val="8"/>
            <color indexed="81"/>
            <rFont val="Tahoma"/>
            <family val="2"/>
          </rPr>
          <t xml:space="preserve">Choisir dans la liste déroulante
</t>
        </r>
      </text>
    </comment>
    <comment ref="D32" authorId="0">
      <text>
        <r>
          <rPr>
            <sz val="8"/>
            <color indexed="81"/>
            <rFont val="Tahoma"/>
            <family val="2"/>
          </rPr>
          <t>Passer d'une pièce dans l'autre
B : que dans certaines pièces
C : n'effectue pas seule ses déplacements</t>
        </r>
      </text>
    </comment>
    <comment ref="H32" authorId="0">
      <text>
        <r>
          <rPr>
            <sz val="8"/>
            <color indexed="81"/>
            <rFont val="Tahoma"/>
            <family val="2"/>
          </rPr>
          <t xml:space="preserve">Choisir dans la liste déroulante
</t>
        </r>
        <r>
          <rPr>
            <sz val="8"/>
            <color indexed="81"/>
            <rFont val="Tahoma"/>
            <family val="2"/>
          </rPr>
          <t xml:space="preserve">
</t>
        </r>
      </text>
    </comment>
    <comment ref="D34" authorId="0">
      <text>
        <r>
          <rPr>
            <sz val="8"/>
            <color indexed="81"/>
            <rFont val="Tahoma"/>
            <family val="2"/>
          </rPr>
          <t>Cet item n'est pas pris en compte pour déterminer le groupe GIR ! 
Il n'a d'intérêt que pour les personnes vivant à leur domicile</t>
        </r>
      </text>
    </comment>
    <comment ref="H34" authorId="0">
      <text>
        <r>
          <rPr>
            <sz val="8"/>
            <color indexed="81"/>
            <rFont val="Tahoma"/>
            <family val="2"/>
          </rPr>
          <t xml:space="preserve">Choisir dans la liste déroulante
</t>
        </r>
      </text>
    </comment>
    <comment ref="D36" authorId="0">
      <text>
        <r>
          <rPr>
            <sz val="8"/>
            <color indexed="81"/>
            <rFont val="Tahoma"/>
            <family val="2"/>
          </rPr>
          <t>Cet item n'est pas pris en compte pour déterminer le groupe GIR. 
Il n'a d'intérêt que pour les personnes vivant à leur domicile</t>
        </r>
      </text>
    </comment>
    <comment ref="H36" authorId="0">
      <text>
        <r>
          <rPr>
            <sz val="8"/>
            <color indexed="81"/>
            <rFont val="Tahoma"/>
            <family val="2"/>
          </rPr>
          <t xml:space="preserve">Choisir dans la liste déroulante
</t>
        </r>
      </text>
    </comment>
    <comment ref="D38" authorId="0">
      <text>
        <r>
          <rPr>
            <sz val="8"/>
            <color indexed="81"/>
            <rFont val="Tahoma"/>
            <family val="2"/>
          </rPr>
          <t>Cet item n'est pas pris en compte pour déterminer le groupe GIR. 
Il n'a d'intérêt que pour les personnes vivant à leur domicile</t>
        </r>
      </text>
    </comment>
    <comment ref="H38" authorId="0">
      <text>
        <r>
          <rPr>
            <sz val="8"/>
            <color indexed="81"/>
            <rFont val="Tahoma"/>
            <family val="2"/>
          </rPr>
          <t xml:space="preserve">Choisir dans la liste déroulante
</t>
        </r>
      </text>
    </comment>
    <comment ref="D40" authorId="0">
      <text>
        <r>
          <rPr>
            <sz val="8"/>
            <color indexed="81"/>
            <rFont val="Tahoma"/>
            <family val="2"/>
          </rPr>
          <t>Cet item n'est pas pris en compte pour déterminer le groupe GIR. 
Il n'a d'intérêt que pour les personnes vivant à leur domicile</t>
        </r>
      </text>
    </comment>
    <comment ref="H40" authorId="0">
      <text>
        <r>
          <rPr>
            <sz val="8"/>
            <color indexed="81"/>
            <rFont val="Tahoma"/>
            <family val="2"/>
          </rPr>
          <t xml:space="preserve">Choisir dans la liste déroulante
</t>
        </r>
      </text>
    </comment>
    <comment ref="D42" authorId="0">
      <text>
        <r>
          <rPr>
            <sz val="8"/>
            <color indexed="81"/>
            <rFont val="Tahoma"/>
            <family val="2"/>
          </rPr>
          <t>Cet item n'est pas pris en compte pour déterminer le groupe GIR. 
Il n'a d'intérêt que pour les personnes vivant à leur domicile</t>
        </r>
      </text>
    </comment>
    <comment ref="H42" authorId="0">
      <text>
        <r>
          <rPr>
            <sz val="8"/>
            <color indexed="81"/>
            <rFont val="Tahoma"/>
            <family val="2"/>
          </rPr>
          <t xml:space="preserve">Choisir dans la liste déroulante
</t>
        </r>
      </text>
    </comment>
    <comment ref="D44" authorId="0">
      <text>
        <r>
          <rPr>
            <sz val="8"/>
            <color indexed="81"/>
            <rFont val="Tahoma"/>
            <family val="2"/>
          </rPr>
          <t>Cet item n'est pas pris en compte pour déterminer le groupe GIR. 
Il n'a d'intérêt que pour les personnes vivant à leur domicile</t>
        </r>
      </text>
    </comment>
    <comment ref="H44" authorId="0">
      <text>
        <r>
          <rPr>
            <sz val="8"/>
            <color indexed="81"/>
            <rFont val="Tahoma"/>
            <family val="2"/>
          </rPr>
          <t xml:space="preserve">Choisir dans la liste déroulante
</t>
        </r>
      </text>
    </comment>
  </commentList>
</comments>
</file>

<file path=xl/comments2.xml><?xml version="1.0" encoding="utf-8"?>
<comments xmlns="http://schemas.openxmlformats.org/spreadsheetml/2006/main">
  <authors>
    <author>René JARROUSSE</author>
  </authors>
  <commentList>
    <comment ref="E1" authorId="0">
      <text>
        <r>
          <rPr>
            <sz val="8"/>
            <color indexed="81"/>
            <rFont val="Tahoma"/>
            <family val="2"/>
          </rPr>
          <t xml:space="preserve">Cette feuille de calcul des Groupes GIR est protégée, sauf les cases nécessaires à la saisie, de façon à éviter de détériorer les nombreuses formules de calcul qui y figurent. Si des utilisateurs avancés qui voudraient apporter leur propres améliorations veulent ôter la protection, il sont parfaitement libre de le faire à leurs risques et périls. Le code est "AGGIR".
</t>
        </r>
      </text>
    </comment>
    <comment ref="C8" authorId="0">
      <text>
        <r>
          <rPr>
            <sz val="8"/>
            <color indexed="81"/>
            <rFont val="Tahoma"/>
            <family val="2"/>
          </rPr>
          <t>Ce sont les écarts par rapport à ce qui est considéré comme logique et correct par la société.
B : Troubles occasionnels, ou peu gênant pour la société ou l'entourage.
C : se promener nu hors de chez elle, prend sa fille pour sa mère, fait ses besoins n'importe où.</t>
        </r>
      </text>
    </comment>
    <comment ref="H8" authorId="0">
      <text>
        <r>
          <rPr>
            <sz val="8"/>
            <color indexed="81"/>
            <rFont val="Tahoma"/>
            <family val="2"/>
          </rPr>
          <t>Choisir dans la liste déroulante</t>
        </r>
        <r>
          <rPr>
            <sz val="8"/>
            <color indexed="81"/>
            <rFont val="Tahoma"/>
            <family val="2"/>
          </rPr>
          <t xml:space="preserve">
</t>
        </r>
      </text>
    </comment>
    <comment ref="C10" authorId="0">
      <text>
        <r>
          <rPr>
            <sz val="8"/>
            <color indexed="81"/>
            <rFont val="Tahoma"/>
            <family val="2"/>
          </rPr>
          <t>Se situer par rapport aux saisons, moments de la journée (ne pas demander la date du jour), lieux habituels de vie.
B : Désorientation passagère
C : désorientation fréquente</t>
        </r>
      </text>
    </comment>
    <comment ref="H10" authorId="0">
      <text>
        <r>
          <rPr>
            <sz val="8"/>
            <color indexed="81"/>
            <rFont val="Tahoma"/>
            <family val="2"/>
          </rPr>
          <t>Choisir dans la liste déroulante</t>
        </r>
        <r>
          <rPr>
            <b/>
            <sz val="8"/>
            <color indexed="81"/>
            <rFont val="Tahoma"/>
            <family val="2"/>
          </rPr>
          <t xml:space="preserve">
</t>
        </r>
      </text>
    </comment>
    <comment ref="D12" authorId="0">
      <text>
        <r>
          <rPr>
            <sz val="8"/>
            <color indexed="81"/>
            <rFont val="Tahoma"/>
            <family val="2"/>
          </rPr>
          <t xml:space="preserve">A : toilette habituellement effectuée seule spontanément sans incitation.
B : Toilette habituellement effectuée seule après incitation ou préparation des objets de toilette par une autre personne.
C : Toilette jamais effectuée seule
Haut : Visage, tronc, membres supérieurs, rasage, se coiffer. (le dos et le brossage des dents sont exclus)
Bas : régions intimes, membres inférieurs, pieds. (les ongles ne sont pas pris en compte)
</t>
        </r>
      </text>
    </comment>
    <comment ref="G12" authorId="0">
      <text>
        <r>
          <rPr>
            <sz val="8"/>
            <color indexed="81"/>
            <rFont val="Tahoma"/>
            <family val="2"/>
          </rPr>
          <t xml:space="preserve">Choisir dans la liste déroulante
</t>
        </r>
      </text>
    </comment>
    <comment ref="H12" authorId="0">
      <text>
        <r>
          <rPr>
            <sz val="8"/>
            <color indexed="81"/>
            <rFont val="Tahoma"/>
            <family val="2"/>
          </rPr>
          <t>Remplissage automatique</t>
        </r>
        <r>
          <rPr>
            <sz val="8"/>
            <color indexed="81"/>
            <rFont val="Tahoma"/>
            <family val="2"/>
          </rPr>
          <t xml:space="preserve">
</t>
        </r>
      </text>
    </comment>
    <comment ref="G13" authorId="0">
      <text>
        <r>
          <rPr>
            <sz val="8"/>
            <color indexed="81"/>
            <rFont val="Tahoma"/>
            <family val="2"/>
          </rPr>
          <t>Choisir dans la liste déroulante</t>
        </r>
        <r>
          <rPr>
            <b/>
            <sz val="8"/>
            <color indexed="81"/>
            <rFont val="Tahoma"/>
            <family val="2"/>
          </rPr>
          <t xml:space="preserve">
</t>
        </r>
      </text>
    </comment>
    <comment ref="D14" authorId="0">
      <text>
        <r>
          <rPr>
            <sz val="8"/>
            <color indexed="81"/>
            <rFont val="Tahoma"/>
            <family val="2"/>
          </rPr>
          <t>Haut : Fait de passer des vêtements par la tête et/ou les bras.(le chapeau est exclus)
Moyen : Boutonner des vêtements, mettre une fermeture éclair ou des pressions, une ceinture, des bretelles.
Bas : Passer des vêtements par le bas du corps, y compris chaussettes, bas et chaussures.
B : Remet des vêtements sales ou doit être sollicité, ou les vêtements doivent être préparés. 
C : Ne s'habille pas seule ou habillage totalement incorrect ou incompatible avec la météo</t>
        </r>
      </text>
    </comment>
    <comment ref="G14" authorId="0">
      <text>
        <r>
          <rPr>
            <sz val="8"/>
            <color indexed="81"/>
            <rFont val="Tahoma"/>
            <family val="2"/>
          </rPr>
          <t xml:space="preserve">Choisir dans la liste déroulante
</t>
        </r>
        <r>
          <rPr>
            <sz val="8"/>
            <color indexed="81"/>
            <rFont val="Tahoma"/>
            <family val="2"/>
          </rPr>
          <t xml:space="preserve">
</t>
        </r>
      </text>
    </comment>
    <comment ref="H14" authorId="0">
      <text>
        <r>
          <rPr>
            <sz val="8"/>
            <color indexed="81"/>
            <rFont val="Tahoma"/>
            <family val="2"/>
          </rPr>
          <t>Remplissage automatique</t>
        </r>
        <r>
          <rPr>
            <b/>
            <sz val="8"/>
            <color indexed="81"/>
            <rFont val="Tahoma"/>
            <family val="2"/>
          </rPr>
          <t xml:space="preserve">
</t>
        </r>
        <r>
          <rPr>
            <sz val="8"/>
            <color indexed="81"/>
            <rFont val="Tahoma"/>
            <family val="2"/>
          </rPr>
          <t xml:space="preserve">
</t>
        </r>
      </text>
    </comment>
    <comment ref="G15"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G16" authorId="0">
      <text>
        <r>
          <rPr>
            <sz val="8"/>
            <color indexed="81"/>
            <rFont val="Tahoma"/>
            <family val="2"/>
          </rPr>
          <t xml:space="preserve">Choisir dans la liste déroulante
</t>
        </r>
        <r>
          <rPr>
            <sz val="8"/>
            <color indexed="81"/>
            <rFont val="Tahoma"/>
            <family val="2"/>
          </rPr>
          <t xml:space="preserve">
</t>
        </r>
      </text>
    </comment>
    <comment ref="D17" authorId="0">
      <text>
        <r>
          <rPr>
            <sz val="8"/>
            <color indexed="81"/>
            <rFont val="Tahoma"/>
            <family val="2"/>
          </rPr>
          <t>Se servir : couper la viande, ouvrir un pot de yaourt, peler un fruit, remplir son verre…
Manger : porter les aliments à sa bouche et les avaler.</t>
        </r>
      </text>
    </comment>
    <comment ref="G17"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H17" authorId="0">
      <text>
        <r>
          <rPr>
            <sz val="8"/>
            <color indexed="81"/>
            <rFont val="Tahoma"/>
            <family val="2"/>
          </rPr>
          <t xml:space="preserve">Remplissage automatique
</t>
        </r>
      </text>
    </comment>
    <comment ref="G18" authorId="0">
      <text>
        <r>
          <rPr>
            <sz val="8"/>
            <color indexed="81"/>
            <rFont val="Tahoma"/>
            <family val="2"/>
          </rPr>
          <t xml:space="preserve">Choisir dans la liste déroulante
</t>
        </r>
        <r>
          <rPr>
            <sz val="8"/>
            <color indexed="81"/>
            <rFont val="Tahoma"/>
            <family val="2"/>
          </rPr>
          <t xml:space="preserve">
</t>
        </r>
      </text>
    </comment>
    <comment ref="D19" authorId="0">
      <text>
        <r>
          <rPr>
            <sz val="8"/>
            <color indexed="81"/>
            <rFont val="Tahoma"/>
            <family val="2"/>
          </rPr>
          <t xml:space="preserve">Il s'agit d'évaluer l'hygiène des éliminations et non une incontinence.
Une personne incontinente qui gère seule ses fuites urinaires sera cotée A
Une personne qui doit être sollicitée de façon intermittente pour aller aux toilettes sera cotée B même sans incontinence.
Une personne qui renverse régulièrement son urinal ou qui doit être sollicité pour éviter qu'elle n'urine pas n'importe où sera cotée C
</t>
        </r>
      </text>
    </comment>
    <comment ref="G19" authorId="0">
      <text>
        <r>
          <rPr>
            <sz val="8"/>
            <color indexed="81"/>
            <rFont val="Tahoma"/>
            <family val="2"/>
          </rPr>
          <t xml:space="preserve">Choisir dans la liste déroulante
</t>
        </r>
      </text>
    </comment>
    <comment ref="H19" authorId="0">
      <text>
        <r>
          <rPr>
            <sz val="8"/>
            <color indexed="81"/>
            <rFont val="Tahoma"/>
            <family val="2"/>
          </rPr>
          <t xml:space="preserve">Remplissage automatique
</t>
        </r>
      </text>
    </comment>
    <comment ref="G20" authorId="0">
      <text>
        <r>
          <rPr>
            <sz val="8"/>
            <color indexed="81"/>
            <rFont val="Tahoma"/>
            <family val="2"/>
          </rPr>
          <t xml:space="preserve">Choisir dans la liste déroulante
</t>
        </r>
      </text>
    </comment>
    <comment ref="D21" authorId="0">
      <text>
        <r>
          <rPr>
            <sz val="8"/>
            <color indexed="81"/>
            <rFont val="Tahoma"/>
            <family val="2"/>
          </rPr>
          <t>Assurer ses transferts : se lever, se coucher et s'asseoir, passer d'une des 3 positions à une autre, dans les 2 sens.
B : possible que dans un sens
C : impossible dans les 2 sens</t>
        </r>
      </text>
    </comment>
    <comment ref="H21" authorId="0">
      <text>
        <r>
          <rPr>
            <sz val="8"/>
            <color indexed="81"/>
            <rFont val="Tahoma"/>
            <family val="2"/>
          </rPr>
          <t xml:space="preserve">Choisir dans la liste déroulante
</t>
        </r>
      </text>
    </comment>
    <comment ref="D23" authorId="0">
      <text>
        <r>
          <rPr>
            <sz val="8"/>
            <color indexed="81"/>
            <rFont val="Tahoma"/>
            <family val="2"/>
          </rPr>
          <t>Passer d'une pièce dans l'autre
B : que dans certaines pièces
C : n'effectue pas seule ses déplacements</t>
        </r>
      </text>
    </comment>
    <comment ref="H23" authorId="0">
      <text>
        <r>
          <rPr>
            <sz val="8"/>
            <color indexed="81"/>
            <rFont val="Tahoma"/>
            <family val="2"/>
          </rPr>
          <t xml:space="preserve">Choisir dans la liste déroulante
</t>
        </r>
        <r>
          <rPr>
            <sz val="8"/>
            <color indexed="81"/>
            <rFont val="Tahoma"/>
            <family val="2"/>
          </rPr>
          <t xml:space="preserve">
</t>
        </r>
      </text>
    </comment>
    <comment ref="D25" authorId="0">
      <text>
        <r>
          <rPr>
            <sz val="8"/>
            <color indexed="81"/>
            <rFont val="Tahoma"/>
            <family val="2"/>
          </rPr>
          <t>Cet item n'est pas pris en compte pour déterminer le groupe GIR ! 
Il n'a d'intérêt que pour les personnes vivant à leur domicile</t>
        </r>
      </text>
    </comment>
    <comment ref="H25" authorId="0">
      <text>
        <r>
          <rPr>
            <sz val="8"/>
            <color indexed="81"/>
            <rFont val="Tahoma"/>
            <family val="2"/>
          </rPr>
          <t xml:space="preserve">Choisir dans la liste déroulante
</t>
        </r>
      </text>
    </comment>
    <comment ref="D27" authorId="0">
      <text>
        <r>
          <rPr>
            <sz val="8"/>
            <color indexed="81"/>
            <rFont val="Tahoma"/>
            <family val="2"/>
          </rPr>
          <t>Cet item n'est pas pris en compte pour déterminer le groupe GIR. 
Il n'a d'intérêt que pour les personnes vivant à leur domicile</t>
        </r>
      </text>
    </comment>
    <comment ref="H27" authorId="0">
      <text>
        <r>
          <rPr>
            <sz val="8"/>
            <color indexed="81"/>
            <rFont val="Tahoma"/>
            <family val="2"/>
          </rPr>
          <t xml:space="preserve">Choisir dans la liste déroulante
</t>
        </r>
      </text>
    </comment>
    <comment ref="D30" authorId="0">
      <text>
        <r>
          <rPr>
            <sz val="8"/>
            <color indexed="81"/>
            <rFont val="Tahoma"/>
            <family val="2"/>
          </rPr>
          <t>Cet item n'est pas pris en compte pour déterminer le groupe GIR. 
Il n'a d'intérêt que pour les personnes vivant à leur domicile</t>
        </r>
      </text>
    </comment>
    <comment ref="H30" authorId="0">
      <text>
        <r>
          <rPr>
            <sz val="8"/>
            <color indexed="81"/>
            <rFont val="Tahoma"/>
            <family val="2"/>
          </rPr>
          <t xml:space="preserve">Choisir dans la liste déroulante
</t>
        </r>
      </text>
    </comment>
    <comment ref="D32" authorId="0">
      <text>
        <r>
          <rPr>
            <sz val="8"/>
            <color indexed="81"/>
            <rFont val="Tahoma"/>
            <family val="2"/>
          </rPr>
          <t>Passer d'une pièce dans l'autre
B : que dans certaines pièces
C : n'effectue pas seule ses déplacements</t>
        </r>
      </text>
    </comment>
    <comment ref="H32" authorId="0">
      <text>
        <r>
          <rPr>
            <sz val="8"/>
            <color indexed="81"/>
            <rFont val="Tahoma"/>
            <family val="2"/>
          </rPr>
          <t xml:space="preserve">Choisir dans la liste déroulante
</t>
        </r>
        <r>
          <rPr>
            <sz val="8"/>
            <color indexed="81"/>
            <rFont val="Tahoma"/>
            <family val="2"/>
          </rPr>
          <t xml:space="preserve">
</t>
        </r>
      </text>
    </comment>
    <comment ref="D34" authorId="0">
      <text>
        <r>
          <rPr>
            <sz val="8"/>
            <color indexed="81"/>
            <rFont val="Tahoma"/>
            <family val="2"/>
          </rPr>
          <t>Cet item n'est pas pris en compte pour déterminer le groupe GIR ! 
Il n'a d'intérêt que pour les personnes vivant à leur domicile</t>
        </r>
      </text>
    </comment>
    <comment ref="H34" authorId="0">
      <text>
        <r>
          <rPr>
            <sz val="8"/>
            <color indexed="81"/>
            <rFont val="Tahoma"/>
            <family val="2"/>
          </rPr>
          <t xml:space="preserve">Choisir dans la liste déroulante
</t>
        </r>
      </text>
    </comment>
    <comment ref="D36" authorId="0">
      <text>
        <r>
          <rPr>
            <sz val="8"/>
            <color indexed="81"/>
            <rFont val="Tahoma"/>
            <family val="2"/>
          </rPr>
          <t>Cet item n'est pas pris en compte pour déterminer le groupe GIR. 
Il n'a d'intérêt que pour les personnes vivant à leur domicile</t>
        </r>
      </text>
    </comment>
    <comment ref="H36" authorId="0">
      <text>
        <r>
          <rPr>
            <sz val="8"/>
            <color indexed="81"/>
            <rFont val="Tahoma"/>
            <family val="2"/>
          </rPr>
          <t xml:space="preserve">Choisir dans la liste déroulante
</t>
        </r>
      </text>
    </comment>
    <comment ref="D38" authorId="0">
      <text>
        <r>
          <rPr>
            <sz val="8"/>
            <color indexed="81"/>
            <rFont val="Tahoma"/>
            <family val="2"/>
          </rPr>
          <t>Cet item n'est pas pris en compte pour déterminer le groupe GIR. 
Il n'a d'intérêt que pour les personnes vivant à leur domicile</t>
        </r>
      </text>
    </comment>
    <comment ref="H38" authorId="0">
      <text>
        <r>
          <rPr>
            <sz val="8"/>
            <color indexed="81"/>
            <rFont val="Tahoma"/>
            <family val="2"/>
          </rPr>
          <t xml:space="preserve">Choisir dans la liste déroulante
</t>
        </r>
      </text>
    </comment>
    <comment ref="D40" authorId="0">
      <text>
        <r>
          <rPr>
            <sz val="8"/>
            <color indexed="81"/>
            <rFont val="Tahoma"/>
            <family val="2"/>
          </rPr>
          <t>Cet item n'est pas pris en compte pour déterminer le groupe GIR. 
Il n'a d'intérêt que pour les personnes vivant à leur domicile</t>
        </r>
      </text>
    </comment>
    <comment ref="H40" authorId="0">
      <text>
        <r>
          <rPr>
            <sz val="8"/>
            <color indexed="81"/>
            <rFont val="Tahoma"/>
            <family val="2"/>
          </rPr>
          <t xml:space="preserve">Choisir dans la liste déroulante
</t>
        </r>
      </text>
    </comment>
    <comment ref="D42" authorId="0">
      <text>
        <r>
          <rPr>
            <sz val="8"/>
            <color indexed="81"/>
            <rFont val="Tahoma"/>
            <family val="2"/>
          </rPr>
          <t>Cet item n'est pas pris en compte pour déterminer le groupe GIR. 
Il n'a d'intérêt que pour les personnes vivant à leur domicile</t>
        </r>
      </text>
    </comment>
    <comment ref="H42" authorId="0">
      <text>
        <r>
          <rPr>
            <sz val="8"/>
            <color indexed="81"/>
            <rFont val="Tahoma"/>
            <family val="2"/>
          </rPr>
          <t xml:space="preserve">Choisir dans la liste déroulante
</t>
        </r>
      </text>
    </comment>
    <comment ref="D44" authorId="0">
      <text>
        <r>
          <rPr>
            <sz val="8"/>
            <color indexed="81"/>
            <rFont val="Tahoma"/>
            <family val="2"/>
          </rPr>
          <t>Cet item n'est pas pris en compte pour déterminer le groupe GIR. 
Il n'a d'intérêt que pour les personnes vivant à leur domicile</t>
        </r>
      </text>
    </comment>
    <comment ref="H44" authorId="0">
      <text>
        <r>
          <rPr>
            <sz val="8"/>
            <color indexed="81"/>
            <rFont val="Tahoma"/>
            <family val="2"/>
          </rPr>
          <t xml:space="preserve">Choisir dans la liste déroulante
</t>
        </r>
      </text>
    </comment>
  </commentList>
</comments>
</file>

<file path=xl/comments3.xml><?xml version="1.0" encoding="utf-8"?>
<comments xmlns="http://schemas.openxmlformats.org/spreadsheetml/2006/main">
  <authors>
    <author>René JARROUSSE</author>
  </authors>
  <commentList>
    <comment ref="A1" authorId="0">
      <text>
        <r>
          <rPr>
            <sz val="8"/>
            <color indexed="81"/>
            <rFont val="Tahoma"/>
            <family val="2"/>
          </rPr>
          <t>Cette feuille de calcul "algorithme" est entièrement automatique, les saisies se font par la feuille "GIR". Il est recommandé de ne supprimer la protection que pour les utilisateurs avancés dans le but de l'améliorer. Ne la modifier qu'après avoir fait une copie de sauvegarde.
Le code de déblocage est "AGGIR".</t>
        </r>
      </text>
    </comment>
  </commentList>
</comments>
</file>

<file path=xl/comments4.xml><?xml version="1.0" encoding="utf-8"?>
<comments xmlns="http://schemas.openxmlformats.org/spreadsheetml/2006/main">
  <authors>
    <author>René JARROUSSE</author>
  </authors>
  <commentList>
    <comment ref="A1" authorId="0">
      <text>
        <r>
          <rPr>
            <sz val="8"/>
            <color indexed="81"/>
            <rFont val="Tahoma"/>
            <family val="2"/>
          </rPr>
          <t>Cette feuille de calcul "algorithme" est entièrement automatique, les saisies se font par la feuille "GIR". Il est recommandé de ne supprimer la protection que pour les utilisateurs avancés dans le but de l'améliorer. Ne la modifier qu'après avoir fait une copie de sauvegarde.
Le code de déblocage est "AGGIR".</t>
        </r>
      </text>
    </comment>
  </commentList>
</comments>
</file>

<file path=xl/sharedStrings.xml><?xml version="1.0" encoding="utf-8"?>
<sst xmlns="http://schemas.openxmlformats.org/spreadsheetml/2006/main" count="1715" uniqueCount="168">
  <si>
    <t>AGGIR</t>
  </si>
  <si>
    <t>Rubriques</t>
  </si>
  <si>
    <t>Groupe A</t>
  </si>
  <si>
    <t>valeur</t>
  </si>
  <si>
    <t>patient</t>
  </si>
  <si>
    <t>Groupe B</t>
  </si>
  <si>
    <t>Groupe C</t>
  </si>
  <si>
    <t>Groupe D</t>
  </si>
  <si>
    <t>Groupe E</t>
  </si>
  <si>
    <t>Groupe F</t>
  </si>
  <si>
    <t>Groupe G</t>
  </si>
  <si>
    <t>Groupe H</t>
  </si>
  <si>
    <t>Cohérence</t>
  </si>
  <si>
    <t>C</t>
  </si>
  <si>
    <t>B</t>
  </si>
  <si>
    <t>Orientation</t>
  </si>
  <si>
    <t>Toilette</t>
  </si>
  <si>
    <t>Habillement</t>
  </si>
  <si>
    <t>Alimentation</t>
  </si>
  <si>
    <t>Elimination</t>
  </si>
  <si>
    <t>Transfert</t>
  </si>
  <si>
    <t>Communication</t>
  </si>
  <si>
    <t>VARIABLES DISCRIMINANTES</t>
  </si>
  <si>
    <t>Codage</t>
  </si>
  <si>
    <t>Converser et/ou se comporter de façon logique et sensée</t>
  </si>
  <si>
    <t>Se repérer dans le temps, les moments de la journée et dans les lieux.</t>
  </si>
  <si>
    <t>Toilette du haut et du bas du corps</t>
  </si>
  <si>
    <t>assurer son hygiène corporelle</t>
  </si>
  <si>
    <t>Bas</t>
  </si>
  <si>
    <t>Haut</t>
  </si>
  <si>
    <t>Habillage haut, moyen, bas</t>
  </si>
  <si>
    <t>s'habiller, se déshabiller, se présenter</t>
  </si>
  <si>
    <t>Moyen</t>
  </si>
  <si>
    <t>Alimentation : se servir, manger</t>
  </si>
  <si>
    <t>se servir et manger les aliments préparés</t>
  </si>
  <si>
    <t>Se servir</t>
  </si>
  <si>
    <t>Manger</t>
  </si>
  <si>
    <t>Elimination urinaire, fécale</t>
  </si>
  <si>
    <t>assurer l'hygiène de l'élimination urinaire et fécale</t>
  </si>
  <si>
    <t>Fécale</t>
  </si>
  <si>
    <t>Urinaire</t>
  </si>
  <si>
    <t>Transferts</t>
  </si>
  <si>
    <t>Se lever, se coucher, s'asseoir</t>
  </si>
  <si>
    <t>Déplacements à l'intérieur</t>
  </si>
  <si>
    <t>avec ou sans canne, déambulateur, fauteuil roulant</t>
  </si>
  <si>
    <t>Déplacement à l'extérieur</t>
  </si>
  <si>
    <t>à partir de la porte d'entrée sans moyen de transport</t>
  </si>
  <si>
    <t>Communication à distance</t>
  </si>
  <si>
    <t>utiliser les moyens de communications : téléphone, alarme, sonnette</t>
  </si>
  <si>
    <t>A</t>
  </si>
  <si>
    <t>Sommes</t>
  </si>
  <si>
    <t>Ventilation des rangs</t>
  </si>
  <si>
    <t>Rangs =&gt; GIR</t>
  </si>
  <si>
    <t>Déplacement</t>
  </si>
  <si>
    <t>interne</t>
  </si>
  <si>
    <t>externe</t>
  </si>
  <si>
    <t>Groupe GIR :</t>
  </si>
  <si>
    <t>Date :</t>
  </si>
  <si>
    <t>Signature :</t>
  </si>
  <si>
    <t xml:space="preserve"> Grille AGGIR</t>
  </si>
  <si>
    <t>Rang</t>
  </si>
  <si>
    <t>sexe</t>
  </si>
  <si>
    <t>né(e) le</t>
  </si>
  <si>
    <t>coherence</t>
  </si>
  <si>
    <t xml:space="preserve">orientation </t>
  </si>
  <si>
    <t>toilette</t>
  </si>
  <si>
    <t>habillage</t>
  </si>
  <si>
    <t>alimentation</t>
  </si>
  <si>
    <t>GIR</t>
  </si>
  <si>
    <t>haut</t>
  </si>
  <si>
    <t>bas</t>
  </si>
  <si>
    <t>moyen</t>
  </si>
  <si>
    <t>se servir</t>
  </si>
  <si>
    <t>manger</t>
  </si>
  <si>
    <t>urinaire</t>
  </si>
  <si>
    <t>fécale</t>
  </si>
  <si>
    <t>M</t>
  </si>
  <si>
    <t>F</t>
  </si>
  <si>
    <t>Nom</t>
  </si>
  <si>
    <t>Prénom</t>
  </si>
  <si>
    <t>GIR moyen pondéré :</t>
  </si>
  <si>
    <t>GIR 1 :</t>
  </si>
  <si>
    <t>GIR 2 :</t>
  </si>
  <si>
    <t>GIR 3 :</t>
  </si>
  <si>
    <t>GIR 4 :</t>
  </si>
  <si>
    <t>GIR 5 :</t>
  </si>
  <si>
    <t>GIR 6 :</t>
  </si>
  <si>
    <t>Calcul du GIR moyen pondéré</t>
  </si>
  <si>
    <t>f</t>
  </si>
  <si>
    <t>a</t>
  </si>
  <si>
    <t>b</t>
  </si>
  <si>
    <t>EHPA :</t>
  </si>
  <si>
    <t>m</t>
  </si>
  <si>
    <t>c</t>
  </si>
  <si>
    <t>ouioui</t>
  </si>
  <si>
    <t xml:space="preserve">Nombre de résidents : </t>
  </si>
  <si>
    <t>GMP</t>
  </si>
  <si>
    <t>DATE</t>
  </si>
  <si>
    <t>% des résidents</t>
  </si>
  <si>
    <t>ASTERIX</t>
  </si>
  <si>
    <t>OBELIX</t>
  </si>
  <si>
    <t>LUCKY LUKE</t>
  </si>
  <si>
    <t>TINTIN</t>
  </si>
  <si>
    <t>canardO</t>
  </si>
  <si>
    <t>RASTAPOPOULOS</t>
  </si>
  <si>
    <t>RACKAM LE ROUGE</t>
  </si>
  <si>
    <t xml:space="preserve">GASTON </t>
  </si>
  <si>
    <t>LONGTARIN</t>
  </si>
  <si>
    <t>HADDOCK</t>
  </si>
  <si>
    <t>TOURNESOL</t>
  </si>
  <si>
    <t>ASSURANCETOURIX</t>
  </si>
  <si>
    <t>CLEOPATRE</t>
  </si>
  <si>
    <t>CESAR</t>
  </si>
  <si>
    <t>LES DALTONS</t>
  </si>
  <si>
    <t xml:space="preserve">Résidence </t>
  </si>
  <si>
    <t>Prénom ASSURANCETOURIX</t>
  </si>
  <si>
    <t>Prénom ASTERIX</t>
  </si>
  <si>
    <t>Prénom canardO</t>
  </si>
  <si>
    <t>Prénom CESAR</t>
  </si>
  <si>
    <t>Prénom CLEOPATRE</t>
  </si>
  <si>
    <t xml:space="preserve">Prénom GASTON </t>
  </si>
  <si>
    <t>Prénom HADDOCK</t>
  </si>
  <si>
    <t>Prénom LES DALTONS</t>
  </si>
  <si>
    <t>Prénom LONGTARIN</t>
  </si>
  <si>
    <t>Prénom LUCKY LUKE</t>
  </si>
  <si>
    <t>Prénom OBELIX</t>
  </si>
  <si>
    <t>Prénom ouioui</t>
  </si>
  <si>
    <t>Prénom RACKAM LE ROUGE</t>
  </si>
  <si>
    <t>Prénom RASTAPOPOULOS</t>
  </si>
  <si>
    <t>Prénom TINTIN</t>
  </si>
  <si>
    <t>Prénom TOURNESOL</t>
  </si>
  <si>
    <t>Studio</t>
  </si>
  <si>
    <t>Date
d'entrée</t>
  </si>
  <si>
    <t>Date
de sortie</t>
  </si>
  <si>
    <t>VARIABLES ILLUSTRATIVES - Autonomie domestique et sociale</t>
  </si>
  <si>
    <t>Gestion</t>
  </si>
  <si>
    <t>gérer ses propres affaires, son budget, ses biens</t>
  </si>
  <si>
    <t>Cuisine</t>
  </si>
  <si>
    <t>prépérer ses repas et les servir</t>
  </si>
  <si>
    <t>Ménage</t>
  </si>
  <si>
    <t>effectuer l'ensemble des travaux ménagers</t>
  </si>
  <si>
    <t>Transport</t>
  </si>
  <si>
    <t>prendre et/ou commander un moyen de transport</t>
  </si>
  <si>
    <t>Achats</t>
  </si>
  <si>
    <t>acquisition directe ou par correspondance</t>
  </si>
  <si>
    <t>Suivi du traitement</t>
  </si>
  <si>
    <t>se conformer à l'ordonnance du médecin</t>
  </si>
  <si>
    <t>Activités de temps libre</t>
  </si>
  <si>
    <t>activités sportives, culturelles, sociales, de loisirs ou de passe-temps</t>
  </si>
  <si>
    <t>Tampon résidence</t>
  </si>
  <si>
    <t>Autonomie Gérontologie 
Groupes Iso-ressources</t>
  </si>
  <si>
    <t>TRANSFERT</t>
  </si>
  <si>
    <t>DEPLACEMENT À L'EXTERIEUR</t>
  </si>
  <si>
    <t>COMMUNICATION À DISTANCE</t>
  </si>
  <si>
    <t>GESTION</t>
  </si>
  <si>
    <t>CUISINE</t>
  </si>
  <si>
    <t>MENAGE</t>
  </si>
  <si>
    <t>TRANSPORT</t>
  </si>
  <si>
    <t>ACHATS</t>
  </si>
  <si>
    <t>SUIVI DU TRAITEMENT</t>
  </si>
  <si>
    <t>ACTIVITES DE TEMPS LIBRE</t>
  </si>
  <si>
    <t>DEPLACEMENT INTERIEUR</t>
  </si>
  <si>
    <t>Tampon résidence :</t>
  </si>
  <si>
    <t>Signature du responsable :</t>
  </si>
  <si>
    <t>Nom/Prénom :</t>
  </si>
  <si>
    <t>Né(e) le :</t>
  </si>
  <si>
    <r>
      <rPr>
        <u/>
        <sz val="11"/>
        <rFont val="Arial"/>
        <family val="2"/>
      </rPr>
      <t xml:space="preserve">Critères de codage :
</t>
    </r>
    <r>
      <rPr>
        <sz val="11"/>
        <rFont val="Arial"/>
        <family val="2"/>
      </rPr>
      <t>A= Fait seul(e) habituellement
B=Fait partiellement
C=Ne fait pas</t>
    </r>
  </si>
  <si>
    <t>Autonomie Gérontologie
Groupes Iso-ressources</t>
  </si>
</sst>
</file>

<file path=xl/styles.xml><?xml version="1.0" encoding="utf-8"?>
<styleSheet xmlns="http://schemas.openxmlformats.org/spreadsheetml/2006/main">
  <fonts count="49">
    <font>
      <sz val="10"/>
      <name val="Arial"/>
    </font>
    <font>
      <b/>
      <i/>
      <sz val="14"/>
      <color indexed="57"/>
      <name val="Arial"/>
      <family val="2"/>
    </font>
    <font>
      <sz val="10"/>
      <color indexed="57"/>
      <name val="Arial"/>
      <family val="2"/>
    </font>
    <font>
      <b/>
      <i/>
      <sz val="12"/>
      <color indexed="10"/>
      <name val="Arial"/>
      <family val="2"/>
    </font>
    <font>
      <b/>
      <i/>
      <sz val="14"/>
      <color indexed="48"/>
      <name val="Arial"/>
      <family val="2"/>
    </font>
    <font>
      <i/>
      <sz val="8"/>
      <name val="Arial"/>
      <family val="2"/>
    </font>
    <font>
      <i/>
      <sz val="10"/>
      <name val="Arial"/>
      <family val="2"/>
    </font>
    <font>
      <b/>
      <i/>
      <sz val="11"/>
      <color indexed="57"/>
      <name val="Arial"/>
      <family val="2"/>
    </font>
    <font>
      <b/>
      <i/>
      <sz val="12"/>
      <name val="Arial"/>
      <family val="2"/>
    </font>
    <font>
      <b/>
      <i/>
      <sz val="10"/>
      <name val="Arial"/>
      <family val="2"/>
    </font>
    <font>
      <b/>
      <i/>
      <sz val="14"/>
      <name val="Arial"/>
      <family val="2"/>
    </font>
    <font>
      <b/>
      <sz val="12"/>
      <name val="Arial"/>
      <family val="2"/>
    </font>
    <font>
      <b/>
      <i/>
      <sz val="11"/>
      <color indexed="22"/>
      <name val="Arial"/>
      <family val="2"/>
    </font>
    <font>
      <sz val="8"/>
      <color indexed="81"/>
      <name val="Tahoma"/>
      <family val="2"/>
    </font>
    <font>
      <b/>
      <sz val="8"/>
      <color indexed="81"/>
      <name val="Tahoma"/>
      <family val="2"/>
    </font>
    <font>
      <sz val="8"/>
      <name val="Arial"/>
      <family val="2"/>
    </font>
    <font>
      <b/>
      <sz val="14"/>
      <name val="Arial"/>
      <family val="2"/>
    </font>
    <font>
      <sz val="10"/>
      <color indexed="22"/>
      <name val="Arial"/>
      <family val="2"/>
    </font>
    <font>
      <b/>
      <sz val="10"/>
      <name val="Arial"/>
      <family val="2"/>
    </font>
    <font>
      <b/>
      <i/>
      <sz val="8"/>
      <name val="Arial"/>
      <family val="2"/>
    </font>
    <font>
      <b/>
      <sz val="10"/>
      <color indexed="22"/>
      <name val="Arial"/>
      <family val="2"/>
    </font>
    <font>
      <sz val="10"/>
      <name val="Arial"/>
      <family val="2"/>
    </font>
    <font>
      <b/>
      <sz val="10"/>
      <name val="Perpetua Titling MT"/>
      <family val="1"/>
    </font>
    <font>
      <b/>
      <sz val="11"/>
      <name val="Arial"/>
      <family val="2"/>
    </font>
    <font>
      <b/>
      <sz val="12"/>
      <color indexed="12"/>
      <name val="Arial"/>
      <family val="2"/>
    </font>
    <font>
      <b/>
      <u/>
      <sz val="18"/>
      <color theme="3" tint="0.39997558519241921"/>
      <name val="Arial"/>
      <family val="2"/>
    </font>
    <font>
      <b/>
      <i/>
      <sz val="14"/>
      <color theme="3" tint="0.39997558519241921"/>
      <name val="Arial"/>
      <family val="2"/>
    </font>
    <font>
      <b/>
      <sz val="18"/>
      <color theme="3" tint="0.39997558519241921"/>
      <name val="Arial"/>
      <family val="2"/>
    </font>
    <font>
      <b/>
      <sz val="14"/>
      <color theme="3" tint="0.39997558519241921"/>
      <name val="Arial"/>
      <family val="2"/>
    </font>
    <font>
      <b/>
      <sz val="12"/>
      <color theme="1"/>
      <name val="Arial"/>
      <family val="2"/>
    </font>
    <font>
      <sz val="10"/>
      <name val="Perpetua Titling MT"/>
      <family val="1"/>
    </font>
    <font>
      <b/>
      <sz val="12"/>
      <name val="Perpetua Titling MT"/>
      <family val="1"/>
    </font>
    <font>
      <u/>
      <sz val="8.5"/>
      <color theme="10"/>
      <name val="Arial"/>
      <family val="2"/>
    </font>
    <font>
      <sz val="10"/>
      <color theme="1"/>
      <name val="Arial"/>
      <family val="2"/>
    </font>
    <font>
      <b/>
      <sz val="10"/>
      <color theme="1"/>
      <name val="Arial"/>
      <family val="2"/>
    </font>
    <font>
      <u/>
      <sz val="8.5"/>
      <color theme="1"/>
      <name val="Arial"/>
      <family val="2"/>
    </font>
    <font>
      <u/>
      <sz val="10"/>
      <name val="Arial"/>
      <family val="2"/>
    </font>
    <font>
      <sz val="10"/>
      <color rgb="FF0070C0"/>
      <name val="Arial"/>
      <family val="2"/>
    </font>
    <font>
      <b/>
      <sz val="14"/>
      <color rgb="FF0070C0"/>
      <name val="Arial"/>
      <family val="2"/>
    </font>
    <font>
      <b/>
      <i/>
      <sz val="16"/>
      <color rgb="FF0070C0"/>
      <name val="Arial"/>
      <family val="2"/>
    </font>
    <font>
      <b/>
      <i/>
      <sz val="16"/>
      <name val="Arial"/>
      <family val="2"/>
    </font>
    <font>
      <sz val="11"/>
      <name val="Arial"/>
      <family val="2"/>
    </font>
    <font>
      <b/>
      <i/>
      <sz val="18"/>
      <color rgb="FF0070C0"/>
      <name val="Arial"/>
      <family val="2"/>
    </font>
    <font>
      <b/>
      <i/>
      <sz val="11"/>
      <color rgb="FF0070C0"/>
      <name val="Arial"/>
      <family val="2"/>
    </font>
    <font>
      <i/>
      <sz val="11"/>
      <name val="Arial"/>
      <family val="2"/>
    </font>
    <font>
      <b/>
      <sz val="11"/>
      <name val="Perpetua Titling MT"/>
      <family val="1"/>
    </font>
    <font>
      <b/>
      <u/>
      <sz val="11"/>
      <color rgb="FF0070C0"/>
      <name val="Arial"/>
      <family val="2"/>
    </font>
    <font>
      <b/>
      <sz val="11"/>
      <color rgb="FF0070C0"/>
      <name val="Arial"/>
      <family val="2"/>
    </font>
    <font>
      <u/>
      <sz val="11"/>
      <name val="Arial"/>
      <family val="2"/>
    </font>
  </fonts>
  <fills count="5">
    <fill>
      <patternFill patternType="none"/>
    </fill>
    <fill>
      <patternFill patternType="gray125"/>
    </fill>
    <fill>
      <patternFill patternType="solid">
        <fgColor indexed="26"/>
        <bgColor indexed="64"/>
      </patternFill>
    </fill>
    <fill>
      <patternFill patternType="solid">
        <fgColor theme="4" tint="0.79998168889431442"/>
        <bgColor indexed="64"/>
      </patternFill>
    </fill>
    <fill>
      <patternFill patternType="solid">
        <fgColor theme="0"/>
        <bgColor indexed="64"/>
      </patternFill>
    </fill>
  </fills>
  <borders count="5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right/>
      <top style="medium">
        <color indexed="64"/>
      </top>
      <bottom/>
      <diagonal/>
    </border>
    <border>
      <left style="thick">
        <color indexed="64"/>
      </left>
      <right style="thick">
        <color indexed="64"/>
      </right>
      <top style="thick">
        <color indexed="64"/>
      </top>
      <bottom style="thick">
        <color indexed="64"/>
      </bottom>
      <diagonal/>
    </border>
    <border>
      <left/>
      <right/>
      <top/>
      <bottom style="medium">
        <color indexed="64"/>
      </bottom>
      <diagonal/>
    </border>
    <border>
      <left/>
      <right style="medium">
        <color indexed="64"/>
      </right>
      <top/>
      <bottom/>
      <diagonal/>
    </border>
    <border>
      <left style="double">
        <color indexed="64"/>
      </left>
      <right style="double">
        <color indexed="64"/>
      </right>
      <top style="double">
        <color indexed="64"/>
      </top>
      <bottom style="double">
        <color indexed="64"/>
      </bottom>
      <diagonal/>
    </border>
    <border>
      <left style="medium">
        <color indexed="64"/>
      </left>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style="thin">
        <color indexed="64"/>
      </right>
      <top/>
      <bottom style="thin">
        <color indexed="64"/>
      </bottom>
      <diagonal/>
    </border>
    <border>
      <left/>
      <right style="thin">
        <color indexed="64"/>
      </right>
      <top/>
      <bottom/>
      <diagonal/>
    </border>
    <border>
      <left style="thick">
        <color theme="3" tint="0.39994506668294322"/>
      </left>
      <right/>
      <top style="thick">
        <color theme="3" tint="0.39994506668294322"/>
      </top>
      <bottom style="thick">
        <color theme="3" tint="0.39994506668294322"/>
      </bottom>
      <diagonal/>
    </border>
    <border>
      <left/>
      <right/>
      <top style="thick">
        <color theme="3" tint="0.39994506668294322"/>
      </top>
      <bottom style="thick">
        <color theme="3" tint="0.39994506668294322"/>
      </bottom>
      <diagonal/>
    </border>
    <border>
      <left/>
      <right style="thick">
        <color theme="3" tint="0.39994506668294322"/>
      </right>
      <top style="thick">
        <color theme="3" tint="0.39994506668294322"/>
      </top>
      <bottom style="thick">
        <color theme="3" tint="0.39994506668294322"/>
      </bottom>
      <diagonal/>
    </border>
    <border>
      <left style="hair">
        <color auto="1"/>
      </left>
      <right style="hair">
        <color auto="1"/>
      </right>
      <top style="hair">
        <color auto="1"/>
      </top>
      <bottom style="hair">
        <color auto="1"/>
      </bottom>
      <diagonal/>
    </border>
    <border>
      <left/>
      <right style="medium">
        <color indexed="64"/>
      </right>
      <top style="double">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top style="double">
        <color indexed="64"/>
      </top>
      <bottom/>
      <diagonal/>
    </border>
    <border>
      <left/>
      <right style="medium">
        <color indexed="64"/>
      </right>
      <top style="medium">
        <color indexed="64"/>
      </top>
      <bottom style="double">
        <color indexed="64"/>
      </bottom>
      <diagonal/>
    </border>
    <border>
      <left style="medium">
        <color indexed="64"/>
      </left>
      <right style="medium">
        <color indexed="64"/>
      </right>
      <top/>
      <bottom style="thick">
        <color indexed="64"/>
      </bottom>
      <diagonal/>
    </border>
    <border>
      <left/>
      <right/>
      <top style="thick">
        <color indexed="64"/>
      </top>
      <bottom style="thin">
        <color indexed="64"/>
      </bottom>
      <diagonal/>
    </border>
    <border>
      <left style="medium">
        <color indexed="64"/>
      </left>
      <right/>
      <top style="hair">
        <color indexed="64"/>
      </top>
      <bottom/>
      <diagonal/>
    </border>
    <border>
      <left style="medium">
        <color indexed="64"/>
      </left>
      <right/>
      <top/>
      <bottom style="hair">
        <color indexed="64"/>
      </bottom>
      <diagonal/>
    </border>
    <border>
      <left/>
      <right style="double">
        <color indexed="64"/>
      </right>
      <top style="hair">
        <color indexed="64"/>
      </top>
      <bottom/>
      <diagonal/>
    </border>
  </borders>
  <cellStyleXfs count="2">
    <xf numFmtId="0" fontId="0" fillId="0" borderId="0"/>
    <xf numFmtId="0" fontId="32" fillId="0" borderId="0" applyNumberFormat="0" applyFill="0" applyBorder="0" applyAlignment="0" applyProtection="0">
      <alignment vertical="top"/>
      <protection locked="0"/>
    </xf>
  </cellStyleXfs>
  <cellXfs count="196">
    <xf numFmtId="0" fontId="0" fillId="0" borderId="0" xfId="0"/>
    <xf numFmtId="0" fontId="1" fillId="2" borderId="1" xfId="0" applyFont="1" applyFill="1" applyBorder="1"/>
    <xf numFmtId="0" fontId="2" fillId="2" borderId="1" xfId="0" applyFont="1" applyFill="1" applyBorder="1"/>
    <xf numFmtId="0" fontId="2" fillId="2" borderId="2" xfId="0" applyFont="1" applyFill="1" applyBorder="1"/>
    <xf numFmtId="0" fontId="2" fillId="2" borderId="0" xfId="0" applyFont="1" applyFill="1"/>
    <xf numFmtId="0" fontId="2" fillId="2" borderId="3" xfId="0" applyFont="1" applyFill="1" applyBorder="1"/>
    <xf numFmtId="0" fontId="2" fillId="2" borderId="4" xfId="0" applyFont="1" applyFill="1" applyBorder="1"/>
    <xf numFmtId="0" fontId="2" fillId="2" borderId="5" xfId="0" applyFont="1" applyFill="1" applyBorder="1"/>
    <xf numFmtId="0" fontId="2" fillId="2" borderId="6" xfId="0" applyFont="1" applyFill="1" applyBorder="1"/>
    <xf numFmtId="0" fontId="2" fillId="2" borderId="7" xfId="0" applyFont="1" applyFill="1" applyBorder="1"/>
    <xf numFmtId="0" fontId="2" fillId="2" borderId="8" xfId="0" applyFont="1" applyFill="1" applyBorder="1"/>
    <xf numFmtId="0" fontId="2" fillId="2" borderId="9" xfId="0" applyFont="1" applyFill="1" applyBorder="1"/>
    <xf numFmtId="0" fontId="2" fillId="2" borderId="10" xfId="0" applyFont="1" applyFill="1" applyBorder="1"/>
    <xf numFmtId="0" fontId="2" fillId="2" borderId="11" xfId="0" applyFont="1" applyFill="1" applyBorder="1"/>
    <xf numFmtId="0" fontId="2" fillId="2" borderId="12" xfId="0" applyFont="1" applyFill="1" applyBorder="1"/>
    <xf numFmtId="0" fontId="2" fillId="2" borderId="13" xfId="0" applyFont="1" applyFill="1" applyBorder="1"/>
    <xf numFmtId="0" fontId="3" fillId="2" borderId="13" xfId="0" applyFont="1" applyFill="1" applyBorder="1"/>
    <xf numFmtId="0" fontId="0" fillId="0" borderId="0" xfId="0" applyProtection="1">
      <protection locked="0"/>
    </xf>
    <xf numFmtId="0" fontId="18" fillId="0" borderId="21" xfId="0" applyFont="1" applyBorder="1" applyAlignment="1" applyProtection="1">
      <alignment horizontal="center"/>
      <protection locked="0"/>
    </xf>
    <xf numFmtId="0" fontId="18" fillId="0" borderId="21" xfId="0" applyFont="1" applyBorder="1" applyAlignment="1" applyProtection="1">
      <alignment horizontal="left"/>
      <protection locked="0"/>
    </xf>
    <xf numFmtId="14" fontId="18" fillId="0" borderId="21" xfId="0" applyNumberFormat="1" applyFont="1" applyBorder="1" applyAlignment="1" applyProtection="1">
      <alignment horizontal="center"/>
      <protection locked="0"/>
    </xf>
    <xf numFmtId="14" fontId="18" fillId="0" borderId="30" xfId="0" applyNumberFormat="1" applyFont="1" applyBorder="1" applyAlignment="1" applyProtection="1">
      <alignment horizontal="center"/>
      <protection locked="0"/>
    </xf>
    <xf numFmtId="0" fontId="18" fillId="0" borderId="0" xfId="0" applyFont="1" applyAlignment="1" applyProtection="1">
      <alignment horizontal="center"/>
      <protection locked="0"/>
    </xf>
    <xf numFmtId="0" fontId="0" fillId="0" borderId="0" xfId="0" applyFill="1" applyBorder="1" applyProtection="1">
      <protection locked="0"/>
    </xf>
    <xf numFmtId="0" fontId="18" fillId="0" borderId="0" xfId="0" applyFont="1" applyProtection="1">
      <protection locked="0"/>
    </xf>
    <xf numFmtId="0" fontId="20" fillId="0" borderId="0" xfId="0" applyFont="1" applyProtection="1">
      <protection locked="0"/>
    </xf>
    <xf numFmtId="0" fontId="17" fillId="0" borderId="0" xfId="0" applyFont="1" applyProtection="1">
      <protection locked="0"/>
    </xf>
    <xf numFmtId="0" fontId="18" fillId="0" borderId="0" xfId="0" applyFont="1" applyAlignment="1" applyProtection="1">
      <alignment horizontal="left"/>
      <protection locked="0"/>
    </xf>
    <xf numFmtId="14" fontId="18" fillId="0" borderId="0" xfId="0" applyNumberFormat="1" applyFont="1" applyAlignment="1" applyProtection="1">
      <alignment horizontal="center"/>
      <protection locked="0"/>
    </xf>
    <xf numFmtId="0" fontId="18" fillId="4" borderId="0" xfId="0" applyFont="1" applyFill="1" applyAlignment="1" applyProtection="1">
      <alignment horizontal="center"/>
      <protection locked="0"/>
    </xf>
    <xf numFmtId="0" fontId="16" fillId="4" borderId="14" xfId="0" applyFont="1" applyFill="1" applyBorder="1" applyAlignment="1" applyProtection="1">
      <alignment vertical="center"/>
      <protection locked="0"/>
    </xf>
    <xf numFmtId="0" fontId="22" fillId="0" borderId="30" xfId="0" applyFont="1" applyBorder="1" applyAlignment="1" applyProtection="1">
      <alignment horizontal="center"/>
      <protection locked="0"/>
    </xf>
    <xf numFmtId="0" fontId="22" fillId="0" borderId="21" xfId="0" applyFont="1" applyBorder="1" applyAlignment="1" applyProtection="1">
      <alignment horizontal="center"/>
      <protection locked="0"/>
    </xf>
    <xf numFmtId="11" fontId="22" fillId="0" borderId="21" xfId="0" applyNumberFormat="1" applyFont="1" applyBorder="1" applyAlignment="1" applyProtection="1">
      <alignment horizontal="center"/>
      <protection locked="0"/>
    </xf>
    <xf numFmtId="0" fontId="0" fillId="4" borderId="0" xfId="0" applyFill="1"/>
    <xf numFmtId="14" fontId="23" fillId="4" borderId="21" xfId="0" applyNumberFormat="1" applyFont="1" applyFill="1" applyBorder="1"/>
    <xf numFmtId="0" fontId="11" fillId="4" borderId="0" xfId="0" applyFont="1" applyFill="1" applyBorder="1" applyAlignment="1">
      <alignment vertical="center"/>
    </xf>
    <xf numFmtId="0" fontId="0" fillId="4" borderId="22" xfId="0" applyFill="1" applyBorder="1"/>
    <xf numFmtId="0" fontId="11" fillId="4" borderId="23" xfId="0" applyFont="1" applyFill="1" applyBorder="1"/>
    <xf numFmtId="0" fontId="11" fillId="4" borderId="23" xfId="0" applyFont="1" applyFill="1" applyBorder="1" applyAlignment="1">
      <alignment horizontal="right"/>
    </xf>
    <xf numFmtId="0" fontId="11" fillId="4" borderId="23" xfId="0" applyFont="1" applyFill="1" applyBorder="1" applyAlignment="1">
      <alignment horizontal="center"/>
    </xf>
    <xf numFmtId="0" fontId="0" fillId="4" borderId="24" xfId="0" applyFill="1" applyBorder="1"/>
    <xf numFmtId="0" fontId="0" fillId="4" borderId="25" xfId="0" applyFill="1" applyBorder="1"/>
    <xf numFmtId="0" fontId="11" fillId="4" borderId="0" xfId="0" applyFont="1" applyFill="1" applyBorder="1"/>
    <xf numFmtId="0" fontId="11" fillId="4" borderId="0" xfId="0" applyFont="1" applyFill="1" applyBorder="1" applyAlignment="1">
      <alignment horizontal="right"/>
    </xf>
    <xf numFmtId="0" fontId="11" fillId="4" borderId="0" xfId="0" applyFont="1" applyFill="1" applyBorder="1" applyAlignment="1">
      <alignment horizontal="center"/>
    </xf>
    <xf numFmtId="0" fontId="0" fillId="4" borderId="26" xfId="0" applyFill="1" applyBorder="1"/>
    <xf numFmtId="1" fontId="10" fillId="4" borderId="21" xfId="0" applyNumberFormat="1" applyFont="1" applyFill="1" applyBorder="1" applyAlignment="1">
      <alignment horizontal="center"/>
    </xf>
    <xf numFmtId="0" fontId="0" fillId="4" borderId="0" xfId="0" applyFill="1" applyAlignment="1">
      <alignment horizontal="left"/>
    </xf>
    <xf numFmtId="0" fontId="16" fillId="4" borderId="0" xfId="0" applyFont="1" applyFill="1" applyBorder="1"/>
    <xf numFmtId="0" fontId="0" fillId="4" borderId="27" xfId="0" applyFill="1" applyBorder="1"/>
    <xf numFmtId="0" fontId="11" fillId="4" borderId="28" xfId="0" applyFont="1" applyFill="1" applyBorder="1"/>
    <xf numFmtId="0" fontId="0" fillId="4" borderId="29" xfId="0" applyFill="1" applyBorder="1"/>
    <xf numFmtId="0" fontId="8" fillId="4" borderId="31" xfId="0" applyFont="1" applyFill="1" applyBorder="1" applyAlignment="1">
      <alignment horizontal="right"/>
    </xf>
    <xf numFmtId="0" fontId="28" fillId="4" borderId="0" xfId="0" applyFont="1" applyFill="1" applyBorder="1"/>
    <xf numFmtId="0" fontId="26" fillId="4" borderId="0" xfId="0" applyFont="1" applyFill="1" applyBorder="1" applyAlignment="1">
      <alignment horizontal="right"/>
    </xf>
    <xf numFmtId="1" fontId="26" fillId="4" borderId="21" xfId="0" applyNumberFormat="1" applyFont="1" applyFill="1" applyBorder="1" applyAlignment="1">
      <alignment horizontal="center"/>
    </xf>
    <xf numFmtId="10" fontId="11" fillId="4" borderId="0" xfId="0" applyNumberFormat="1" applyFont="1" applyFill="1" applyBorder="1"/>
    <xf numFmtId="0" fontId="18" fillId="4" borderId="8" xfId="0" applyFont="1" applyFill="1" applyBorder="1" applyAlignment="1" applyProtection="1">
      <alignment horizontal="center" vertical="center"/>
      <protection locked="0"/>
    </xf>
    <xf numFmtId="0" fontId="18" fillId="4" borderId="10" xfId="0" applyFont="1" applyFill="1" applyBorder="1" applyAlignment="1" applyProtection="1">
      <alignment horizontal="center"/>
      <protection locked="0"/>
    </xf>
    <xf numFmtId="0" fontId="10" fillId="4" borderId="21" xfId="0" applyFont="1" applyFill="1" applyBorder="1" applyAlignment="1" applyProtection="1">
      <alignment horizontal="center"/>
      <protection locked="0"/>
    </xf>
    <xf numFmtId="0" fontId="10" fillId="4" borderId="21" xfId="0" applyNumberFormat="1" applyFont="1" applyFill="1" applyBorder="1" applyAlignment="1" applyProtection="1">
      <alignment horizontal="center"/>
      <protection locked="0"/>
    </xf>
    <xf numFmtId="0" fontId="10" fillId="4" borderId="0" xfId="0" applyFont="1" applyFill="1" applyAlignment="1" applyProtection="1">
      <alignment horizontal="center"/>
      <protection locked="0"/>
    </xf>
    <xf numFmtId="0" fontId="0" fillId="0" borderId="0" xfId="0" applyBorder="1" applyProtection="1">
      <protection locked="0"/>
    </xf>
    <xf numFmtId="0" fontId="22" fillId="0" borderId="21" xfId="0" applyFont="1" applyBorder="1" applyAlignment="1" applyProtection="1">
      <alignment horizontal="left"/>
      <protection locked="0"/>
    </xf>
    <xf numFmtId="0" fontId="22" fillId="0" borderId="30" xfId="0" applyFont="1" applyBorder="1" applyAlignment="1" applyProtection="1">
      <alignment horizontal="left"/>
      <protection locked="0"/>
    </xf>
    <xf numFmtId="0" fontId="23" fillId="0" borderId="8" xfId="0" applyFont="1" applyBorder="1" applyAlignment="1" applyProtection="1">
      <alignment horizontal="center" vertical="center" textRotation="180"/>
      <protection locked="0"/>
    </xf>
    <xf numFmtId="0" fontId="23" fillId="0" borderId="8" xfId="0" applyFont="1" applyBorder="1" applyAlignment="1" applyProtection="1">
      <alignment horizontal="center" vertical="center"/>
      <protection locked="0"/>
    </xf>
    <xf numFmtId="0" fontId="23" fillId="0" borderId="8" xfId="0" applyFont="1" applyBorder="1" applyAlignment="1" applyProtection="1">
      <alignment vertical="center"/>
      <protection locked="0"/>
    </xf>
    <xf numFmtId="14" fontId="23" fillId="0" borderId="8" xfId="0" applyNumberFormat="1" applyFont="1" applyBorder="1" applyAlignment="1" applyProtection="1">
      <alignment horizontal="center" vertical="center"/>
      <protection locked="0"/>
    </xf>
    <xf numFmtId="0" fontId="23" fillId="0" borderId="10" xfId="0" applyFont="1" applyBorder="1" applyAlignment="1" applyProtection="1">
      <alignment horizontal="center"/>
      <protection locked="0"/>
    </xf>
    <xf numFmtId="0" fontId="23" fillId="0" borderId="10" xfId="0" applyFont="1" applyBorder="1" applyAlignment="1" applyProtection="1">
      <alignment horizontal="left"/>
      <protection locked="0"/>
    </xf>
    <xf numFmtId="14" fontId="23" fillId="0" borderId="10" xfId="0" applyNumberFormat="1" applyFont="1" applyBorder="1" applyAlignment="1" applyProtection="1">
      <alignment horizontal="center"/>
      <protection locked="0"/>
    </xf>
    <xf numFmtId="0" fontId="23" fillId="0" borderId="8" xfId="0" applyFont="1" applyBorder="1" applyAlignment="1" applyProtection="1">
      <alignment horizontal="center"/>
      <protection locked="0"/>
    </xf>
    <xf numFmtId="0" fontId="26" fillId="4" borderId="32" xfId="0" applyFont="1" applyFill="1" applyBorder="1" applyAlignment="1" applyProtection="1">
      <alignment horizontal="right" vertical="center"/>
      <protection locked="0"/>
    </xf>
    <xf numFmtId="0" fontId="29" fillId="3" borderId="21" xfId="0" applyFont="1" applyFill="1" applyBorder="1" applyAlignment="1">
      <alignment horizontal="center"/>
    </xf>
    <xf numFmtId="0" fontId="18" fillId="0" borderId="30" xfId="0" applyFont="1" applyBorder="1" applyAlignment="1" applyProtection="1">
      <alignment horizontal="center"/>
      <protection locked="0"/>
    </xf>
    <xf numFmtId="14" fontId="23" fillId="0" borderId="8" xfId="0" applyNumberFormat="1" applyFont="1" applyBorder="1" applyAlignment="1" applyProtection="1">
      <alignment horizontal="center" vertical="center" wrapText="1"/>
      <protection locked="0"/>
    </xf>
    <xf numFmtId="14" fontId="17" fillId="0" borderId="0" xfId="0" applyNumberFormat="1" applyFont="1" applyProtection="1">
      <protection locked="0"/>
    </xf>
    <xf numFmtId="0" fontId="33" fillId="0" borderId="0" xfId="0" applyFont="1" applyProtection="1">
      <protection locked="0"/>
    </xf>
    <xf numFmtId="0" fontId="33" fillId="0" borderId="0" xfId="0" applyFont="1" applyBorder="1" applyProtection="1">
      <protection locked="0"/>
    </xf>
    <xf numFmtId="0" fontId="34" fillId="0" borderId="0" xfId="0" applyFont="1" applyProtection="1">
      <protection locked="0"/>
    </xf>
    <xf numFmtId="14" fontId="33" fillId="0" borderId="0" xfId="0" applyNumberFormat="1" applyFont="1" applyProtection="1">
      <protection locked="0"/>
    </xf>
    <xf numFmtId="0" fontId="35" fillId="0" borderId="0" xfId="1" applyFont="1" applyAlignment="1" applyProtection="1"/>
    <xf numFmtId="0" fontId="34" fillId="0" borderId="0" xfId="0" applyFont="1" applyBorder="1" applyProtection="1">
      <protection locked="0"/>
    </xf>
    <xf numFmtId="0" fontId="0" fillId="0" borderId="12" xfId="0" applyFill="1" applyBorder="1" applyProtection="1"/>
    <xf numFmtId="0" fontId="0" fillId="0" borderId="0" xfId="0" applyFill="1"/>
    <xf numFmtId="0" fontId="0" fillId="0" borderId="0" xfId="0" applyFill="1" applyProtection="1"/>
    <xf numFmtId="0" fontId="37" fillId="0" borderId="0" xfId="0" applyFont="1" applyFill="1" applyProtection="1"/>
    <xf numFmtId="0" fontId="41" fillId="0" borderId="12" xfId="0" applyFont="1" applyFill="1" applyBorder="1" applyProtection="1"/>
    <xf numFmtId="0" fontId="4" fillId="0" borderId="0" xfId="0" applyFont="1" applyFill="1" applyProtection="1"/>
    <xf numFmtId="0" fontId="5" fillId="0" borderId="0" xfId="0" applyFont="1" applyFill="1" applyProtection="1"/>
    <xf numFmtId="0" fontId="6" fillId="0" borderId="0" xfId="0" applyFont="1" applyFill="1" applyProtection="1"/>
    <xf numFmtId="0" fontId="0" fillId="0" borderId="35" xfId="0" applyFill="1" applyBorder="1" applyProtection="1"/>
    <xf numFmtId="0" fontId="0" fillId="0" borderId="1" xfId="0" applyFill="1" applyBorder="1" applyProtection="1"/>
    <xf numFmtId="0" fontId="8" fillId="0" borderId="11" xfId="0" applyFont="1" applyFill="1" applyBorder="1" applyProtection="1"/>
    <xf numFmtId="0" fontId="0" fillId="0" borderId="11" xfId="0" applyFill="1" applyBorder="1" applyProtection="1"/>
    <xf numFmtId="0" fontId="0" fillId="0" borderId="2" xfId="0" applyFill="1" applyBorder="1" applyProtection="1"/>
    <xf numFmtId="0" fontId="0" fillId="0" borderId="8" xfId="0" applyFill="1" applyBorder="1" applyProtection="1"/>
    <xf numFmtId="0" fontId="12" fillId="0" borderId="3" xfId="0" applyFont="1" applyFill="1" applyBorder="1" applyProtection="1"/>
    <xf numFmtId="0" fontId="43" fillId="0" borderId="12" xfId="0" applyFont="1" applyFill="1" applyBorder="1" applyProtection="1"/>
    <xf numFmtId="0" fontId="0" fillId="0" borderId="12" xfId="0" applyFill="1" applyBorder="1" applyAlignment="1" applyProtection="1">
      <alignment horizontal="center"/>
    </xf>
    <xf numFmtId="0" fontId="31" fillId="0" borderId="16" xfId="0" applyFont="1" applyFill="1" applyBorder="1" applyAlignment="1" applyProtection="1">
      <alignment horizontal="center"/>
      <protection locked="0"/>
    </xf>
    <xf numFmtId="0" fontId="41" fillId="0" borderId="14" xfId="0" applyFont="1" applyFill="1" applyBorder="1" applyProtection="1"/>
    <xf numFmtId="0" fontId="0" fillId="0" borderId="14" xfId="0" applyFill="1" applyBorder="1" applyAlignment="1" applyProtection="1">
      <alignment horizontal="center"/>
    </xf>
    <xf numFmtId="0" fontId="11" fillId="0" borderId="15" xfId="0" applyFont="1" applyFill="1" applyBorder="1" applyAlignment="1" applyProtection="1">
      <alignment horizontal="center"/>
    </xf>
    <xf numFmtId="0" fontId="0" fillId="0" borderId="0" xfId="0" applyFill="1" applyBorder="1" applyAlignment="1" applyProtection="1">
      <alignment horizontal="center"/>
    </xf>
    <xf numFmtId="0" fontId="11" fillId="0" borderId="6" xfId="0" applyFont="1" applyFill="1" applyBorder="1" applyAlignment="1" applyProtection="1">
      <alignment horizontal="center"/>
    </xf>
    <xf numFmtId="0" fontId="31" fillId="0" borderId="16" xfId="0" applyFont="1" applyFill="1" applyBorder="1" applyAlignment="1" applyProtection="1">
      <alignment horizontal="center"/>
    </xf>
    <xf numFmtId="0" fontId="12" fillId="0" borderId="17" xfId="0" applyFont="1" applyFill="1" applyBorder="1" applyProtection="1"/>
    <xf numFmtId="0" fontId="41" fillId="0" borderId="0" xfId="0" applyFont="1" applyFill="1" applyBorder="1" applyProtection="1"/>
    <xf numFmtId="0" fontId="31" fillId="0" borderId="6" xfId="0" applyFont="1" applyFill="1" applyBorder="1" applyAlignment="1" applyProtection="1">
      <alignment horizontal="center"/>
    </xf>
    <xf numFmtId="0" fontId="41" fillId="0" borderId="20" xfId="0" applyFont="1" applyFill="1" applyBorder="1" applyAlignment="1" applyProtection="1">
      <alignment horizontal="left"/>
    </xf>
    <xf numFmtId="0" fontId="31" fillId="0" borderId="15" xfId="0" applyFont="1" applyFill="1" applyBorder="1" applyAlignment="1" applyProtection="1">
      <alignment horizontal="center"/>
    </xf>
    <xf numFmtId="0" fontId="0" fillId="0" borderId="15" xfId="0" applyFill="1" applyBorder="1" applyAlignment="1" applyProtection="1">
      <alignment horizontal="center"/>
    </xf>
    <xf numFmtId="0" fontId="7" fillId="0" borderId="5" xfId="0" applyFont="1" applyFill="1" applyBorder="1" applyProtection="1"/>
    <xf numFmtId="0" fontId="0" fillId="0" borderId="6" xfId="0" applyFill="1" applyBorder="1" applyAlignment="1" applyProtection="1">
      <alignment horizontal="center"/>
    </xf>
    <xf numFmtId="0" fontId="0" fillId="0" borderId="11" xfId="0" applyFill="1" applyBorder="1" applyAlignment="1" applyProtection="1">
      <alignment horizontal="center"/>
    </xf>
    <xf numFmtId="0" fontId="0" fillId="0" borderId="46" xfId="0" applyFill="1" applyBorder="1" applyAlignment="1" applyProtection="1">
      <alignment horizontal="center"/>
    </xf>
    <xf numFmtId="0" fontId="30" fillId="0" borderId="12" xfId="0" applyFont="1" applyFill="1" applyBorder="1" applyAlignment="1" applyProtection="1">
      <alignment horizontal="center"/>
    </xf>
    <xf numFmtId="0" fontId="0" fillId="0" borderId="14" xfId="0" applyFill="1" applyBorder="1" applyProtection="1"/>
    <xf numFmtId="0" fontId="30" fillId="0" borderId="15" xfId="0" applyFont="1" applyFill="1" applyBorder="1" applyAlignment="1" applyProtection="1">
      <alignment horizontal="center"/>
    </xf>
    <xf numFmtId="0" fontId="0" fillId="0" borderId="36" xfId="0" applyFill="1" applyBorder="1" applyAlignment="1" applyProtection="1">
      <alignment horizontal="center"/>
    </xf>
    <xf numFmtId="0" fontId="12" fillId="0" borderId="12" xfId="0" applyFont="1" applyFill="1" applyBorder="1" applyProtection="1"/>
    <xf numFmtId="0" fontId="9" fillId="0" borderId="12" xfId="0" applyFont="1" applyFill="1" applyBorder="1" applyProtection="1"/>
    <xf numFmtId="0" fontId="31" fillId="0" borderId="0" xfId="0" applyFont="1" applyFill="1" applyBorder="1" applyAlignment="1" applyProtection="1">
      <alignment horizontal="center"/>
    </xf>
    <xf numFmtId="0" fontId="7" fillId="0" borderId="0" xfId="0" applyFont="1" applyFill="1" applyBorder="1" applyProtection="1"/>
    <xf numFmtId="0" fontId="0" fillId="0" borderId="0" xfId="0" applyFill="1" applyBorder="1" applyProtection="1"/>
    <xf numFmtId="0" fontId="39" fillId="0" borderId="18" xfId="0" applyFont="1" applyFill="1" applyBorder="1" applyAlignment="1" applyProtection="1"/>
    <xf numFmtId="0" fontId="40" fillId="0" borderId="19" xfId="0" applyFont="1" applyFill="1" applyBorder="1" applyProtection="1"/>
    <xf numFmtId="0" fontId="38" fillId="0" borderId="0" xfId="0" applyFont="1" applyFill="1" applyAlignment="1" applyProtection="1">
      <alignment horizontal="right"/>
    </xf>
    <xf numFmtId="14" fontId="38" fillId="0" borderId="0" xfId="0" applyNumberFormat="1" applyFont="1" applyFill="1" applyAlignment="1" applyProtection="1">
      <alignment horizontal="left"/>
      <protection locked="0"/>
    </xf>
    <xf numFmtId="0" fontId="0" fillId="0" borderId="37" xfId="0" applyFill="1" applyBorder="1" applyProtection="1"/>
    <xf numFmtId="0" fontId="0" fillId="0" borderId="38" xfId="0" applyFill="1" applyBorder="1" applyProtection="1"/>
    <xf numFmtId="0" fontId="0" fillId="0" borderId="39" xfId="0" applyFill="1" applyBorder="1" applyProtection="1"/>
    <xf numFmtId="0" fontId="0" fillId="0" borderId="40" xfId="0" applyFill="1" applyBorder="1" applyProtection="1"/>
    <xf numFmtId="0" fontId="0" fillId="0" borderId="41" xfId="0" applyFill="1" applyBorder="1" applyProtection="1"/>
    <xf numFmtId="0" fontId="0" fillId="0" borderId="42" xfId="0" applyFill="1" applyBorder="1" applyProtection="1"/>
    <xf numFmtId="0" fontId="0" fillId="0" borderId="43" xfId="0" applyFill="1" applyBorder="1" applyProtection="1"/>
    <xf numFmtId="0" fontId="0" fillId="0" borderId="44" xfId="0" applyFill="1" applyBorder="1" applyProtection="1"/>
    <xf numFmtId="0" fontId="4" fillId="0" borderId="0" xfId="0" applyFont="1" applyFill="1"/>
    <xf numFmtId="0" fontId="5" fillId="0" borderId="0" xfId="0" applyFont="1" applyFill="1"/>
    <xf numFmtId="0" fontId="4" fillId="0" borderId="0" xfId="0" applyFont="1" applyFill="1" applyProtection="1">
      <protection locked="0"/>
    </xf>
    <xf numFmtId="0" fontId="0" fillId="0" borderId="0" xfId="0" applyFill="1" applyProtection="1">
      <protection locked="0"/>
    </xf>
    <xf numFmtId="0" fontId="0" fillId="0" borderId="35" xfId="0" applyFill="1" applyBorder="1"/>
    <xf numFmtId="0" fontId="19" fillId="0" borderId="0" xfId="0" applyFont="1" applyFill="1" applyAlignment="1">
      <alignment horizontal="center"/>
    </xf>
    <xf numFmtId="0" fontId="18" fillId="0" borderId="0" xfId="0" applyFont="1" applyFill="1" applyAlignment="1">
      <alignment horizontal="center"/>
    </xf>
    <xf numFmtId="0" fontId="0" fillId="0" borderId="0" xfId="0" applyFill="1" applyAlignment="1">
      <alignment horizontal="center"/>
    </xf>
    <xf numFmtId="0" fontId="0" fillId="0" borderId="0" xfId="0" applyFill="1" applyBorder="1"/>
    <xf numFmtId="0" fontId="18" fillId="0" borderId="48" xfId="0" applyFont="1" applyBorder="1" applyAlignment="1" applyProtection="1">
      <alignment horizontal="center"/>
      <protection locked="0"/>
    </xf>
    <xf numFmtId="0" fontId="41" fillId="0" borderId="40" xfId="0" applyFont="1" applyFill="1" applyBorder="1" applyAlignment="1" applyProtection="1">
      <alignment horizontal="right"/>
    </xf>
    <xf numFmtId="0" fontId="43" fillId="0" borderId="0" xfId="0" applyFont="1" applyFill="1" applyBorder="1" applyProtection="1"/>
    <xf numFmtId="0" fontId="12" fillId="0" borderId="49" xfId="0" applyFont="1" applyFill="1" applyBorder="1" applyProtection="1"/>
    <xf numFmtId="0" fontId="43" fillId="0" borderId="38" xfId="0" applyFont="1" applyFill="1" applyBorder="1" applyProtection="1"/>
    <xf numFmtId="0" fontId="41" fillId="0" borderId="38" xfId="0" applyFont="1" applyFill="1" applyBorder="1" applyProtection="1"/>
    <xf numFmtId="0" fontId="12" fillId="0" borderId="50" xfId="0" applyFont="1" applyFill="1" applyBorder="1" applyProtection="1"/>
    <xf numFmtId="0" fontId="41" fillId="0" borderId="43" xfId="0" applyFont="1" applyFill="1" applyBorder="1" applyProtection="1"/>
    <xf numFmtId="0" fontId="12" fillId="0" borderId="38" xfId="0" applyFont="1" applyFill="1" applyBorder="1" applyProtection="1"/>
    <xf numFmtId="0" fontId="12" fillId="0" borderId="43" xfId="0" applyFont="1" applyFill="1" applyBorder="1" applyProtection="1"/>
    <xf numFmtId="0" fontId="12" fillId="0" borderId="0" xfId="0" applyFont="1" applyFill="1" applyBorder="1" applyProtection="1"/>
    <xf numFmtId="0" fontId="7" fillId="0" borderId="50" xfId="0" applyFont="1" applyFill="1" applyBorder="1" applyProtection="1"/>
    <xf numFmtId="0" fontId="0" fillId="0" borderId="43" xfId="0" applyFill="1" applyBorder="1" applyAlignment="1" applyProtection="1">
      <alignment horizontal="center"/>
    </xf>
    <xf numFmtId="0" fontId="45" fillId="0" borderId="16" xfId="0" applyFont="1" applyFill="1" applyBorder="1" applyAlignment="1" applyProtection="1">
      <alignment horizontal="center"/>
      <protection locked="0"/>
    </xf>
    <xf numFmtId="0" fontId="45" fillId="0" borderId="16" xfId="0" applyFont="1" applyFill="1" applyBorder="1" applyAlignment="1" applyProtection="1">
      <alignment horizontal="center"/>
    </xf>
    <xf numFmtId="11" fontId="22" fillId="0" borderId="30" xfId="0" applyNumberFormat="1" applyFont="1" applyBorder="1" applyAlignment="1" applyProtection="1">
      <alignment horizontal="center"/>
      <protection locked="0"/>
    </xf>
    <xf numFmtId="0" fontId="21" fillId="0" borderId="0" xfId="0" applyFont="1" applyFill="1"/>
    <xf numFmtId="0" fontId="42" fillId="0" borderId="18" xfId="0" applyFont="1" applyFill="1" applyBorder="1" applyAlignment="1" applyProtection="1">
      <alignment horizontal="center"/>
    </xf>
    <xf numFmtId="0" fontId="42" fillId="0" borderId="19" xfId="0" applyFont="1" applyFill="1" applyBorder="1" applyAlignment="1" applyProtection="1">
      <alignment horizontal="center"/>
    </xf>
    <xf numFmtId="0" fontId="41" fillId="0" borderId="0" xfId="0" applyFont="1" applyFill="1" applyBorder="1" applyAlignment="1" applyProtection="1">
      <alignment horizontal="center"/>
    </xf>
    <xf numFmtId="0" fontId="23" fillId="0" borderId="2" xfId="0" applyFont="1" applyBorder="1" applyAlignment="1" applyProtection="1">
      <alignment horizontal="center" vertical="center"/>
      <protection locked="0"/>
    </xf>
    <xf numFmtId="0" fontId="23" fillId="0" borderId="7" xfId="0" applyFont="1" applyBorder="1" applyAlignment="1" applyProtection="1">
      <alignment horizontal="center" vertical="center"/>
      <protection locked="0"/>
    </xf>
    <xf numFmtId="0" fontId="18" fillId="0" borderId="8" xfId="0" applyFont="1" applyBorder="1" applyAlignment="1" applyProtection="1">
      <alignment horizontal="center" vertical="center" textRotation="180" wrapText="1"/>
      <protection locked="0"/>
    </xf>
    <xf numFmtId="0" fontId="18" fillId="0" borderId="47" xfId="0" applyFont="1" applyBorder="1" applyAlignment="1" applyProtection="1">
      <alignment horizontal="center" vertical="center" textRotation="180" wrapText="1"/>
      <protection locked="0"/>
    </xf>
    <xf numFmtId="0" fontId="44" fillId="0" borderId="45" xfId="0" applyFont="1" applyFill="1" applyBorder="1" applyAlignment="1" applyProtection="1">
      <alignment horizontal="center" vertical="center" wrapText="1"/>
    </xf>
    <xf numFmtId="0" fontId="27" fillId="4" borderId="33" xfId="0" applyFont="1" applyFill="1" applyBorder="1" applyAlignment="1">
      <alignment horizontal="left" vertical="center"/>
    </xf>
    <xf numFmtId="0" fontId="27" fillId="4" borderId="34" xfId="0" applyFont="1" applyFill="1" applyBorder="1" applyAlignment="1">
      <alignment horizontal="left" vertical="center"/>
    </xf>
    <xf numFmtId="0" fontId="25" fillId="4" borderId="0" xfId="0" applyFont="1" applyFill="1" applyBorder="1" applyAlignment="1">
      <alignment horizontal="center" vertical="center"/>
    </xf>
    <xf numFmtId="0" fontId="46" fillId="0" borderId="0" xfId="0" applyFont="1" applyFill="1" applyAlignment="1" applyProtection="1">
      <alignment horizontal="right"/>
    </xf>
    <xf numFmtId="14" fontId="47" fillId="0" borderId="0" xfId="0" applyNumberFormat="1" applyFont="1" applyFill="1" applyAlignment="1" applyProtection="1">
      <alignment horizontal="left"/>
    </xf>
    <xf numFmtId="0" fontId="48" fillId="0" borderId="0" xfId="0" applyFont="1" applyFill="1" applyAlignment="1" applyProtection="1">
      <alignment horizontal="left" wrapText="1"/>
    </xf>
    <xf numFmtId="0" fontId="36" fillId="0" borderId="0" xfId="0" applyFont="1" applyFill="1" applyAlignment="1" applyProtection="1">
      <alignment horizontal="left"/>
    </xf>
    <xf numFmtId="0" fontId="47" fillId="0" borderId="0" xfId="0" applyFont="1" applyFill="1" applyAlignment="1" applyProtection="1"/>
    <xf numFmtId="0" fontId="6" fillId="0" borderId="0" xfId="0" applyFont="1" applyFill="1" applyAlignment="1" applyProtection="1"/>
    <xf numFmtId="0" fontId="47" fillId="0" borderId="0" xfId="0" applyFont="1" applyFill="1" applyAlignment="1" applyProtection="1">
      <alignment horizontal="center"/>
    </xf>
    <xf numFmtId="14" fontId="47" fillId="0" borderId="0" xfId="0" applyNumberFormat="1" applyFont="1" applyFill="1" applyAlignment="1" applyProtection="1">
      <alignment horizontal="center"/>
    </xf>
    <xf numFmtId="0" fontId="18" fillId="0" borderId="14" xfId="0" applyFont="1" applyBorder="1" applyAlignment="1" applyProtection="1">
      <alignment horizontal="center"/>
      <protection locked="0"/>
    </xf>
    <xf numFmtId="0" fontId="16" fillId="0" borderId="14" xfId="0" applyFont="1" applyFill="1" applyBorder="1" applyAlignment="1" applyProtection="1">
      <alignment horizontal="right" vertical="center"/>
      <protection locked="0"/>
    </xf>
    <xf numFmtId="0" fontId="16" fillId="0" borderId="14" xfId="0" applyFont="1" applyFill="1" applyBorder="1" applyAlignment="1" applyProtection="1">
      <alignment horizontal="center" vertical="center"/>
      <protection locked="0"/>
    </xf>
    <xf numFmtId="0" fontId="18" fillId="4" borderId="14" xfId="0" applyFont="1" applyFill="1" applyBorder="1" applyAlignment="1" applyProtection="1">
      <alignment horizontal="center"/>
      <protection locked="0"/>
    </xf>
    <xf numFmtId="0" fontId="18" fillId="0" borderId="14" xfId="0" applyFont="1" applyFill="1" applyBorder="1" applyAlignment="1" applyProtection="1">
      <alignment horizontal="center"/>
      <protection locked="0"/>
    </xf>
    <xf numFmtId="0" fontId="16" fillId="0" borderId="14" xfId="0" applyFont="1" applyFill="1" applyBorder="1" applyAlignment="1" applyProtection="1">
      <alignment horizontal="center" vertical="center" wrapText="1"/>
      <protection locked="0"/>
    </xf>
    <xf numFmtId="0" fontId="12" fillId="0" borderId="51" xfId="0" applyFont="1" applyFill="1" applyBorder="1" applyProtection="1"/>
    <xf numFmtId="0" fontId="0" fillId="0" borderId="51" xfId="0" applyFill="1" applyBorder="1" applyAlignment="1" applyProtection="1">
      <alignment horizontal="center"/>
    </xf>
    <xf numFmtId="0" fontId="41" fillId="0" borderId="51" xfId="0" applyFont="1" applyFill="1" applyBorder="1" applyProtection="1"/>
    <xf numFmtId="0" fontId="30" fillId="0" borderId="51" xfId="0" applyFont="1" applyFill="1" applyBorder="1" applyAlignment="1" applyProtection="1">
      <alignment horizontal="center"/>
    </xf>
    <xf numFmtId="0" fontId="41" fillId="0" borderId="51" xfId="0" applyFont="1" applyFill="1" applyBorder="1" applyAlignment="1" applyProtection="1">
      <alignment horizontal="left"/>
    </xf>
  </cellXfs>
  <cellStyles count="2">
    <cellStyle name="Lien hypertexte" xfId="1" builtinId="8"/>
    <cellStyle name="Normal" xfId="0" builtinId="0"/>
  </cellStyles>
  <dxfs count="1700">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lor rgb="FF9C0006"/>
      </font>
      <fill>
        <patternFill patternType="solid">
          <fgColor indexed="64"/>
          <bgColor theme="3" tint="0.39997558519241921"/>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s>
  <tableStyles count="0" defaultTableStyle="TableStyleMedium9" defaultPivotStyle="PivotStyleLight16"/>
  <colors>
    <mruColors>
      <color rgb="FF007635"/>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en-US"/>
              <a:t>Evolution du GMP</a:t>
            </a:r>
          </a:p>
        </c:rich>
      </c:tx>
      <c:layout/>
    </c:title>
    <c:plotArea>
      <c:layout/>
      <c:lineChart>
        <c:grouping val="standard"/>
        <c:ser>
          <c:idx val="0"/>
          <c:order val="0"/>
          <c:tx>
            <c:strRef>
              <c:f>GIRMP!$K$4</c:f>
              <c:strCache>
                <c:ptCount val="1"/>
                <c:pt idx="0">
                  <c:v>GMP</c:v>
                </c:pt>
              </c:strCache>
            </c:strRef>
          </c:tx>
          <c:dLbls>
            <c:spPr>
              <a:solidFill>
                <a:schemeClr val="accent1">
                  <a:lumMod val="20000"/>
                  <a:lumOff val="80000"/>
                </a:schemeClr>
              </a:solidFill>
            </c:spPr>
            <c:txPr>
              <a:bodyPr/>
              <a:lstStyle/>
              <a:p>
                <a:pPr>
                  <a:defRPr sz="1200" b="1"/>
                </a:pPr>
                <a:endParaRPr lang="fr-FR"/>
              </a:p>
            </c:txPr>
            <c:showVal val="1"/>
          </c:dLbls>
          <c:cat>
            <c:numRef>
              <c:f>GIRMP!$J$5:$J$40</c:f>
              <c:numCache>
                <c:formatCode>dd/mm/yyyy</c:formatCode>
                <c:ptCount val="36"/>
                <c:pt idx="0">
                  <c:v>40909</c:v>
                </c:pt>
                <c:pt idx="1">
                  <c:v>41193</c:v>
                </c:pt>
                <c:pt idx="2">
                  <c:v>41010</c:v>
                </c:pt>
                <c:pt idx="3">
                  <c:v>41077</c:v>
                </c:pt>
                <c:pt idx="4">
                  <c:v>41138</c:v>
                </c:pt>
                <c:pt idx="5">
                  <c:v>41199</c:v>
                </c:pt>
              </c:numCache>
            </c:numRef>
          </c:cat>
          <c:val>
            <c:numRef>
              <c:f>GIRMP!$K$5:$K$40</c:f>
              <c:numCache>
                <c:formatCode>0</c:formatCode>
                <c:ptCount val="36"/>
                <c:pt idx="0">
                  <c:v>150</c:v>
                </c:pt>
                <c:pt idx="1">
                  <c:v>228.125</c:v>
                </c:pt>
                <c:pt idx="2">
                  <c:v>253.75</c:v>
                </c:pt>
                <c:pt idx="3">
                  <c:v>253.75</c:v>
                </c:pt>
                <c:pt idx="4">
                  <c:v>348.75</c:v>
                </c:pt>
                <c:pt idx="5">
                  <c:v>309.24528301886795</c:v>
                </c:pt>
              </c:numCache>
            </c:numRef>
          </c:val>
        </c:ser>
        <c:marker val="1"/>
        <c:axId val="62818944"/>
        <c:axId val="62820736"/>
      </c:lineChart>
      <c:dateAx>
        <c:axId val="62818944"/>
        <c:scaling>
          <c:orientation val="minMax"/>
        </c:scaling>
        <c:axPos val="b"/>
        <c:numFmt formatCode="[$-40C]mmm\-yy;@" sourceLinked="0"/>
        <c:tickLblPos val="low"/>
        <c:txPr>
          <a:bodyPr/>
          <a:lstStyle/>
          <a:p>
            <a:pPr>
              <a:defRPr baseline="0"/>
            </a:pPr>
            <a:endParaRPr lang="fr-FR"/>
          </a:p>
        </c:txPr>
        <c:crossAx val="62820736"/>
        <c:crosses val="autoZero"/>
        <c:auto val="1"/>
        <c:lblOffset val="100"/>
        <c:baseTimeUnit val="days"/>
      </c:dateAx>
      <c:valAx>
        <c:axId val="62820736"/>
        <c:scaling>
          <c:orientation val="minMax"/>
          <c:min val="50"/>
        </c:scaling>
        <c:axPos val="l"/>
        <c:majorGridlines/>
        <c:numFmt formatCode="0" sourceLinked="1"/>
        <c:tickLblPos val="nextTo"/>
        <c:crossAx val="62818944"/>
        <c:crosses val="autoZero"/>
        <c:crossBetween val="between"/>
      </c:valAx>
    </c:plotArea>
    <c:legend>
      <c:legendPos val="r"/>
      <c:layout/>
    </c:legend>
    <c:plotVisOnly val="1"/>
  </c:chart>
  <c:printSettings>
    <c:headerFooter/>
    <c:pageMargins b="0.75000000000000011" l="0.70000000000000007" r="0.70000000000000007" t="0.75000000000000011" header="0.30000000000000004" footer="0.30000000000000004"/>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866775</xdr:colOff>
      <xdr:row>18</xdr:row>
      <xdr:rowOff>161924</xdr:rowOff>
    </xdr:from>
    <xdr:to>
      <xdr:col>6</xdr:col>
      <xdr:colOff>447675</xdr:colOff>
      <xdr:row>38</xdr:row>
      <xdr:rowOff>38099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5">
    <tabColor rgb="FF00B050"/>
  </sheetPr>
  <dimension ref="B1:K61"/>
  <sheetViews>
    <sheetView showGridLines="0" view="pageBreakPreview" zoomScale="85" zoomScaleNormal="85" zoomScaleSheetLayoutView="85" workbookViewId="0">
      <selection activeCell="K29" sqref="K29"/>
    </sheetView>
  </sheetViews>
  <sheetFormatPr baseColWidth="10" defaultRowHeight="12.75"/>
  <cols>
    <col min="1" max="1" width="3.28515625" style="87" customWidth="1"/>
    <col min="2" max="2" width="5.85546875" style="87" customWidth="1"/>
    <col min="3" max="6" width="20.7109375" style="87" customWidth="1"/>
    <col min="7" max="7" width="7.7109375" style="87" customWidth="1"/>
    <col min="8" max="8" width="7.42578125" style="87" customWidth="1"/>
    <col min="9" max="11" width="10.7109375" style="87" customWidth="1"/>
    <col min="12" max="12" width="6.5703125" style="87" customWidth="1"/>
    <col min="13" max="13" width="8.28515625" style="87" customWidth="1"/>
    <col min="14" max="15" width="6.7109375" style="87" customWidth="1"/>
    <col min="16" max="16" width="8.42578125" style="87" customWidth="1"/>
    <col min="17" max="17" width="5.5703125" style="87" customWidth="1"/>
    <col min="18" max="18" width="7.140625" style="87" customWidth="1"/>
    <col min="19" max="19" width="6.140625" style="87" customWidth="1"/>
    <col min="20" max="16384" width="11.42578125" style="87"/>
  </cols>
  <sheetData>
    <row r="1" spans="2:11" s="90" customFormat="1" ht="24.75" thickTop="1" thickBot="1">
      <c r="D1" s="166" t="s">
        <v>59</v>
      </c>
      <c r="E1" s="167"/>
      <c r="K1" s="91"/>
    </row>
    <row r="2" spans="2:11" ht="76.5" customHeight="1" thickTop="1">
      <c r="B2" s="91"/>
      <c r="C2" s="91"/>
      <c r="D2" s="173" t="s">
        <v>167</v>
      </c>
      <c r="E2" s="173"/>
      <c r="F2" s="179" t="s">
        <v>166</v>
      </c>
      <c r="G2" s="180"/>
      <c r="H2" s="180"/>
    </row>
    <row r="3" spans="2:11" ht="15.75" customHeight="1">
      <c r="F3" s="92"/>
      <c r="G3" s="92"/>
      <c r="H3" s="92"/>
    </row>
    <row r="4" spans="2:11" ht="18.75" customHeight="1">
      <c r="B4" s="177" t="s">
        <v>164</v>
      </c>
      <c r="C4" s="177"/>
      <c r="D4" s="183" t="str">
        <f>C62 &amp; " " &amp; D62</f>
        <v xml:space="preserve"> </v>
      </c>
      <c r="E4" s="183"/>
      <c r="F4" s="181"/>
      <c r="G4" s="181"/>
      <c r="H4" s="181"/>
      <c r="J4" s="93" t="s">
        <v>49</v>
      </c>
    </row>
    <row r="5" spans="2:11" ht="20.25" customHeight="1">
      <c r="B5" s="177" t="s">
        <v>165</v>
      </c>
      <c r="C5" s="177"/>
      <c r="D5" s="184"/>
      <c r="E5" s="184"/>
      <c r="F5" s="182"/>
      <c r="G5" s="182"/>
      <c r="H5" s="182"/>
      <c r="J5" s="93" t="s">
        <v>14</v>
      </c>
    </row>
    <row r="6" spans="2:11" ht="13.5" thickBot="1">
      <c r="B6" s="88"/>
      <c r="C6" s="88"/>
      <c r="D6" s="88"/>
      <c r="J6" s="93" t="s">
        <v>13</v>
      </c>
    </row>
    <row r="7" spans="2:11" ht="15.75" thickBot="1">
      <c r="B7" s="94"/>
      <c r="C7" s="95" t="s">
        <v>22</v>
      </c>
      <c r="D7" s="96"/>
      <c r="E7" s="96"/>
      <c r="F7" s="96"/>
      <c r="G7" s="97"/>
      <c r="H7" s="98" t="s">
        <v>23</v>
      </c>
    </row>
    <row r="8" spans="2:11" ht="17.25" thickTop="1" thickBot="1">
      <c r="B8" s="99">
        <v>1</v>
      </c>
      <c r="C8" s="100" t="s">
        <v>12</v>
      </c>
      <c r="D8" s="89"/>
      <c r="E8" s="89"/>
      <c r="F8" s="89"/>
      <c r="G8" s="101"/>
      <c r="H8" s="102" t="s">
        <v>89</v>
      </c>
    </row>
    <row r="9" spans="2:11" ht="17.25" thickTop="1" thickBot="1">
      <c r="B9" s="109"/>
      <c r="C9" s="110" t="s">
        <v>24</v>
      </c>
      <c r="D9" s="110"/>
      <c r="E9" s="110"/>
      <c r="F9" s="110"/>
      <c r="G9" s="106"/>
      <c r="H9" s="105"/>
    </row>
    <row r="10" spans="2:11" ht="17.25" thickTop="1" thickBot="1">
      <c r="B10" s="152">
        <v>2</v>
      </c>
      <c r="C10" s="153" t="s">
        <v>15</v>
      </c>
      <c r="D10" s="154"/>
      <c r="E10" s="154"/>
      <c r="F10" s="154"/>
      <c r="G10" s="192"/>
      <c r="H10" s="102" t="s">
        <v>89</v>
      </c>
    </row>
    <row r="11" spans="2:11" ht="17.25" thickTop="1" thickBot="1">
      <c r="B11" s="155"/>
      <c r="C11" s="156" t="s">
        <v>25</v>
      </c>
      <c r="D11" s="156"/>
      <c r="E11" s="156"/>
      <c r="F11" s="156"/>
      <c r="G11" s="106"/>
      <c r="H11" s="107"/>
    </row>
    <row r="12" spans="2:11" ht="17.25" thickTop="1" thickBot="1">
      <c r="B12" s="152">
        <v>3</v>
      </c>
      <c r="C12" s="153" t="s">
        <v>26</v>
      </c>
      <c r="D12" s="154"/>
      <c r="E12" s="154"/>
      <c r="F12" s="154" t="s">
        <v>29</v>
      </c>
      <c r="G12" s="162" t="s">
        <v>89</v>
      </c>
      <c r="H12" s="108" t="str">
        <f>IF(G12=G13,G12,"B")</f>
        <v>a</v>
      </c>
    </row>
    <row r="13" spans="2:11" ht="17.25" thickTop="1" thickBot="1">
      <c r="B13" s="109"/>
      <c r="C13" s="110" t="s">
        <v>27</v>
      </c>
      <c r="D13" s="110"/>
      <c r="E13" s="110"/>
      <c r="F13" s="110" t="s">
        <v>28</v>
      </c>
      <c r="G13" s="163" t="s">
        <v>89</v>
      </c>
      <c r="H13" s="111"/>
    </row>
    <row r="14" spans="2:11" ht="17.25" thickTop="1" thickBot="1">
      <c r="B14" s="152">
        <v>4</v>
      </c>
      <c r="C14" s="153" t="s">
        <v>30</v>
      </c>
      <c r="D14" s="154"/>
      <c r="E14" s="154"/>
      <c r="F14" s="195" t="s">
        <v>29</v>
      </c>
      <c r="G14" s="162" t="s">
        <v>89</v>
      </c>
      <c r="H14" s="108" t="str">
        <f>IF(AND(G14=G15,G15=G16),G14,"B")</f>
        <v>a</v>
      </c>
    </row>
    <row r="15" spans="2:11" ht="17.25" thickTop="1" thickBot="1">
      <c r="B15" s="109"/>
      <c r="C15" s="110" t="s">
        <v>31</v>
      </c>
      <c r="D15" s="110"/>
      <c r="E15" s="110"/>
      <c r="F15" s="112" t="s">
        <v>32</v>
      </c>
      <c r="G15" s="162" t="s">
        <v>89</v>
      </c>
      <c r="H15" s="113"/>
    </row>
    <row r="16" spans="2:11" ht="17.25" thickTop="1" thickBot="1">
      <c r="B16" s="109"/>
      <c r="C16" s="110"/>
      <c r="D16" s="110"/>
      <c r="E16" s="110"/>
      <c r="F16" s="112" t="s">
        <v>28</v>
      </c>
      <c r="G16" s="162" t="s">
        <v>89</v>
      </c>
      <c r="H16" s="111"/>
    </row>
    <row r="17" spans="2:10" ht="17.25" thickTop="1" thickBot="1">
      <c r="B17" s="152">
        <v>5</v>
      </c>
      <c r="C17" s="153" t="s">
        <v>33</v>
      </c>
      <c r="D17" s="154"/>
      <c r="E17" s="154"/>
      <c r="F17" s="193" t="s">
        <v>35</v>
      </c>
      <c r="G17" s="162" t="s">
        <v>89</v>
      </c>
      <c r="H17" s="108" t="str">
        <f>IF(G17=G18,G17,J17)</f>
        <v>a</v>
      </c>
      <c r="J17" s="93" t="str">
        <f>IF(OR(AND(G17="B",G18="C"),AND(G17="C",G18="B")),"C","B")</f>
        <v>B</v>
      </c>
    </row>
    <row r="18" spans="2:10" ht="17.25" thickTop="1" thickBot="1">
      <c r="B18" s="155"/>
      <c r="C18" s="156" t="s">
        <v>34</v>
      </c>
      <c r="D18" s="156"/>
      <c r="E18" s="156"/>
      <c r="F18" s="156" t="s">
        <v>36</v>
      </c>
      <c r="G18" s="162" t="s">
        <v>89</v>
      </c>
      <c r="H18" s="111"/>
    </row>
    <row r="19" spans="2:10" ht="17.25" thickTop="1" thickBot="1">
      <c r="B19" s="152">
        <v>6</v>
      </c>
      <c r="C19" s="153" t="s">
        <v>37</v>
      </c>
      <c r="D19" s="154"/>
      <c r="E19" s="154"/>
      <c r="F19" s="154" t="s">
        <v>40</v>
      </c>
      <c r="G19" s="162" t="s">
        <v>89</v>
      </c>
      <c r="H19" s="108" t="str">
        <f>IF(G19=G20,G19,J19)</f>
        <v>a</v>
      </c>
      <c r="J19" s="93" t="str">
        <f>IF(OR(G19="C",G20="C"),"C","B")</f>
        <v>B</v>
      </c>
    </row>
    <row r="20" spans="2:10" ht="17.25" thickTop="1" thickBot="1">
      <c r="B20" s="155"/>
      <c r="C20" s="156" t="s">
        <v>38</v>
      </c>
      <c r="D20" s="156"/>
      <c r="E20" s="156"/>
      <c r="F20" s="156" t="s">
        <v>39</v>
      </c>
      <c r="G20" s="162" t="s">
        <v>89</v>
      </c>
      <c r="H20" s="113"/>
    </row>
    <row r="21" spans="2:10" ht="17.25" thickTop="1" thickBot="1">
      <c r="B21" s="152">
        <v>7</v>
      </c>
      <c r="C21" s="153" t="s">
        <v>41</v>
      </c>
      <c r="D21" s="154"/>
      <c r="E21" s="154"/>
      <c r="F21" s="154"/>
      <c r="G21" s="106"/>
      <c r="H21" s="102" t="s">
        <v>89</v>
      </c>
    </row>
    <row r="22" spans="2:10" ht="17.25" thickTop="1" thickBot="1">
      <c r="B22" s="155"/>
      <c r="C22" s="156" t="s">
        <v>42</v>
      </c>
      <c r="D22" s="156"/>
      <c r="E22" s="156"/>
      <c r="F22" s="156"/>
      <c r="G22" s="106"/>
      <c r="H22" s="105"/>
    </row>
    <row r="23" spans="2:10" ht="17.25" thickTop="1" thickBot="1">
      <c r="B23" s="152">
        <v>8</v>
      </c>
      <c r="C23" s="153" t="s">
        <v>43</v>
      </c>
      <c r="D23" s="154"/>
      <c r="E23" s="154"/>
      <c r="F23" s="154"/>
      <c r="G23" s="191"/>
      <c r="H23" s="102" t="s">
        <v>89</v>
      </c>
    </row>
    <row r="24" spans="2:10" ht="17.25" thickTop="1" thickBot="1">
      <c r="B24" s="155"/>
      <c r="C24" s="156" t="s">
        <v>44</v>
      </c>
      <c r="D24" s="156"/>
      <c r="E24" s="156"/>
      <c r="F24" s="156"/>
      <c r="G24" s="158"/>
      <c r="H24" s="105"/>
    </row>
    <row r="25" spans="2:10" ht="17.25" thickTop="1" thickBot="1">
      <c r="B25" s="152">
        <v>9</v>
      </c>
      <c r="C25" s="153" t="s">
        <v>45</v>
      </c>
      <c r="D25" s="154"/>
      <c r="E25" s="154"/>
      <c r="F25" s="154"/>
      <c r="G25" s="157"/>
      <c r="H25" s="102" t="s">
        <v>89</v>
      </c>
    </row>
    <row r="26" spans="2:10" ht="15.75" thickTop="1" thickBot="1">
      <c r="B26" s="155"/>
      <c r="C26" s="156" t="s">
        <v>46</v>
      </c>
      <c r="D26" s="156"/>
      <c r="E26" s="156"/>
      <c r="F26" s="156"/>
      <c r="G26" s="158"/>
      <c r="H26" s="114"/>
    </row>
    <row r="27" spans="2:10" ht="17.25" thickTop="1" thickBot="1">
      <c r="B27" s="109">
        <v>10</v>
      </c>
      <c r="C27" s="151" t="s">
        <v>47</v>
      </c>
      <c r="D27" s="110"/>
      <c r="E27" s="110"/>
      <c r="F27" s="110"/>
      <c r="G27" s="106"/>
      <c r="H27" s="102" t="s">
        <v>89</v>
      </c>
    </row>
    <row r="28" spans="2:10" ht="15.75" thickTop="1" thickBot="1">
      <c r="B28" s="115"/>
      <c r="C28" s="103" t="s">
        <v>48</v>
      </c>
      <c r="D28" s="103"/>
      <c r="E28" s="103"/>
      <c r="F28" s="103"/>
      <c r="G28" s="104"/>
      <c r="H28" s="116"/>
    </row>
    <row r="29" spans="2:10" ht="15.75" thickBot="1">
      <c r="B29" s="94"/>
      <c r="C29" s="95" t="s">
        <v>134</v>
      </c>
      <c r="D29" s="96"/>
      <c r="E29" s="96"/>
      <c r="F29" s="96"/>
      <c r="G29" s="117"/>
      <c r="H29" s="118"/>
    </row>
    <row r="30" spans="2:10" ht="17.25" thickTop="1" thickBot="1">
      <c r="B30" s="99">
        <v>11</v>
      </c>
      <c r="C30" s="100" t="s">
        <v>135</v>
      </c>
      <c r="D30" s="89"/>
      <c r="E30" s="89"/>
      <c r="F30" s="85"/>
      <c r="G30" s="119"/>
      <c r="H30" s="102" t="s">
        <v>49</v>
      </c>
    </row>
    <row r="31" spans="2:10" ht="15.75" thickTop="1" thickBot="1">
      <c r="B31" s="160"/>
      <c r="C31" s="156" t="s">
        <v>136</v>
      </c>
      <c r="D31" s="156"/>
      <c r="E31" s="156"/>
      <c r="F31" s="138"/>
      <c r="G31" s="161"/>
      <c r="H31" s="116"/>
    </row>
    <row r="32" spans="2:10" ht="17.25" thickTop="1" thickBot="1">
      <c r="B32" s="109">
        <v>12</v>
      </c>
      <c r="C32" s="151" t="s">
        <v>137</v>
      </c>
      <c r="D32" s="110"/>
      <c r="E32" s="110"/>
      <c r="F32" s="110"/>
      <c r="G32" s="159"/>
      <c r="H32" s="102" t="s">
        <v>49</v>
      </c>
    </row>
    <row r="33" spans="2:8" ht="17.25" thickTop="1" thickBot="1">
      <c r="B33" s="155"/>
      <c r="C33" s="156" t="s">
        <v>138</v>
      </c>
      <c r="D33" s="156"/>
      <c r="E33" s="156"/>
      <c r="F33" s="156"/>
      <c r="G33" s="158"/>
      <c r="H33" s="113"/>
    </row>
    <row r="34" spans="2:8" ht="17.25" thickTop="1" thickBot="1">
      <c r="B34" s="152">
        <v>13</v>
      </c>
      <c r="C34" s="153" t="s">
        <v>139</v>
      </c>
      <c r="D34" s="154"/>
      <c r="E34" s="154"/>
      <c r="F34" s="154"/>
      <c r="G34" s="157"/>
      <c r="H34" s="102" t="s">
        <v>13</v>
      </c>
    </row>
    <row r="35" spans="2:8" ht="15.75" thickTop="1" thickBot="1">
      <c r="B35" s="155"/>
      <c r="C35" s="156" t="s">
        <v>140</v>
      </c>
      <c r="D35" s="156"/>
      <c r="E35" s="156"/>
      <c r="F35" s="156"/>
      <c r="G35" s="158"/>
      <c r="H35" s="121"/>
    </row>
    <row r="36" spans="2:8" ht="17.25" thickTop="1" thickBot="1">
      <c r="B36" s="152">
        <v>14</v>
      </c>
      <c r="C36" s="153" t="s">
        <v>141</v>
      </c>
      <c r="D36" s="154"/>
      <c r="E36" s="154"/>
      <c r="F36" s="154"/>
      <c r="G36" s="157"/>
      <c r="H36" s="102" t="s">
        <v>14</v>
      </c>
    </row>
    <row r="37" spans="2:8" ht="15.75" thickTop="1" thickBot="1">
      <c r="B37" s="155"/>
      <c r="C37" s="156" t="s">
        <v>142</v>
      </c>
      <c r="D37" s="156"/>
      <c r="E37" s="156"/>
      <c r="F37" s="156"/>
      <c r="G37" s="158"/>
      <c r="H37" s="116"/>
    </row>
    <row r="38" spans="2:8" ht="17.25" thickTop="1" thickBot="1">
      <c r="B38" s="152">
        <v>15</v>
      </c>
      <c r="C38" s="153" t="s">
        <v>143</v>
      </c>
      <c r="D38" s="154"/>
      <c r="E38" s="154"/>
      <c r="F38" s="154"/>
      <c r="G38" s="157"/>
      <c r="H38" s="102" t="s">
        <v>49</v>
      </c>
    </row>
    <row r="39" spans="2:8" ht="15.75" thickTop="1" thickBot="1">
      <c r="B39" s="155"/>
      <c r="C39" s="156" t="s">
        <v>144</v>
      </c>
      <c r="D39" s="156"/>
      <c r="E39" s="156"/>
      <c r="F39" s="156"/>
      <c r="G39" s="158"/>
      <c r="H39" s="116"/>
    </row>
    <row r="40" spans="2:8" ht="17.25" thickTop="1" thickBot="1">
      <c r="B40" s="152">
        <v>16</v>
      </c>
      <c r="C40" s="153" t="s">
        <v>145</v>
      </c>
      <c r="D40" s="154"/>
      <c r="E40" s="154"/>
      <c r="F40" s="154"/>
      <c r="G40" s="157"/>
      <c r="H40" s="102" t="s">
        <v>14</v>
      </c>
    </row>
    <row r="41" spans="2:8" ht="15.75" thickTop="1" thickBot="1">
      <c r="B41" s="109"/>
      <c r="C41" s="110" t="s">
        <v>146</v>
      </c>
      <c r="D41" s="110"/>
      <c r="E41" s="110"/>
      <c r="F41" s="110"/>
      <c r="G41" s="159"/>
      <c r="H41" s="116"/>
    </row>
    <row r="42" spans="2:8" ht="17.25" thickTop="1" thickBot="1">
      <c r="B42" s="152">
        <v>17</v>
      </c>
      <c r="C42" s="153" t="s">
        <v>147</v>
      </c>
      <c r="D42" s="154"/>
      <c r="E42" s="154"/>
      <c r="F42" s="133"/>
      <c r="G42" s="194"/>
      <c r="H42" s="102" t="s">
        <v>13</v>
      </c>
    </row>
    <row r="43" spans="2:8" ht="15.75" thickTop="1" thickBot="1">
      <c r="B43" s="115"/>
      <c r="C43" s="103" t="s">
        <v>148</v>
      </c>
      <c r="D43" s="103"/>
      <c r="E43" s="103"/>
      <c r="F43" s="120"/>
      <c r="G43" s="104"/>
      <c r="H43" s="122"/>
    </row>
    <row r="44" spans="2:8" ht="15.75">
      <c r="B44" s="123"/>
      <c r="C44" s="124"/>
      <c r="D44" s="85"/>
      <c r="E44" s="85"/>
      <c r="F44" s="85"/>
      <c r="G44" s="85"/>
      <c r="H44" s="125"/>
    </row>
    <row r="45" spans="2:8" ht="14.25">
      <c r="B45" s="126"/>
      <c r="C45" s="127"/>
      <c r="D45" s="127"/>
      <c r="E45" s="127"/>
      <c r="F45" s="127"/>
      <c r="G45" s="127"/>
      <c r="H45" s="127"/>
    </row>
    <row r="46" spans="2:8" ht="13.5" thickBot="1">
      <c r="B46" s="91"/>
    </row>
    <row r="47" spans="2:8" ht="21.75" thickTop="1" thickBot="1">
      <c r="C47" s="128" t="s">
        <v>56</v>
      </c>
      <c r="D47" s="129">
        <f>'algorithme (2)'!C26</f>
        <v>6</v>
      </c>
      <c r="E47" s="130" t="s">
        <v>57</v>
      </c>
      <c r="F47" s="131">
        <f ca="1">TODAY()</f>
        <v>41199</v>
      </c>
    </row>
    <row r="48" spans="2:8" ht="23.25" customHeight="1" thickTop="1"/>
    <row r="52" spans="3:8">
      <c r="C52" s="132"/>
      <c r="D52" s="133"/>
      <c r="E52" s="133"/>
      <c r="F52" s="133"/>
      <c r="G52" s="134"/>
    </row>
    <row r="53" spans="3:8" ht="14.25">
      <c r="C53" s="150" t="s">
        <v>162</v>
      </c>
      <c r="D53" s="110"/>
      <c r="E53" s="168" t="s">
        <v>163</v>
      </c>
      <c r="F53" s="168"/>
      <c r="G53" s="136"/>
    </row>
    <row r="54" spans="3:8">
      <c r="C54" s="135"/>
      <c r="D54" s="127"/>
      <c r="E54" s="127"/>
      <c r="F54" s="127"/>
      <c r="G54" s="136"/>
    </row>
    <row r="55" spans="3:8">
      <c r="C55" s="135"/>
      <c r="D55" s="127"/>
      <c r="E55" s="127"/>
      <c r="F55" s="127"/>
      <c r="G55" s="136"/>
      <c r="H55" s="127"/>
    </row>
    <row r="56" spans="3:8">
      <c r="C56" s="135"/>
      <c r="D56" s="127"/>
      <c r="E56" s="127"/>
      <c r="F56" s="127"/>
      <c r="G56" s="136"/>
      <c r="H56" s="127"/>
    </row>
    <row r="57" spans="3:8">
      <c r="C57" s="135"/>
      <c r="D57" s="127"/>
      <c r="E57" s="127"/>
      <c r="F57" s="127"/>
      <c r="G57" s="136"/>
      <c r="H57" s="127"/>
    </row>
    <row r="58" spans="3:8">
      <c r="C58" s="135"/>
      <c r="D58" s="127"/>
      <c r="E58" s="127"/>
      <c r="F58" s="127"/>
      <c r="G58" s="136"/>
      <c r="H58" s="127"/>
    </row>
    <row r="59" spans="3:8">
      <c r="C59" s="135"/>
      <c r="D59" s="127"/>
      <c r="E59" s="127"/>
      <c r="F59" s="127"/>
      <c r="G59" s="136"/>
      <c r="H59" s="127"/>
    </row>
    <row r="60" spans="3:8">
      <c r="C60" s="137"/>
      <c r="D60" s="138"/>
      <c r="E60" s="138"/>
      <c r="F60" s="138"/>
      <c r="G60" s="139"/>
      <c r="H60" s="127"/>
    </row>
    <row r="61" spans="3:8">
      <c r="G61" s="91"/>
    </row>
  </sheetData>
  <sheetProtection selectLockedCells="1"/>
  <mergeCells count="8">
    <mergeCell ref="D2:E2"/>
    <mergeCell ref="D1:E1"/>
    <mergeCell ref="E53:F53"/>
    <mergeCell ref="B4:C4"/>
    <mergeCell ref="B5:C5"/>
    <mergeCell ref="D5:E5"/>
    <mergeCell ref="D4:E4"/>
    <mergeCell ref="F2:H2"/>
  </mergeCells>
  <conditionalFormatting sqref="F45:U45">
    <cfRule type="containsText" dxfId="1699" priority="1976" operator="containsText" text="A">
      <formula>NOT(ISERROR(SEARCH("A",F45)))</formula>
    </cfRule>
    <cfRule type="containsText" dxfId="1698" priority="1977" operator="containsText" text="B">
      <formula>NOT(ISERROR(SEARCH("B",F45)))</formula>
    </cfRule>
    <cfRule type="containsText" dxfId="1697" priority="1978" operator="containsText" text="c">
      <formula>NOT(ISERROR(SEARCH("c",F45)))</formula>
    </cfRule>
    <cfRule type="containsText" dxfId="1696" priority="1979" operator="containsText" text="A">
      <formula>NOT(ISERROR(SEARCH("A",F45)))</formula>
    </cfRule>
  </conditionalFormatting>
  <conditionalFormatting sqref="D469 D47">
    <cfRule type="cellIs" dxfId="1695" priority="1575" operator="lessThan">
      <formula>5</formula>
    </cfRule>
  </conditionalFormatting>
  <conditionalFormatting sqref="H12:H14 H25 H27 H23 H21 G12:G20 H10 H8 G12:H12 G14:H14 H17:H19">
    <cfRule type="cellIs" dxfId="1694" priority="1574" operator="equal">
      <formula>"A"</formula>
    </cfRule>
  </conditionalFormatting>
  <conditionalFormatting sqref="H12:H14 H25 H27 H23 H21 G12:G20 H10 H8 G12:H12 G14:H14 H17:H19">
    <cfRule type="cellIs" dxfId="1693" priority="1573" operator="equal">
      <formula>"B"</formula>
    </cfRule>
  </conditionalFormatting>
  <conditionalFormatting sqref="H12:H14 H25 H27 H23 H21 G12:G20 H10 H8 G12:H12 G14:H14 H17:H19">
    <cfRule type="cellIs" dxfId="1692" priority="1572" operator="equal">
      <formula>"C"</formula>
    </cfRule>
  </conditionalFormatting>
  <conditionalFormatting sqref="H38 G42:H42 G30:H30 G27 H32:H36 H8:H27 G8:G22 H40">
    <cfRule type="cellIs" dxfId="1691" priority="1164" operator="equal">
      <formula>"C"</formula>
    </cfRule>
    <cfRule type="cellIs" dxfId="1690" priority="1165" operator="equal">
      <formula>"B"</formula>
    </cfRule>
    <cfRule type="cellIs" dxfId="1689" priority="1166" operator="equal">
      <formula>"A"</formula>
    </cfRule>
  </conditionalFormatting>
  <conditionalFormatting sqref="S45 V45">
    <cfRule type="cellIs" dxfId="1688" priority="693" operator="between">
      <formula>5</formula>
      <formula>6</formula>
    </cfRule>
    <cfRule type="cellIs" dxfId="1687" priority="694" operator="between">
      <formula>5</formula>
      <formula>6</formula>
    </cfRule>
    <cfRule type="cellIs" dxfId="1686" priority="695" operator="between">
      <formula>3</formula>
      <formula>4</formula>
    </cfRule>
    <cfRule type="cellIs" dxfId="1685" priority="696" operator="between">
      <formula>1</formula>
      <formula>2</formula>
    </cfRule>
    <cfRule type="cellIs" dxfId="1684" priority="697" operator="between">
      <formula>1</formula>
      <formula>2</formula>
    </cfRule>
    <cfRule type="cellIs" dxfId="1683" priority="698" operator="equal">
      <formula>1</formula>
    </cfRule>
    <cfRule type="cellIs" dxfId="1682" priority="699" operator="equal">
      <formula>"1 ; 2"</formula>
    </cfRule>
  </conditionalFormatting>
  <dataValidations count="1">
    <dataValidation type="list" allowBlank="1" showInputMessage="1" showErrorMessage="1" sqref="H8 H42 H40 H38 H36 H34 H32 H30 H44 H21 H23 H25 H27 G12:G20 H10">
      <formula1>$J$4:$J$6</formula1>
    </dataValidation>
  </dataValidations>
  <pageMargins left="0.78740157499999996" right="0.78740157499999996" top="0.984251969" bottom="0.984251969" header="0.4921259845" footer="0.4921259845"/>
  <pageSetup paperSize="9" scale="71"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Feuil1">
    <tabColor theme="3" tint="0.39997558519241921"/>
    <pageSetUpPr fitToPage="1"/>
  </sheetPr>
  <dimension ref="A1:DH484"/>
  <sheetViews>
    <sheetView showGridLines="0" view="pageBreakPreview" zoomScale="85" zoomScaleNormal="85" zoomScaleSheetLayoutView="85" workbookViewId="0">
      <pane xSplit="4" ySplit="4" topLeftCell="E5" activePane="bottomRight" state="frozen"/>
      <selection pane="topRight" activeCell="E1" sqref="E1"/>
      <selection pane="bottomLeft" activeCell="A5" sqref="A5"/>
      <selection pane="bottomRight" activeCell="C1" sqref="C1"/>
    </sheetView>
  </sheetViews>
  <sheetFormatPr baseColWidth="10" defaultRowHeight="12.75"/>
  <cols>
    <col min="1" max="2" width="5.5703125" style="22" customWidth="1"/>
    <col min="3" max="3" width="21.140625" style="27" customWidth="1"/>
    <col min="4" max="4" width="20.42578125" style="27" customWidth="1"/>
    <col min="5" max="5" width="5.5703125" style="22" customWidth="1"/>
    <col min="6" max="8" width="12.140625" style="28" customWidth="1"/>
    <col min="9" max="13" width="6.28515625" style="22" customWidth="1"/>
    <col min="14" max="14" width="8.140625" style="22" customWidth="1"/>
    <col min="15" max="15" width="6.28515625" style="22" customWidth="1"/>
    <col min="16" max="16" width="10.140625" style="22" customWidth="1"/>
    <col min="17" max="17" width="8.5703125" style="22" customWidth="1"/>
    <col min="18" max="18" width="8.42578125" style="22" customWidth="1"/>
    <col min="19" max="19" width="7" style="22" customWidth="1"/>
    <col min="20" max="30" width="6.28515625" style="22" customWidth="1"/>
    <col min="31" max="31" width="6.42578125" style="29" customWidth="1"/>
    <col min="32" max="38" width="5.7109375" style="17" customWidth="1"/>
    <col min="39" max="39" width="11.5703125" style="79" customWidth="1"/>
    <col min="40" max="104" width="11.42578125" style="79"/>
    <col min="105" max="16384" width="11.42578125" style="17"/>
  </cols>
  <sheetData>
    <row r="1" spans="1:112" ht="55.5" customHeight="1" thickBot="1">
      <c r="A1" s="185"/>
      <c r="B1" s="185"/>
      <c r="C1" s="186"/>
      <c r="D1" s="190"/>
      <c r="E1" s="187"/>
      <c r="F1" s="187"/>
      <c r="G1" s="187"/>
      <c r="H1" s="187"/>
      <c r="I1" s="187"/>
      <c r="J1" s="30"/>
      <c r="K1" s="30"/>
      <c r="L1" s="30"/>
      <c r="M1" s="30"/>
      <c r="N1" s="30"/>
      <c r="O1" s="188"/>
      <c r="P1" s="188"/>
      <c r="Q1" s="188"/>
      <c r="R1" s="188"/>
      <c r="S1" s="188"/>
      <c r="T1" s="188"/>
      <c r="U1" s="188"/>
      <c r="V1" s="189"/>
      <c r="W1" s="189"/>
      <c r="X1" s="189"/>
      <c r="Y1" s="189"/>
      <c r="Z1" s="189"/>
      <c r="AA1" s="189"/>
      <c r="AB1" s="189"/>
      <c r="AC1" s="189"/>
      <c r="AD1" s="189"/>
      <c r="AE1" s="189"/>
    </row>
    <row r="2" spans="1:112" ht="67.5" customHeight="1" thickBot="1">
      <c r="A2" s="66" t="s">
        <v>60</v>
      </c>
      <c r="B2" s="66" t="s">
        <v>131</v>
      </c>
      <c r="C2" s="67" t="s">
        <v>78</v>
      </c>
      <c r="D2" s="68" t="s">
        <v>79</v>
      </c>
      <c r="E2" s="67" t="s">
        <v>61</v>
      </c>
      <c r="F2" s="69" t="s">
        <v>62</v>
      </c>
      <c r="G2" s="77" t="s">
        <v>132</v>
      </c>
      <c r="H2" s="77" t="s">
        <v>133</v>
      </c>
      <c r="I2" s="66" t="s">
        <v>63</v>
      </c>
      <c r="J2" s="66" t="s">
        <v>64</v>
      </c>
      <c r="K2" s="169" t="s">
        <v>65</v>
      </c>
      <c r="L2" s="170"/>
      <c r="M2" s="170" t="s">
        <v>66</v>
      </c>
      <c r="N2" s="170"/>
      <c r="O2" s="170"/>
      <c r="P2" s="170" t="s">
        <v>67</v>
      </c>
      <c r="Q2" s="170"/>
      <c r="R2" s="170" t="s">
        <v>19</v>
      </c>
      <c r="S2" s="170"/>
      <c r="T2" s="171" t="s">
        <v>151</v>
      </c>
      <c r="U2" s="171" t="s">
        <v>161</v>
      </c>
      <c r="V2" s="171" t="s">
        <v>152</v>
      </c>
      <c r="W2" s="171" t="s">
        <v>153</v>
      </c>
      <c r="X2" s="171" t="s">
        <v>154</v>
      </c>
      <c r="Y2" s="171" t="s">
        <v>155</v>
      </c>
      <c r="Z2" s="171" t="s">
        <v>156</v>
      </c>
      <c r="AA2" s="171" t="s">
        <v>157</v>
      </c>
      <c r="AB2" s="171" t="s">
        <v>158</v>
      </c>
      <c r="AC2" s="171" t="s">
        <v>159</v>
      </c>
      <c r="AD2" s="171" t="s">
        <v>160</v>
      </c>
      <c r="AE2" s="58" t="s">
        <v>68</v>
      </c>
      <c r="AF2" s="17" t="s">
        <v>49</v>
      </c>
    </row>
    <row r="3" spans="1:112" ht="21" customHeight="1" thickBot="1">
      <c r="A3" s="70"/>
      <c r="B3" s="70"/>
      <c r="C3" s="71"/>
      <c r="D3" s="71"/>
      <c r="E3" s="70"/>
      <c r="F3" s="72"/>
      <c r="G3" s="72"/>
      <c r="H3" s="72"/>
      <c r="I3" s="70"/>
      <c r="J3" s="70"/>
      <c r="K3" s="73" t="s">
        <v>69</v>
      </c>
      <c r="L3" s="73" t="s">
        <v>70</v>
      </c>
      <c r="M3" s="73" t="s">
        <v>69</v>
      </c>
      <c r="N3" s="73" t="s">
        <v>71</v>
      </c>
      <c r="O3" s="73" t="s">
        <v>70</v>
      </c>
      <c r="P3" s="73" t="s">
        <v>72</v>
      </c>
      <c r="Q3" s="73" t="s">
        <v>73</v>
      </c>
      <c r="R3" s="73" t="s">
        <v>74</v>
      </c>
      <c r="S3" s="73" t="s">
        <v>75</v>
      </c>
      <c r="T3" s="172"/>
      <c r="U3" s="172"/>
      <c r="V3" s="172"/>
      <c r="W3" s="172"/>
      <c r="X3" s="172"/>
      <c r="Y3" s="172"/>
      <c r="Z3" s="172"/>
      <c r="AA3" s="172"/>
      <c r="AB3" s="172"/>
      <c r="AC3" s="172"/>
      <c r="AD3" s="172"/>
      <c r="AE3" s="59"/>
      <c r="AF3" s="17" t="s">
        <v>14</v>
      </c>
      <c r="AG3" s="17">
        <f t="shared" ref="AG3:AL3" si="0">SUM(AG5:AG101)</f>
        <v>1</v>
      </c>
      <c r="AH3" s="17">
        <f t="shared" si="0"/>
        <v>2</v>
      </c>
      <c r="AI3" s="17">
        <f t="shared" si="0"/>
        <v>9</v>
      </c>
      <c r="AJ3" s="23">
        <f t="shared" si="0"/>
        <v>14</v>
      </c>
      <c r="AK3" s="23">
        <f>SUM(AK5:AK101)</f>
        <v>0</v>
      </c>
      <c r="AL3" s="23">
        <f t="shared" si="0"/>
        <v>27</v>
      </c>
    </row>
    <row r="4" spans="1:112" s="63" customFormat="1" ht="9.75" customHeight="1" thickTop="1">
      <c r="A4" s="149"/>
      <c r="B4" s="149"/>
      <c r="C4" s="149"/>
      <c r="D4" s="149"/>
      <c r="E4" s="149"/>
      <c r="F4" s="149"/>
      <c r="G4" s="149"/>
      <c r="H4" s="149"/>
      <c r="I4" s="149"/>
      <c r="J4" s="149"/>
      <c r="K4" s="149"/>
      <c r="L4" s="149"/>
      <c r="M4" s="149"/>
      <c r="N4" s="149"/>
      <c r="O4" s="149"/>
      <c r="P4" s="149"/>
      <c r="Q4" s="149"/>
      <c r="R4" s="149"/>
      <c r="S4" s="149"/>
      <c r="T4" s="149"/>
      <c r="U4" s="149"/>
      <c r="V4" s="149"/>
      <c r="W4" s="149"/>
      <c r="X4" s="149"/>
      <c r="Y4" s="149"/>
      <c r="Z4" s="149"/>
      <c r="AA4" s="149"/>
      <c r="AB4" s="149"/>
      <c r="AC4" s="149"/>
      <c r="AD4" s="149"/>
      <c r="AE4" s="149"/>
      <c r="AF4" s="63" t="s">
        <v>13</v>
      </c>
      <c r="AM4" s="84"/>
      <c r="AN4" s="84"/>
      <c r="AO4" s="84"/>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c r="BY4" s="80"/>
      <c r="BZ4" s="80"/>
      <c r="CA4" s="80"/>
      <c r="CB4" s="80"/>
      <c r="CC4" s="80"/>
      <c r="CD4" s="80"/>
      <c r="CE4" s="80"/>
      <c r="CF4" s="80"/>
      <c r="CG4" s="80"/>
      <c r="CH4" s="80"/>
      <c r="CI4" s="80"/>
      <c r="CJ4" s="80"/>
      <c r="CK4" s="80"/>
      <c r="CL4" s="80"/>
      <c r="CM4" s="80"/>
      <c r="CN4" s="80"/>
      <c r="CO4" s="80"/>
      <c r="CP4" s="80"/>
      <c r="CQ4" s="80"/>
      <c r="CR4" s="80"/>
      <c r="CS4" s="80"/>
      <c r="CT4" s="80"/>
      <c r="CU4" s="80"/>
      <c r="CV4" s="80"/>
      <c r="CW4" s="80"/>
      <c r="CX4" s="80"/>
      <c r="CY4" s="80"/>
      <c r="CZ4" s="80"/>
    </row>
    <row r="5" spans="1:112" s="24" customFormat="1" ht="18.75" customHeight="1">
      <c r="A5" s="18">
        <v>1</v>
      </c>
      <c r="B5" s="18"/>
      <c r="C5" s="64" t="s">
        <v>110</v>
      </c>
      <c r="D5" s="19" t="s">
        <v>115</v>
      </c>
      <c r="E5" s="32" t="s">
        <v>88</v>
      </c>
      <c r="F5" s="20">
        <v>18996</v>
      </c>
      <c r="G5" s="20">
        <v>36526</v>
      </c>
      <c r="H5" s="20"/>
      <c r="I5" s="31" t="s">
        <v>13</v>
      </c>
      <c r="J5" s="31" t="s">
        <v>13</v>
      </c>
      <c r="K5" s="31" t="s">
        <v>13</v>
      </c>
      <c r="L5" s="31" t="s">
        <v>13</v>
      </c>
      <c r="M5" s="31" t="s">
        <v>13</v>
      </c>
      <c r="N5" s="31" t="s">
        <v>13</v>
      </c>
      <c r="O5" s="31" t="s">
        <v>13</v>
      </c>
      <c r="P5" s="31" t="s">
        <v>13</v>
      </c>
      <c r="Q5" s="31" t="s">
        <v>13</v>
      </c>
      <c r="R5" s="31" t="s">
        <v>13</v>
      </c>
      <c r="S5" s="31" t="s">
        <v>13</v>
      </c>
      <c r="T5" s="31" t="s">
        <v>13</v>
      </c>
      <c r="U5" s="31" t="s">
        <v>13</v>
      </c>
      <c r="V5" s="31" t="s">
        <v>13</v>
      </c>
      <c r="W5" s="31" t="s">
        <v>13</v>
      </c>
      <c r="X5" s="31" t="s">
        <v>13</v>
      </c>
      <c r="Y5" s="31" t="s">
        <v>13</v>
      </c>
      <c r="Z5" s="31" t="s">
        <v>13</v>
      </c>
      <c r="AA5" s="31" t="s">
        <v>13</v>
      </c>
      <c r="AB5" s="31" t="s">
        <v>13</v>
      </c>
      <c r="AC5" s="31" t="s">
        <v>13</v>
      </c>
      <c r="AD5" s="31" t="s">
        <v>14</v>
      </c>
      <c r="AE5" s="60">
        <v>1</v>
      </c>
      <c r="AF5" s="24">
        <f>MAX(A:A)</f>
        <v>55</v>
      </c>
      <c r="AG5" s="25">
        <f>IF($AE5=1,1,0)</f>
        <v>1</v>
      </c>
      <c r="AH5" s="25">
        <f>IF($AE5=2,1,0)</f>
        <v>0</v>
      </c>
      <c r="AI5" s="25">
        <f>IF($AE5=3,1,0)</f>
        <v>0</v>
      </c>
      <c r="AJ5" s="25">
        <f>IF($AE5=4,1,0)</f>
        <v>0</v>
      </c>
      <c r="AK5" s="25">
        <f>IF($AE5=5,1,0)</f>
        <v>0</v>
      </c>
      <c r="AL5" s="25">
        <f>IF($AE5=6,1,0)</f>
        <v>0</v>
      </c>
      <c r="AM5" s="79"/>
      <c r="AN5" s="79"/>
      <c r="AO5" s="79"/>
      <c r="AP5" s="79"/>
      <c r="AQ5" s="79"/>
      <c r="AR5" s="79"/>
      <c r="AS5" s="79"/>
      <c r="AT5" s="79"/>
      <c r="AU5" s="79"/>
      <c r="AV5" s="81"/>
      <c r="AW5" s="81"/>
      <c r="AX5" s="81"/>
      <c r="AY5" s="81"/>
      <c r="AZ5" s="81"/>
      <c r="BA5" s="81"/>
      <c r="BB5" s="81"/>
      <c r="BC5" s="81"/>
      <c r="BD5" s="81"/>
      <c r="BE5" s="81"/>
      <c r="BF5" s="81"/>
      <c r="BG5" s="81"/>
      <c r="BH5" s="81"/>
      <c r="BI5" s="81"/>
      <c r="BJ5" s="81"/>
      <c r="BK5" s="81"/>
      <c r="BL5" s="81"/>
      <c r="BM5" s="81"/>
      <c r="BN5" s="81"/>
      <c r="BO5" s="81"/>
      <c r="BP5" s="81"/>
      <c r="BQ5" s="81"/>
      <c r="BR5" s="81"/>
      <c r="BS5" s="81"/>
      <c r="BT5" s="81"/>
      <c r="BU5" s="81"/>
      <c r="BV5" s="81"/>
      <c r="BW5" s="81"/>
      <c r="BX5" s="81"/>
      <c r="BY5" s="81"/>
      <c r="BZ5" s="81"/>
      <c r="CA5" s="81"/>
      <c r="CB5" s="81"/>
      <c r="CC5" s="81"/>
      <c r="CD5" s="81"/>
      <c r="CE5" s="81"/>
      <c r="CF5" s="81"/>
      <c r="CG5" s="81"/>
      <c r="CH5" s="81"/>
      <c r="CI5" s="81"/>
      <c r="CJ5" s="81"/>
      <c r="CK5" s="81"/>
      <c r="CL5" s="81"/>
      <c r="CM5" s="81"/>
      <c r="CN5" s="81"/>
      <c r="CO5" s="81"/>
      <c r="CP5" s="81"/>
      <c r="CQ5" s="81"/>
      <c r="CR5" s="81"/>
      <c r="CS5" s="81"/>
      <c r="CT5" s="81"/>
      <c r="CU5" s="81"/>
      <c r="CV5" s="81"/>
      <c r="CW5" s="81"/>
      <c r="CX5" s="81"/>
      <c r="CY5" s="81"/>
      <c r="CZ5" s="81"/>
    </row>
    <row r="6" spans="1:112" s="24" customFormat="1" ht="18.75" customHeight="1">
      <c r="A6" s="18">
        <v>2</v>
      </c>
      <c r="B6" s="18"/>
      <c r="C6" s="64" t="s">
        <v>110</v>
      </c>
      <c r="D6" s="19" t="s">
        <v>115</v>
      </c>
      <c r="E6" s="32" t="s">
        <v>88</v>
      </c>
      <c r="F6" s="20">
        <v>18996</v>
      </c>
      <c r="G6" s="20">
        <v>36542</v>
      </c>
      <c r="H6" s="20"/>
      <c r="I6" s="32" t="s">
        <v>89</v>
      </c>
      <c r="J6" s="32" t="s">
        <v>89</v>
      </c>
      <c r="K6" s="32" t="s">
        <v>89</v>
      </c>
      <c r="L6" s="32" t="s">
        <v>89</v>
      </c>
      <c r="M6" s="32" t="s">
        <v>89</v>
      </c>
      <c r="N6" s="32" t="s">
        <v>89</v>
      </c>
      <c r="O6" s="32" t="s">
        <v>89</v>
      </c>
      <c r="P6" s="32" t="s">
        <v>89</v>
      </c>
      <c r="Q6" s="32" t="s">
        <v>89</v>
      </c>
      <c r="R6" s="32" t="s">
        <v>89</v>
      </c>
      <c r="S6" s="32" t="s">
        <v>89</v>
      </c>
      <c r="T6" s="32" t="s">
        <v>89</v>
      </c>
      <c r="U6" s="32" t="s">
        <v>89</v>
      </c>
      <c r="V6" s="32" t="s">
        <v>89</v>
      </c>
      <c r="W6" s="32" t="s">
        <v>89</v>
      </c>
      <c r="X6" s="32" t="s">
        <v>89</v>
      </c>
      <c r="Y6" s="32" t="s">
        <v>89</v>
      </c>
      <c r="Z6" s="32" t="s">
        <v>89</v>
      </c>
      <c r="AA6" s="32" t="s">
        <v>89</v>
      </c>
      <c r="AB6" s="32" t="s">
        <v>89</v>
      </c>
      <c r="AC6" s="32" t="s">
        <v>89</v>
      </c>
      <c r="AD6" s="31" t="s">
        <v>14</v>
      </c>
      <c r="AE6" s="60">
        <v>6</v>
      </c>
      <c r="AF6" s="24" t="s">
        <v>76</v>
      </c>
      <c r="AG6" s="25">
        <f t="shared" ref="AG6:AG69" si="1">IF($AE6=1,1,0)</f>
        <v>0</v>
      </c>
      <c r="AH6" s="25">
        <f t="shared" ref="AH6:AH69" si="2">IF($AE6=2,1,0)</f>
        <v>0</v>
      </c>
      <c r="AI6" s="25">
        <f t="shared" ref="AI6:AI69" si="3">IF($AE6=3,1,0)</f>
        <v>0</v>
      </c>
      <c r="AJ6" s="25">
        <f t="shared" ref="AJ6:AJ69" si="4">IF($AE6=4,1,0)</f>
        <v>0</v>
      </c>
      <c r="AK6" s="25">
        <f t="shared" ref="AK6:AK69" si="5">IF($AE6=5,1,0)</f>
        <v>0</v>
      </c>
      <c r="AL6" s="25">
        <f t="shared" ref="AL6:AL69" si="6">IF($AE6=6,1,0)</f>
        <v>1</v>
      </c>
      <c r="AM6" s="25"/>
      <c r="AN6" s="25"/>
      <c r="AO6" s="79"/>
      <c r="AP6" s="79"/>
      <c r="AQ6" s="79"/>
      <c r="AR6" s="79"/>
      <c r="AS6" s="79"/>
      <c r="AT6" s="79"/>
      <c r="AU6" s="79"/>
      <c r="AV6" s="79"/>
      <c r="AW6" s="79"/>
      <c r="AX6" s="81"/>
      <c r="AY6" s="81"/>
      <c r="AZ6" s="81"/>
      <c r="BA6" s="81"/>
      <c r="BB6" s="81"/>
      <c r="BC6" s="81"/>
      <c r="BD6" s="81"/>
      <c r="BE6" s="81"/>
      <c r="BF6" s="81"/>
      <c r="BG6" s="81"/>
      <c r="BH6" s="81"/>
      <c r="BI6" s="81"/>
      <c r="BJ6" s="81"/>
      <c r="BK6" s="81"/>
      <c r="BL6" s="81"/>
      <c r="BM6" s="81"/>
      <c r="BN6" s="81"/>
      <c r="BO6" s="81"/>
      <c r="BP6" s="81"/>
      <c r="BQ6" s="81"/>
      <c r="BR6" s="81"/>
      <c r="BS6" s="81"/>
      <c r="BT6" s="81"/>
      <c r="BU6" s="81"/>
      <c r="BV6" s="81"/>
      <c r="BW6" s="81"/>
      <c r="BX6" s="81"/>
      <c r="BY6" s="81"/>
      <c r="BZ6" s="81"/>
      <c r="CA6" s="81"/>
      <c r="CB6" s="81"/>
      <c r="CC6" s="81"/>
      <c r="CD6" s="81"/>
      <c r="CE6" s="81"/>
      <c r="CF6" s="81"/>
      <c r="CG6" s="81"/>
      <c r="CH6" s="81"/>
      <c r="CI6" s="81"/>
      <c r="CJ6" s="81"/>
      <c r="CK6" s="81"/>
      <c r="CL6" s="81"/>
      <c r="CM6" s="81"/>
      <c r="CN6" s="81"/>
      <c r="CO6" s="81"/>
      <c r="CP6" s="81"/>
      <c r="CQ6" s="81"/>
      <c r="CR6" s="81"/>
      <c r="CS6" s="81"/>
      <c r="CT6" s="81"/>
      <c r="CU6" s="81"/>
      <c r="CV6" s="81"/>
      <c r="CW6" s="81"/>
      <c r="CX6" s="81"/>
      <c r="CY6" s="81"/>
      <c r="CZ6" s="81"/>
      <c r="DA6" s="81"/>
      <c r="DB6" s="81"/>
    </row>
    <row r="7" spans="1:112" s="24" customFormat="1" ht="18.75" customHeight="1">
      <c r="A7" s="18">
        <v>3</v>
      </c>
      <c r="B7" s="18"/>
      <c r="C7" s="64" t="s">
        <v>110</v>
      </c>
      <c r="D7" s="19" t="s">
        <v>115</v>
      </c>
      <c r="E7" s="32" t="s">
        <v>88</v>
      </c>
      <c r="F7" s="20">
        <v>18996</v>
      </c>
      <c r="G7" s="20">
        <v>36558</v>
      </c>
      <c r="H7" s="20"/>
      <c r="I7" s="32" t="s">
        <v>49</v>
      </c>
      <c r="J7" s="32" t="s">
        <v>89</v>
      </c>
      <c r="K7" s="32" t="s">
        <v>89</v>
      </c>
      <c r="L7" s="32" t="s">
        <v>89</v>
      </c>
      <c r="M7" s="32" t="s">
        <v>89</v>
      </c>
      <c r="N7" s="32" t="s">
        <v>89</v>
      </c>
      <c r="O7" s="32" t="s">
        <v>89</v>
      </c>
      <c r="P7" s="32" t="s">
        <v>89</v>
      </c>
      <c r="Q7" s="32" t="s">
        <v>89</v>
      </c>
      <c r="R7" s="32" t="s">
        <v>89</v>
      </c>
      <c r="S7" s="32" t="s">
        <v>89</v>
      </c>
      <c r="T7" s="32" t="s">
        <v>89</v>
      </c>
      <c r="U7" s="32" t="s">
        <v>89</v>
      </c>
      <c r="V7" s="32" t="s">
        <v>89</v>
      </c>
      <c r="W7" s="31" t="s">
        <v>13</v>
      </c>
      <c r="X7" s="32" t="s">
        <v>89</v>
      </c>
      <c r="Y7" s="31" t="s">
        <v>13</v>
      </c>
      <c r="Z7" s="31" t="s">
        <v>14</v>
      </c>
      <c r="AA7" s="31" t="s">
        <v>14</v>
      </c>
      <c r="AB7" s="31" t="s">
        <v>14</v>
      </c>
      <c r="AC7" s="31" t="s">
        <v>14</v>
      </c>
      <c r="AD7" s="31" t="s">
        <v>14</v>
      </c>
      <c r="AE7" s="60">
        <v>6</v>
      </c>
      <c r="AF7" s="24" t="s">
        <v>77</v>
      </c>
      <c r="AG7" s="25">
        <f t="shared" si="1"/>
        <v>0</v>
      </c>
      <c r="AH7" s="25">
        <f t="shared" si="2"/>
        <v>0</v>
      </c>
      <c r="AI7" s="25">
        <f t="shared" si="3"/>
        <v>0</v>
      </c>
      <c r="AJ7" s="25">
        <f t="shared" si="4"/>
        <v>0</v>
      </c>
      <c r="AK7" s="25">
        <f t="shared" si="5"/>
        <v>0</v>
      </c>
      <c r="AL7" s="25">
        <f t="shared" si="6"/>
        <v>1</v>
      </c>
      <c r="AM7" s="79"/>
      <c r="AN7" s="82"/>
      <c r="AO7" s="79"/>
      <c r="AP7" s="82"/>
      <c r="AQ7" s="79"/>
      <c r="AR7" s="82"/>
      <c r="AS7" s="79"/>
      <c r="AT7" s="82"/>
      <c r="AU7" s="79"/>
      <c r="AV7" s="79"/>
      <c r="AW7" s="79"/>
      <c r="AX7" s="81"/>
      <c r="AY7" s="81"/>
      <c r="AZ7" s="81"/>
      <c r="BA7" s="81"/>
      <c r="BB7" s="81"/>
      <c r="BC7" s="81"/>
      <c r="BD7" s="81"/>
      <c r="BE7" s="81"/>
      <c r="BF7" s="81"/>
      <c r="BG7" s="81"/>
      <c r="BH7" s="81"/>
      <c r="BI7" s="81"/>
      <c r="BJ7" s="81"/>
      <c r="BK7" s="81"/>
      <c r="BL7" s="81"/>
      <c r="BM7" s="81"/>
      <c r="BN7" s="81"/>
      <c r="BO7" s="81"/>
      <c r="BP7" s="81"/>
      <c r="BQ7" s="81"/>
      <c r="BR7" s="81"/>
      <c r="BS7" s="81"/>
      <c r="BT7" s="81"/>
      <c r="BU7" s="81"/>
      <c r="BV7" s="81"/>
      <c r="BW7" s="81"/>
      <c r="BX7" s="81"/>
      <c r="BY7" s="81"/>
      <c r="BZ7" s="81"/>
      <c r="CA7" s="81"/>
      <c r="CB7" s="81"/>
      <c r="CC7" s="81"/>
      <c r="CD7" s="81"/>
      <c r="CE7" s="81"/>
      <c r="CF7" s="81"/>
      <c r="CG7" s="81"/>
      <c r="CH7" s="81"/>
      <c r="CI7" s="81"/>
      <c r="CJ7" s="81"/>
      <c r="CK7" s="81"/>
      <c r="CL7" s="81"/>
      <c r="CM7" s="81"/>
      <c r="CN7" s="81"/>
      <c r="CO7" s="81"/>
      <c r="CP7" s="81"/>
      <c r="CQ7" s="81"/>
      <c r="CR7" s="81"/>
      <c r="CS7" s="81"/>
      <c r="CT7" s="81"/>
      <c r="CU7" s="81"/>
      <c r="CV7" s="81"/>
      <c r="CW7" s="81"/>
      <c r="CX7" s="81"/>
      <c r="CY7" s="81"/>
      <c r="CZ7" s="81"/>
      <c r="DA7" s="81"/>
      <c r="DB7" s="81"/>
      <c r="DC7" s="81"/>
      <c r="DD7" s="81"/>
      <c r="DE7" s="81"/>
      <c r="DF7" s="81"/>
      <c r="DG7" s="81"/>
      <c r="DH7" s="81"/>
    </row>
    <row r="8" spans="1:112" ht="18.75" customHeight="1">
      <c r="A8" s="18">
        <v>4</v>
      </c>
      <c r="B8" s="18"/>
      <c r="C8" s="64" t="s">
        <v>110</v>
      </c>
      <c r="D8" s="19" t="s">
        <v>115</v>
      </c>
      <c r="E8" s="32" t="s">
        <v>88</v>
      </c>
      <c r="F8" s="20">
        <v>18996</v>
      </c>
      <c r="G8" s="20">
        <v>36574</v>
      </c>
      <c r="H8" s="20"/>
      <c r="I8" s="32" t="s">
        <v>89</v>
      </c>
      <c r="J8" s="32" t="s">
        <v>90</v>
      </c>
      <c r="K8" s="32" t="s">
        <v>89</v>
      </c>
      <c r="L8" s="32" t="s">
        <v>89</v>
      </c>
      <c r="M8" s="32" t="s">
        <v>89</v>
      </c>
      <c r="N8" s="32" t="s">
        <v>90</v>
      </c>
      <c r="O8" s="32" t="s">
        <v>90</v>
      </c>
      <c r="P8" s="32" t="s">
        <v>89</v>
      </c>
      <c r="Q8" s="32" t="s">
        <v>90</v>
      </c>
      <c r="R8" s="32" t="s">
        <v>89</v>
      </c>
      <c r="S8" s="32" t="s">
        <v>89</v>
      </c>
      <c r="T8" s="32" t="s">
        <v>89</v>
      </c>
      <c r="U8" s="32" t="s">
        <v>89</v>
      </c>
      <c r="V8" s="32" t="s">
        <v>89</v>
      </c>
      <c r="W8" s="31" t="s">
        <v>13</v>
      </c>
      <c r="X8" s="32" t="s">
        <v>89</v>
      </c>
      <c r="Y8" s="31" t="s">
        <v>13</v>
      </c>
      <c r="Z8" s="31" t="s">
        <v>14</v>
      </c>
      <c r="AA8" s="32" t="s">
        <v>89</v>
      </c>
      <c r="AB8" s="32" t="s">
        <v>89</v>
      </c>
      <c r="AC8" s="32" t="s">
        <v>89</v>
      </c>
      <c r="AD8" s="31" t="s">
        <v>14</v>
      </c>
      <c r="AE8" s="60">
        <v>4</v>
      </c>
      <c r="AG8" s="26">
        <f t="shared" si="1"/>
        <v>0</v>
      </c>
      <c r="AH8" s="26">
        <f t="shared" si="2"/>
        <v>0</v>
      </c>
      <c r="AI8" s="26">
        <f t="shared" si="3"/>
        <v>0</v>
      </c>
      <c r="AJ8" s="26">
        <f t="shared" si="4"/>
        <v>1</v>
      </c>
      <c r="AK8" s="26">
        <f t="shared" si="5"/>
        <v>0</v>
      </c>
      <c r="AL8" s="26">
        <f t="shared" si="6"/>
        <v>0</v>
      </c>
      <c r="AM8" s="26"/>
      <c r="AN8" s="26"/>
      <c r="DA8" s="79"/>
      <c r="DB8" s="79"/>
    </row>
    <row r="9" spans="1:112" ht="18.75" customHeight="1">
      <c r="A9" s="18">
        <v>5</v>
      </c>
      <c r="B9" s="76"/>
      <c r="C9" s="65" t="s">
        <v>99</v>
      </c>
      <c r="D9" s="19" t="s">
        <v>116</v>
      </c>
      <c r="E9" s="31" t="s">
        <v>88</v>
      </c>
      <c r="F9" s="21">
        <v>36892</v>
      </c>
      <c r="G9" s="20">
        <v>36527</v>
      </c>
      <c r="H9" s="21"/>
      <c r="I9" s="31" t="s">
        <v>89</v>
      </c>
      <c r="J9" s="31" t="s">
        <v>89</v>
      </c>
      <c r="K9" s="31" t="s">
        <v>89</v>
      </c>
      <c r="L9" s="31" t="s">
        <v>89</v>
      </c>
      <c r="M9" s="31" t="s">
        <v>89</v>
      </c>
      <c r="N9" s="31" t="s">
        <v>89</v>
      </c>
      <c r="O9" s="31" t="s">
        <v>89</v>
      </c>
      <c r="P9" s="31" t="s">
        <v>89</v>
      </c>
      <c r="Q9" s="31" t="s">
        <v>89</v>
      </c>
      <c r="R9" s="31" t="s">
        <v>89</v>
      </c>
      <c r="S9" s="31" t="s">
        <v>89</v>
      </c>
      <c r="T9" s="31" t="s">
        <v>89</v>
      </c>
      <c r="U9" s="31" t="s">
        <v>89</v>
      </c>
      <c r="V9" s="31" t="s">
        <v>89</v>
      </c>
      <c r="W9" s="31" t="s">
        <v>89</v>
      </c>
      <c r="X9" s="31" t="s">
        <v>89</v>
      </c>
      <c r="Y9" s="31" t="s">
        <v>89</v>
      </c>
      <c r="Z9" s="31" t="s">
        <v>89</v>
      </c>
      <c r="AA9" s="31" t="s">
        <v>89</v>
      </c>
      <c r="AB9" s="31" t="s">
        <v>89</v>
      </c>
      <c r="AC9" s="31" t="s">
        <v>89</v>
      </c>
      <c r="AD9" s="31" t="s">
        <v>14</v>
      </c>
      <c r="AE9" s="61">
        <v>6</v>
      </c>
      <c r="AG9" s="26">
        <f t="shared" si="1"/>
        <v>0</v>
      </c>
      <c r="AH9" s="26">
        <f t="shared" si="2"/>
        <v>0</v>
      </c>
      <c r="AI9" s="26">
        <f t="shared" si="3"/>
        <v>0</v>
      </c>
      <c r="AJ9" s="26">
        <f t="shared" si="4"/>
        <v>0</v>
      </c>
      <c r="AK9" s="26">
        <f t="shared" si="5"/>
        <v>0</v>
      </c>
      <c r="AL9" s="26">
        <f t="shared" si="6"/>
        <v>1</v>
      </c>
    </row>
    <row r="10" spans="1:112" ht="18.75" customHeight="1">
      <c r="A10" s="18">
        <v>6</v>
      </c>
      <c r="B10" s="18"/>
      <c r="C10" s="64" t="s">
        <v>99</v>
      </c>
      <c r="D10" s="19" t="s">
        <v>116</v>
      </c>
      <c r="E10" s="32" t="s">
        <v>88</v>
      </c>
      <c r="F10" s="20">
        <v>36892</v>
      </c>
      <c r="G10" s="20">
        <v>36543</v>
      </c>
      <c r="H10" s="20"/>
      <c r="I10" s="31" t="s">
        <v>89</v>
      </c>
      <c r="J10" s="31" t="s">
        <v>49</v>
      </c>
      <c r="K10" s="31" t="s">
        <v>89</v>
      </c>
      <c r="L10" s="31" t="s">
        <v>49</v>
      </c>
      <c r="M10" s="32" t="s">
        <v>13</v>
      </c>
      <c r="N10" s="32" t="s">
        <v>89</v>
      </c>
      <c r="O10" s="32" t="s">
        <v>89</v>
      </c>
      <c r="P10" s="31" t="s">
        <v>14</v>
      </c>
      <c r="Q10" s="31" t="s">
        <v>14</v>
      </c>
      <c r="R10" s="32" t="s">
        <v>14</v>
      </c>
      <c r="S10" s="32" t="s">
        <v>14</v>
      </c>
      <c r="T10" s="32" t="s">
        <v>14</v>
      </c>
      <c r="U10" s="32" t="s">
        <v>13</v>
      </c>
      <c r="V10" s="31" t="s">
        <v>14</v>
      </c>
      <c r="W10" s="31" t="s">
        <v>13</v>
      </c>
      <c r="X10" s="31" t="s">
        <v>14</v>
      </c>
      <c r="Y10" s="31" t="s">
        <v>13</v>
      </c>
      <c r="Z10" s="31" t="s">
        <v>14</v>
      </c>
      <c r="AA10" s="31" t="s">
        <v>13</v>
      </c>
      <c r="AB10" s="31" t="s">
        <v>14</v>
      </c>
      <c r="AC10" s="31" t="s">
        <v>13</v>
      </c>
      <c r="AD10" s="31" t="s">
        <v>14</v>
      </c>
      <c r="AE10" s="60">
        <v>4</v>
      </c>
      <c r="AG10" s="26">
        <f t="shared" si="1"/>
        <v>0</v>
      </c>
      <c r="AH10" s="26">
        <f t="shared" si="2"/>
        <v>0</v>
      </c>
      <c r="AI10" s="26">
        <f t="shared" si="3"/>
        <v>0</v>
      </c>
      <c r="AJ10" s="26">
        <f t="shared" si="4"/>
        <v>1</v>
      </c>
      <c r="AK10" s="26">
        <f t="shared" si="5"/>
        <v>0</v>
      </c>
      <c r="AL10" s="26">
        <f t="shared" si="6"/>
        <v>0</v>
      </c>
    </row>
    <row r="11" spans="1:112" ht="18.75" customHeight="1">
      <c r="A11" s="18">
        <v>7</v>
      </c>
      <c r="B11" s="18"/>
      <c r="C11" s="64" t="s">
        <v>99</v>
      </c>
      <c r="D11" s="19" t="s">
        <v>116</v>
      </c>
      <c r="E11" s="32" t="s">
        <v>88</v>
      </c>
      <c r="F11" s="20">
        <v>36892</v>
      </c>
      <c r="G11" s="20">
        <v>36559</v>
      </c>
      <c r="H11" s="20"/>
      <c r="I11" s="32" t="s">
        <v>89</v>
      </c>
      <c r="J11" s="32" t="s">
        <v>89</v>
      </c>
      <c r="K11" s="32" t="s">
        <v>49</v>
      </c>
      <c r="L11" s="32" t="s">
        <v>49</v>
      </c>
      <c r="M11" s="32" t="s">
        <v>49</v>
      </c>
      <c r="N11" s="32" t="s">
        <v>49</v>
      </c>
      <c r="O11" s="32" t="s">
        <v>49</v>
      </c>
      <c r="P11" s="32" t="s">
        <v>49</v>
      </c>
      <c r="Q11" s="32" t="s">
        <v>49</v>
      </c>
      <c r="R11" s="32" t="s">
        <v>49</v>
      </c>
      <c r="S11" s="32" t="s">
        <v>49</v>
      </c>
      <c r="T11" s="32" t="s">
        <v>89</v>
      </c>
      <c r="U11" s="32" t="s">
        <v>89</v>
      </c>
      <c r="V11" s="31" t="s">
        <v>14</v>
      </c>
      <c r="W11" s="31" t="s">
        <v>13</v>
      </c>
      <c r="X11" s="31" t="s">
        <v>14</v>
      </c>
      <c r="Y11" s="31" t="s">
        <v>13</v>
      </c>
      <c r="Z11" s="31" t="s">
        <v>14</v>
      </c>
      <c r="AA11" s="31" t="s">
        <v>13</v>
      </c>
      <c r="AB11" s="31" t="s">
        <v>14</v>
      </c>
      <c r="AC11" s="31" t="s">
        <v>13</v>
      </c>
      <c r="AD11" s="31" t="s">
        <v>14</v>
      </c>
      <c r="AE11" s="60">
        <v>6</v>
      </c>
      <c r="AG11" s="26">
        <f t="shared" si="1"/>
        <v>0</v>
      </c>
      <c r="AH11" s="26">
        <f t="shared" si="2"/>
        <v>0</v>
      </c>
      <c r="AI11" s="26">
        <f t="shared" si="3"/>
        <v>0</v>
      </c>
      <c r="AJ11" s="26">
        <f t="shared" si="4"/>
        <v>0</v>
      </c>
      <c r="AK11" s="26">
        <f t="shared" si="5"/>
        <v>0</v>
      </c>
      <c r="AL11" s="26">
        <f t="shared" si="6"/>
        <v>1</v>
      </c>
      <c r="AN11" s="82"/>
      <c r="AP11" s="82"/>
      <c r="DA11" s="79"/>
      <c r="DB11" s="79"/>
      <c r="DC11" s="79"/>
      <c r="DD11" s="79"/>
    </row>
    <row r="12" spans="1:112" ht="18.75" customHeight="1">
      <c r="A12" s="18">
        <v>8</v>
      </c>
      <c r="B12" s="76"/>
      <c r="C12" s="65" t="s">
        <v>99</v>
      </c>
      <c r="D12" s="19" t="s">
        <v>116</v>
      </c>
      <c r="E12" s="31" t="s">
        <v>88</v>
      </c>
      <c r="F12" s="21">
        <v>36892</v>
      </c>
      <c r="G12" s="20">
        <v>36575</v>
      </c>
      <c r="H12" s="21"/>
      <c r="I12" s="31" t="s">
        <v>89</v>
      </c>
      <c r="J12" s="31" t="s">
        <v>89</v>
      </c>
      <c r="K12" s="31" t="s">
        <v>89</v>
      </c>
      <c r="L12" s="31" t="s">
        <v>89</v>
      </c>
      <c r="M12" s="31" t="s">
        <v>89</v>
      </c>
      <c r="N12" s="31" t="s">
        <v>89</v>
      </c>
      <c r="O12" s="31" t="s">
        <v>89</v>
      </c>
      <c r="P12" s="31" t="s">
        <v>89</v>
      </c>
      <c r="Q12" s="31" t="s">
        <v>89</v>
      </c>
      <c r="R12" s="31" t="s">
        <v>89</v>
      </c>
      <c r="S12" s="31" t="s">
        <v>89</v>
      </c>
      <c r="T12" s="31" t="s">
        <v>89</v>
      </c>
      <c r="U12" s="31" t="s">
        <v>89</v>
      </c>
      <c r="V12" s="31" t="s">
        <v>89</v>
      </c>
      <c r="W12" s="31" t="s">
        <v>89</v>
      </c>
      <c r="X12" s="31" t="s">
        <v>89</v>
      </c>
      <c r="Y12" s="31" t="s">
        <v>89</v>
      </c>
      <c r="Z12" s="31" t="s">
        <v>89</v>
      </c>
      <c r="AA12" s="31" t="s">
        <v>89</v>
      </c>
      <c r="AB12" s="31" t="s">
        <v>89</v>
      </c>
      <c r="AC12" s="31" t="s">
        <v>89</v>
      </c>
      <c r="AD12" s="31" t="s">
        <v>89</v>
      </c>
      <c r="AE12" s="60">
        <v>6</v>
      </c>
      <c r="AG12" s="26">
        <f t="shared" si="1"/>
        <v>0</v>
      </c>
      <c r="AH12" s="26">
        <f t="shared" si="2"/>
        <v>0</v>
      </c>
      <c r="AI12" s="26">
        <f t="shared" si="3"/>
        <v>0</v>
      </c>
      <c r="AJ12" s="26">
        <f t="shared" si="4"/>
        <v>0</v>
      </c>
      <c r="AK12" s="26">
        <f t="shared" si="5"/>
        <v>0</v>
      </c>
      <c r="AL12" s="26">
        <f t="shared" si="6"/>
        <v>1</v>
      </c>
      <c r="AN12" s="82"/>
      <c r="AP12" s="82"/>
      <c r="AR12" s="82"/>
      <c r="AS12" s="26"/>
      <c r="AT12" s="26"/>
      <c r="BB12" s="81"/>
      <c r="DA12" s="79"/>
      <c r="DB12" s="79"/>
      <c r="DC12" s="79"/>
      <c r="DD12" s="79"/>
      <c r="DE12" s="79"/>
      <c r="DF12" s="79"/>
      <c r="DG12" s="79"/>
      <c r="DH12" s="79"/>
    </row>
    <row r="13" spans="1:112" ht="18.75" customHeight="1">
      <c r="A13" s="18">
        <v>9</v>
      </c>
      <c r="B13" s="18"/>
      <c r="C13" s="64" t="s">
        <v>103</v>
      </c>
      <c r="D13" s="19" t="s">
        <v>117</v>
      </c>
      <c r="E13" s="32" t="s">
        <v>92</v>
      </c>
      <c r="F13" s="20">
        <v>367</v>
      </c>
      <c r="G13" s="20">
        <v>36528</v>
      </c>
      <c r="H13" s="20"/>
      <c r="I13" s="32" t="s">
        <v>49</v>
      </c>
      <c r="J13" s="32" t="s">
        <v>89</v>
      </c>
      <c r="K13" s="32" t="s">
        <v>89</v>
      </c>
      <c r="L13" s="32" t="s">
        <v>89</v>
      </c>
      <c r="M13" s="32" t="s">
        <v>89</v>
      </c>
      <c r="N13" s="32" t="s">
        <v>89</v>
      </c>
      <c r="O13" s="32" t="s">
        <v>89</v>
      </c>
      <c r="P13" s="32" t="s">
        <v>89</v>
      </c>
      <c r="Q13" s="32" t="s">
        <v>89</v>
      </c>
      <c r="R13" s="32" t="s">
        <v>89</v>
      </c>
      <c r="S13" s="32" t="s">
        <v>89</v>
      </c>
      <c r="T13" s="32" t="s">
        <v>89</v>
      </c>
      <c r="U13" s="32" t="s">
        <v>89</v>
      </c>
      <c r="V13" s="32" t="s">
        <v>89</v>
      </c>
      <c r="W13" s="32" t="s">
        <v>13</v>
      </c>
      <c r="X13" s="32" t="s">
        <v>89</v>
      </c>
      <c r="Y13" s="32" t="s">
        <v>13</v>
      </c>
      <c r="Z13" s="32" t="s">
        <v>14</v>
      </c>
      <c r="AA13" s="32" t="s">
        <v>14</v>
      </c>
      <c r="AB13" s="32" t="s">
        <v>14</v>
      </c>
      <c r="AC13" s="32" t="s">
        <v>14</v>
      </c>
      <c r="AD13" s="32" t="s">
        <v>14</v>
      </c>
      <c r="AE13" s="60">
        <v>6</v>
      </c>
      <c r="AG13" s="26">
        <f t="shared" si="1"/>
        <v>0</v>
      </c>
      <c r="AH13" s="26">
        <f t="shared" si="2"/>
        <v>0</v>
      </c>
      <c r="AI13" s="26">
        <f t="shared" si="3"/>
        <v>0</v>
      </c>
      <c r="AJ13" s="26">
        <f t="shared" si="4"/>
        <v>0</v>
      </c>
      <c r="AK13" s="26">
        <f t="shared" si="5"/>
        <v>0</v>
      </c>
      <c r="AL13" s="26">
        <f t="shared" si="6"/>
        <v>1</v>
      </c>
      <c r="AM13" s="26"/>
      <c r="AN13" s="78"/>
      <c r="AP13" s="82"/>
      <c r="AR13" s="82"/>
      <c r="AT13" s="82"/>
      <c r="AV13" s="82"/>
      <c r="AX13" s="82"/>
      <c r="BH13" s="81"/>
    </row>
    <row r="14" spans="1:112" ht="18.75" customHeight="1">
      <c r="A14" s="18">
        <v>10</v>
      </c>
      <c r="B14" s="18"/>
      <c r="C14" s="64" t="s">
        <v>103</v>
      </c>
      <c r="D14" s="19" t="s">
        <v>117</v>
      </c>
      <c r="E14" s="32" t="s">
        <v>92</v>
      </c>
      <c r="F14" s="20">
        <v>367</v>
      </c>
      <c r="G14" s="20">
        <v>36544</v>
      </c>
      <c r="H14" s="20"/>
      <c r="I14" s="32" t="s">
        <v>49</v>
      </c>
      <c r="J14" s="32" t="s">
        <v>89</v>
      </c>
      <c r="K14" s="32" t="s">
        <v>89</v>
      </c>
      <c r="L14" s="32" t="s">
        <v>89</v>
      </c>
      <c r="M14" s="33" t="s">
        <v>89</v>
      </c>
      <c r="N14" s="32" t="s">
        <v>89</v>
      </c>
      <c r="O14" s="32" t="s">
        <v>89</v>
      </c>
      <c r="P14" s="33" t="s">
        <v>89</v>
      </c>
      <c r="Q14" s="33" t="s">
        <v>89</v>
      </c>
      <c r="R14" s="33" t="s">
        <v>89</v>
      </c>
      <c r="S14" s="33" t="s">
        <v>89</v>
      </c>
      <c r="T14" s="33" t="s">
        <v>89</v>
      </c>
      <c r="U14" s="33" t="s">
        <v>89</v>
      </c>
      <c r="V14" s="164" t="s">
        <v>89</v>
      </c>
      <c r="W14" s="164" t="s">
        <v>89</v>
      </c>
      <c r="X14" s="164" t="s">
        <v>89</v>
      </c>
      <c r="Y14" s="164" t="s">
        <v>89</v>
      </c>
      <c r="Z14" s="164" t="s">
        <v>89</v>
      </c>
      <c r="AA14" s="164" t="s">
        <v>89</v>
      </c>
      <c r="AB14" s="164" t="s">
        <v>89</v>
      </c>
      <c r="AC14" s="164" t="s">
        <v>89</v>
      </c>
      <c r="AD14" s="164" t="s">
        <v>89</v>
      </c>
      <c r="AE14" s="60">
        <v>6</v>
      </c>
      <c r="AG14" s="26">
        <f t="shared" si="1"/>
        <v>0</v>
      </c>
      <c r="AH14" s="26">
        <f t="shared" si="2"/>
        <v>0</v>
      </c>
      <c r="AI14" s="26">
        <f t="shared" si="3"/>
        <v>0</v>
      </c>
      <c r="AJ14" s="26">
        <f t="shared" si="4"/>
        <v>0</v>
      </c>
      <c r="AK14" s="26">
        <f t="shared" si="5"/>
        <v>0</v>
      </c>
      <c r="AL14" s="26">
        <f t="shared" si="6"/>
        <v>1</v>
      </c>
    </row>
    <row r="15" spans="1:112" ht="18.75" customHeight="1">
      <c r="A15" s="18">
        <v>11</v>
      </c>
      <c r="B15" s="18"/>
      <c r="C15" s="64" t="s">
        <v>103</v>
      </c>
      <c r="D15" s="19" t="s">
        <v>117</v>
      </c>
      <c r="E15" s="32" t="s">
        <v>92</v>
      </c>
      <c r="F15" s="20">
        <v>367</v>
      </c>
      <c r="G15" s="20">
        <v>36560</v>
      </c>
      <c r="H15" s="20"/>
      <c r="I15" s="32" t="s">
        <v>89</v>
      </c>
      <c r="J15" s="32" t="s">
        <v>89</v>
      </c>
      <c r="K15" s="32" t="s">
        <v>89</v>
      </c>
      <c r="L15" s="32" t="s">
        <v>90</v>
      </c>
      <c r="M15" s="32" t="s">
        <v>89</v>
      </c>
      <c r="N15" s="32" t="s">
        <v>89</v>
      </c>
      <c r="O15" s="32" t="s">
        <v>89</v>
      </c>
      <c r="P15" s="32" t="s">
        <v>14</v>
      </c>
      <c r="Q15" s="32" t="s">
        <v>89</v>
      </c>
      <c r="R15" s="32" t="s">
        <v>89</v>
      </c>
      <c r="S15" s="32" t="s">
        <v>89</v>
      </c>
      <c r="T15" s="32" t="s">
        <v>89</v>
      </c>
      <c r="U15" s="32" t="s">
        <v>89</v>
      </c>
      <c r="V15" s="31" t="s">
        <v>14</v>
      </c>
      <c r="W15" s="31" t="s">
        <v>13</v>
      </c>
      <c r="X15" s="31" t="s">
        <v>14</v>
      </c>
      <c r="Y15" s="31" t="s">
        <v>13</v>
      </c>
      <c r="Z15" s="31" t="s">
        <v>14</v>
      </c>
      <c r="AA15" s="31" t="s">
        <v>13</v>
      </c>
      <c r="AB15" s="31" t="s">
        <v>14</v>
      </c>
      <c r="AC15" s="31" t="s">
        <v>13</v>
      </c>
      <c r="AD15" s="31" t="s">
        <v>14</v>
      </c>
      <c r="AE15" s="60">
        <v>4</v>
      </c>
      <c r="AG15" s="26">
        <f t="shared" si="1"/>
        <v>0</v>
      </c>
      <c r="AH15" s="26">
        <f t="shared" si="2"/>
        <v>0</v>
      </c>
      <c r="AI15" s="26">
        <f t="shared" si="3"/>
        <v>0</v>
      </c>
      <c r="AJ15" s="26">
        <f t="shared" si="4"/>
        <v>1</v>
      </c>
      <c r="AK15" s="26">
        <f t="shared" si="5"/>
        <v>0</v>
      </c>
      <c r="AL15" s="26">
        <f t="shared" si="6"/>
        <v>0</v>
      </c>
    </row>
    <row r="16" spans="1:112" ht="18.75" customHeight="1">
      <c r="A16" s="18">
        <v>12</v>
      </c>
      <c r="B16" s="18"/>
      <c r="C16" s="64" t="s">
        <v>103</v>
      </c>
      <c r="D16" s="19" t="s">
        <v>117</v>
      </c>
      <c r="E16" s="32" t="s">
        <v>92</v>
      </c>
      <c r="F16" s="20">
        <v>367</v>
      </c>
      <c r="G16" s="20">
        <v>36576</v>
      </c>
      <c r="H16" s="20"/>
      <c r="I16" s="32" t="s">
        <v>49</v>
      </c>
      <c r="J16" s="32" t="s">
        <v>49</v>
      </c>
      <c r="K16" s="32" t="s">
        <v>49</v>
      </c>
      <c r="L16" s="32" t="s">
        <v>89</v>
      </c>
      <c r="M16" s="33" t="s">
        <v>49</v>
      </c>
      <c r="N16" s="32" t="s">
        <v>49</v>
      </c>
      <c r="O16" s="32" t="s">
        <v>49</v>
      </c>
      <c r="P16" s="33" t="s">
        <v>49</v>
      </c>
      <c r="Q16" s="32" t="s">
        <v>49</v>
      </c>
      <c r="R16" s="32" t="s">
        <v>49</v>
      </c>
      <c r="S16" s="32" t="s">
        <v>49</v>
      </c>
      <c r="T16" s="32" t="s">
        <v>49</v>
      </c>
      <c r="U16" s="32" t="s">
        <v>49</v>
      </c>
      <c r="V16" s="31" t="s">
        <v>14</v>
      </c>
      <c r="W16" s="31" t="s">
        <v>13</v>
      </c>
      <c r="X16" s="31" t="s">
        <v>14</v>
      </c>
      <c r="Y16" s="31" t="s">
        <v>13</v>
      </c>
      <c r="Z16" s="31" t="s">
        <v>14</v>
      </c>
      <c r="AA16" s="31" t="s">
        <v>13</v>
      </c>
      <c r="AB16" s="31" t="s">
        <v>14</v>
      </c>
      <c r="AC16" s="31" t="s">
        <v>13</v>
      </c>
      <c r="AD16" s="31" t="s">
        <v>14</v>
      </c>
      <c r="AE16" s="60">
        <v>6</v>
      </c>
      <c r="AG16" s="26">
        <f t="shared" si="1"/>
        <v>0</v>
      </c>
      <c r="AH16" s="26">
        <f t="shared" si="2"/>
        <v>0</v>
      </c>
      <c r="AI16" s="26">
        <f t="shared" si="3"/>
        <v>0</v>
      </c>
      <c r="AJ16" s="26">
        <f t="shared" si="4"/>
        <v>0</v>
      </c>
      <c r="AK16" s="26">
        <f t="shared" si="5"/>
        <v>0</v>
      </c>
      <c r="AL16" s="26">
        <f t="shared" si="6"/>
        <v>1</v>
      </c>
    </row>
    <row r="17" spans="1:106" ht="18.75" customHeight="1">
      <c r="A17" s="18">
        <v>13</v>
      </c>
      <c r="B17" s="18"/>
      <c r="C17" s="64" t="s">
        <v>112</v>
      </c>
      <c r="D17" s="19" t="s">
        <v>118</v>
      </c>
      <c r="E17" s="32" t="s">
        <v>88</v>
      </c>
      <c r="F17" s="20">
        <v>36892</v>
      </c>
      <c r="G17" s="20">
        <v>36529</v>
      </c>
      <c r="H17" s="20"/>
      <c r="I17" s="32" t="s">
        <v>89</v>
      </c>
      <c r="J17" s="32" t="s">
        <v>90</v>
      </c>
      <c r="K17" s="32" t="s">
        <v>89</v>
      </c>
      <c r="L17" s="32" t="s">
        <v>89</v>
      </c>
      <c r="M17" s="32" t="s">
        <v>89</v>
      </c>
      <c r="N17" s="32" t="s">
        <v>90</v>
      </c>
      <c r="O17" s="32" t="s">
        <v>90</v>
      </c>
      <c r="P17" s="32" t="s">
        <v>89</v>
      </c>
      <c r="Q17" s="32" t="s">
        <v>90</v>
      </c>
      <c r="R17" s="32" t="s">
        <v>89</v>
      </c>
      <c r="S17" s="32" t="s">
        <v>89</v>
      </c>
      <c r="T17" s="32" t="s">
        <v>89</v>
      </c>
      <c r="U17" s="32" t="s">
        <v>89</v>
      </c>
      <c r="V17" s="32" t="s">
        <v>89</v>
      </c>
      <c r="W17" s="32" t="s">
        <v>13</v>
      </c>
      <c r="X17" s="32" t="s">
        <v>89</v>
      </c>
      <c r="Y17" s="32" t="s">
        <v>13</v>
      </c>
      <c r="Z17" s="32" t="s">
        <v>14</v>
      </c>
      <c r="AA17" s="32" t="s">
        <v>89</v>
      </c>
      <c r="AB17" s="32" t="s">
        <v>89</v>
      </c>
      <c r="AC17" s="32" t="s">
        <v>89</v>
      </c>
      <c r="AD17" s="32" t="s">
        <v>14</v>
      </c>
      <c r="AE17" s="60">
        <v>4</v>
      </c>
      <c r="AG17" s="26">
        <f t="shared" si="1"/>
        <v>0</v>
      </c>
      <c r="AH17" s="26">
        <f t="shared" si="2"/>
        <v>0</v>
      </c>
      <c r="AI17" s="26">
        <f t="shared" si="3"/>
        <v>0</v>
      </c>
      <c r="AJ17" s="26">
        <f t="shared" si="4"/>
        <v>1</v>
      </c>
      <c r="AK17" s="26">
        <f t="shared" si="5"/>
        <v>0</v>
      </c>
      <c r="AL17" s="26">
        <f t="shared" si="6"/>
        <v>0</v>
      </c>
      <c r="AP17" s="83"/>
      <c r="AT17" s="81"/>
    </row>
    <row r="18" spans="1:106" ht="18.75" customHeight="1">
      <c r="A18" s="18">
        <v>14</v>
      </c>
      <c r="B18" s="76"/>
      <c r="C18" s="65" t="s">
        <v>112</v>
      </c>
      <c r="D18" s="19" t="s">
        <v>118</v>
      </c>
      <c r="E18" s="31" t="s">
        <v>88</v>
      </c>
      <c r="F18" s="21">
        <v>36892</v>
      </c>
      <c r="G18" s="20">
        <v>36545</v>
      </c>
      <c r="H18" s="21"/>
      <c r="I18" s="31" t="s">
        <v>89</v>
      </c>
      <c r="J18" s="31" t="s">
        <v>90</v>
      </c>
      <c r="K18" s="31" t="s">
        <v>89</v>
      </c>
      <c r="L18" s="31" t="s">
        <v>90</v>
      </c>
      <c r="M18" s="31" t="s">
        <v>90</v>
      </c>
      <c r="N18" s="31" t="s">
        <v>90</v>
      </c>
      <c r="O18" s="31" t="s">
        <v>89</v>
      </c>
      <c r="P18" s="31" t="s">
        <v>93</v>
      </c>
      <c r="Q18" s="31" t="s">
        <v>93</v>
      </c>
      <c r="R18" s="31" t="s">
        <v>89</v>
      </c>
      <c r="S18" s="31" t="s">
        <v>89</v>
      </c>
      <c r="T18" s="31" t="s">
        <v>90</v>
      </c>
      <c r="U18" s="31" t="s">
        <v>90</v>
      </c>
      <c r="V18" s="31" t="s">
        <v>90</v>
      </c>
      <c r="W18" s="31" t="s">
        <v>90</v>
      </c>
      <c r="X18" s="31" t="s">
        <v>90</v>
      </c>
      <c r="Y18" s="31" t="s">
        <v>90</v>
      </c>
      <c r="Z18" s="31" t="s">
        <v>90</v>
      </c>
      <c r="AA18" s="31" t="s">
        <v>90</v>
      </c>
      <c r="AB18" s="31" t="s">
        <v>90</v>
      </c>
      <c r="AC18" s="31" t="s">
        <v>90</v>
      </c>
      <c r="AD18" s="31" t="s">
        <v>90</v>
      </c>
      <c r="AE18" s="60">
        <v>3</v>
      </c>
      <c r="AG18" s="26">
        <f t="shared" si="1"/>
        <v>0</v>
      </c>
      <c r="AH18" s="26">
        <f t="shared" si="2"/>
        <v>0</v>
      </c>
      <c r="AI18" s="26">
        <f t="shared" si="3"/>
        <v>1</v>
      </c>
      <c r="AJ18" s="26">
        <f t="shared" si="4"/>
        <v>0</v>
      </c>
      <c r="AK18" s="26">
        <f t="shared" si="5"/>
        <v>0</v>
      </c>
      <c r="AL18" s="26">
        <f t="shared" si="6"/>
        <v>0</v>
      </c>
      <c r="AT18" s="81"/>
    </row>
    <row r="19" spans="1:106" ht="18.75" customHeight="1">
      <c r="A19" s="18">
        <v>15</v>
      </c>
      <c r="B19" s="18"/>
      <c r="C19" s="64" t="s">
        <v>112</v>
      </c>
      <c r="D19" s="19" t="s">
        <v>118</v>
      </c>
      <c r="E19" s="32" t="s">
        <v>88</v>
      </c>
      <c r="F19" s="20">
        <v>36892</v>
      </c>
      <c r="G19" s="20">
        <v>36561</v>
      </c>
      <c r="H19" s="20"/>
      <c r="I19" s="32" t="s">
        <v>13</v>
      </c>
      <c r="J19" s="32" t="s">
        <v>13</v>
      </c>
      <c r="K19" s="32" t="s">
        <v>13</v>
      </c>
      <c r="L19" s="32" t="s">
        <v>13</v>
      </c>
      <c r="M19" s="32" t="s">
        <v>49</v>
      </c>
      <c r="N19" s="32" t="s">
        <v>49</v>
      </c>
      <c r="O19" s="32" t="s">
        <v>49</v>
      </c>
      <c r="P19" s="32" t="s">
        <v>13</v>
      </c>
      <c r="Q19" s="32" t="s">
        <v>13</v>
      </c>
      <c r="R19" s="32" t="s">
        <v>49</v>
      </c>
      <c r="S19" s="32" t="s">
        <v>49</v>
      </c>
      <c r="T19" s="32" t="s">
        <v>89</v>
      </c>
      <c r="U19" s="32" t="s">
        <v>89</v>
      </c>
      <c r="V19" s="31" t="s">
        <v>13</v>
      </c>
      <c r="W19" s="31" t="s">
        <v>13</v>
      </c>
      <c r="X19" s="31" t="s">
        <v>13</v>
      </c>
      <c r="Y19" s="31" t="s">
        <v>13</v>
      </c>
      <c r="Z19" s="31" t="s">
        <v>13</v>
      </c>
      <c r="AA19" s="31" t="s">
        <v>13</v>
      </c>
      <c r="AB19" s="31" t="s">
        <v>13</v>
      </c>
      <c r="AC19" s="31" t="s">
        <v>13</v>
      </c>
      <c r="AD19" s="31" t="s">
        <v>13</v>
      </c>
      <c r="AE19" s="60">
        <v>2</v>
      </c>
      <c r="AG19" s="26">
        <f t="shared" si="1"/>
        <v>0</v>
      </c>
      <c r="AH19" s="26">
        <f t="shared" si="2"/>
        <v>1</v>
      </c>
      <c r="AI19" s="26">
        <f t="shared" si="3"/>
        <v>0</v>
      </c>
      <c r="AJ19" s="26">
        <f t="shared" si="4"/>
        <v>0</v>
      </c>
      <c r="AK19" s="26">
        <f t="shared" si="5"/>
        <v>0</v>
      </c>
      <c r="AL19" s="26">
        <f t="shared" si="6"/>
        <v>0</v>
      </c>
      <c r="AT19" s="81"/>
    </row>
    <row r="20" spans="1:106" ht="18.75" customHeight="1">
      <c r="A20" s="18">
        <v>16</v>
      </c>
      <c r="B20" s="18"/>
      <c r="C20" s="64" t="s">
        <v>112</v>
      </c>
      <c r="D20" s="19" t="s">
        <v>118</v>
      </c>
      <c r="E20" s="32" t="s">
        <v>88</v>
      </c>
      <c r="F20" s="20">
        <v>36892</v>
      </c>
      <c r="G20" s="20">
        <v>36577</v>
      </c>
      <c r="H20" s="20"/>
      <c r="I20" s="32" t="s">
        <v>89</v>
      </c>
      <c r="J20" s="32" t="s">
        <v>89</v>
      </c>
      <c r="K20" s="32" t="s">
        <v>89</v>
      </c>
      <c r="L20" s="32" t="s">
        <v>89</v>
      </c>
      <c r="M20" s="32" t="s">
        <v>89</v>
      </c>
      <c r="N20" s="32" t="s">
        <v>89</v>
      </c>
      <c r="O20" s="32" t="s">
        <v>89</v>
      </c>
      <c r="P20" s="32" t="s">
        <v>89</v>
      </c>
      <c r="Q20" s="32" t="s">
        <v>89</v>
      </c>
      <c r="R20" s="32" t="s">
        <v>89</v>
      </c>
      <c r="S20" s="32" t="s">
        <v>89</v>
      </c>
      <c r="T20" s="32" t="s">
        <v>89</v>
      </c>
      <c r="U20" s="32" t="s">
        <v>89</v>
      </c>
      <c r="V20" s="31" t="s">
        <v>89</v>
      </c>
      <c r="W20" s="31" t="s">
        <v>89</v>
      </c>
      <c r="X20" s="31" t="s">
        <v>89</v>
      </c>
      <c r="Y20" s="31" t="s">
        <v>89</v>
      </c>
      <c r="Z20" s="31" t="s">
        <v>89</v>
      </c>
      <c r="AA20" s="31" t="s">
        <v>89</v>
      </c>
      <c r="AB20" s="31" t="s">
        <v>89</v>
      </c>
      <c r="AC20" s="31" t="s">
        <v>89</v>
      </c>
      <c r="AD20" s="31" t="s">
        <v>14</v>
      </c>
      <c r="AE20" s="60">
        <v>6</v>
      </c>
      <c r="AG20" s="26">
        <f t="shared" si="1"/>
        <v>0</v>
      </c>
      <c r="AH20" s="26">
        <f t="shared" si="2"/>
        <v>0</v>
      </c>
      <c r="AI20" s="26">
        <f t="shared" si="3"/>
        <v>0</v>
      </c>
      <c r="AJ20" s="26">
        <f t="shared" si="4"/>
        <v>0</v>
      </c>
      <c r="AK20" s="26">
        <f t="shared" si="5"/>
        <v>0</v>
      </c>
      <c r="AL20" s="26">
        <f t="shared" si="6"/>
        <v>1</v>
      </c>
      <c r="AT20" s="81"/>
    </row>
    <row r="21" spans="1:106" ht="18.75" customHeight="1">
      <c r="A21" s="18">
        <v>17</v>
      </c>
      <c r="B21" s="76"/>
      <c r="C21" s="64" t="s">
        <v>111</v>
      </c>
      <c r="D21" s="19" t="s">
        <v>119</v>
      </c>
      <c r="E21" s="32" t="s">
        <v>92</v>
      </c>
      <c r="F21" s="20">
        <v>367</v>
      </c>
      <c r="G21" s="20">
        <v>36530</v>
      </c>
      <c r="H21" s="20"/>
      <c r="I21" s="31" t="s">
        <v>89</v>
      </c>
      <c r="J21" s="31" t="s">
        <v>49</v>
      </c>
      <c r="K21" s="31" t="s">
        <v>89</v>
      </c>
      <c r="L21" s="31" t="s">
        <v>49</v>
      </c>
      <c r="M21" s="31" t="s">
        <v>13</v>
      </c>
      <c r="N21" s="31" t="s">
        <v>89</v>
      </c>
      <c r="O21" s="31" t="s">
        <v>89</v>
      </c>
      <c r="P21" s="31" t="s">
        <v>14</v>
      </c>
      <c r="Q21" s="31" t="s">
        <v>14</v>
      </c>
      <c r="R21" s="31" t="s">
        <v>14</v>
      </c>
      <c r="S21" s="31" t="s">
        <v>14</v>
      </c>
      <c r="T21" s="31" t="s">
        <v>14</v>
      </c>
      <c r="U21" s="31" t="s">
        <v>13</v>
      </c>
      <c r="V21" s="31" t="s">
        <v>14</v>
      </c>
      <c r="W21" s="31" t="s">
        <v>13</v>
      </c>
      <c r="X21" s="31" t="s">
        <v>14</v>
      </c>
      <c r="Y21" s="31" t="s">
        <v>13</v>
      </c>
      <c r="Z21" s="31" t="s">
        <v>14</v>
      </c>
      <c r="AA21" s="31" t="s">
        <v>13</v>
      </c>
      <c r="AB21" s="31" t="s">
        <v>14</v>
      </c>
      <c r="AC21" s="31" t="s">
        <v>13</v>
      </c>
      <c r="AD21" s="31" t="s">
        <v>14</v>
      </c>
      <c r="AE21" s="60">
        <v>4</v>
      </c>
      <c r="AG21" s="26">
        <f t="shared" si="1"/>
        <v>0</v>
      </c>
      <c r="AH21" s="26">
        <f t="shared" si="2"/>
        <v>0</v>
      </c>
      <c r="AI21" s="26">
        <f t="shared" si="3"/>
        <v>0</v>
      </c>
      <c r="AJ21" s="26">
        <f t="shared" si="4"/>
        <v>1</v>
      </c>
      <c r="AK21" s="26">
        <f t="shared" si="5"/>
        <v>0</v>
      </c>
      <c r="AL21" s="26">
        <f t="shared" si="6"/>
        <v>0</v>
      </c>
      <c r="AT21" s="81"/>
    </row>
    <row r="22" spans="1:106" ht="18.75" customHeight="1">
      <c r="A22" s="18">
        <v>18</v>
      </c>
      <c r="B22" s="18"/>
      <c r="C22" s="64" t="s">
        <v>111</v>
      </c>
      <c r="D22" s="19" t="s">
        <v>119</v>
      </c>
      <c r="E22" s="32" t="s">
        <v>92</v>
      </c>
      <c r="F22" s="20">
        <v>367</v>
      </c>
      <c r="G22" s="20">
        <v>36546</v>
      </c>
      <c r="H22" s="20"/>
      <c r="I22" s="32" t="s">
        <v>49</v>
      </c>
      <c r="J22" s="32" t="s">
        <v>89</v>
      </c>
      <c r="K22" s="32" t="s">
        <v>89</v>
      </c>
      <c r="L22" s="32" t="s">
        <v>89</v>
      </c>
      <c r="M22" s="32" t="s">
        <v>89</v>
      </c>
      <c r="N22" s="32" t="s">
        <v>89</v>
      </c>
      <c r="O22" s="32" t="s">
        <v>89</v>
      </c>
      <c r="P22" s="32" t="s">
        <v>89</v>
      </c>
      <c r="Q22" s="32" t="s">
        <v>89</v>
      </c>
      <c r="R22" s="32" t="s">
        <v>89</v>
      </c>
      <c r="S22" s="32" t="s">
        <v>89</v>
      </c>
      <c r="T22" s="32" t="s">
        <v>89</v>
      </c>
      <c r="U22" s="32" t="s">
        <v>89</v>
      </c>
      <c r="V22" s="32" t="s">
        <v>89</v>
      </c>
      <c r="W22" s="32" t="s">
        <v>13</v>
      </c>
      <c r="X22" s="32" t="s">
        <v>89</v>
      </c>
      <c r="Y22" s="32" t="s">
        <v>13</v>
      </c>
      <c r="Z22" s="32" t="s">
        <v>14</v>
      </c>
      <c r="AA22" s="32" t="s">
        <v>14</v>
      </c>
      <c r="AB22" s="32" t="s">
        <v>14</v>
      </c>
      <c r="AC22" s="32" t="s">
        <v>14</v>
      </c>
      <c r="AD22" s="31" t="s">
        <v>14</v>
      </c>
      <c r="AE22" s="60">
        <v>6</v>
      </c>
      <c r="AG22" s="26">
        <f t="shared" si="1"/>
        <v>0</v>
      </c>
      <c r="AH22" s="26">
        <f t="shared" si="2"/>
        <v>0</v>
      </c>
      <c r="AI22" s="26">
        <f t="shared" si="3"/>
        <v>0</v>
      </c>
      <c r="AJ22" s="26">
        <f t="shared" si="4"/>
        <v>0</v>
      </c>
      <c r="AK22" s="26">
        <f t="shared" si="5"/>
        <v>0</v>
      </c>
      <c r="AL22" s="26">
        <f t="shared" si="6"/>
        <v>1</v>
      </c>
      <c r="AT22" s="81"/>
    </row>
    <row r="23" spans="1:106" ht="18.75" customHeight="1">
      <c r="A23" s="18">
        <v>19</v>
      </c>
      <c r="B23" s="18"/>
      <c r="C23" s="64" t="s">
        <v>111</v>
      </c>
      <c r="D23" s="19" t="s">
        <v>119</v>
      </c>
      <c r="E23" s="32" t="s">
        <v>92</v>
      </c>
      <c r="F23" s="20">
        <v>367</v>
      </c>
      <c r="G23" s="20">
        <v>36562</v>
      </c>
      <c r="H23" s="20"/>
      <c r="I23" s="32" t="s">
        <v>89</v>
      </c>
      <c r="J23" s="32" t="s">
        <v>90</v>
      </c>
      <c r="K23" s="32" t="s">
        <v>89</v>
      </c>
      <c r="L23" s="32" t="s">
        <v>89</v>
      </c>
      <c r="M23" s="32" t="s">
        <v>89</v>
      </c>
      <c r="N23" s="32" t="s">
        <v>90</v>
      </c>
      <c r="O23" s="32" t="s">
        <v>90</v>
      </c>
      <c r="P23" s="32" t="s">
        <v>89</v>
      </c>
      <c r="Q23" s="32" t="s">
        <v>90</v>
      </c>
      <c r="R23" s="32" t="s">
        <v>89</v>
      </c>
      <c r="S23" s="32" t="s">
        <v>89</v>
      </c>
      <c r="T23" s="32" t="s">
        <v>89</v>
      </c>
      <c r="U23" s="32" t="s">
        <v>89</v>
      </c>
      <c r="V23" s="32" t="s">
        <v>89</v>
      </c>
      <c r="W23" s="31" t="s">
        <v>13</v>
      </c>
      <c r="X23" s="32" t="s">
        <v>89</v>
      </c>
      <c r="Y23" s="31" t="s">
        <v>13</v>
      </c>
      <c r="Z23" s="31" t="s">
        <v>14</v>
      </c>
      <c r="AA23" s="31" t="s">
        <v>89</v>
      </c>
      <c r="AB23" s="31" t="s">
        <v>89</v>
      </c>
      <c r="AC23" s="31" t="s">
        <v>89</v>
      </c>
      <c r="AD23" s="31" t="s">
        <v>14</v>
      </c>
      <c r="AE23" s="60">
        <v>4</v>
      </c>
      <c r="AG23" s="26">
        <f t="shared" si="1"/>
        <v>0</v>
      </c>
      <c r="AH23" s="26">
        <f t="shared" si="2"/>
        <v>0</v>
      </c>
      <c r="AI23" s="26">
        <f t="shared" si="3"/>
        <v>0</v>
      </c>
      <c r="AJ23" s="26">
        <f t="shared" si="4"/>
        <v>1</v>
      </c>
      <c r="AK23" s="26">
        <f t="shared" si="5"/>
        <v>0</v>
      </c>
      <c r="AL23" s="26">
        <f t="shared" si="6"/>
        <v>0</v>
      </c>
      <c r="AT23" s="81"/>
    </row>
    <row r="24" spans="1:106" ht="18.75" customHeight="1">
      <c r="A24" s="18">
        <v>20</v>
      </c>
      <c r="B24" s="18"/>
      <c r="C24" s="64" t="s">
        <v>111</v>
      </c>
      <c r="D24" s="19" t="s">
        <v>119</v>
      </c>
      <c r="E24" s="32" t="s">
        <v>92</v>
      </c>
      <c r="F24" s="20">
        <v>367</v>
      </c>
      <c r="G24" s="20">
        <v>36578</v>
      </c>
      <c r="H24" s="20"/>
      <c r="I24" s="32" t="s">
        <v>89</v>
      </c>
      <c r="J24" s="32" t="s">
        <v>49</v>
      </c>
      <c r="K24" s="32" t="s">
        <v>89</v>
      </c>
      <c r="L24" s="32" t="s">
        <v>49</v>
      </c>
      <c r="M24" s="32" t="s">
        <v>13</v>
      </c>
      <c r="N24" s="32" t="s">
        <v>89</v>
      </c>
      <c r="O24" s="32" t="s">
        <v>89</v>
      </c>
      <c r="P24" s="32" t="s">
        <v>14</v>
      </c>
      <c r="Q24" s="32" t="s">
        <v>14</v>
      </c>
      <c r="R24" s="32" t="s">
        <v>14</v>
      </c>
      <c r="S24" s="32" t="s">
        <v>14</v>
      </c>
      <c r="T24" s="32" t="s">
        <v>14</v>
      </c>
      <c r="U24" s="32" t="s">
        <v>13</v>
      </c>
      <c r="V24" s="32" t="s">
        <v>14</v>
      </c>
      <c r="W24" s="31" t="s">
        <v>13</v>
      </c>
      <c r="X24" s="32" t="s">
        <v>14</v>
      </c>
      <c r="Y24" s="31" t="s">
        <v>13</v>
      </c>
      <c r="Z24" s="31" t="s">
        <v>14</v>
      </c>
      <c r="AA24" s="32" t="s">
        <v>13</v>
      </c>
      <c r="AB24" s="32" t="s">
        <v>14</v>
      </c>
      <c r="AC24" s="32" t="s">
        <v>13</v>
      </c>
      <c r="AD24" s="31" t="s">
        <v>14</v>
      </c>
      <c r="AE24" s="60">
        <v>4</v>
      </c>
      <c r="AG24" s="26">
        <f t="shared" si="1"/>
        <v>0</v>
      </c>
      <c r="AH24" s="26">
        <f t="shared" si="2"/>
        <v>0</v>
      </c>
      <c r="AI24" s="26">
        <f t="shared" si="3"/>
        <v>0</v>
      </c>
      <c r="AJ24" s="26">
        <f t="shared" si="4"/>
        <v>1</v>
      </c>
      <c r="AK24" s="26">
        <f t="shared" si="5"/>
        <v>0</v>
      </c>
      <c r="AL24" s="26">
        <f t="shared" si="6"/>
        <v>0</v>
      </c>
      <c r="AT24" s="81"/>
    </row>
    <row r="25" spans="1:106" ht="18.75" customHeight="1">
      <c r="A25" s="18">
        <v>21</v>
      </c>
      <c r="B25" s="18"/>
      <c r="C25" s="65" t="s">
        <v>106</v>
      </c>
      <c r="D25" s="19" t="s">
        <v>120</v>
      </c>
      <c r="E25" s="31" t="s">
        <v>88</v>
      </c>
      <c r="F25" s="21">
        <v>36892</v>
      </c>
      <c r="G25" s="20">
        <v>36531</v>
      </c>
      <c r="H25" s="21"/>
      <c r="I25" s="31" t="s">
        <v>13</v>
      </c>
      <c r="J25" s="31" t="s">
        <v>13</v>
      </c>
      <c r="K25" s="31" t="s">
        <v>13</v>
      </c>
      <c r="L25" s="31" t="s">
        <v>13</v>
      </c>
      <c r="M25" s="31" t="s">
        <v>49</v>
      </c>
      <c r="N25" s="31" t="s">
        <v>49</v>
      </c>
      <c r="O25" s="31" t="s">
        <v>49</v>
      </c>
      <c r="P25" s="31" t="s">
        <v>13</v>
      </c>
      <c r="Q25" s="31" t="s">
        <v>13</v>
      </c>
      <c r="R25" s="31" t="s">
        <v>49</v>
      </c>
      <c r="S25" s="31" t="s">
        <v>49</v>
      </c>
      <c r="T25" s="31" t="s">
        <v>89</v>
      </c>
      <c r="U25" s="31" t="s">
        <v>89</v>
      </c>
      <c r="V25" s="31" t="s">
        <v>13</v>
      </c>
      <c r="W25" s="31" t="s">
        <v>13</v>
      </c>
      <c r="X25" s="31" t="s">
        <v>13</v>
      </c>
      <c r="Y25" s="31" t="s">
        <v>13</v>
      </c>
      <c r="Z25" s="31" t="s">
        <v>13</v>
      </c>
      <c r="AA25" s="31" t="s">
        <v>13</v>
      </c>
      <c r="AB25" s="31" t="s">
        <v>13</v>
      </c>
      <c r="AC25" s="31" t="s">
        <v>13</v>
      </c>
      <c r="AD25" s="31" t="s">
        <v>13</v>
      </c>
      <c r="AE25" s="60">
        <v>2</v>
      </c>
      <c r="AG25" s="26"/>
      <c r="AH25" s="26"/>
      <c r="AI25" s="26"/>
      <c r="AJ25" s="26"/>
      <c r="AK25" s="26"/>
      <c r="AL25" s="26"/>
      <c r="AT25" s="81"/>
    </row>
    <row r="26" spans="1:106" ht="18.75" customHeight="1">
      <c r="A26" s="18">
        <v>22</v>
      </c>
      <c r="B26" s="18"/>
      <c r="C26" s="64" t="s">
        <v>106</v>
      </c>
      <c r="D26" s="19" t="s">
        <v>120</v>
      </c>
      <c r="E26" s="32" t="s">
        <v>88</v>
      </c>
      <c r="F26" s="20">
        <v>36892</v>
      </c>
      <c r="G26" s="20">
        <v>36547</v>
      </c>
      <c r="H26" s="20"/>
      <c r="I26" s="31" t="s">
        <v>89</v>
      </c>
      <c r="J26" s="31" t="s">
        <v>89</v>
      </c>
      <c r="K26" s="31" t="s">
        <v>49</v>
      </c>
      <c r="L26" s="31" t="s">
        <v>49</v>
      </c>
      <c r="M26" s="32" t="s">
        <v>49</v>
      </c>
      <c r="N26" s="32" t="s">
        <v>49</v>
      </c>
      <c r="O26" s="32" t="s">
        <v>49</v>
      </c>
      <c r="P26" s="31" t="s">
        <v>49</v>
      </c>
      <c r="Q26" s="31" t="s">
        <v>49</v>
      </c>
      <c r="R26" s="32" t="s">
        <v>49</v>
      </c>
      <c r="S26" s="32" t="s">
        <v>49</v>
      </c>
      <c r="T26" s="32" t="s">
        <v>89</v>
      </c>
      <c r="U26" s="32" t="s">
        <v>89</v>
      </c>
      <c r="V26" s="31" t="s">
        <v>14</v>
      </c>
      <c r="W26" s="31" t="s">
        <v>13</v>
      </c>
      <c r="X26" s="31" t="s">
        <v>14</v>
      </c>
      <c r="Y26" s="31" t="s">
        <v>13</v>
      </c>
      <c r="Z26" s="31" t="s">
        <v>14</v>
      </c>
      <c r="AA26" s="31" t="s">
        <v>13</v>
      </c>
      <c r="AB26" s="31" t="s">
        <v>14</v>
      </c>
      <c r="AC26" s="31" t="s">
        <v>13</v>
      </c>
      <c r="AD26" s="31" t="s">
        <v>14</v>
      </c>
      <c r="AE26" s="60">
        <v>6</v>
      </c>
      <c r="AG26" s="26"/>
      <c r="AH26" s="26"/>
      <c r="AI26" s="26"/>
      <c r="AJ26" s="26"/>
      <c r="AK26" s="26"/>
      <c r="AL26" s="26"/>
      <c r="AM26" s="26"/>
      <c r="AN26" s="78"/>
      <c r="AV26" s="81"/>
      <c r="DA26" s="79"/>
      <c r="DB26" s="79"/>
    </row>
    <row r="27" spans="1:106" ht="18.75" customHeight="1">
      <c r="A27" s="18">
        <v>23</v>
      </c>
      <c r="B27" s="18"/>
      <c r="C27" s="64" t="s">
        <v>106</v>
      </c>
      <c r="D27" s="19" t="s">
        <v>120</v>
      </c>
      <c r="E27" s="32" t="s">
        <v>88</v>
      </c>
      <c r="F27" s="20">
        <v>36892</v>
      </c>
      <c r="G27" s="20">
        <v>36563</v>
      </c>
      <c r="H27" s="20"/>
      <c r="I27" s="32" t="s">
        <v>89</v>
      </c>
      <c r="J27" s="32" t="s">
        <v>89</v>
      </c>
      <c r="K27" s="32" t="s">
        <v>89</v>
      </c>
      <c r="L27" s="32" t="s">
        <v>89</v>
      </c>
      <c r="M27" s="32" t="s">
        <v>89</v>
      </c>
      <c r="N27" s="32" t="s">
        <v>89</v>
      </c>
      <c r="O27" s="32" t="s">
        <v>89</v>
      </c>
      <c r="P27" s="32" t="s">
        <v>89</v>
      </c>
      <c r="Q27" s="32" t="s">
        <v>89</v>
      </c>
      <c r="R27" s="32" t="s">
        <v>89</v>
      </c>
      <c r="S27" s="32" t="s">
        <v>89</v>
      </c>
      <c r="T27" s="32" t="s">
        <v>89</v>
      </c>
      <c r="U27" s="32" t="s">
        <v>89</v>
      </c>
      <c r="V27" s="31" t="s">
        <v>89</v>
      </c>
      <c r="W27" s="31" t="s">
        <v>89</v>
      </c>
      <c r="X27" s="31" t="s">
        <v>89</v>
      </c>
      <c r="Y27" s="31" t="s">
        <v>89</v>
      </c>
      <c r="Z27" s="31" t="s">
        <v>89</v>
      </c>
      <c r="AA27" s="31" t="s">
        <v>89</v>
      </c>
      <c r="AB27" s="31" t="s">
        <v>89</v>
      </c>
      <c r="AC27" s="31" t="s">
        <v>89</v>
      </c>
      <c r="AD27" s="31" t="s">
        <v>89</v>
      </c>
      <c r="AE27" s="60">
        <v>6</v>
      </c>
      <c r="AG27" s="26">
        <f t="shared" si="1"/>
        <v>0</v>
      </c>
      <c r="AH27" s="26">
        <f t="shared" si="2"/>
        <v>0</v>
      </c>
      <c r="AI27" s="26">
        <f t="shared" si="3"/>
        <v>0</v>
      </c>
      <c r="AJ27" s="26">
        <f t="shared" si="4"/>
        <v>0</v>
      </c>
      <c r="AK27" s="26">
        <f t="shared" si="5"/>
        <v>0</v>
      </c>
      <c r="AL27" s="26">
        <f t="shared" si="6"/>
        <v>1</v>
      </c>
      <c r="AT27" s="81"/>
    </row>
    <row r="28" spans="1:106" ht="18.75" customHeight="1">
      <c r="A28" s="18">
        <v>24</v>
      </c>
      <c r="B28" s="18"/>
      <c r="C28" s="65" t="s">
        <v>106</v>
      </c>
      <c r="D28" s="19" t="s">
        <v>120</v>
      </c>
      <c r="E28" s="31" t="s">
        <v>88</v>
      </c>
      <c r="F28" s="21">
        <v>36892</v>
      </c>
      <c r="G28" s="20">
        <v>36579</v>
      </c>
      <c r="H28" s="21"/>
      <c r="I28" s="31" t="s">
        <v>49</v>
      </c>
      <c r="J28" s="31" t="s">
        <v>89</v>
      </c>
      <c r="K28" s="31" t="s">
        <v>89</v>
      </c>
      <c r="L28" s="31" t="s">
        <v>89</v>
      </c>
      <c r="M28" s="164" t="s">
        <v>89</v>
      </c>
      <c r="N28" s="31" t="s">
        <v>89</v>
      </c>
      <c r="O28" s="31" t="s">
        <v>89</v>
      </c>
      <c r="P28" s="164" t="s">
        <v>89</v>
      </c>
      <c r="Q28" s="164" t="s">
        <v>89</v>
      </c>
      <c r="R28" s="164" t="s">
        <v>89</v>
      </c>
      <c r="S28" s="164" t="s">
        <v>89</v>
      </c>
      <c r="T28" s="164" t="s">
        <v>89</v>
      </c>
      <c r="U28" s="164" t="s">
        <v>89</v>
      </c>
      <c r="V28" s="164" t="s">
        <v>89</v>
      </c>
      <c r="W28" s="164" t="s">
        <v>89</v>
      </c>
      <c r="X28" s="164" t="s">
        <v>89</v>
      </c>
      <c r="Y28" s="164" t="s">
        <v>89</v>
      </c>
      <c r="Z28" s="164" t="s">
        <v>89</v>
      </c>
      <c r="AA28" s="164" t="s">
        <v>89</v>
      </c>
      <c r="AB28" s="164" t="s">
        <v>89</v>
      </c>
      <c r="AC28" s="164" t="s">
        <v>89</v>
      </c>
      <c r="AD28" s="164" t="s">
        <v>89</v>
      </c>
      <c r="AE28" s="60">
        <v>6</v>
      </c>
      <c r="AG28" s="26">
        <f t="shared" si="1"/>
        <v>0</v>
      </c>
      <c r="AH28" s="26">
        <f t="shared" si="2"/>
        <v>0</v>
      </c>
      <c r="AI28" s="26">
        <f t="shared" si="3"/>
        <v>0</v>
      </c>
      <c r="AJ28" s="26">
        <f t="shared" si="4"/>
        <v>0</v>
      </c>
      <c r="AK28" s="26">
        <f t="shared" si="5"/>
        <v>0</v>
      </c>
      <c r="AL28" s="26">
        <f t="shared" si="6"/>
        <v>1</v>
      </c>
      <c r="AT28" s="81"/>
    </row>
    <row r="29" spans="1:106" ht="18.75" customHeight="1">
      <c r="A29" s="18">
        <v>25</v>
      </c>
      <c r="B29" s="18"/>
      <c r="C29" s="64" t="s">
        <v>108</v>
      </c>
      <c r="D29" s="19" t="s">
        <v>121</v>
      </c>
      <c r="E29" s="32" t="s">
        <v>76</v>
      </c>
      <c r="F29" s="20">
        <v>9660</v>
      </c>
      <c r="G29" s="20">
        <v>36532</v>
      </c>
      <c r="H29" s="20"/>
      <c r="I29" s="32" t="s">
        <v>89</v>
      </c>
      <c r="J29" s="32" t="s">
        <v>89</v>
      </c>
      <c r="K29" s="32" t="s">
        <v>49</v>
      </c>
      <c r="L29" s="32" t="s">
        <v>49</v>
      </c>
      <c r="M29" s="32" t="s">
        <v>49</v>
      </c>
      <c r="N29" s="32" t="s">
        <v>49</v>
      </c>
      <c r="O29" s="32" t="s">
        <v>49</v>
      </c>
      <c r="P29" s="32" t="s">
        <v>49</v>
      </c>
      <c r="Q29" s="32" t="s">
        <v>49</v>
      </c>
      <c r="R29" s="32" t="s">
        <v>49</v>
      </c>
      <c r="S29" s="32" t="s">
        <v>49</v>
      </c>
      <c r="T29" s="32" t="s">
        <v>89</v>
      </c>
      <c r="U29" s="32" t="s">
        <v>89</v>
      </c>
      <c r="V29" s="32" t="s">
        <v>14</v>
      </c>
      <c r="W29" s="32" t="s">
        <v>13</v>
      </c>
      <c r="X29" s="32" t="s">
        <v>14</v>
      </c>
      <c r="Y29" s="32" t="s">
        <v>13</v>
      </c>
      <c r="Z29" s="32" t="s">
        <v>14</v>
      </c>
      <c r="AA29" s="32" t="s">
        <v>13</v>
      </c>
      <c r="AB29" s="32" t="s">
        <v>14</v>
      </c>
      <c r="AC29" s="32" t="s">
        <v>13</v>
      </c>
      <c r="AD29" s="32" t="s">
        <v>14</v>
      </c>
      <c r="AE29" s="60">
        <v>6</v>
      </c>
      <c r="AG29" s="26">
        <f t="shared" si="1"/>
        <v>0</v>
      </c>
      <c r="AH29" s="26">
        <f t="shared" si="2"/>
        <v>0</v>
      </c>
      <c r="AI29" s="26">
        <f t="shared" si="3"/>
        <v>0</v>
      </c>
      <c r="AJ29" s="26">
        <f t="shared" si="4"/>
        <v>0</v>
      </c>
      <c r="AK29" s="26">
        <f t="shared" si="5"/>
        <v>0</v>
      </c>
      <c r="AL29" s="26">
        <f t="shared" si="6"/>
        <v>1</v>
      </c>
    </row>
    <row r="30" spans="1:106" ht="18.75" customHeight="1">
      <c r="A30" s="18">
        <v>26</v>
      </c>
      <c r="B30" s="18"/>
      <c r="C30" s="64" t="s">
        <v>108</v>
      </c>
      <c r="D30" s="19" t="s">
        <v>121</v>
      </c>
      <c r="E30" s="32" t="s">
        <v>76</v>
      </c>
      <c r="F30" s="20">
        <v>9660</v>
      </c>
      <c r="G30" s="20">
        <v>36548</v>
      </c>
      <c r="H30" s="20"/>
      <c r="I30" s="32" t="s">
        <v>89</v>
      </c>
      <c r="J30" s="32" t="s">
        <v>89</v>
      </c>
      <c r="K30" s="32" t="s">
        <v>89</v>
      </c>
      <c r="L30" s="32" t="s">
        <v>90</v>
      </c>
      <c r="M30" s="32" t="s">
        <v>89</v>
      </c>
      <c r="N30" s="32" t="s">
        <v>89</v>
      </c>
      <c r="O30" s="32" t="s">
        <v>89</v>
      </c>
      <c r="P30" s="32" t="s">
        <v>14</v>
      </c>
      <c r="Q30" s="32" t="s">
        <v>89</v>
      </c>
      <c r="R30" s="32" t="s">
        <v>89</v>
      </c>
      <c r="S30" s="32" t="s">
        <v>89</v>
      </c>
      <c r="T30" s="32" t="s">
        <v>89</v>
      </c>
      <c r="U30" s="32" t="s">
        <v>89</v>
      </c>
      <c r="V30" s="31" t="s">
        <v>14</v>
      </c>
      <c r="W30" s="31" t="s">
        <v>13</v>
      </c>
      <c r="X30" s="31" t="s">
        <v>14</v>
      </c>
      <c r="Y30" s="31" t="s">
        <v>13</v>
      </c>
      <c r="Z30" s="31" t="s">
        <v>14</v>
      </c>
      <c r="AA30" s="31" t="s">
        <v>13</v>
      </c>
      <c r="AB30" s="31" t="s">
        <v>14</v>
      </c>
      <c r="AC30" s="31" t="s">
        <v>13</v>
      </c>
      <c r="AD30" s="31" t="s">
        <v>14</v>
      </c>
      <c r="AE30" s="60">
        <v>4</v>
      </c>
      <c r="AG30" s="26">
        <f t="shared" si="1"/>
        <v>0</v>
      </c>
      <c r="AH30" s="26">
        <f t="shared" si="2"/>
        <v>0</v>
      </c>
      <c r="AI30" s="26">
        <f t="shared" si="3"/>
        <v>0</v>
      </c>
      <c r="AJ30" s="26">
        <f t="shared" si="4"/>
        <v>1</v>
      </c>
      <c r="AK30" s="26">
        <f t="shared" si="5"/>
        <v>0</v>
      </c>
      <c r="AL30" s="26">
        <f t="shared" si="6"/>
        <v>0</v>
      </c>
    </row>
    <row r="31" spans="1:106" ht="18.75" customHeight="1">
      <c r="A31" s="18">
        <v>27</v>
      </c>
      <c r="B31" s="18"/>
      <c r="C31" s="64" t="s">
        <v>108</v>
      </c>
      <c r="D31" s="19" t="s">
        <v>121</v>
      </c>
      <c r="E31" s="32" t="s">
        <v>76</v>
      </c>
      <c r="F31" s="20">
        <v>9660</v>
      </c>
      <c r="G31" s="20">
        <v>36564</v>
      </c>
      <c r="H31" s="20"/>
      <c r="I31" s="32" t="s">
        <v>49</v>
      </c>
      <c r="J31" s="32" t="s">
        <v>49</v>
      </c>
      <c r="K31" s="32" t="s">
        <v>49</v>
      </c>
      <c r="L31" s="32" t="s">
        <v>89</v>
      </c>
      <c r="M31" s="33" t="s">
        <v>49</v>
      </c>
      <c r="N31" s="32" t="s">
        <v>49</v>
      </c>
      <c r="O31" s="32" t="s">
        <v>49</v>
      </c>
      <c r="P31" s="33" t="s">
        <v>49</v>
      </c>
      <c r="Q31" s="32" t="s">
        <v>49</v>
      </c>
      <c r="R31" s="32" t="s">
        <v>49</v>
      </c>
      <c r="S31" s="32" t="s">
        <v>49</v>
      </c>
      <c r="T31" s="32" t="s">
        <v>49</v>
      </c>
      <c r="U31" s="32" t="s">
        <v>49</v>
      </c>
      <c r="V31" s="31" t="s">
        <v>14</v>
      </c>
      <c r="W31" s="31" t="s">
        <v>13</v>
      </c>
      <c r="X31" s="31" t="s">
        <v>14</v>
      </c>
      <c r="Y31" s="31" t="s">
        <v>13</v>
      </c>
      <c r="Z31" s="31" t="s">
        <v>14</v>
      </c>
      <c r="AA31" s="31" t="s">
        <v>13</v>
      </c>
      <c r="AB31" s="31" t="s">
        <v>14</v>
      </c>
      <c r="AC31" s="31" t="s">
        <v>13</v>
      </c>
      <c r="AD31" s="31" t="s">
        <v>14</v>
      </c>
      <c r="AE31" s="60">
        <v>6</v>
      </c>
      <c r="AG31" s="26">
        <f t="shared" si="1"/>
        <v>0</v>
      </c>
      <c r="AH31" s="26">
        <f t="shared" si="2"/>
        <v>0</v>
      </c>
      <c r="AI31" s="26">
        <f t="shared" si="3"/>
        <v>0</v>
      </c>
      <c r="AJ31" s="26">
        <f t="shared" si="4"/>
        <v>0</v>
      </c>
      <c r="AK31" s="26">
        <f t="shared" si="5"/>
        <v>0</v>
      </c>
      <c r="AL31" s="26">
        <f t="shared" si="6"/>
        <v>1</v>
      </c>
    </row>
    <row r="32" spans="1:106" ht="18.75" customHeight="1">
      <c r="A32" s="18">
        <v>28</v>
      </c>
      <c r="B32" s="18"/>
      <c r="C32" s="64" t="s">
        <v>108</v>
      </c>
      <c r="D32" s="19" t="s">
        <v>121</v>
      </c>
      <c r="E32" s="32" t="s">
        <v>76</v>
      </c>
      <c r="F32" s="20">
        <v>9660</v>
      </c>
      <c r="G32" s="20">
        <v>36580</v>
      </c>
      <c r="H32" s="20"/>
      <c r="I32" s="31" t="s">
        <v>89</v>
      </c>
      <c r="J32" s="31" t="s">
        <v>90</v>
      </c>
      <c r="K32" s="31" t="s">
        <v>89</v>
      </c>
      <c r="L32" s="31" t="s">
        <v>90</v>
      </c>
      <c r="M32" s="31" t="s">
        <v>90</v>
      </c>
      <c r="N32" s="31" t="s">
        <v>90</v>
      </c>
      <c r="O32" s="31" t="s">
        <v>89</v>
      </c>
      <c r="P32" s="31" t="s">
        <v>93</v>
      </c>
      <c r="Q32" s="31" t="s">
        <v>93</v>
      </c>
      <c r="R32" s="31" t="s">
        <v>89</v>
      </c>
      <c r="S32" s="31" t="s">
        <v>89</v>
      </c>
      <c r="T32" s="31" t="s">
        <v>90</v>
      </c>
      <c r="U32" s="31" t="s">
        <v>90</v>
      </c>
      <c r="V32" s="31" t="s">
        <v>90</v>
      </c>
      <c r="W32" s="31" t="s">
        <v>90</v>
      </c>
      <c r="X32" s="31" t="s">
        <v>90</v>
      </c>
      <c r="Y32" s="31" t="s">
        <v>90</v>
      </c>
      <c r="Z32" s="31" t="s">
        <v>90</v>
      </c>
      <c r="AA32" s="31" t="s">
        <v>90</v>
      </c>
      <c r="AB32" s="31" t="s">
        <v>90</v>
      </c>
      <c r="AC32" s="31" t="s">
        <v>90</v>
      </c>
      <c r="AD32" s="31" t="s">
        <v>90</v>
      </c>
      <c r="AE32" s="60">
        <v>3</v>
      </c>
      <c r="AG32" s="26">
        <f t="shared" si="1"/>
        <v>0</v>
      </c>
      <c r="AH32" s="26">
        <f t="shared" si="2"/>
        <v>0</v>
      </c>
      <c r="AI32" s="26">
        <f t="shared" si="3"/>
        <v>1</v>
      </c>
      <c r="AJ32" s="26">
        <f t="shared" si="4"/>
        <v>0</v>
      </c>
      <c r="AK32" s="26">
        <f t="shared" si="5"/>
        <v>0</v>
      </c>
      <c r="AL32" s="26">
        <f t="shared" si="6"/>
        <v>0</v>
      </c>
    </row>
    <row r="33" spans="1:38" ht="18.75" customHeight="1">
      <c r="A33" s="18">
        <v>29</v>
      </c>
      <c r="B33" s="18"/>
      <c r="C33" s="64" t="s">
        <v>113</v>
      </c>
      <c r="D33" s="19" t="s">
        <v>122</v>
      </c>
      <c r="E33" s="32" t="s">
        <v>76</v>
      </c>
      <c r="F33" s="20">
        <v>9660</v>
      </c>
      <c r="G33" s="20">
        <v>36533</v>
      </c>
      <c r="H33" s="20"/>
      <c r="I33" s="32" t="s">
        <v>89</v>
      </c>
      <c r="J33" s="32" t="s">
        <v>89</v>
      </c>
      <c r="K33" s="32" t="s">
        <v>89</v>
      </c>
      <c r="L33" s="32" t="s">
        <v>89</v>
      </c>
      <c r="M33" s="32" t="s">
        <v>89</v>
      </c>
      <c r="N33" s="32" t="s">
        <v>89</v>
      </c>
      <c r="O33" s="32" t="s">
        <v>89</v>
      </c>
      <c r="P33" s="32" t="s">
        <v>89</v>
      </c>
      <c r="Q33" s="32" t="s">
        <v>89</v>
      </c>
      <c r="R33" s="32" t="s">
        <v>89</v>
      </c>
      <c r="S33" s="32" t="s">
        <v>89</v>
      </c>
      <c r="T33" s="32" t="s">
        <v>89</v>
      </c>
      <c r="U33" s="32" t="s">
        <v>89</v>
      </c>
      <c r="V33" s="32" t="s">
        <v>89</v>
      </c>
      <c r="W33" s="32" t="s">
        <v>89</v>
      </c>
      <c r="X33" s="32" t="s">
        <v>89</v>
      </c>
      <c r="Y33" s="32" t="s">
        <v>89</v>
      </c>
      <c r="Z33" s="32" t="s">
        <v>89</v>
      </c>
      <c r="AA33" s="32" t="s">
        <v>89</v>
      </c>
      <c r="AB33" s="32" t="s">
        <v>89</v>
      </c>
      <c r="AC33" s="32" t="s">
        <v>89</v>
      </c>
      <c r="AD33" s="31" t="s">
        <v>89</v>
      </c>
      <c r="AE33" s="60">
        <v>6</v>
      </c>
      <c r="AG33" s="26">
        <f t="shared" si="1"/>
        <v>0</v>
      </c>
      <c r="AH33" s="26">
        <f t="shared" si="2"/>
        <v>0</v>
      </c>
      <c r="AI33" s="26">
        <f t="shared" si="3"/>
        <v>0</v>
      </c>
      <c r="AJ33" s="26">
        <f t="shared" si="4"/>
        <v>0</v>
      </c>
      <c r="AK33" s="26">
        <f t="shared" si="5"/>
        <v>0</v>
      </c>
      <c r="AL33" s="26">
        <f t="shared" si="6"/>
        <v>1</v>
      </c>
    </row>
    <row r="34" spans="1:38" ht="18.75" customHeight="1">
      <c r="A34" s="18">
        <v>30</v>
      </c>
      <c r="B34" s="18"/>
      <c r="C34" s="65" t="s">
        <v>113</v>
      </c>
      <c r="D34" s="19" t="s">
        <v>122</v>
      </c>
      <c r="E34" s="31" t="s">
        <v>76</v>
      </c>
      <c r="F34" s="21">
        <v>9660</v>
      </c>
      <c r="G34" s="20">
        <v>36549</v>
      </c>
      <c r="H34" s="21"/>
      <c r="I34" s="32" t="s">
        <v>49</v>
      </c>
      <c r="J34" s="32" t="s">
        <v>89</v>
      </c>
      <c r="K34" s="32" t="s">
        <v>89</v>
      </c>
      <c r="L34" s="32" t="s">
        <v>89</v>
      </c>
      <c r="M34" s="33" t="s">
        <v>89</v>
      </c>
      <c r="N34" s="32" t="s">
        <v>89</v>
      </c>
      <c r="O34" s="32" t="s">
        <v>89</v>
      </c>
      <c r="P34" s="33" t="s">
        <v>89</v>
      </c>
      <c r="Q34" s="33" t="s">
        <v>89</v>
      </c>
      <c r="R34" s="33" t="s">
        <v>89</v>
      </c>
      <c r="S34" s="33" t="s">
        <v>89</v>
      </c>
      <c r="T34" s="33" t="s">
        <v>89</v>
      </c>
      <c r="U34" s="33" t="s">
        <v>89</v>
      </c>
      <c r="V34" s="33" t="s">
        <v>89</v>
      </c>
      <c r="W34" s="164" t="s">
        <v>89</v>
      </c>
      <c r="X34" s="33" t="s">
        <v>89</v>
      </c>
      <c r="Y34" s="164" t="s">
        <v>89</v>
      </c>
      <c r="Z34" s="164" t="s">
        <v>89</v>
      </c>
      <c r="AA34" s="164" t="s">
        <v>89</v>
      </c>
      <c r="AB34" s="164" t="s">
        <v>89</v>
      </c>
      <c r="AC34" s="164" t="s">
        <v>89</v>
      </c>
      <c r="AD34" s="164" t="s">
        <v>89</v>
      </c>
      <c r="AE34" s="60">
        <v>6</v>
      </c>
      <c r="AG34" s="26">
        <f t="shared" si="1"/>
        <v>0</v>
      </c>
      <c r="AH34" s="26">
        <f t="shared" si="2"/>
        <v>0</v>
      </c>
      <c r="AI34" s="26">
        <f t="shared" si="3"/>
        <v>0</v>
      </c>
      <c r="AJ34" s="26">
        <f t="shared" si="4"/>
        <v>0</v>
      </c>
      <c r="AK34" s="26">
        <f t="shared" si="5"/>
        <v>0</v>
      </c>
      <c r="AL34" s="26">
        <f t="shared" si="6"/>
        <v>1</v>
      </c>
    </row>
    <row r="35" spans="1:38" ht="18.75" customHeight="1">
      <c r="A35" s="18">
        <v>31</v>
      </c>
      <c r="B35" s="18"/>
      <c r="C35" s="64" t="s">
        <v>113</v>
      </c>
      <c r="D35" s="19" t="s">
        <v>122</v>
      </c>
      <c r="E35" s="32" t="s">
        <v>76</v>
      </c>
      <c r="F35" s="20">
        <v>9660</v>
      </c>
      <c r="G35" s="20">
        <v>36565</v>
      </c>
      <c r="H35" s="20"/>
      <c r="I35" s="32" t="s">
        <v>89</v>
      </c>
      <c r="J35" s="32" t="s">
        <v>89</v>
      </c>
      <c r="K35" s="32" t="s">
        <v>89</v>
      </c>
      <c r="L35" s="32" t="s">
        <v>90</v>
      </c>
      <c r="M35" s="32" t="s">
        <v>89</v>
      </c>
      <c r="N35" s="32" t="s">
        <v>89</v>
      </c>
      <c r="O35" s="32" t="s">
        <v>89</v>
      </c>
      <c r="P35" s="32" t="s">
        <v>14</v>
      </c>
      <c r="Q35" s="32" t="s">
        <v>89</v>
      </c>
      <c r="R35" s="32" t="s">
        <v>89</v>
      </c>
      <c r="S35" s="32" t="s">
        <v>89</v>
      </c>
      <c r="T35" s="32" t="s">
        <v>89</v>
      </c>
      <c r="U35" s="32" t="s">
        <v>89</v>
      </c>
      <c r="V35" s="32" t="s">
        <v>14</v>
      </c>
      <c r="W35" s="31" t="s">
        <v>13</v>
      </c>
      <c r="X35" s="32" t="s">
        <v>14</v>
      </c>
      <c r="Y35" s="31" t="s">
        <v>13</v>
      </c>
      <c r="Z35" s="31" t="s">
        <v>14</v>
      </c>
      <c r="AA35" s="32" t="s">
        <v>13</v>
      </c>
      <c r="AB35" s="32" t="s">
        <v>14</v>
      </c>
      <c r="AC35" s="32" t="s">
        <v>13</v>
      </c>
      <c r="AD35" s="31" t="s">
        <v>14</v>
      </c>
      <c r="AE35" s="60">
        <v>4</v>
      </c>
      <c r="AG35" s="26">
        <f t="shared" si="1"/>
        <v>0</v>
      </c>
      <c r="AH35" s="26">
        <f t="shared" si="2"/>
        <v>0</v>
      </c>
      <c r="AI35" s="26">
        <f t="shared" si="3"/>
        <v>0</v>
      </c>
      <c r="AJ35" s="26">
        <f t="shared" si="4"/>
        <v>1</v>
      </c>
      <c r="AK35" s="26">
        <f t="shared" si="5"/>
        <v>0</v>
      </c>
      <c r="AL35" s="26">
        <f t="shared" si="6"/>
        <v>0</v>
      </c>
    </row>
    <row r="36" spans="1:38" ht="18.75" customHeight="1">
      <c r="A36" s="18">
        <v>32</v>
      </c>
      <c r="B36" s="18"/>
      <c r="C36" s="64" t="s">
        <v>107</v>
      </c>
      <c r="D36" s="19" t="s">
        <v>123</v>
      </c>
      <c r="E36" s="32" t="s">
        <v>88</v>
      </c>
      <c r="F36" s="20">
        <v>18994</v>
      </c>
      <c r="G36" s="20">
        <v>36534</v>
      </c>
      <c r="H36" s="20"/>
      <c r="I36" s="31" t="s">
        <v>49</v>
      </c>
      <c r="J36" s="31" t="s">
        <v>89</v>
      </c>
      <c r="K36" s="31" t="s">
        <v>89</v>
      </c>
      <c r="L36" s="31" t="s">
        <v>89</v>
      </c>
      <c r="M36" s="164" t="s">
        <v>89</v>
      </c>
      <c r="N36" s="31" t="s">
        <v>89</v>
      </c>
      <c r="O36" s="31" t="s">
        <v>89</v>
      </c>
      <c r="P36" s="164" t="s">
        <v>89</v>
      </c>
      <c r="Q36" s="164" t="s">
        <v>89</v>
      </c>
      <c r="R36" s="164" t="s">
        <v>89</v>
      </c>
      <c r="S36" s="164" t="s">
        <v>89</v>
      </c>
      <c r="T36" s="164" t="s">
        <v>89</v>
      </c>
      <c r="U36" s="164" t="s">
        <v>89</v>
      </c>
      <c r="V36" s="164" t="s">
        <v>89</v>
      </c>
      <c r="W36" s="164" t="s">
        <v>89</v>
      </c>
      <c r="X36" s="164" t="s">
        <v>89</v>
      </c>
      <c r="Y36" s="164" t="s">
        <v>89</v>
      </c>
      <c r="Z36" s="164" t="s">
        <v>89</v>
      </c>
      <c r="AA36" s="164" t="s">
        <v>89</v>
      </c>
      <c r="AB36" s="164" t="s">
        <v>89</v>
      </c>
      <c r="AC36" s="164" t="s">
        <v>89</v>
      </c>
      <c r="AD36" s="164" t="s">
        <v>89</v>
      </c>
      <c r="AE36" s="60">
        <v>6</v>
      </c>
      <c r="AG36" s="26">
        <f t="shared" si="1"/>
        <v>0</v>
      </c>
      <c r="AH36" s="26">
        <f t="shared" si="2"/>
        <v>0</v>
      </c>
      <c r="AI36" s="26">
        <f t="shared" si="3"/>
        <v>0</v>
      </c>
      <c r="AJ36" s="26">
        <f t="shared" si="4"/>
        <v>0</v>
      </c>
      <c r="AK36" s="26">
        <f t="shared" si="5"/>
        <v>0</v>
      </c>
      <c r="AL36" s="26">
        <f t="shared" si="6"/>
        <v>1</v>
      </c>
    </row>
    <row r="37" spans="1:38" ht="18.75" customHeight="1">
      <c r="A37" s="18">
        <v>33</v>
      </c>
      <c r="B37" s="18"/>
      <c r="C37" s="64" t="s">
        <v>107</v>
      </c>
      <c r="D37" s="19" t="s">
        <v>123</v>
      </c>
      <c r="E37" s="32" t="s">
        <v>88</v>
      </c>
      <c r="F37" s="20">
        <v>18994</v>
      </c>
      <c r="G37" s="20">
        <v>36550</v>
      </c>
      <c r="H37" s="20"/>
      <c r="I37" s="31" t="s">
        <v>49</v>
      </c>
      <c r="J37" s="31" t="s">
        <v>49</v>
      </c>
      <c r="K37" s="31" t="s">
        <v>49</v>
      </c>
      <c r="L37" s="31" t="s">
        <v>89</v>
      </c>
      <c r="M37" s="33" t="s">
        <v>49</v>
      </c>
      <c r="N37" s="32" t="s">
        <v>49</v>
      </c>
      <c r="O37" s="32" t="s">
        <v>49</v>
      </c>
      <c r="P37" s="164" t="s">
        <v>49</v>
      </c>
      <c r="Q37" s="31" t="s">
        <v>49</v>
      </c>
      <c r="R37" s="32" t="s">
        <v>49</v>
      </c>
      <c r="S37" s="32" t="s">
        <v>49</v>
      </c>
      <c r="T37" s="32" t="s">
        <v>49</v>
      </c>
      <c r="U37" s="32" t="s">
        <v>49</v>
      </c>
      <c r="V37" s="31" t="s">
        <v>14</v>
      </c>
      <c r="W37" s="31" t="s">
        <v>13</v>
      </c>
      <c r="X37" s="31" t="s">
        <v>14</v>
      </c>
      <c r="Y37" s="31" t="s">
        <v>13</v>
      </c>
      <c r="Z37" s="31" t="s">
        <v>14</v>
      </c>
      <c r="AA37" s="31" t="s">
        <v>13</v>
      </c>
      <c r="AB37" s="31" t="s">
        <v>14</v>
      </c>
      <c r="AC37" s="31" t="s">
        <v>13</v>
      </c>
      <c r="AD37" s="31" t="s">
        <v>14</v>
      </c>
      <c r="AE37" s="60">
        <v>6</v>
      </c>
      <c r="AG37" s="26">
        <f t="shared" si="1"/>
        <v>0</v>
      </c>
      <c r="AH37" s="26">
        <f t="shared" si="2"/>
        <v>0</v>
      </c>
      <c r="AI37" s="26">
        <f t="shared" si="3"/>
        <v>0</v>
      </c>
      <c r="AJ37" s="26">
        <f t="shared" si="4"/>
        <v>0</v>
      </c>
      <c r="AK37" s="26">
        <f t="shared" si="5"/>
        <v>0</v>
      </c>
      <c r="AL37" s="26">
        <f t="shared" si="6"/>
        <v>1</v>
      </c>
    </row>
    <row r="38" spans="1:38" ht="18.75" customHeight="1">
      <c r="A38" s="18">
        <v>34</v>
      </c>
      <c r="B38" s="18"/>
      <c r="C38" s="64" t="s">
        <v>107</v>
      </c>
      <c r="D38" s="19" t="s">
        <v>123</v>
      </c>
      <c r="E38" s="32" t="s">
        <v>88</v>
      </c>
      <c r="F38" s="20">
        <v>18994</v>
      </c>
      <c r="G38" s="20">
        <v>36566</v>
      </c>
      <c r="H38" s="20"/>
      <c r="I38" s="32" t="s">
        <v>89</v>
      </c>
      <c r="J38" s="32" t="s">
        <v>90</v>
      </c>
      <c r="K38" s="32" t="s">
        <v>89</v>
      </c>
      <c r="L38" s="32" t="s">
        <v>90</v>
      </c>
      <c r="M38" s="32" t="s">
        <v>90</v>
      </c>
      <c r="N38" s="32" t="s">
        <v>90</v>
      </c>
      <c r="O38" s="32" t="s">
        <v>89</v>
      </c>
      <c r="P38" s="32" t="s">
        <v>93</v>
      </c>
      <c r="Q38" s="32" t="s">
        <v>93</v>
      </c>
      <c r="R38" s="32" t="s">
        <v>89</v>
      </c>
      <c r="S38" s="32" t="s">
        <v>89</v>
      </c>
      <c r="T38" s="32" t="s">
        <v>90</v>
      </c>
      <c r="U38" s="32" t="s">
        <v>90</v>
      </c>
      <c r="V38" s="31" t="s">
        <v>90</v>
      </c>
      <c r="W38" s="31" t="s">
        <v>90</v>
      </c>
      <c r="X38" s="31" t="s">
        <v>90</v>
      </c>
      <c r="Y38" s="31" t="s">
        <v>90</v>
      </c>
      <c r="Z38" s="31" t="s">
        <v>90</v>
      </c>
      <c r="AA38" s="31" t="s">
        <v>90</v>
      </c>
      <c r="AB38" s="31" t="s">
        <v>90</v>
      </c>
      <c r="AC38" s="31" t="s">
        <v>90</v>
      </c>
      <c r="AD38" s="31" t="s">
        <v>90</v>
      </c>
      <c r="AE38" s="60">
        <v>3</v>
      </c>
      <c r="AG38" s="26">
        <f t="shared" si="1"/>
        <v>0</v>
      </c>
      <c r="AH38" s="26">
        <f t="shared" si="2"/>
        <v>0</v>
      </c>
      <c r="AI38" s="26">
        <f t="shared" si="3"/>
        <v>1</v>
      </c>
      <c r="AJ38" s="26">
        <f t="shared" si="4"/>
        <v>0</v>
      </c>
      <c r="AK38" s="26">
        <f t="shared" si="5"/>
        <v>0</v>
      </c>
      <c r="AL38" s="26">
        <f t="shared" si="6"/>
        <v>0</v>
      </c>
    </row>
    <row r="39" spans="1:38" ht="18.75" customHeight="1">
      <c r="A39" s="18">
        <v>35</v>
      </c>
      <c r="B39" s="18"/>
      <c r="C39" s="64" t="s">
        <v>101</v>
      </c>
      <c r="D39" s="19" t="s">
        <v>124</v>
      </c>
      <c r="E39" s="32" t="s">
        <v>92</v>
      </c>
      <c r="F39" s="20">
        <v>367</v>
      </c>
      <c r="G39" s="20">
        <v>36535</v>
      </c>
      <c r="H39" s="20"/>
      <c r="I39" s="31" t="s">
        <v>90</v>
      </c>
      <c r="J39" s="31" t="s">
        <v>90</v>
      </c>
      <c r="K39" s="31" t="s">
        <v>90</v>
      </c>
      <c r="L39" s="31" t="s">
        <v>90</v>
      </c>
      <c r="M39" s="31" t="s">
        <v>90</v>
      </c>
      <c r="N39" s="31" t="s">
        <v>90</v>
      </c>
      <c r="O39" s="31" t="s">
        <v>90</v>
      </c>
      <c r="P39" s="31" t="s">
        <v>90</v>
      </c>
      <c r="Q39" s="31" t="s">
        <v>90</v>
      </c>
      <c r="R39" s="31" t="s">
        <v>90</v>
      </c>
      <c r="S39" s="31" t="s">
        <v>90</v>
      </c>
      <c r="T39" s="31" t="s">
        <v>90</v>
      </c>
      <c r="U39" s="31" t="s">
        <v>90</v>
      </c>
      <c r="V39" s="31" t="s">
        <v>14</v>
      </c>
      <c r="W39" s="31" t="s">
        <v>13</v>
      </c>
      <c r="X39" s="31" t="s">
        <v>14</v>
      </c>
      <c r="Y39" s="31" t="s">
        <v>13</v>
      </c>
      <c r="Z39" s="31" t="s">
        <v>14</v>
      </c>
      <c r="AA39" s="31" t="s">
        <v>13</v>
      </c>
      <c r="AB39" s="31" t="s">
        <v>14</v>
      </c>
      <c r="AC39" s="31" t="s">
        <v>13</v>
      </c>
      <c r="AD39" s="31" t="s">
        <v>14</v>
      </c>
      <c r="AE39" s="60">
        <v>4</v>
      </c>
      <c r="AG39" s="26">
        <f t="shared" si="1"/>
        <v>0</v>
      </c>
      <c r="AH39" s="26">
        <f t="shared" si="2"/>
        <v>0</v>
      </c>
      <c r="AI39" s="26">
        <f t="shared" si="3"/>
        <v>0</v>
      </c>
      <c r="AJ39" s="26">
        <f t="shared" si="4"/>
        <v>1</v>
      </c>
      <c r="AK39" s="26">
        <f t="shared" si="5"/>
        <v>0</v>
      </c>
      <c r="AL39" s="26">
        <f t="shared" si="6"/>
        <v>0</v>
      </c>
    </row>
    <row r="40" spans="1:38" ht="18.75" customHeight="1">
      <c r="A40" s="18">
        <v>36</v>
      </c>
      <c r="B40" s="18"/>
      <c r="C40" s="64" t="s">
        <v>101</v>
      </c>
      <c r="D40" s="19" t="s">
        <v>124</v>
      </c>
      <c r="E40" s="32" t="s">
        <v>92</v>
      </c>
      <c r="F40" s="20">
        <v>367</v>
      </c>
      <c r="G40" s="20">
        <v>36551</v>
      </c>
      <c r="H40" s="20"/>
      <c r="I40" s="32" t="s">
        <v>49</v>
      </c>
      <c r="J40" s="32" t="s">
        <v>89</v>
      </c>
      <c r="K40" s="32" t="s">
        <v>89</v>
      </c>
      <c r="L40" s="32" t="s">
        <v>89</v>
      </c>
      <c r="M40" s="33" t="s">
        <v>89</v>
      </c>
      <c r="N40" s="32" t="s">
        <v>89</v>
      </c>
      <c r="O40" s="32" t="s">
        <v>89</v>
      </c>
      <c r="P40" s="33" t="s">
        <v>89</v>
      </c>
      <c r="Q40" s="33" t="s">
        <v>89</v>
      </c>
      <c r="R40" s="33" t="s">
        <v>89</v>
      </c>
      <c r="S40" s="33" t="s">
        <v>89</v>
      </c>
      <c r="T40" s="33" t="s">
        <v>89</v>
      </c>
      <c r="U40" s="33" t="s">
        <v>89</v>
      </c>
      <c r="V40" s="33" t="s">
        <v>89</v>
      </c>
      <c r="W40" s="33" t="s">
        <v>89</v>
      </c>
      <c r="X40" s="33" t="s">
        <v>89</v>
      </c>
      <c r="Y40" s="33" t="s">
        <v>89</v>
      </c>
      <c r="Z40" s="33" t="s">
        <v>89</v>
      </c>
      <c r="AA40" s="33" t="s">
        <v>89</v>
      </c>
      <c r="AB40" s="33" t="s">
        <v>89</v>
      </c>
      <c r="AC40" s="33" t="s">
        <v>89</v>
      </c>
      <c r="AD40" s="33" t="s">
        <v>89</v>
      </c>
      <c r="AE40" s="60">
        <v>6</v>
      </c>
      <c r="AG40" s="26">
        <f t="shared" si="1"/>
        <v>0</v>
      </c>
      <c r="AH40" s="26">
        <f t="shared" si="2"/>
        <v>0</v>
      </c>
      <c r="AI40" s="26">
        <f t="shared" si="3"/>
        <v>0</v>
      </c>
      <c r="AJ40" s="26">
        <f t="shared" si="4"/>
        <v>0</v>
      </c>
      <c r="AK40" s="26">
        <f t="shared" si="5"/>
        <v>0</v>
      </c>
      <c r="AL40" s="26">
        <f t="shared" si="6"/>
        <v>1</v>
      </c>
    </row>
    <row r="41" spans="1:38" ht="18.75" customHeight="1">
      <c r="A41" s="18">
        <v>37</v>
      </c>
      <c r="B41" s="18"/>
      <c r="C41" s="65" t="s">
        <v>101</v>
      </c>
      <c r="D41" s="19" t="s">
        <v>124</v>
      </c>
      <c r="E41" s="31" t="s">
        <v>92</v>
      </c>
      <c r="F41" s="21">
        <v>367</v>
      </c>
      <c r="G41" s="20">
        <v>36567</v>
      </c>
      <c r="H41" s="21"/>
      <c r="I41" s="32" t="s">
        <v>89</v>
      </c>
      <c r="J41" s="32" t="s">
        <v>89</v>
      </c>
      <c r="K41" s="32" t="s">
        <v>89</v>
      </c>
      <c r="L41" s="32" t="s">
        <v>90</v>
      </c>
      <c r="M41" s="32" t="s">
        <v>89</v>
      </c>
      <c r="N41" s="32" t="s">
        <v>89</v>
      </c>
      <c r="O41" s="32" t="s">
        <v>89</v>
      </c>
      <c r="P41" s="32" t="s">
        <v>14</v>
      </c>
      <c r="Q41" s="32" t="s">
        <v>89</v>
      </c>
      <c r="R41" s="32" t="s">
        <v>89</v>
      </c>
      <c r="S41" s="32" t="s">
        <v>89</v>
      </c>
      <c r="T41" s="32" t="s">
        <v>89</v>
      </c>
      <c r="U41" s="32" t="s">
        <v>89</v>
      </c>
      <c r="V41" s="31" t="s">
        <v>14</v>
      </c>
      <c r="W41" s="31" t="s">
        <v>13</v>
      </c>
      <c r="X41" s="31" t="s">
        <v>14</v>
      </c>
      <c r="Y41" s="31" t="s">
        <v>13</v>
      </c>
      <c r="Z41" s="31" t="s">
        <v>14</v>
      </c>
      <c r="AA41" s="31" t="s">
        <v>13</v>
      </c>
      <c r="AB41" s="31" t="s">
        <v>14</v>
      </c>
      <c r="AC41" s="31" t="s">
        <v>13</v>
      </c>
      <c r="AD41" s="31" t="s">
        <v>14</v>
      </c>
      <c r="AE41" s="60">
        <v>4</v>
      </c>
      <c r="AG41" s="26">
        <f t="shared" si="1"/>
        <v>0</v>
      </c>
      <c r="AH41" s="26">
        <f t="shared" si="2"/>
        <v>0</v>
      </c>
      <c r="AI41" s="26">
        <f t="shared" si="3"/>
        <v>0</v>
      </c>
      <c r="AJ41" s="26">
        <f t="shared" si="4"/>
        <v>1</v>
      </c>
      <c r="AK41" s="26">
        <f t="shared" si="5"/>
        <v>0</v>
      </c>
      <c r="AL41" s="26">
        <f t="shared" si="6"/>
        <v>0</v>
      </c>
    </row>
    <row r="42" spans="1:38" ht="18.75" customHeight="1">
      <c r="A42" s="18">
        <v>38</v>
      </c>
      <c r="B42" s="18"/>
      <c r="C42" s="64" t="s">
        <v>100</v>
      </c>
      <c r="D42" s="19" t="s">
        <v>125</v>
      </c>
      <c r="E42" s="32" t="s">
        <v>88</v>
      </c>
      <c r="F42" s="20">
        <v>36892</v>
      </c>
      <c r="G42" s="20">
        <v>36536</v>
      </c>
      <c r="H42" s="20"/>
      <c r="I42" s="32" t="s">
        <v>89</v>
      </c>
      <c r="J42" s="32" t="s">
        <v>89</v>
      </c>
      <c r="K42" s="32" t="s">
        <v>89</v>
      </c>
      <c r="L42" s="32" t="s">
        <v>90</v>
      </c>
      <c r="M42" s="32" t="s">
        <v>89</v>
      </c>
      <c r="N42" s="32" t="s">
        <v>89</v>
      </c>
      <c r="O42" s="32" t="s">
        <v>89</v>
      </c>
      <c r="P42" s="32" t="s">
        <v>14</v>
      </c>
      <c r="Q42" s="32" t="s">
        <v>89</v>
      </c>
      <c r="R42" s="32" t="s">
        <v>89</v>
      </c>
      <c r="S42" s="32" t="s">
        <v>89</v>
      </c>
      <c r="T42" s="32" t="s">
        <v>89</v>
      </c>
      <c r="U42" s="32" t="s">
        <v>89</v>
      </c>
      <c r="V42" s="31" t="s">
        <v>14</v>
      </c>
      <c r="W42" s="31" t="s">
        <v>13</v>
      </c>
      <c r="X42" s="31" t="s">
        <v>14</v>
      </c>
      <c r="Y42" s="31" t="s">
        <v>13</v>
      </c>
      <c r="Z42" s="31" t="s">
        <v>14</v>
      </c>
      <c r="AA42" s="31" t="s">
        <v>13</v>
      </c>
      <c r="AB42" s="31" t="s">
        <v>14</v>
      </c>
      <c r="AC42" s="31" t="s">
        <v>13</v>
      </c>
      <c r="AD42" s="31" t="s">
        <v>14</v>
      </c>
      <c r="AE42" s="60">
        <v>4</v>
      </c>
      <c r="AG42" s="26">
        <f t="shared" si="1"/>
        <v>0</v>
      </c>
      <c r="AH42" s="26">
        <f t="shared" si="2"/>
        <v>0</v>
      </c>
      <c r="AI42" s="26">
        <f t="shared" si="3"/>
        <v>0</v>
      </c>
      <c r="AJ42" s="26">
        <f t="shared" si="4"/>
        <v>1</v>
      </c>
      <c r="AK42" s="26">
        <f t="shared" si="5"/>
        <v>0</v>
      </c>
      <c r="AL42" s="26">
        <f t="shared" si="6"/>
        <v>0</v>
      </c>
    </row>
    <row r="43" spans="1:38" ht="18.75" customHeight="1">
      <c r="A43" s="18">
        <v>39</v>
      </c>
      <c r="B43" s="18"/>
      <c r="C43" s="64" t="s">
        <v>100</v>
      </c>
      <c r="D43" s="19" t="s">
        <v>125</v>
      </c>
      <c r="E43" s="32" t="s">
        <v>88</v>
      </c>
      <c r="F43" s="20">
        <v>36892</v>
      </c>
      <c r="G43" s="20">
        <v>36552</v>
      </c>
      <c r="H43" s="20"/>
      <c r="I43" s="31" t="s">
        <v>49</v>
      </c>
      <c r="J43" s="31" t="s">
        <v>49</v>
      </c>
      <c r="K43" s="31" t="s">
        <v>49</v>
      </c>
      <c r="L43" s="31" t="s">
        <v>89</v>
      </c>
      <c r="M43" s="164" t="s">
        <v>49</v>
      </c>
      <c r="N43" s="31" t="s">
        <v>49</v>
      </c>
      <c r="O43" s="31" t="s">
        <v>49</v>
      </c>
      <c r="P43" s="164" t="s">
        <v>49</v>
      </c>
      <c r="Q43" s="31" t="s">
        <v>49</v>
      </c>
      <c r="R43" s="31" t="s">
        <v>49</v>
      </c>
      <c r="S43" s="31" t="s">
        <v>49</v>
      </c>
      <c r="T43" s="31" t="s">
        <v>49</v>
      </c>
      <c r="U43" s="31" t="s">
        <v>49</v>
      </c>
      <c r="V43" s="31" t="s">
        <v>14</v>
      </c>
      <c r="W43" s="31" t="s">
        <v>13</v>
      </c>
      <c r="X43" s="31" t="s">
        <v>14</v>
      </c>
      <c r="Y43" s="31" t="s">
        <v>13</v>
      </c>
      <c r="Z43" s="31" t="s">
        <v>14</v>
      </c>
      <c r="AA43" s="31" t="s">
        <v>13</v>
      </c>
      <c r="AB43" s="31" t="s">
        <v>14</v>
      </c>
      <c r="AC43" s="31" t="s">
        <v>13</v>
      </c>
      <c r="AD43" s="31" t="s">
        <v>14</v>
      </c>
      <c r="AE43" s="60">
        <v>6</v>
      </c>
      <c r="AG43" s="26">
        <f t="shared" si="1"/>
        <v>0</v>
      </c>
      <c r="AH43" s="26">
        <f t="shared" si="2"/>
        <v>0</v>
      </c>
      <c r="AI43" s="26">
        <f t="shared" si="3"/>
        <v>0</v>
      </c>
      <c r="AJ43" s="26">
        <f t="shared" si="4"/>
        <v>0</v>
      </c>
      <c r="AK43" s="26">
        <f t="shared" si="5"/>
        <v>0</v>
      </c>
      <c r="AL43" s="26">
        <f t="shared" si="6"/>
        <v>1</v>
      </c>
    </row>
    <row r="44" spans="1:38" ht="18.75" customHeight="1">
      <c r="A44" s="18">
        <v>40</v>
      </c>
      <c r="B44" s="18"/>
      <c r="C44" s="65" t="s">
        <v>100</v>
      </c>
      <c r="D44" s="19" t="s">
        <v>125</v>
      </c>
      <c r="E44" s="31" t="s">
        <v>88</v>
      </c>
      <c r="F44" s="21">
        <v>36892</v>
      </c>
      <c r="G44" s="20">
        <v>36568</v>
      </c>
      <c r="H44" s="21"/>
      <c r="I44" s="32" t="s">
        <v>89</v>
      </c>
      <c r="J44" s="32" t="s">
        <v>90</v>
      </c>
      <c r="K44" s="32" t="s">
        <v>89</v>
      </c>
      <c r="L44" s="32" t="s">
        <v>90</v>
      </c>
      <c r="M44" s="32" t="s">
        <v>90</v>
      </c>
      <c r="N44" s="32" t="s">
        <v>90</v>
      </c>
      <c r="O44" s="32" t="s">
        <v>89</v>
      </c>
      <c r="P44" s="32" t="s">
        <v>93</v>
      </c>
      <c r="Q44" s="32" t="s">
        <v>93</v>
      </c>
      <c r="R44" s="32" t="s">
        <v>89</v>
      </c>
      <c r="S44" s="32" t="s">
        <v>89</v>
      </c>
      <c r="T44" s="32" t="s">
        <v>90</v>
      </c>
      <c r="U44" s="32" t="s">
        <v>90</v>
      </c>
      <c r="V44" s="32" t="s">
        <v>90</v>
      </c>
      <c r="W44" s="32" t="s">
        <v>90</v>
      </c>
      <c r="X44" s="32" t="s">
        <v>90</v>
      </c>
      <c r="Y44" s="32" t="s">
        <v>90</v>
      </c>
      <c r="Z44" s="32" t="s">
        <v>90</v>
      </c>
      <c r="AA44" s="32" t="s">
        <v>90</v>
      </c>
      <c r="AB44" s="32" t="s">
        <v>90</v>
      </c>
      <c r="AC44" s="32" t="s">
        <v>90</v>
      </c>
      <c r="AD44" s="32" t="s">
        <v>90</v>
      </c>
      <c r="AE44" s="60">
        <v>3</v>
      </c>
      <c r="AG44" s="26">
        <f t="shared" si="1"/>
        <v>0</v>
      </c>
      <c r="AH44" s="26">
        <f t="shared" si="2"/>
        <v>0</v>
      </c>
      <c r="AI44" s="26">
        <f t="shared" si="3"/>
        <v>1</v>
      </c>
      <c r="AJ44" s="26">
        <f t="shared" si="4"/>
        <v>0</v>
      </c>
      <c r="AK44" s="26">
        <f t="shared" si="5"/>
        <v>0</v>
      </c>
      <c r="AL44" s="26">
        <f t="shared" si="6"/>
        <v>0</v>
      </c>
    </row>
    <row r="45" spans="1:38" ht="18.75" customHeight="1">
      <c r="A45" s="18">
        <v>41</v>
      </c>
      <c r="B45" s="18"/>
      <c r="C45" s="64" t="s">
        <v>94</v>
      </c>
      <c r="D45" s="19" t="s">
        <v>126</v>
      </c>
      <c r="E45" s="32" t="s">
        <v>92</v>
      </c>
      <c r="F45" s="20">
        <v>368</v>
      </c>
      <c r="G45" s="20">
        <v>36537</v>
      </c>
      <c r="H45" s="20"/>
      <c r="I45" s="32" t="s">
        <v>49</v>
      </c>
      <c r="J45" s="32" t="s">
        <v>49</v>
      </c>
      <c r="K45" s="32" t="s">
        <v>49</v>
      </c>
      <c r="L45" s="32" t="s">
        <v>89</v>
      </c>
      <c r="M45" s="33" t="s">
        <v>49</v>
      </c>
      <c r="N45" s="32" t="s">
        <v>49</v>
      </c>
      <c r="O45" s="32" t="s">
        <v>49</v>
      </c>
      <c r="P45" s="33" t="s">
        <v>49</v>
      </c>
      <c r="Q45" s="32" t="s">
        <v>49</v>
      </c>
      <c r="R45" s="32" t="s">
        <v>49</v>
      </c>
      <c r="S45" s="32" t="s">
        <v>49</v>
      </c>
      <c r="T45" s="32" t="s">
        <v>49</v>
      </c>
      <c r="U45" s="32" t="s">
        <v>49</v>
      </c>
      <c r="V45" s="31" t="s">
        <v>14</v>
      </c>
      <c r="W45" s="31" t="s">
        <v>13</v>
      </c>
      <c r="X45" s="31" t="s">
        <v>14</v>
      </c>
      <c r="Y45" s="31" t="s">
        <v>13</v>
      </c>
      <c r="Z45" s="31" t="s">
        <v>14</v>
      </c>
      <c r="AA45" s="31" t="s">
        <v>13</v>
      </c>
      <c r="AB45" s="31" t="s">
        <v>14</v>
      </c>
      <c r="AC45" s="31" t="s">
        <v>13</v>
      </c>
      <c r="AD45" s="31" t="s">
        <v>14</v>
      </c>
      <c r="AE45" s="60">
        <v>6</v>
      </c>
      <c r="AG45" s="26">
        <f t="shared" si="1"/>
        <v>0</v>
      </c>
      <c r="AH45" s="26">
        <f t="shared" si="2"/>
        <v>0</v>
      </c>
      <c r="AI45" s="26">
        <f t="shared" si="3"/>
        <v>0</v>
      </c>
      <c r="AJ45" s="26">
        <f t="shared" si="4"/>
        <v>0</v>
      </c>
      <c r="AK45" s="26">
        <f t="shared" si="5"/>
        <v>0</v>
      </c>
      <c r="AL45" s="26">
        <f t="shared" si="6"/>
        <v>1</v>
      </c>
    </row>
    <row r="46" spans="1:38" ht="18.75" customHeight="1">
      <c r="A46" s="18">
        <v>42</v>
      </c>
      <c r="B46" s="18"/>
      <c r="C46" s="64" t="s">
        <v>94</v>
      </c>
      <c r="D46" s="19" t="s">
        <v>126</v>
      </c>
      <c r="E46" s="32" t="s">
        <v>92</v>
      </c>
      <c r="F46" s="20">
        <v>368</v>
      </c>
      <c r="G46" s="20">
        <v>36553</v>
      </c>
      <c r="H46" s="20"/>
      <c r="I46" s="32" t="s">
        <v>89</v>
      </c>
      <c r="J46" s="32" t="s">
        <v>90</v>
      </c>
      <c r="K46" s="32" t="s">
        <v>89</v>
      </c>
      <c r="L46" s="32" t="s">
        <v>90</v>
      </c>
      <c r="M46" s="32" t="s">
        <v>90</v>
      </c>
      <c r="N46" s="32" t="s">
        <v>90</v>
      </c>
      <c r="O46" s="32" t="s">
        <v>89</v>
      </c>
      <c r="P46" s="32" t="s">
        <v>93</v>
      </c>
      <c r="Q46" s="32" t="s">
        <v>93</v>
      </c>
      <c r="R46" s="32" t="s">
        <v>89</v>
      </c>
      <c r="S46" s="32" t="s">
        <v>89</v>
      </c>
      <c r="T46" s="32" t="s">
        <v>90</v>
      </c>
      <c r="U46" s="32" t="s">
        <v>90</v>
      </c>
      <c r="V46" s="31" t="s">
        <v>90</v>
      </c>
      <c r="W46" s="31" t="s">
        <v>90</v>
      </c>
      <c r="X46" s="31" t="s">
        <v>90</v>
      </c>
      <c r="Y46" s="31" t="s">
        <v>90</v>
      </c>
      <c r="Z46" s="31" t="s">
        <v>90</v>
      </c>
      <c r="AA46" s="31" t="s">
        <v>90</v>
      </c>
      <c r="AB46" s="31" t="s">
        <v>90</v>
      </c>
      <c r="AC46" s="31" t="s">
        <v>90</v>
      </c>
      <c r="AD46" s="31" t="s">
        <v>90</v>
      </c>
      <c r="AE46" s="60">
        <v>3</v>
      </c>
      <c r="AG46" s="26">
        <f t="shared" si="1"/>
        <v>0</v>
      </c>
      <c r="AH46" s="26">
        <f t="shared" si="2"/>
        <v>0</v>
      </c>
      <c r="AI46" s="26">
        <f t="shared" si="3"/>
        <v>1</v>
      </c>
      <c r="AJ46" s="26">
        <f t="shared" si="4"/>
        <v>0</v>
      </c>
      <c r="AK46" s="26">
        <f t="shared" si="5"/>
        <v>0</v>
      </c>
      <c r="AL46" s="26">
        <f t="shared" si="6"/>
        <v>0</v>
      </c>
    </row>
    <row r="47" spans="1:38" ht="18.75" customHeight="1">
      <c r="A47" s="18">
        <v>43</v>
      </c>
      <c r="B47" s="18"/>
      <c r="C47" s="64" t="s">
        <v>94</v>
      </c>
      <c r="D47" s="19" t="s">
        <v>126</v>
      </c>
      <c r="E47" s="32" t="s">
        <v>92</v>
      </c>
      <c r="F47" s="20">
        <v>368</v>
      </c>
      <c r="G47" s="20">
        <v>36569</v>
      </c>
      <c r="H47" s="20"/>
      <c r="I47" s="31" t="s">
        <v>49</v>
      </c>
      <c r="J47" s="31" t="s">
        <v>89</v>
      </c>
      <c r="K47" s="31" t="s">
        <v>89</v>
      </c>
      <c r="L47" s="31" t="s">
        <v>89</v>
      </c>
      <c r="M47" s="164" t="s">
        <v>89</v>
      </c>
      <c r="N47" s="31" t="s">
        <v>89</v>
      </c>
      <c r="O47" s="31" t="s">
        <v>89</v>
      </c>
      <c r="P47" s="164" t="s">
        <v>89</v>
      </c>
      <c r="Q47" s="164" t="s">
        <v>89</v>
      </c>
      <c r="R47" s="164" t="s">
        <v>89</v>
      </c>
      <c r="S47" s="164" t="s">
        <v>89</v>
      </c>
      <c r="T47" s="164" t="s">
        <v>89</v>
      </c>
      <c r="U47" s="164" t="s">
        <v>89</v>
      </c>
      <c r="V47" s="164" t="s">
        <v>89</v>
      </c>
      <c r="W47" s="164" t="s">
        <v>89</v>
      </c>
      <c r="X47" s="164" t="s">
        <v>89</v>
      </c>
      <c r="Y47" s="164" t="s">
        <v>89</v>
      </c>
      <c r="Z47" s="164" t="s">
        <v>89</v>
      </c>
      <c r="AA47" s="164" t="s">
        <v>89</v>
      </c>
      <c r="AB47" s="164" t="s">
        <v>89</v>
      </c>
      <c r="AC47" s="164" t="s">
        <v>89</v>
      </c>
      <c r="AD47" s="164" t="s">
        <v>89</v>
      </c>
      <c r="AE47" s="60">
        <v>6</v>
      </c>
      <c r="AG47" s="26">
        <f t="shared" si="1"/>
        <v>0</v>
      </c>
      <c r="AH47" s="26">
        <f t="shared" si="2"/>
        <v>0</v>
      </c>
      <c r="AI47" s="26">
        <f t="shared" si="3"/>
        <v>0</v>
      </c>
      <c r="AJ47" s="26">
        <f t="shared" si="4"/>
        <v>0</v>
      </c>
      <c r="AK47" s="26">
        <f t="shared" si="5"/>
        <v>0</v>
      </c>
      <c r="AL47" s="26">
        <f t="shared" si="6"/>
        <v>1</v>
      </c>
    </row>
    <row r="48" spans="1:38" ht="18.75" customHeight="1">
      <c r="A48" s="18">
        <v>44</v>
      </c>
      <c r="B48" s="18"/>
      <c r="C48" s="64" t="s">
        <v>105</v>
      </c>
      <c r="D48" s="19" t="s">
        <v>127</v>
      </c>
      <c r="E48" s="32" t="s">
        <v>88</v>
      </c>
      <c r="F48" s="20">
        <v>18998</v>
      </c>
      <c r="G48" s="20">
        <v>36538</v>
      </c>
      <c r="H48" s="20"/>
      <c r="I48" s="32" t="s">
        <v>89</v>
      </c>
      <c r="J48" s="32" t="s">
        <v>90</v>
      </c>
      <c r="K48" s="32" t="s">
        <v>89</v>
      </c>
      <c r="L48" s="32" t="s">
        <v>90</v>
      </c>
      <c r="M48" s="32" t="s">
        <v>90</v>
      </c>
      <c r="N48" s="32" t="s">
        <v>90</v>
      </c>
      <c r="O48" s="32" t="s">
        <v>89</v>
      </c>
      <c r="P48" s="32" t="s">
        <v>93</v>
      </c>
      <c r="Q48" s="32" t="s">
        <v>93</v>
      </c>
      <c r="R48" s="32" t="s">
        <v>89</v>
      </c>
      <c r="S48" s="32" t="s">
        <v>89</v>
      </c>
      <c r="T48" s="32" t="s">
        <v>90</v>
      </c>
      <c r="U48" s="32" t="s">
        <v>90</v>
      </c>
      <c r="V48" s="32" t="s">
        <v>90</v>
      </c>
      <c r="W48" s="32" t="s">
        <v>90</v>
      </c>
      <c r="X48" s="32" t="s">
        <v>90</v>
      </c>
      <c r="Y48" s="32" t="s">
        <v>90</v>
      </c>
      <c r="Z48" s="32" t="s">
        <v>90</v>
      </c>
      <c r="AA48" s="32" t="s">
        <v>90</v>
      </c>
      <c r="AB48" s="32" t="s">
        <v>90</v>
      </c>
      <c r="AC48" s="32" t="s">
        <v>90</v>
      </c>
      <c r="AD48" s="32" t="s">
        <v>90</v>
      </c>
      <c r="AE48" s="60">
        <v>3</v>
      </c>
      <c r="AG48" s="26">
        <f t="shared" si="1"/>
        <v>0</v>
      </c>
      <c r="AH48" s="26">
        <f t="shared" si="2"/>
        <v>0</v>
      </c>
      <c r="AI48" s="26">
        <f t="shared" si="3"/>
        <v>1</v>
      </c>
      <c r="AJ48" s="26">
        <f t="shared" si="4"/>
        <v>0</v>
      </c>
      <c r="AK48" s="26">
        <f t="shared" si="5"/>
        <v>0</v>
      </c>
      <c r="AL48" s="26">
        <f t="shared" si="6"/>
        <v>0</v>
      </c>
    </row>
    <row r="49" spans="1:38" ht="18.75" customHeight="1">
      <c r="A49" s="18">
        <v>45</v>
      </c>
      <c r="B49" s="18"/>
      <c r="C49" s="64" t="s">
        <v>105</v>
      </c>
      <c r="D49" s="19" t="s">
        <v>127</v>
      </c>
      <c r="E49" s="32" t="s">
        <v>88</v>
      </c>
      <c r="F49" s="20">
        <v>18998</v>
      </c>
      <c r="G49" s="20">
        <v>36554</v>
      </c>
      <c r="H49" s="20"/>
      <c r="I49" s="32" t="s">
        <v>89</v>
      </c>
      <c r="J49" s="32" t="s">
        <v>89</v>
      </c>
      <c r="K49" s="32" t="s">
        <v>89</v>
      </c>
      <c r="L49" s="32" t="s">
        <v>90</v>
      </c>
      <c r="M49" s="32" t="s">
        <v>89</v>
      </c>
      <c r="N49" s="32" t="s">
        <v>89</v>
      </c>
      <c r="O49" s="32" t="s">
        <v>89</v>
      </c>
      <c r="P49" s="32" t="s">
        <v>14</v>
      </c>
      <c r="Q49" s="32" t="s">
        <v>89</v>
      </c>
      <c r="R49" s="32" t="s">
        <v>89</v>
      </c>
      <c r="S49" s="32" t="s">
        <v>89</v>
      </c>
      <c r="T49" s="32" t="s">
        <v>89</v>
      </c>
      <c r="U49" s="32" t="s">
        <v>89</v>
      </c>
      <c r="V49" s="31" t="s">
        <v>14</v>
      </c>
      <c r="W49" s="31" t="s">
        <v>13</v>
      </c>
      <c r="X49" s="31" t="s">
        <v>14</v>
      </c>
      <c r="Y49" s="31" t="s">
        <v>13</v>
      </c>
      <c r="Z49" s="31" t="s">
        <v>14</v>
      </c>
      <c r="AA49" s="31" t="s">
        <v>13</v>
      </c>
      <c r="AB49" s="31" t="s">
        <v>14</v>
      </c>
      <c r="AC49" s="31" t="s">
        <v>13</v>
      </c>
      <c r="AD49" s="31" t="s">
        <v>14</v>
      </c>
      <c r="AE49" s="60">
        <v>4</v>
      </c>
      <c r="AG49" s="26">
        <f t="shared" si="1"/>
        <v>0</v>
      </c>
      <c r="AH49" s="26">
        <f t="shared" si="2"/>
        <v>0</v>
      </c>
      <c r="AI49" s="26">
        <f t="shared" si="3"/>
        <v>0</v>
      </c>
      <c r="AJ49" s="26">
        <f t="shared" si="4"/>
        <v>1</v>
      </c>
      <c r="AK49" s="26">
        <f t="shared" si="5"/>
        <v>0</v>
      </c>
      <c r="AL49" s="26">
        <f t="shared" si="6"/>
        <v>0</v>
      </c>
    </row>
    <row r="50" spans="1:38" ht="18.75" customHeight="1">
      <c r="A50" s="18">
        <v>46</v>
      </c>
      <c r="B50" s="18"/>
      <c r="C50" s="65" t="s">
        <v>105</v>
      </c>
      <c r="D50" s="19" t="s">
        <v>127</v>
      </c>
      <c r="E50" s="31" t="s">
        <v>88</v>
      </c>
      <c r="F50" s="21">
        <v>18998</v>
      </c>
      <c r="G50" s="20">
        <v>36570</v>
      </c>
      <c r="H50" s="21"/>
      <c r="I50" s="32" t="s">
        <v>49</v>
      </c>
      <c r="J50" s="32" t="s">
        <v>49</v>
      </c>
      <c r="K50" s="32" t="s">
        <v>49</v>
      </c>
      <c r="L50" s="32" t="s">
        <v>89</v>
      </c>
      <c r="M50" s="33" t="s">
        <v>49</v>
      </c>
      <c r="N50" s="32" t="s">
        <v>49</v>
      </c>
      <c r="O50" s="32" t="s">
        <v>49</v>
      </c>
      <c r="P50" s="33" t="s">
        <v>49</v>
      </c>
      <c r="Q50" s="32" t="s">
        <v>49</v>
      </c>
      <c r="R50" s="32" t="s">
        <v>49</v>
      </c>
      <c r="S50" s="32" t="s">
        <v>49</v>
      </c>
      <c r="T50" s="32" t="s">
        <v>49</v>
      </c>
      <c r="U50" s="32" t="s">
        <v>49</v>
      </c>
      <c r="V50" s="31" t="s">
        <v>14</v>
      </c>
      <c r="W50" s="31" t="s">
        <v>13</v>
      </c>
      <c r="X50" s="31" t="s">
        <v>14</v>
      </c>
      <c r="Y50" s="31" t="s">
        <v>13</v>
      </c>
      <c r="Z50" s="31" t="s">
        <v>14</v>
      </c>
      <c r="AA50" s="31" t="s">
        <v>13</v>
      </c>
      <c r="AB50" s="31" t="s">
        <v>14</v>
      </c>
      <c r="AC50" s="31" t="s">
        <v>13</v>
      </c>
      <c r="AD50" s="31" t="s">
        <v>14</v>
      </c>
      <c r="AE50" s="60">
        <v>6</v>
      </c>
      <c r="AG50" s="26">
        <f t="shared" si="1"/>
        <v>0</v>
      </c>
      <c r="AH50" s="26">
        <f t="shared" si="2"/>
        <v>0</v>
      </c>
      <c r="AI50" s="26">
        <f t="shared" si="3"/>
        <v>0</v>
      </c>
      <c r="AJ50" s="26">
        <f t="shared" si="4"/>
        <v>0</v>
      </c>
      <c r="AK50" s="26">
        <f t="shared" si="5"/>
        <v>0</v>
      </c>
      <c r="AL50" s="26">
        <f t="shared" si="6"/>
        <v>1</v>
      </c>
    </row>
    <row r="51" spans="1:38" ht="18.75" customHeight="1">
      <c r="A51" s="18">
        <v>47</v>
      </c>
      <c r="B51" s="18"/>
      <c r="C51" s="64" t="s">
        <v>104</v>
      </c>
      <c r="D51" s="19" t="s">
        <v>128</v>
      </c>
      <c r="E51" s="32" t="s">
        <v>76</v>
      </c>
      <c r="F51" s="20">
        <v>9660</v>
      </c>
      <c r="G51" s="20">
        <v>36539</v>
      </c>
      <c r="H51" s="20"/>
      <c r="I51" s="32" t="s">
        <v>49</v>
      </c>
      <c r="J51" s="32" t="s">
        <v>49</v>
      </c>
      <c r="K51" s="32" t="s">
        <v>49</v>
      </c>
      <c r="L51" s="32" t="s">
        <v>49</v>
      </c>
      <c r="M51" s="32" t="s">
        <v>49</v>
      </c>
      <c r="N51" s="32" t="s">
        <v>49</v>
      </c>
      <c r="O51" s="32" t="s">
        <v>49</v>
      </c>
      <c r="P51" s="32" t="s">
        <v>49</v>
      </c>
      <c r="Q51" s="32" t="s">
        <v>49</v>
      </c>
      <c r="R51" s="32" t="s">
        <v>49</v>
      </c>
      <c r="S51" s="32" t="s">
        <v>49</v>
      </c>
      <c r="T51" s="32" t="s">
        <v>49</v>
      </c>
      <c r="U51" s="32" t="s">
        <v>49</v>
      </c>
      <c r="V51" s="31" t="s">
        <v>49</v>
      </c>
      <c r="W51" s="31" t="s">
        <v>49</v>
      </c>
      <c r="X51" s="31" t="s">
        <v>49</v>
      </c>
      <c r="Y51" s="31" t="s">
        <v>49</v>
      </c>
      <c r="Z51" s="31" t="s">
        <v>49</v>
      </c>
      <c r="AA51" s="31" t="s">
        <v>49</v>
      </c>
      <c r="AB51" s="31" t="s">
        <v>49</v>
      </c>
      <c r="AC51" s="31" t="s">
        <v>49</v>
      </c>
      <c r="AD51" s="31" t="s">
        <v>49</v>
      </c>
      <c r="AE51" s="60">
        <v>6</v>
      </c>
      <c r="AG51" s="26">
        <f t="shared" si="1"/>
        <v>0</v>
      </c>
      <c r="AH51" s="26">
        <f t="shared" si="2"/>
        <v>0</v>
      </c>
      <c r="AI51" s="26">
        <f t="shared" si="3"/>
        <v>0</v>
      </c>
      <c r="AJ51" s="26">
        <f t="shared" si="4"/>
        <v>0</v>
      </c>
      <c r="AK51" s="26">
        <f t="shared" si="5"/>
        <v>0</v>
      </c>
      <c r="AL51" s="26">
        <f t="shared" si="6"/>
        <v>1</v>
      </c>
    </row>
    <row r="52" spans="1:38" ht="18.75" customHeight="1">
      <c r="A52" s="18">
        <v>48</v>
      </c>
      <c r="B52" s="18"/>
      <c r="C52" s="64" t="s">
        <v>104</v>
      </c>
      <c r="D52" s="19" t="s">
        <v>128</v>
      </c>
      <c r="E52" s="32" t="s">
        <v>76</v>
      </c>
      <c r="F52" s="20">
        <v>9660</v>
      </c>
      <c r="G52" s="20">
        <v>36555</v>
      </c>
      <c r="H52" s="20"/>
      <c r="I52" s="31" t="s">
        <v>89</v>
      </c>
      <c r="J52" s="31" t="s">
        <v>90</v>
      </c>
      <c r="K52" s="31" t="s">
        <v>89</v>
      </c>
      <c r="L52" s="31" t="s">
        <v>90</v>
      </c>
      <c r="M52" s="31" t="s">
        <v>90</v>
      </c>
      <c r="N52" s="31" t="s">
        <v>90</v>
      </c>
      <c r="O52" s="31" t="s">
        <v>89</v>
      </c>
      <c r="P52" s="31" t="s">
        <v>93</v>
      </c>
      <c r="Q52" s="31" t="s">
        <v>93</v>
      </c>
      <c r="R52" s="31" t="s">
        <v>89</v>
      </c>
      <c r="S52" s="31" t="s">
        <v>89</v>
      </c>
      <c r="T52" s="31" t="s">
        <v>90</v>
      </c>
      <c r="U52" s="31" t="s">
        <v>90</v>
      </c>
      <c r="V52" s="31" t="s">
        <v>90</v>
      </c>
      <c r="W52" s="31" t="s">
        <v>90</v>
      </c>
      <c r="X52" s="31" t="s">
        <v>90</v>
      </c>
      <c r="Y52" s="31" t="s">
        <v>90</v>
      </c>
      <c r="Z52" s="31" t="s">
        <v>90</v>
      </c>
      <c r="AA52" s="31" t="s">
        <v>90</v>
      </c>
      <c r="AB52" s="31" t="s">
        <v>90</v>
      </c>
      <c r="AC52" s="31" t="s">
        <v>90</v>
      </c>
      <c r="AD52" s="31" t="s">
        <v>90</v>
      </c>
      <c r="AE52" s="60">
        <v>3</v>
      </c>
      <c r="AG52" s="26">
        <f t="shared" si="1"/>
        <v>0</v>
      </c>
      <c r="AH52" s="26">
        <f t="shared" si="2"/>
        <v>0</v>
      </c>
      <c r="AI52" s="26">
        <f t="shared" si="3"/>
        <v>1</v>
      </c>
      <c r="AJ52" s="26">
        <f t="shared" si="4"/>
        <v>0</v>
      </c>
      <c r="AK52" s="26">
        <f t="shared" si="5"/>
        <v>0</v>
      </c>
      <c r="AL52" s="26">
        <f t="shared" si="6"/>
        <v>0</v>
      </c>
    </row>
    <row r="53" spans="1:38" ht="18.75" customHeight="1">
      <c r="A53" s="18">
        <v>49</v>
      </c>
      <c r="B53" s="18"/>
      <c r="C53" s="64" t="s">
        <v>104</v>
      </c>
      <c r="D53" s="19" t="s">
        <v>128</v>
      </c>
      <c r="E53" s="32" t="s">
        <v>76</v>
      </c>
      <c r="F53" s="20">
        <v>9660</v>
      </c>
      <c r="G53" s="20">
        <v>36571</v>
      </c>
      <c r="H53" s="20"/>
      <c r="I53" s="32" t="s">
        <v>89</v>
      </c>
      <c r="J53" s="32" t="s">
        <v>90</v>
      </c>
      <c r="K53" s="32" t="s">
        <v>89</v>
      </c>
      <c r="L53" s="32" t="s">
        <v>90</v>
      </c>
      <c r="M53" s="32" t="s">
        <v>90</v>
      </c>
      <c r="N53" s="32" t="s">
        <v>90</v>
      </c>
      <c r="O53" s="32" t="s">
        <v>89</v>
      </c>
      <c r="P53" s="32" t="s">
        <v>93</v>
      </c>
      <c r="Q53" s="32" t="s">
        <v>93</v>
      </c>
      <c r="R53" s="32" t="s">
        <v>89</v>
      </c>
      <c r="S53" s="32" t="s">
        <v>89</v>
      </c>
      <c r="T53" s="32" t="s">
        <v>90</v>
      </c>
      <c r="U53" s="32" t="s">
        <v>90</v>
      </c>
      <c r="V53" s="32" t="s">
        <v>90</v>
      </c>
      <c r="W53" s="32" t="s">
        <v>90</v>
      </c>
      <c r="X53" s="32" t="s">
        <v>90</v>
      </c>
      <c r="Y53" s="32" t="s">
        <v>90</v>
      </c>
      <c r="Z53" s="32" t="s">
        <v>90</v>
      </c>
      <c r="AA53" s="32" t="s">
        <v>90</v>
      </c>
      <c r="AB53" s="32" t="s">
        <v>90</v>
      </c>
      <c r="AC53" s="32" t="s">
        <v>90</v>
      </c>
      <c r="AD53" s="32" t="s">
        <v>90</v>
      </c>
      <c r="AE53" s="60">
        <v>3</v>
      </c>
      <c r="AG53" s="26">
        <f t="shared" si="1"/>
        <v>0</v>
      </c>
      <c r="AH53" s="26">
        <f t="shared" si="2"/>
        <v>0</v>
      </c>
      <c r="AI53" s="26">
        <f t="shared" si="3"/>
        <v>1</v>
      </c>
      <c r="AJ53" s="26">
        <f t="shared" si="4"/>
        <v>0</v>
      </c>
      <c r="AK53" s="26">
        <f t="shared" si="5"/>
        <v>0</v>
      </c>
      <c r="AL53" s="26">
        <f t="shared" si="6"/>
        <v>0</v>
      </c>
    </row>
    <row r="54" spans="1:38" ht="18.75" customHeight="1">
      <c r="A54" s="18">
        <v>50</v>
      </c>
      <c r="B54" s="18"/>
      <c r="C54" s="64" t="s">
        <v>102</v>
      </c>
      <c r="D54" s="19" t="s">
        <v>129</v>
      </c>
      <c r="E54" s="32" t="s">
        <v>88</v>
      </c>
      <c r="F54" s="20">
        <v>18995</v>
      </c>
      <c r="G54" s="20">
        <v>36540</v>
      </c>
      <c r="H54" s="20"/>
      <c r="I54" s="32" t="s">
        <v>90</v>
      </c>
      <c r="J54" s="32" t="s">
        <v>90</v>
      </c>
      <c r="K54" s="32" t="s">
        <v>93</v>
      </c>
      <c r="L54" s="32" t="s">
        <v>93</v>
      </c>
      <c r="M54" s="32" t="s">
        <v>93</v>
      </c>
      <c r="N54" s="32" t="s">
        <v>14</v>
      </c>
      <c r="O54" s="32" t="s">
        <v>93</v>
      </c>
      <c r="P54" s="32" t="s">
        <v>93</v>
      </c>
      <c r="Q54" s="32" t="s">
        <v>93</v>
      </c>
      <c r="R54" s="32" t="s">
        <v>93</v>
      </c>
      <c r="S54" s="32" t="s">
        <v>93</v>
      </c>
      <c r="T54" s="32" t="s">
        <v>93</v>
      </c>
      <c r="U54" s="32" t="s">
        <v>93</v>
      </c>
      <c r="V54" s="31" t="s">
        <v>14</v>
      </c>
      <c r="W54" s="31" t="s">
        <v>13</v>
      </c>
      <c r="X54" s="31" t="s">
        <v>14</v>
      </c>
      <c r="Y54" s="31" t="s">
        <v>13</v>
      </c>
      <c r="Z54" s="31" t="s">
        <v>14</v>
      </c>
      <c r="AA54" s="31" t="s">
        <v>13</v>
      </c>
      <c r="AB54" s="31" t="s">
        <v>14</v>
      </c>
      <c r="AC54" s="31" t="s">
        <v>13</v>
      </c>
      <c r="AD54" s="31" t="s">
        <v>14</v>
      </c>
      <c r="AE54" s="60">
        <v>2</v>
      </c>
      <c r="AG54" s="26">
        <f t="shared" si="1"/>
        <v>0</v>
      </c>
      <c r="AH54" s="26">
        <f t="shared" si="2"/>
        <v>1</v>
      </c>
      <c r="AI54" s="26">
        <f t="shared" si="3"/>
        <v>0</v>
      </c>
      <c r="AJ54" s="26">
        <f t="shared" si="4"/>
        <v>0</v>
      </c>
      <c r="AK54" s="26">
        <f t="shared" si="5"/>
        <v>0</v>
      </c>
      <c r="AL54" s="26">
        <f t="shared" si="6"/>
        <v>0</v>
      </c>
    </row>
    <row r="55" spans="1:38" ht="18.75" customHeight="1">
      <c r="A55" s="18">
        <v>51</v>
      </c>
      <c r="B55" s="18"/>
      <c r="C55" s="64" t="s">
        <v>102</v>
      </c>
      <c r="D55" s="19" t="s">
        <v>129</v>
      </c>
      <c r="E55" s="32" t="s">
        <v>88</v>
      </c>
      <c r="F55" s="20">
        <v>18995</v>
      </c>
      <c r="G55" s="20">
        <v>36556</v>
      </c>
      <c r="H55" s="20"/>
      <c r="I55" s="32" t="s">
        <v>49</v>
      </c>
      <c r="J55" s="32" t="s">
        <v>89</v>
      </c>
      <c r="K55" s="32" t="s">
        <v>89</v>
      </c>
      <c r="L55" s="32" t="s">
        <v>89</v>
      </c>
      <c r="M55" s="33" t="s">
        <v>89</v>
      </c>
      <c r="N55" s="32" t="s">
        <v>89</v>
      </c>
      <c r="O55" s="32" t="s">
        <v>89</v>
      </c>
      <c r="P55" s="33" t="s">
        <v>89</v>
      </c>
      <c r="Q55" s="33" t="s">
        <v>89</v>
      </c>
      <c r="R55" s="33" t="s">
        <v>89</v>
      </c>
      <c r="S55" s="33" t="s">
        <v>89</v>
      </c>
      <c r="T55" s="33" t="s">
        <v>89</v>
      </c>
      <c r="U55" s="33" t="s">
        <v>89</v>
      </c>
      <c r="V55" s="164" t="s">
        <v>89</v>
      </c>
      <c r="W55" s="164" t="s">
        <v>89</v>
      </c>
      <c r="X55" s="164" t="s">
        <v>89</v>
      </c>
      <c r="Y55" s="164" t="s">
        <v>89</v>
      </c>
      <c r="Z55" s="164" t="s">
        <v>89</v>
      </c>
      <c r="AA55" s="164" t="s">
        <v>89</v>
      </c>
      <c r="AB55" s="164" t="s">
        <v>89</v>
      </c>
      <c r="AC55" s="164" t="s">
        <v>89</v>
      </c>
      <c r="AD55" s="164" t="s">
        <v>89</v>
      </c>
      <c r="AE55" s="60">
        <v>6</v>
      </c>
      <c r="AG55" s="26">
        <f t="shared" si="1"/>
        <v>0</v>
      </c>
      <c r="AH55" s="26">
        <f t="shared" si="2"/>
        <v>0</v>
      </c>
      <c r="AI55" s="26">
        <f t="shared" si="3"/>
        <v>0</v>
      </c>
      <c r="AJ55" s="26">
        <f t="shared" si="4"/>
        <v>0</v>
      </c>
      <c r="AK55" s="26">
        <f t="shared" si="5"/>
        <v>0</v>
      </c>
      <c r="AL55" s="26">
        <f t="shared" si="6"/>
        <v>1</v>
      </c>
    </row>
    <row r="56" spans="1:38" ht="18.75" customHeight="1">
      <c r="A56" s="18">
        <v>52</v>
      </c>
      <c r="B56" s="18"/>
      <c r="C56" s="64" t="s">
        <v>102</v>
      </c>
      <c r="D56" s="19" t="s">
        <v>129</v>
      </c>
      <c r="E56" s="32" t="s">
        <v>88</v>
      </c>
      <c r="F56" s="20">
        <v>18995</v>
      </c>
      <c r="G56" s="20">
        <v>36572</v>
      </c>
      <c r="H56" s="20"/>
      <c r="I56" s="32" t="s">
        <v>89</v>
      </c>
      <c r="J56" s="32" t="s">
        <v>89</v>
      </c>
      <c r="K56" s="32" t="s">
        <v>89</v>
      </c>
      <c r="L56" s="32" t="s">
        <v>90</v>
      </c>
      <c r="M56" s="32" t="s">
        <v>89</v>
      </c>
      <c r="N56" s="32" t="s">
        <v>89</v>
      </c>
      <c r="O56" s="32" t="s">
        <v>89</v>
      </c>
      <c r="P56" s="32" t="s">
        <v>14</v>
      </c>
      <c r="Q56" s="32" t="s">
        <v>89</v>
      </c>
      <c r="R56" s="32" t="s">
        <v>89</v>
      </c>
      <c r="S56" s="32" t="s">
        <v>89</v>
      </c>
      <c r="T56" s="32" t="s">
        <v>89</v>
      </c>
      <c r="U56" s="32" t="s">
        <v>89</v>
      </c>
      <c r="V56" s="31" t="s">
        <v>14</v>
      </c>
      <c r="W56" s="31" t="s">
        <v>13</v>
      </c>
      <c r="X56" s="31" t="s">
        <v>14</v>
      </c>
      <c r="Y56" s="31" t="s">
        <v>13</v>
      </c>
      <c r="Z56" s="31" t="s">
        <v>14</v>
      </c>
      <c r="AA56" s="31" t="s">
        <v>13</v>
      </c>
      <c r="AB56" s="31" t="s">
        <v>14</v>
      </c>
      <c r="AC56" s="31" t="s">
        <v>13</v>
      </c>
      <c r="AD56" s="31" t="s">
        <v>14</v>
      </c>
      <c r="AE56" s="60">
        <v>4</v>
      </c>
      <c r="AG56" s="26">
        <f t="shared" si="1"/>
        <v>0</v>
      </c>
      <c r="AH56" s="26">
        <f t="shared" si="2"/>
        <v>0</v>
      </c>
      <c r="AI56" s="26">
        <f t="shared" si="3"/>
        <v>0</v>
      </c>
      <c r="AJ56" s="26">
        <f t="shared" si="4"/>
        <v>1</v>
      </c>
      <c r="AK56" s="26">
        <f t="shared" si="5"/>
        <v>0</v>
      </c>
      <c r="AL56" s="26">
        <f t="shared" si="6"/>
        <v>0</v>
      </c>
    </row>
    <row r="57" spans="1:38" ht="18.75" customHeight="1">
      <c r="A57" s="18">
        <v>53</v>
      </c>
      <c r="B57" s="18"/>
      <c r="C57" s="65" t="s">
        <v>109</v>
      </c>
      <c r="D57" s="19" t="s">
        <v>130</v>
      </c>
      <c r="E57" s="31" t="s">
        <v>92</v>
      </c>
      <c r="F57" s="21">
        <v>367</v>
      </c>
      <c r="G57" s="20">
        <v>36541</v>
      </c>
      <c r="H57" s="21"/>
      <c r="I57" s="31" t="s">
        <v>89</v>
      </c>
      <c r="J57" s="31" t="s">
        <v>89</v>
      </c>
      <c r="K57" s="31" t="s">
        <v>89</v>
      </c>
      <c r="L57" s="31" t="s">
        <v>89</v>
      </c>
      <c r="M57" s="31" t="s">
        <v>89</v>
      </c>
      <c r="N57" s="31" t="s">
        <v>89</v>
      </c>
      <c r="O57" s="31" t="s">
        <v>89</v>
      </c>
      <c r="P57" s="31" t="s">
        <v>89</v>
      </c>
      <c r="Q57" s="31" t="s">
        <v>89</v>
      </c>
      <c r="R57" s="31" t="s">
        <v>89</v>
      </c>
      <c r="S57" s="31" t="s">
        <v>89</v>
      </c>
      <c r="T57" s="31" t="s">
        <v>89</v>
      </c>
      <c r="U57" s="31" t="s">
        <v>89</v>
      </c>
      <c r="V57" s="31" t="s">
        <v>14</v>
      </c>
      <c r="W57" s="31" t="s">
        <v>13</v>
      </c>
      <c r="X57" s="31" t="s">
        <v>14</v>
      </c>
      <c r="Y57" s="31" t="s">
        <v>13</v>
      </c>
      <c r="Z57" s="31" t="s">
        <v>14</v>
      </c>
      <c r="AA57" s="31" t="s">
        <v>13</v>
      </c>
      <c r="AB57" s="31" t="s">
        <v>14</v>
      </c>
      <c r="AC57" s="31" t="s">
        <v>13</v>
      </c>
      <c r="AD57" s="31" t="s">
        <v>14</v>
      </c>
      <c r="AE57" s="60">
        <v>6</v>
      </c>
      <c r="AG57" s="26">
        <f t="shared" si="1"/>
        <v>0</v>
      </c>
      <c r="AH57" s="26">
        <f t="shared" si="2"/>
        <v>0</v>
      </c>
      <c r="AI57" s="26">
        <f t="shared" si="3"/>
        <v>0</v>
      </c>
      <c r="AJ57" s="26">
        <f t="shared" si="4"/>
        <v>0</v>
      </c>
      <c r="AK57" s="26">
        <f t="shared" si="5"/>
        <v>0</v>
      </c>
      <c r="AL57" s="26">
        <f t="shared" si="6"/>
        <v>1</v>
      </c>
    </row>
    <row r="58" spans="1:38" ht="18.75" customHeight="1">
      <c r="A58" s="18">
        <v>54</v>
      </c>
      <c r="B58" s="18"/>
      <c r="C58" s="64" t="s">
        <v>109</v>
      </c>
      <c r="D58" s="19" t="s">
        <v>130</v>
      </c>
      <c r="E58" s="32" t="s">
        <v>92</v>
      </c>
      <c r="F58" s="20">
        <v>367</v>
      </c>
      <c r="G58" s="20">
        <v>36557</v>
      </c>
      <c r="H58" s="20"/>
      <c r="I58" s="32" t="s">
        <v>49</v>
      </c>
      <c r="J58" s="32" t="s">
        <v>49</v>
      </c>
      <c r="K58" s="32" t="s">
        <v>49</v>
      </c>
      <c r="L58" s="32" t="s">
        <v>89</v>
      </c>
      <c r="M58" s="33" t="s">
        <v>49</v>
      </c>
      <c r="N58" s="32" t="s">
        <v>49</v>
      </c>
      <c r="O58" s="32" t="s">
        <v>49</v>
      </c>
      <c r="P58" s="33" t="s">
        <v>49</v>
      </c>
      <c r="Q58" s="32" t="s">
        <v>49</v>
      </c>
      <c r="R58" s="32" t="s">
        <v>49</v>
      </c>
      <c r="S58" s="32" t="s">
        <v>49</v>
      </c>
      <c r="T58" s="32" t="s">
        <v>49</v>
      </c>
      <c r="U58" s="32" t="s">
        <v>49</v>
      </c>
      <c r="V58" s="32" t="s">
        <v>14</v>
      </c>
      <c r="W58" s="32" t="s">
        <v>13</v>
      </c>
      <c r="X58" s="32" t="s">
        <v>14</v>
      </c>
      <c r="Y58" s="32" t="s">
        <v>13</v>
      </c>
      <c r="Z58" s="32" t="s">
        <v>14</v>
      </c>
      <c r="AA58" s="32" t="s">
        <v>13</v>
      </c>
      <c r="AB58" s="32" t="s">
        <v>14</v>
      </c>
      <c r="AC58" s="32" t="s">
        <v>13</v>
      </c>
      <c r="AD58" s="32" t="s">
        <v>14</v>
      </c>
      <c r="AE58" s="60">
        <v>6</v>
      </c>
      <c r="AG58" s="26">
        <f t="shared" si="1"/>
        <v>0</v>
      </c>
      <c r="AH58" s="26">
        <f t="shared" si="2"/>
        <v>0</v>
      </c>
      <c r="AI58" s="26">
        <f t="shared" si="3"/>
        <v>0</v>
      </c>
      <c r="AJ58" s="26">
        <f t="shared" si="4"/>
        <v>0</v>
      </c>
      <c r="AK58" s="26">
        <f t="shared" si="5"/>
        <v>0</v>
      </c>
      <c r="AL58" s="26">
        <f t="shared" si="6"/>
        <v>1</v>
      </c>
    </row>
    <row r="59" spans="1:38" ht="18.75" customHeight="1">
      <c r="A59" s="18">
        <v>55</v>
      </c>
      <c r="B59" s="18"/>
      <c r="C59" s="64" t="s">
        <v>109</v>
      </c>
      <c r="D59" s="19" t="s">
        <v>130</v>
      </c>
      <c r="E59" s="32" t="s">
        <v>92</v>
      </c>
      <c r="F59" s="20">
        <v>367</v>
      </c>
      <c r="G59" s="20">
        <v>36573</v>
      </c>
      <c r="H59" s="20"/>
      <c r="I59" s="32" t="s">
        <v>89</v>
      </c>
      <c r="J59" s="32" t="s">
        <v>90</v>
      </c>
      <c r="K59" s="32" t="s">
        <v>89</v>
      </c>
      <c r="L59" s="32" t="s">
        <v>90</v>
      </c>
      <c r="M59" s="32" t="s">
        <v>90</v>
      </c>
      <c r="N59" s="32" t="s">
        <v>90</v>
      </c>
      <c r="O59" s="32" t="s">
        <v>89</v>
      </c>
      <c r="P59" s="32" t="s">
        <v>93</v>
      </c>
      <c r="Q59" s="32" t="s">
        <v>93</v>
      </c>
      <c r="R59" s="32" t="s">
        <v>89</v>
      </c>
      <c r="S59" s="32" t="s">
        <v>89</v>
      </c>
      <c r="T59" s="32" t="s">
        <v>90</v>
      </c>
      <c r="U59" s="32" t="s">
        <v>90</v>
      </c>
      <c r="V59" s="31" t="s">
        <v>90</v>
      </c>
      <c r="W59" s="31" t="s">
        <v>90</v>
      </c>
      <c r="X59" s="31" t="s">
        <v>90</v>
      </c>
      <c r="Y59" s="31" t="s">
        <v>90</v>
      </c>
      <c r="Z59" s="31" t="s">
        <v>90</v>
      </c>
      <c r="AA59" s="31" t="s">
        <v>90</v>
      </c>
      <c r="AB59" s="31" t="s">
        <v>90</v>
      </c>
      <c r="AC59" s="31" t="s">
        <v>90</v>
      </c>
      <c r="AD59" s="31" t="s">
        <v>90</v>
      </c>
      <c r="AE59" s="60">
        <v>3</v>
      </c>
      <c r="AG59" s="26">
        <f t="shared" si="1"/>
        <v>0</v>
      </c>
      <c r="AH59" s="26">
        <f t="shared" si="2"/>
        <v>0</v>
      </c>
      <c r="AI59" s="26">
        <f t="shared" si="3"/>
        <v>1</v>
      </c>
      <c r="AJ59" s="26">
        <f t="shared" si="4"/>
        <v>0</v>
      </c>
      <c r="AK59" s="26">
        <f t="shared" si="5"/>
        <v>0</v>
      </c>
      <c r="AL59" s="26">
        <f t="shared" si="6"/>
        <v>0</v>
      </c>
    </row>
    <row r="60" spans="1:38" ht="18.75" customHeight="1">
      <c r="A60" s="18"/>
      <c r="B60" s="18"/>
      <c r="C60" s="64"/>
      <c r="D60" s="19"/>
      <c r="E60" s="32"/>
      <c r="F60" s="20"/>
      <c r="G60" s="20"/>
      <c r="H60" s="20"/>
      <c r="I60" s="32"/>
      <c r="J60" s="32"/>
      <c r="K60" s="32"/>
      <c r="L60" s="32"/>
      <c r="M60" s="32"/>
      <c r="N60" s="32"/>
      <c r="O60" s="32"/>
      <c r="P60" s="32"/>
      <c r="Q60" s="32"/>
      <c r="R60" s="32"/>
      <c r="S60" s="32"/>
      <c r="T60" s="32"/>
      <c r="U60" s="32"/>
      <c r="V60" s="32"/>
      <c r="W60" s="32"/>
      <c r="X60" s="32"/>
      <c r="Y60" s="32"/>
      <c r="Z60" s="32"/>
      <c r="AA60" s="32"/>
      <c r="AB60" s="32"/>
      <c r="AC60" s="32"/>
      <c r="AD60" s="32"/>
      <c r="AE60" s="60"/>
      <c r="AG60" s="26">
        <f t="shared" si="1"/>
        <v>0</v>
      </c>
      <c r="AH60" s="26">
        <f t="shared" si="2"/>
        <v>0</v>
      </c>
      <c r="AI60" s="26">
        <f t="shared" si="3"/>
        <v>0</v>
      </c>
      <c r="AJ60" s="26">
        <f t="shared" si="4"/>
        <v>0</v>
      </c>
      <c r="AK60" s="26">
        <f t="shared" si="5"/>
        <v>0</v>
      </c>
      <c r="AL60" s="26">
        <f t="shared" si="6"/>
        <v>0</v>
      </c>
    </row>
    <row r="61" spans="1:38" ht="18.75" customHeight="1">
      <c r="A61" s="18"/>
      <c r="B61" s="18"/>
      <c r="C61" s="64"/>
      <c r="D61" s="19"/>
      <c r="E61" s="32"/>
      <c r="F61" s="20"/>
      <c r="G61" s="20"/>
      <c r="H61" s="20"/>
      <c r="I61" s="32"/>
      <c r="J61" s="32"/>
      <c r="K61" s="32"/>
      <c r="L61" s="32"/>
      <c r="M61" s="32"/>
      <c r="N61" s="32"/>
      <c r="O61" s="32"/>
      <c r="P61" s="32"/>
      <c r="Q61" s="32"/>
      <c r="R61" s="32"/>
      <c r="S61" s="32"/>
      <c r="T61" s="32"/>
      <c r="U61" s="32"/>
      <c r="V61" s="32"/>
      <c r="W61" s="32"/>
      <c r="X61" s="32"/>
      <c r="Y61" s="32"/>
      <c r="Z61" s="32"/>
      <c r="AA61" s="32"/>
      <c r="AB61" s="32"/>
      <c r="AC61" s="32"/>
      <c r="AD61" s="32"/>
      <c r="AE61" s="60"/>
      <c r="AG61" s="26">
        <f t="shared" si="1"/>
        <v>0</v>
      </c>
      <c r="AH61" s="26">
        <f t="shared" si="2"/>
        <v>0</v>
      </c>
      <c r="AI61" s="26">
        <f t="shared" si="3"/>
        <v>0</v>
      </c>
      <c r="AJ61" s="26">
        <f t="shared" si="4"/>
        <v>0</v>
      </c>
      <c r="AK61" s="26">
        <f t="shared" si="5"/>
        <v>0</v>
      </c>
      <c r="AL61" s="26">
        <f t="shared" si="6"/>
        <v>0</v>
      </c>
    </row>
    <row r="62" spans="1:38" ht="18.75" customHeight="1">
      <c r="A62" s="18"/>
      <c r="B62" s="18"/>
      <c r="C62" s="64"/>
      <c r="D62" s="19"/>
      <c r="E62" s="32"/>
      <c r="F62" s="20"/>
      <c r="G62" s="20"/>
      <c r="H62" s="20"/>
      <c r="I62" s="32"/>
      <c r="J62" s="32"/>
      <c r="K62" s="32"/>
      <c r="L62" s="32"/>
      <c r="M62" s="32"/>
      <c r="N62" s="32"/>
      <c r="O62" s="32"/>
      <c r="P62" s="32"/>
      <c r="Q62" s="32"/>
      <c r="R62" s="32"/>
      <c r="S62" s="32"/>
      <c r="T62" s="32"/>
      <c r="U62" s="32"/>
      <c r="V62" s="32"/>
      <c r="W62" s="32"/>
      <c r="X62" s="32"/>
      <c r="Y62" s="32"/>
      <c r="Z62" s="32"/>
      <c r="AA62" s="32"/>
      <c r="AB62" s="32"/>
      <c r="AC62" s="32"/>
      <c r="AD62" s="32"/>
      <c r="AE62" s="60"/>
      <c r="AG62" s="26">
        <f t="shared" si="1"/>
        <v>0</v>
      </c>
      <c r="AH62" s="26">
        <f t="shared" si="2"/>
        <v>0</v>
      </c>
      <c r="AI62" s="26">
        <f t="shared" si="3"/>
        <v>0</v>
      </c>
      <c r="AJ62" s="26">
        <f t="shared" si="4"/>
        <v>0</v>
      </c>
      <c r="AK62" s="26">
        <f t="shared" si="5"/>
        <v>0</v>
      </c>
      <c r="AL62" s="26">
        <f t="shared" si="6"/>
        <v>0</v>
      </c>
    </row>
    <row r="63" spans="1:38" ht="18.75" customHeight="1">
      <c r="A63" s="18"/>
      <c r="B63" s="18"/>
      <c r="C63" s="64"/>
      <c r="D63" s="19"/>
      <c r="E63" s="32"/>
      <c r="F63" s="20"/>
      <c r="G63" s="20"/>
      <c r="H63" s="20"/>
      <c r="I63" s="32"/>
      <c r="J63" s="32"/>
      <c r="K63" s="32"/>
      <c r="L63" s="32"/>
      <c r="M63" s="32"/>
      <c r="N63" s="32"/>
      <c r="O63" s="32"/>
      <c r="P63" s="32"/>
      <c r="Q63" s="32"/>
      <c r="R63" s="32"/>
      <c r="S63" s="32"/>
      <c r="T63" s="32"/>
      <c r="U63" s="32"/>
      <c r="V63" s="32"/>
      <c r="W63" s="32"/>
      <c r="X63" s="32"/>
      <c r="Y63" s="32"/>
      <c r="Z63" s="32"/>
      <c r="AA63" s="32"/>
      <c r="AB63" s="32"/>
      <c r="AC63" s="32"/>
      <c r="AD63" s="32"/>
      <c r="AE63" s="60"/>
      <c r="AG63" s="26">
        <f t="shared" si="1"/>
        <v>0</v>
      </c>
      <c r="AH63" s="26">
        <f t="shared" si="2"/>
        <v>0</v>
      </c>
      <c r="AI63" s="26">
        <f t="shared" si="3"/>
        <v>0</v>
      </c>
      <c r="AJ63" s="26">
        <f t="shared" si="4"/>
        <v>0</v>
      </c>
      <c r="AK63" s="26">
        <f t="shared" si="5"/>
        <v>0</v>
      </c>
      <c r="AL63" s="26">
        <f t="shared" si="6"/>
        <v>0</v>
      </c>
    </row>
    <row r="64" spans="1:38" ht="18.75" customHeight="1">
      <c r="A64" s="18"/>
      <c r="B64" s="18"/>
      <c r="C64" s="64"/>
      <c r="D64" s="19"/>
      <c r="E64" s="32"/>
      <c r="F64" s="20"/>
      <c r="G64" s="20"/>
      <c r="H64" s="20"/>
      <c r="I64" s="32"/>
      <c r="J64" s="32"/>
      <c r="K64" s="32"/>
      <c r="L64" s="32"/>
      <c r="M64" s="32"/>
      <c r="N64" s="32"/>
      <c r="O64" s="32"/>
      <c r="P64" s="32"/>
      <c r="Q64" s="32"/>
      <c r="R64" s="32"/>
      <c r="S64" s="32"/>
      <c r="T64" s="32"/>
      <c r="U64" s="32"/>
      <c r="V64" s="32"/>
      <c r="W64" s="32"/>
      <c r="X64" s="32"/>
      <c r="Y64" s="32"/>
      <c r="Z64" s="32"/>
      <c r="AA64" s="32"/>
      <c r="AB64" s="32"/>
      <c r="AC64" s="32"/>
      <c r="AD64" s="32"/>
      <c r="AE64" s="60"/>
      <c r="AG64" s="26">
        <f t="shared" si="1"/>
        <v>0</v>
      </c>
      <c r="AH64" s="26">
        <f t="shared" si="2"/>
        <v>0</v>
      </c>
      <c r="AI64" s="26">
        <f t="shared" si="3"/>
        <v>0</v>
      </c>
      <c r="AJ64" s="26">
        <f t="shared" si="4"/>
        <v>0</v>
      </c>
      <c r="AK64" s="26">
        <f t="shared" si="5"/>
        <v>0</v>
      </c>
      <c r="AL64" s="26">
        <f t="shared" si="6"/>
        <v>0</v>
      </c>
    </row>
    <row r="65" spans="1:38" ht="18.75" customHeight="1">
      <c r="A65" s="18"/>
      <c r="B65" s="18"/>
      <c r="C65" s="64"/>
      <c r="D65" s="19"/>
      <c r="E65" s="32"/>
      <c r="F65" s="20"/>
      <c r="G65" s="20"/>
      <c r="H65" s="20"/>
      <c r="I65" s="32"/>
      <c r="J65" s="32"/>
      <c r="K65" s="32"/>
      <c r="L65" s="32"/>
      <c r="M65" s="32"/>
      <c r="N65" s="32"/>
      <c r="O65" s="32"/>
      <c r="P65" s="32"/>
      <c r="Q65" s="32"/>
      <c r="R65" s="32"/>
      <c r="S65" s="32"/>
      <c r="T65" s="32"/>
      <c r="U65" s="32"/>
      <c r="V65" s="32"/>
      <c r="W65" s="32"/>
      <c r="X65" s="32"/>
      <c r="Y65" s="32"/>
      <c r="Z65" s="32"/>
      <c r="AA65" s="32"/>
      <c r="AB65" s="32"/>
      <c r="AC65" s="32"/>
      <c r="AD65" s="32"/>
      <c r="AE65" s="60"/>
      <c r="AG65" s="26">
        <f t="shared" si="1"/>
        <v>0</v>
      </c>
      <c r="AH65" s="26">
        <f t="shared" si="2"/>
        <v>0</v>
      </c>
      <c r="AI65" s="26">
        <f t="shared" si="3"/>
        <v>0</v>
      </c>
      <c r="AJ65" s="26">
        <f t="shared" si="4"/>
        <v>0</v>
      </c>
      <c r="AK65" s="26">
        <f t="shared" si="5"/>
        <v>0</v>
      </c>
      <c r="AL65" s="26">
        <f t="shared" si="6"/>
        <v>0</v>
      </c>
    </row>
    <row r="66" spans="1:38" ht="18.75" customHeight="1">
      <c r="A66" s="18"/>
      <c r="B66" s="18"/>
      <c r="C66" s="64"/>
      <c r="D66" s="19"/>
      <c r="E66" s="32"/>
      <c r="F66" s="20"/>
      <c r="G66" s="20"/>
      <c r="H66" s="20"/>
      <c r="I66" s="32"/>
      <c r="J66" s="32"/>
      <c r="K66" s="32"/>
      <c r="L66" s="32"/>
      <c r="M66" s="32"/>
      <c r="N66" s="32"/>
      <c r="O66" s="32"/>
      <c r="P66" s="32"/>
      <c r="Q66" s="32"/>
      <c r="R66" s="32"/>
      <c r="S66" s="32"/>
      <c r="T66" s="32"/>
      <c r="U66" s="32"/>
      <c r="V66" s="32"/>
      <c r="W66" s="32"/>
      <c r="X66" s="32"/>
      <c r="Y66" s="32"/>
      <c r="Z66" s="32"/>
      <c r="AA66" s="32"/>
      <c r="AB66" s="32"/>
      <c r="AC66" s="32"/>
      <c r="AD66" s="32"/>
      <c r="AE66" s="60"/>
      <c r="AG66" s="26">
        <f t="shared" si="1"/>
        <v>0</v>
      </c>
      <c r="AH66" s="26">
        <f t="shared" si="2"/>
        <v>0</v>
      </c>
      <c r="AI66" s="26">
        <f t="shared" si="3"/>
        <v>0</v>
      </c>
      <c r="AJ66" s="26">
        <f t="shared" si="4"/>
        <v>0</v>
      </c>
      <c r="AK66" s="26">
        <f t="shared" si="5"/>
        <v>0</v>
      </c>
      <c r="AL66" s="26">
        <f t="shared" si="6"/>
        <v>0</v>
      </c>
    </row>
    <row r="67" spans="1:38" ht="18.75" customHeight="1">
      <c r="A67" s="18"/>
      <c r="B67" s="18"/>
      <c r="C67" s="64"/>
      <c r="D67" s="19"/>
      <c r="E67" s="32"/>
      <c r="F67" s="20"/>
      <c r="G67" s="20"/>
      <c r="H67" s="20"/>
      <c r="I67" s="32"/>
      <c r="J67" s="32"/>
      <c r="K67" s="32"/>
      <c r="L67" s="32"/>
      <c r="M67" s="32"/>
      <c r="N67" s="32"/>
      <c r="O67" s="32"/>
      <c r="P67" s="32"/>
      <c r="Q67" s="32"/>
      <c r="R67" s="32"/>
      <c r="S67" s="32"/>
      <c r="T67" s="32"/>
      <c r="U67" s="32"/>
      <c r="V67" s="32"/>
      <c r="W67" s="32"/>
      <c r="X67" s="32"/>
      <c r="Y67" s="32"/>
      <c r="Z67" s="32"/>
      <c r="AA67" s="32"/>
      <c r="AB67" s="32"/>
      <c r="AC67" s="32"/>
      <c r="AD67" s="32"/>
      <c r="AE67" s="60"/>
      <c r="AG67" s="26">
        <f t="shared" si="1"/>
        <v>0</v>
      </c>
      <c r="AH67" s="26">
        <f t="shared" si="2"/>
        <v>0</v>
      </c>
      <c r="AI67" s="26">
        <f t="shared" si="3"/>
        <v>0</v>
      </c>
      <c r="AJ67" s="26">
        <f t="shared" si="4"/>
        <v>0</v>
      </c>
      <c r="AK67" s="26">
        <f t="shared" si="5"/>
        <v>0</v>
      </c>
      <c r="AL67" s="26">
        <f t="shared" si="6"/>
        <v>0</v>
      </c>
    </row>
    <row r="68" spans="1:38" ht="18.75" customHeight="1">
      <c r="A68" s="18"/>
      <c r="B68" s="18"/>
      <c r="C68" s="64"/>
      <c r="D68" s="19"/>
      <c r="E68" s="32"/>
      <c r="F68" s="20"/>
      <c r="G68" s="20"/>
      <c r="H68" s="20"/>
      <c r="I68" s="32"/>
      <c r="J68" s="32"/>
      <c r="K68" s="32"/>
      <c r="L68" s="32"/>
      <c r="M68" s="32"/>
      <c r="N68" s="32"/>
      <c r="O68" s="32"/>
      <c r="P68" s="32"/>
      <c r="Q68" s="32"/>
      <c r="R68" s="32"/>
      <c r="S68" s="32"/>
      <c r="T68" s="32"/>
      <c r="U68" s="32"/>
      <c r="V68" s="32"/>
      <c r="W68" s="32"/>
      <c r="X68" s="32"/>
      <c r="Y68" s="32"/>
      <c r="Z68" s="32"/>
      <c r="AA68" s="32"/>
      <c r="AB68" s="32"/>
      <c r="AC68" s="32"/>
      <c r="AD68" s="32"/>
      <c r="AE68" s="60"/>
      <c r="AG68" s="26">
        <f t="shared" si="1"/>
        <v>0</v>
      </c>
      <c r="AH68" s="26">
        <f t="shared" si="2"/>
        <v>0</v>
      </c>
      <c r="AI68" s="26">
        <f t="shared" si="3"/>
        <v>0</v>
      </c>
      <c r="AJ68" s="26">
        <f t="shared" si="4"/>
        <v>0</v>
      </c>
      <c r="AK68" s="26">
        <f t="shared" si="5"/>
        <v>0</v>
      </c>
      <c r="AL68" s="26">
        <f t="shared" si="6"/>
        <v>0</v>
      </c>
    </row>
    <row r="69" spans="1:38" ht="18.75" customHeight="1">
      <c r="A69" s="18"/>
      <c r="B69" s="18"/>
      <c r="C69" s="64"/>
      <c r="D69" s="19"/>
      <c r="E69" s="32"/>
      <c r="F69" s="20"/>
      <c r="G69" s="20"/>
      <c r="H69" s="20"/>
      <c r="I69" s="32"/>
      <c r="J69" s="32"/>
      <c r="K69" s="32"/>
      <c r="L69" s="32"/>
      <c r="M69" s="32"/>
      <c r="N69" s="32"/>
      <c r="O69" s="32"/>
      <c r="P69" s="32"/>
      <c r="Q69" s="32"/>
      <c r="R69" s="32"/>
      <c r="S69" s="32"/>
      <c r="T69" s="32"/>
      <c r="U69" s="32"/>
      <c r="V69" s="32"/>
      <c r="W69" s="32"/>
      <c r="X69" s="32"/>
      <c r="Y69" s="32"/>
      <c r="Z69" s="32"/>
      <c r="AA69" s="32"/>
      <c r="AB69" s="32"/>
      <c r="AC69" s="32"/>
      <c r="AD69" s="32"/>
      <c r="AE69" s="60"/>
      <c r="AG69" s="26">
        <f t="shared" si="1"/>
        <v>0</v>
      </c>
      <c r="AH69" s="26">
        <f t="shared" si="2"/>
        <v>0</v>
      </c>
      <c r="AI69" s="26">
        <f t="shared" si="3"/>
        <v>0</v>
      </c>
      <c r="AJ69" s="26">
        <f t="shared" si="4"/>
        <v>0</v>
      </c>
      <c r="AK69" s="26">
        <f t="shared" si="5"/>
        <v>0</v>
      </c>
      <c r="AL69" s="26">
        <f t="shared" si="6"/>
        <v>0</v>
      </c>
    </row>
    <row r="70" spans="1:38" ht="18.75" customHeight="1">
      <c r="A70" s="18"/>
      <c r="B70" s="18"/>
      <c r="C70" s="64"/>
      <c r="D70" s="19"/>
      <c r="E70" s="32"/>
      <c r="F70" s="20"/>
      <c r="G70" s="20"/>
      <c r="H70" s="20"/>
      <c r="I70" s="32"/>
      <c r="J70" s="32"/>
      <c r="K70" s="32"/>
      <c r="L70" s="32"/>
      <c r="M70" s="32"/>
      <c r="N70" s="32"/>
      <c r="O70" s="32"/>
      <c r="P70" s="32"/>
      <c r="Q70" s="32"/>
      <c r="R70" s="32"/>
      <c r="S70" s="32"/>
      <c r="T70" s="32"/>
      <c r="U70" s="32"/>
      <c r="V70" s="32"/>
      <c r="W70" s="32"/>
      <c r="X70" s="32"/>
      <c r="Y70" s="32"/>
      <c r="Z70" s="32"/>
      <c r="AA70" s="32"/>
      <c r="AB70" s="32"/>
      <c r="AC70" s="32"/>
      <c r="AD70" s="32"/>
      <c r="AE70" s="60"/>
      <c r="AG70" s="26">
        <f t="shared" ref="AG70:AG101" si="7">IF($AE70=1,1,0)</f>
        <v>0</v>
      </c>
      <c r="AH70" s="26">
        <f t="shared" ref="AH70:AH101" si="8">IF($AE70=2,1,0)</f>
        <v>0</v>
      </c>
      <c r="AI70" s="26">
        <f t="shared" ref="AI70:AI101" si="9">IF($AE70=3,1,0)</f>
        <v>0</v>
      </c>
      <c r="AJ70" s="26">
        <f t="shared" ref="AJ70:AJ101" si="10">IF($AE70=4,1,0)</f>
        <v>0</v>
      </c>
      <c r="AK70" s="26">
        <f t="shared" ref="AK70:AK101" si="11">IF($AE70=5,1,0)</f>
        <v>0</v>
      </c>
      <c r="AL70" s="26">
        <f t="shared" ref="AL70:AL101" si="12">IF($AE70=6,1,0)</f>
        <v>0</v>
      </c>
    </row>
    <row r="71" spans="1:38" ht="18.75" customHeight="1">
      <c r="A71" s="18"/>
      <c r="B71" s="18"/>
      <c r="C71" s="64"/>
      <c r="D71" s="19"/>
      <c r="E71" s="32"/>
      <c r="F71" s="20"/>
      <c r="G71" s="20"/>
      <c r="H71" s="20"/>
      <c r="I71" s="32"/>
      <c r="J71" s="32"/>
      <c r="K71" s="32"/>
      <c r="L71" s="32"/>
      <c r="M71" s="32"/>
      <c r="N71" s="32"/>
      <c r="O71" s="32"/>
      <c r="P71" s="32"/>
      <c r="Q71" s="32"/>
      <c r="R71" s="32"/>
      <c r="S71" s="32"/>
      <c r="T71" s="32"/>
      <c r="U71" s="32"/>
      <c r="V71" s="32"/>
      <c r="W71" s="32"/>
      <c r="X71" s="32"/>
      <c r="Y71" s="32"/>
      <c r="Z71" s="32"/>
      <c r="AA71" s="32"/>
      <c r="AB71" s="32"/>
      <c r="AC71" s="32"/>
      <c r="AD71" s="32"/>
      <c r="AE71" s="60"/>
      <c r="AG71" s="26">
        <f t="shared" si="7"/>
        <v>0</v>
      </c>
      <c r="AH71" s="26">
        <f t="shared" si="8"/>
        <v>0</v>
      </c>
      <c r="AI71" s="26">
        <f t="shared" si="9"/>
        <v>0</v>
      </c>
      <c r="AJ71" s="26">
        <f t="shared" si="10"/>
        <v>0</v>
      </c>
      <c r="AK71" s="26">
        <f t="shared" si="11"/>
        <v>0</v>
      </c>
      <c r="AL71" s="26">
        <f t="shared" si="12"/>
        <v>0</v>
      </c>
    </row>
    <row r="72" spans="1:38" ht="18.75" customHeight="1">
      <c r="A72" s="18"/>
      <c r="B72" s="18"/>
      <c r="C72" s="64"/>
      <c r="D72" s="19"/>
      <c r="E72" s="32"/>
      <c r="F72" s="20"/>
      <c r="G72" s="20"/>
      <c r="H72" s="20"/>
      <c r="I72" s="32"/>
      <c r="J72" s="32"/>
      <c r="K72" s="32"/>
      <c r="L72" s="32"/>
      <c r="M72" s="32"/>
      <c r="N72" s="32"/>
      <c r="O72" s="32"/>
      <c r="P72" s="32"/>
      <c r="Q72" s="32"/>
      <c r="R72" s="32"/>
      <c r="S72" s="32"/>
      <c r="T72" s="32"/>
      <c r="U72" s="32"/>
      <c r="V72" s="32"/>
      <c r="W72" s="32"/>
      <c r="X72" s="32"/>
      <c r="Y72" s="32"/>
      <c r="Z72" s="32"/>
      <c r="AA72" s="32"/>
      <c r="AB72" s="32"/>
      <c r="AC72" s="32"/>
      <c r="AD72" s="32"/>
      <c r="AE72" s="60"/>
      <c r="AG72" s="26">
        <f t="shared" si="7"/>
        <v>0</v>
      </c>
      <c r="AH72" s="26">
        <f t="shared" si="8"/>
        <v>0</v>
      </c>
      <c r="AI72" s="26">
        <f t="shared" si="9"/>
        <v>0</v>
      </c>
      <c r="AJ72" s="26">
        <f t="shared" si="10"/>
        <v>0</v>
      </c>
      <c r="AK72" s="26">
        <f t="shared" si="11"/>
        <v>0</v>
      </c>
      <c r="AL72" s="26">
        <f t="shared" si="12"/>
        <v>0</v>
      </c>
    </row>
    <row r="73" spans="1:38" ht="18.75" customHeight="1">
      <c r="A73" s="18"/>
      <c r="B73" s="18"/>
      <c r="C73" s="64"/>
      <c r="D73" s="19"/>
      <c r="E73" s="32"/>
      <c r="F73" s="20"/>
      <c r="G73" s="20"/>
      <c r="H73" s="20"/>
      <c r="I73" s="32"/>
      <c r="J73" s="32"/>
      <c r="K73" s="32"/>
      <c r="L73" s="32"/>
      <c r="M73" s="32"/>
      <c r="N73" s="32"/>
      <c r="O73" s="32"/>
      <c r="P73" s="32"/>
      <c r="Q73" s="32"/>
      <c r="R73" s="32"/>
      <c r="S73" s="32"/>
      <c r="T73" s="32"/>
      <c r="U73" s="32"/>
      <c r="V73" s="32"/>
      <c r="W73" s="32"/>
      <c r="X73" s="32"/>
      <c r="Y73" s="32"/>
      <c r="Z73" s="32"/>
      <c r="AA73" s="32"/>
      <c r="AB73" s="32"/>
      <c r="AC73" s="32"/>
      <c r="AD73" s="32"/>
      <c r="AE73" s="60"/>
      <c r="AG73" s="26">
        <f t="shared" si="7"/>
        <v>0</v>
      </c>
      <c r="AH73" s="26">
        <f t="shared" si="8"/>
        <v>0</v>
      </c>
      <c r="AI73" s="26">
        <f t="shared" si="9"/>
        <v>0</v>
      </c>
      <c r="AJ73" s="26">
        <f t="shared" si="10"/>
        <v>0</v>
      </c>
      <c r="AK73" s="26">
        <f t="shared" si="11"/>
        <v>0</v>
      </c>
      <c r="AL73" s="26">
        <f t="shared" si="12"/>
        <v>0</v>
      </c>
    </row>
    <row r="74" spans="1:38" ht="18.75" customHeight="1">
      <c r="A74" s="18"/>
      <c r="B74" s="18"/>
      <c r="C74" s="64"/>
      <c r="D74" s="19"/>
      <c r="E74" s="32"/>
      <c r="F74" s="20"/>
      <c r="G74" s="20"/>
      <c r="H74" s="20"/>
      <c r="I74" s="32"/>
      <c r="J74" s="32"/>
      <c r="K74" s="32"/>
      <c r="L74" s="32"/>
      <c r="M74" s="32"/>
      <c r="N74" s="32"/>
      <c r="O74" s="32"/>
      <c r="P74" s="32"/>
      <c r="Q74" s="32"/>
      <c r="R74" s="32"/>
      <c r="S74" s="32"/>
      <c r="T74" s="32"/>
      <c r="U74" s="32"/>
      <c r="V74" s="32"/>
      <c r="W74" s="32"/>
      <c r="X74" s="32"/>
      <c r="Y74" s="32"/>
      <c r="Z74" s="32"/>
      <c r="AA74" s="32"/>
      <c r="AB74" s="32"/>
      <c r="AC74" s="32"/>
      <c r="AD74" s="32"/>
      <c r="AE74" s="60"/>
      <c r="AG74" s="26">
        <f t="shared" si="7"/>
        <v>0</v>
      </c>
      <c r="AH74" s="26">
        <f t="shared" si="8"/>
        <v>0</v>
      </c>
      <c r="AI74" s="26">
        <f t="shared" si="9"/>
        <v>0</v>
      </c>
      <c r="AJ74" s="26">
        <f t="shared" si="10"/>
        <v>0</v>
      </c>
      <c r="AK74" s="26">
        <f t="shared" si="11"/>
        <v>0</v>
      </c>
      <c r="AL74" s="26">
        <f t="shared" si="12"/>
        <v>0</v>
      </c>
    </row>
    <row r="75" spans="1:38" ht="18.75" customHeight="1">
      <c r="A75" s="18"/>
      <c r="B75" s="18"/>
      <c r="C75" s="64"/>
      <c r="D75" s="19"/>
      <c r="E75" s="32"/>
      <c r="F75" s="20"/>
      <c r="G75" s="20"/>
      <c r="H75" s="20"/>
      <c r="I75" s="32"/>
      <c r="J75" s="32"/>
      <c r="K75" s="32"/>
      <c r="L75" s="32"/>
      <c r="M75" s="32"/>
      <c r="N75" s="32"/>
      <c r="O75" s="32"/>
      <c r="P75" s="32"/>
      <c r="Q75" s="32"/>
      <c r="R75" s="32"/>
      <c r="S75" s="32"/>
      <c r="T75" s="32"/>
      <c r="U75" s="32"/>
      <c r="V75" s="32"/>
      <c r="W75" s="32"/>
      <c r="X75" s="32"/>
      <c r="Y75" s="32"/>
      <c r="Z75" s="32"/>
      <c r="AA75" s="32"/>
      <c r="AB75" s="32"/>
      <c r="AC75" s="32"/>
      <c r="AD75" s="32"/>
      <c r="AE75" s="60"/>
      <c r="AG75" s="26">
        <f t="shared" si="7"/>
        <v>0</v>
      </c>
      <c r="AH75" s="26">
        <f t="shared" si="8"/>
        <v>0</v>
      </c>
      <c r="AI75" s="26">
        <f t="shared" si="9"/>
        <v>0</v>
      </c>
      <c r="AJ75" s="26">
        <f t="shared" si="10"/>
        <v>0</v>
      </c>
      <c r="AK75" s="26">
        <f t="shared" si="11"/>
        <v>0</v>
      </c>
      <c r="AL75" s="26">
        <f t="shared" si="12"/>
        <v>0</v>
      </c>
    </row>
    <row r="76" spans="1:38" ht="18.75" customHeight="1">
      <c r="A76" s="18"/>
      <c r="B76" s="18"/>
      <c r="C76" s="64"/>
      <c r="D76" s="19"/>
      <c r="E76" s="32"/>
      <c r="F76" s="20"/>
      <c r="G76" s="20"/>
      <c r="H76" s="20"/>
      <c r="I76" s="32"/>
      <c r="J76" s="32"/>
      <c r="K76" s="32"/>
      <c r="L76" s="32"/>
      <c r="M76" s="32"/>
      <c r="N76" s="32"/>
      <c r="O76" s="32"/>
      <c r="P76" s="32"/>
      <c r="Q76" s="32"/>
      <c r="R76" s="32"/>
      <c r="S76" s="32"/>
      <c r="T76" s="32"/>
      <c r="U76" s="32"/>
      <c r="V76" s="32"/>
      <c r="W76" s="32"/>
      <c r="X76" s="32"/>
      <c r="Y76" s="32"/>
      <c r="Z76" s="32"/>
      <c r="AA76" s="32"/>
      <c r="AB76" s="32"/>
      <c r="AC76" s="32"/>
      <c r="AD76" s="32"/>
      <c r="AE76" s="60"/>
      <c r="AG76" s="26">
        <f t="shared" si="7"/>
        <v>0</v>
      </c>
      <c r="AH76" s="26">
        <f t="shared" si="8"/>
        <v>0</v>
      </c>
      <c r="AI76" s="26">
        <f t="shared" si="9"/>
        <v>0</v>
      </c>
      <c r="AJ76" s="26">
        <f t="shared" si="10"/>
        <v>0</v>
      </c>
      <c r="AK76" s="26">
        <f t="shared" si="11"/>
        <v>0</v>
      </c>
      <c r="AL76" s="26">
        <f t="shared" si="12"/>
        <v>0</v>
      </c>
    </row>
    <row r="77" spans="1:38" ht="18.75" customHeight="1">
      <c r="A77" s="18"/>
      <c r="B77" s="18"/>
      <c r="C77" s="64"/>
      <c r="D77" s="19"/>
      <c r="E77" s="32"/>
      <c r="F77" s="20"/>
      <c r="G77" s="20"/>
      <c r="H77" s="20"/>
      <c r="I77" s="32"/>
      <c r="J77" s="32"/>
      <c r="K77" s="32"/>
      <c r="L77" s="32"/>
      <c r="M77" s="32"/>
      <c r="N77" s="32"/>
      <c r="O77" s="32"/>
      <c r="P77" s="32"/>
      <c r="Q77" s="32"/>
      <c r="R77" s="32"/>
      <c r="S77" s="32"/>
      <c r="T77" s="32"/>
      <c r="U77" s="32"/>
      <c r="V77" s="32"/>
      <c r="W77" s="32"/>
      <c r="X77" s="32"/>
      <c r="Y77" s="32"/>
      <c r="Z77" s="32"/>
      <c r="AA77" s="32"/>
      <c r="AB77" s="32"/>
      <c r="AC77" s="32"/>
      <c r="AD77" s="32"/>
      <c r="AE77" s="60"/>
      <c r="AG77" s="26">
        <f t="shared" si="7"/>
        <v>0</v>
      </c>
      <c r="AH77" s="26">
        <f t="shared" si="8"/>
        <v>0</v>
      </c>
      <c r="AI77" s="26">
        <f t="shared" si="9"/>
        <v>0</v>
      </c>
      <c r="AJ77" s="26">
        <f t="shared" si="10"/>
        <v>0</v>
      </c>
      <c r="AK77" s="26">
        <f t="shared" si="11"/>
        <v>0</v>
      </c>
      <c r="AL77" s="26">
        <f t="shared" si="12"/>
        <v>0</v>
      </c>
    </row>
    <row r="78" spans="1:38" ht="18.75" customHeight="1">
      <c r="A78" s="18"/>
      <c r="B78" s="18"/>
      <c r="C78" s="64"/>
      <c r="D78" s="19"/>
      <c r="E78" s="32"/>
      <c r="F78" s="20"/>
      <c r="G78" s="20"/>
      <c r="H78" s="20"/>
      <c r="I78" s="32"/>
      <c r="J78" s="32"/>
      <c r="K78" s="32"/>
      <c r="L78" s="32"/>
      <c r="M78" s="32"/>
      <c r="N78" s="32"/>
      <c r="O78" s="32"/>
      <c r="P78" s="32"/>
      <c r="Q78" s="32"/>
      <c r="R78" s="32"/>
      <c r="S78" s="32"/>
      <c r="T78" s="32"/>
      <c r="U78" s="32"/>
      <c r="V78" s="32"/>
      <c r="W78" s="32"/>
      <c r="X78" s="32"/>
      <c r="Y78" s="32"/>
      <c r="Z78" s="32"/>
      <c r="AA78" s="32"/>
      <c r="AB78" s="32"/>
      <c r="AC78" s="32"/>
      <c r="AD78" s="32"/>
      <c r="AE78" s="60"/>
      <c r="AG78" s="26">
        <f t="shared" si="7"/>
        <v>0</v>
      </c>
      <c r="AH78" s="26">
        <f t="shared" si="8"/>
        <v>0</v>
      </c>
      <c r="AI78" s="26">
        <f t="shared" si="9"/>
        <v>0</v>
      </c>
      <c r="AJ78" s="26">
        <f t="shared" si="10"/>
        <v>0</v>
      </c>
      <c r="AK78" s="26">
        <f t="shared" si="11"/>
        <v>0</v>
      </c>
      <c r="AL78" s="26">
        <f t="shared" si="12"/>
        <v>0</v>
      </c>
    </row>
    <row r="79" spans="1:38" ht="18.75" customHeight="1">
      <c r="A79" s="18"/>
      <c r="B79" s="18"/>
      <c r="C79" s="64"/>
      <c r="D79" s="19"/>
      <c r="E79" s="32"/>
      <c r="F79" s="20"/>
      <c r="G79" s="20"/>
      <c r="H79" s="20"/>
      <c r="I79" s="32"/>
      <c r="J79" s="32"/>
      <c r="K79" s="32"/>
      <c r="L79" s="32"/>
      <c r="M79" s="32"/>
      <c r="N79" s="32"/>
      <c r="O79" s="32"/>
      <c r="P79" s="32"/>
      <c r="Q79" s="32"/>
      <c r="R79" s="32"/>
      <c r="S79" s="32"/>
      <c r="T79" s="32"/>
      <c r="U79" s="32"/>
      <c r="V79" s="32"/>
      <c r="W79" s="32"/>
      <c r="X79" s="32"/>
      <c r="Y79" s="32"/>
      <c r="Z79" s="32"/>
      <c r="AA79" s="32"/>
      <c r="AB79" s="32"/>
      <c r="AC79" s="32"/>
      <c r="AD79" s="32"/>
      <c r="AE79" s="60"/>
      <c r="AG79" s="26">
        <f t="shared" si="7"/>
        <v>0</v>
      </c>
      <c r="AH79" s="26">
        <f t="shared" si="8"/>
        <v>0</v>
      </c>
      <c r="AI79" s="26">
        <f t="shared" si="9"/>
        <v>0</v>
      </c>
      <c r="AJ79" s="26">
        <f t="shared" si="10"/>
        <v>0</v>
      </c>
      <c r="AK79" s="26">
        <f t="shared" si="11"/>
        <v>0</v>
      </c>
      <c r="AL79" s="26">
        <f t="shared" si="12"/>
        <v>0</v>
      </c>
    </row>
    <row r="80" spans="1:38" ht="18.75" customHeight="1">
      <c r="A80" s="18"/>
      <c r="B80" s="18"/>
      <c r="C80" s="64"/>
      <c r="D80" s="19"/>
      <c r="E80" s="32"/>
      <c r="F80" s="20"/>
      <c r="G80" s="20"/>
      <c r="H80" s="20"/>
      <c r="I80" s="32"/>
      <c r="J80" s="32"/>
      <c r="K80" s="32"/>
      <c r="L80" s="32"/>
      <c r="M80" s="32"/>
      <c r="N80" s="32"/>
      <c r="O80" s="32"/>
      <c r="P80" s="32"/>
      <c r="Q80" s="32"/>
      <c r="R80" s="32"/>
      <c r="S80" s="32"/>
      <c r="T80" s="32"/>
      <c r="U80" s="32"/>
      <c r="V80" s="32"/>
      <c r="W80" s="32"/>
      <c r="X80" s="32"/>
      <c r="Y80" s="32"/>
      <c r="Z80" s="32"/>
      <c r="AA80" s="32"/>
      <c r="AB80" s="32"/>
      <c r="AC80" s="32"/>
      <c r="AD80" s="32"/>
      <c r="AE80" s="60"/>
      <c r="AG80" s="26">
        <f t="shared" si="7"/>
        <v>0</v>
      </c>
      <c r="AH80" s="26">
        <f t="shared" si="8"/>
        <v>0</v>
      </c>
      <c r="AI80" s="26">
        <f t="shared" si="9"/>
        <v>0</v>
      </c>
      <c r="AJ80" s="26">
        <f t="shared" si="10"/>
        <v>0</v>
      </c>
      <c r="AK80" s="26">
        <f t="shared" si="11"/>
        <v>0</v>
      </c>
      <c r="AL80" s="26">
        <f t="shared" si="12"/>
        <v>0</v>
      </c>
    </row>
    <row r="81" spans="1:38" ht="18.75" customHeight="1">
      <c r="A81" s="18"/>
      <c r="B81" s="18"/>
      <c r="C81" s="64"/>
      <c r="D81" s="19"/>
      <c r="E81" s="32"/>
      <c r="F81" s="20"/>
      <c r="G81" s="20"/>
      <c r="H81" s="20"/>
      <c r="I81" s="32"/>
      <c r="J81" s="32"/>
      <c r="K81" s="32"/>
      <c r="L81" s="32"/>
      <c r="M81" s="32"/>
      <c r="N81" s="32"/>
      <c r="O81" s="32"/>
      <c r="P81" s="32"/>
      <c r="Q81" s="32"/>
      <c r="R81" s="32"/>
      <c r="S81" s="32"/>
      <c r="T81" s="32"/>
      <c r="U81" s="32"/>
      <c r="V81" s="32"/>
      <c r="W81" s="32"/>
      <c r="X81" s="32"/>
      <c r="Y81" s="32"/>
      <c r="Z81" s="32"/>
      <c r="AA81" s="32"/>
      <c r="AB81" s="32"/>
      <c r="AC81" s="32"/>
      <c r="AD81" s="32"/>
      <c r="AE81" s="60"/>
      <c r="AG81" s="26">
        <f t="shared" si="7"/>
        <v>0</v>
      </c>
      <c r="AH81" s="26">
        <f t="shared" si="8"/>
        <v>0</v>
      </c>
      <c r="AI81" s="26">
        <f t="shared" si="9"/>
        <v>0</v>
      </c>
      <c r="AJ81" s="26">
        <f t="shared" si="10"/>
        <v>0</v>
      </c>
      <c r="AK81" s="26">
        <f t="shared" si="11"/>
        <v>0</v>
      </c>
      <c r="AL81" s="26">
        <f t="shared" si="12"/>
        <v>0</v>
      </c>
    </row>
    <row r="82" spans="1:38" ht="18.75" customHeight="1">
      <c r="A82" s="18"/>
      <c r="B82" s="18"/>
      <c r="C82" s="64"/>
      <c r="D82" s="19"/>
      <c r="E82" s="32"/>
      <c r="F82" s="20"/>
      <c r="G82" s="20"/>
      <c r="H82" s="20"/>
      <c r="I82" s="32"/>
      <c r="J82" s="32"/>
      <c r="K82" s="32"/>
      <c r="L82" s="32"/>
      <c r="M82" s="32"/>
      <c r="N82" s="32"/>
      <c r="O82" s="32"/>
      <c r="P82" s="32"/>
      <c r="Q82" s="32"/>
      <c r="R82" s="32"/>
      <c r="S82" s="32"/>
      <c r="T82" s="32"/>
      <c r="U82" s="32"/>
      <c r="V82" s="32"/>
      <c r="W82" s="32"/>
      <c r="X82" s="32"/>
      <c r="Y82" s="32"/>
      <c r="Z82" s="32"/>
      <c r="AA82" s="32"/>
      <c r="AB82" s="32"/>
      <c r="AC82" s="32"/>
      <c r="AD82" s="32"/>
      <c r="AE82" s="60"/>
      <c r="AG82" s="26">
        <f t="shared" si="7"/>
        <v>0</v>
      </c>
      <c r="AH82" s="26">
        <f t="shared" si="8"/>
        <v>0</v>
      </c>
      <c r="AI82" s="26">
        <f t="shared" si="9"/>
        <v>0</v>
      </c>
      <c r="AJ82" s="26">
        <f t="shared" si="10"/>
        <v>0</v>
      </c>
      <c r="AK82" s="26">
        <f t="shared" si="11"/>
        <v>0</v>
      </c>
      <c r="AL82" s="26">
        <f t="shared" si="12"/>
        <v>0</v>
      </c>
    </row>
    <row r="83" spans="1:38" ht="18.75" customHeight="1">
      <c r="A83" s="18"/>
      <c r="B83" s="18"/>
      <c r="C83" s="64"/>
      <c r="D83" s="19"/>
      <c r="E83" s="32"/>
      <c r="F83" s="20"/>
      <c r="G83" s="20"/>
      <c r="H83" s="20"/>
      <c r="I83" s="32"/>
      <c r="J83" s="32"/>
      <c r="K83" s="32"/>
      <c r="L83" s="32"/>
      <c r="M83" s="32"/>
      <c r="N83" s="32"/>
      <c r="O83" s="32"/>
      <c r="P83" s="32"/>
      <c r="Q83" s="32"/>
      <c r="R83" s="32"/>
      <c r="S83" s="32"/>
      <c r="T83" s="32"/>
      <c r="U83" s="32"/>
      <c r="V83" s="32"/>
      <c r="W83" s="32"/>
      <c r="X83" s="32"/>
      <c r="Y83" s="32"/>
      <c r="Z83" s="32"/>
      <c r="AA83" s="32"/>
      <c r="AB83" s="32"/>
      <c r="AC83" s="32"/>
      <c r="AD83" s="32"/>
      <c r="AE83" s="60"/>
      <c r="AG83" s="26">
        <f t="shared" si="7"/>
        <v>0</v>
      </c>
      <c r="AH83" s="26">
        <f t="shared" si="8"/>
        <v>0</v>
      </c>
      <c r="AI83" s="26">
        <f t="shared" si="9"/>
        <v>0</v>
      </c>
      <c r="AJ83" s="26">
        <f t="shared" si="10"/>
        <v>0</v>
      </c>
      <c r="AK83" s="26">
        <f t="shared" si="11"/>
        <v>0</v>
      </c>
      <c r="AL83" s="26">
        <f t="shared" si="12"/>
        <v>0</v>
      </c>
    </row>
    <row r="84" spans="1:38" ht="18.75" customHeight="1">
      <c r="A84" s="18"/>
      <c r="B84" s="18"/>
      <c r="C84" s="64"/>
      <c r="D84" s="19"/>
      <c r="E84" s="32"/>
      <c r="F84" s="20"/>
      <c r="G84" s="20"/>
      <c r="H84" s="20"/>
      <c r="I84" s="32"/>
      <c r="J84" s="32"/>
      <c r="K84" s="32"/>
      <c r="L84" s="32"/>
      <c r="M84" s="32"/>
      <c r="N84" s="32"/>
      <c r="O84" s="32"/>
      <c r="P84" s="32"/>
      <c r="Q84" s="32"/>
      <c r="R84" s="32"/>
      <c r="S84" s="32"/>
      <c r="T84" s="32"/>
      <c r="U84" s="32"/>
      <c r="V84" s="32"/>
      <c r="W84" s="32"/>
      <c r="X84" s="32"/>
      <c r="Y84" s="32"/>
      <c r="Z84" s="32"/>
      <c r="AA84" s="32"/>
      <c r="AB84" s="32"/>
      <c r="AC84" s="32"/>
      <c r="AD84" s="32"/>
      <c r="AE84" s="60"/>
      <c r="AG84" s="26">
        <f t="shared" si="7"/>
        <v>0</v>
      </c>
      <c r="AH84" s="26">
        <f t="shared" si="8"/>
        <v>0</v>
      </c>
      <c r="AI84" s="26">
        <f t="shared" si="9"/>
        <v>0</v>
      </c>
      <c r="AJ84" s="26">
        <f t="shared" si="10"/>
        <v>0</v>
      </c>
      <c r="AK84" s="26">
        <f t="shared" si="11"/>
        <v>0</v>
      </c>
      <c r="AL84" s="26">
        <f t="shared" si="12"/>
        <v>0</v>
      </c>
    </row>
    <row r="85" spans="1:38" ht="18.75" customHeight="1">
      <c r="A85" s="18"/>
      <c r="B85" s="18"/>
      <c r="C85" s="64"/>
      <c r="D85" s="19"/>
      <c r="E85" s="32"/>
      <c r="F85" s="20"/>
      <c r="G85" s="20"/>
      <c r="H85" s="20"/>
      <c r="I85" s="32"/>
      <c r="J85" s="32"/>
      <c r="K85" s="32"/>
      <c r="L85" s="32"/>
      <c r="M85" s="32"/>
      <c r="N85" s="32"/>
      <c r="O85" s="32"/>
      <c r="P85" s="32"/>
      <c r="Q85" s="32"/>
      <c r="R85" s="32"/>
      <c r="S85" s="32"/>
      <c r="T85" s="32"/>
      <c r="U85" s="32"/>
      <c r="V85" s="32"/>
      <c r="W85" s="32"/>
      <c r="X85" s="32"/>
      <c r="Y85" s="32"/>
      <c r="Z85" s="32"/>
      <c r="AA85" s="32"/>
      <c r="AB85" s="32"/>
      <c r="AC85" s="32"/>
      <c r="AD85" s="32"/>
      <c r="AE85" s="60"/>
      <c r="AG85" s="26">
        <f t="shared" si="7"/>
        <v>0</v>
      </c>
      <c r="AH85" s="26">
        <f t="shared" si="8"/>
        <v>0</v>
      </c>
      <c r="AI85" s="26">
        <f t="shared" si="9"/>
        <v>0</v>
      </c>
      <c r="AJ85" s="26">
        <f t="shared" si="10"/>
        <v>0</v>
      </c>
      <c r="AK85" s="26">
        <f t="shared" si="11"/>
        <v>0</v>
      </c>
      <c r="AL85" s="26">
        <f t="shared" si="12"/>
        <v>0</v>
      </c>
    </row>
    <row r="86" spans="1:38" ht="18.75" customHeight="1">
      <c r="A86" s="18"/>
      <c r="B86" s="18"/>
      <c r="C86" s="64"/>
      <c r="D86" s="19"/>
      <c r="E86" s="32"/>
      <c r="F86" s="20"/>
      <c r="G86" s="20"/>
      <c r="H86" s="20"/>
      <c r="I86" s="32"/>
      <c r="J86" s="32"/>
      <c r="K86" s="32"/>
      <c r="L86" s="32"/>
      <c r="M86" s="32"/>
      <c r="N86" s="32"/>
      <c r="O86" s="32"/>
      <c r="P86" s="32"/>
      <c r="Q86" s="32"/>
      <c r="R86" s="32"/>
      <c r="S86" s="32"/>
      <c r="T86" s="32"/>
      <c r="U86" s="32"/>
      <c r="V86" s="32"/>
      <c r="W86" s="32"/>
      <c r="X86" s="32"/>
      <c r="Y86" s="32"/>
      <c r="Z86" s="32"/>
      <c r="AA86" s="32"/>
      <c r="AB86" s="32"/>
      <c r="AC86" s="32"/>
      <c r="AD86" s="32"/>
      <c r="AE86" s="60"/>
      <c r="AG86" s="26">
        <f t="shared" si="7"/>
        <v>0</v>
      </c>
      <c r="AH86" s="26">
        <f t="shared" si="8"/>
        <v>0</v>
      </c>
      <c r="AI86" s="26">
        <f t="shared" si="9"/>
        <v>0</v>
      </c>
      <c r="AJ86" s="26">
        <f t="shared" si="10"/>
        <v>0</v>
      </c>
      <c r="AK86" s="26">
        <f t="shared" si="11"/>
        <v>0</v>
      </c>
      <c r="AL86" s="26">
        <f t="shared" si="12"/>
        <v>0</v>
      </c>
    </row>
    <row r="87" spans="1:38" ht="18.75" customHeight="1">
      <c r="A87" s="18"/>
      <c r="B87" s="18"/>
      <c r="C87" s="64"/>
      <c r="D87" s="19"/>
      <c r="E87" s="32"/>
      <c r="F87" s="20"/>
      <c r="G87" s="20"/>
      <c r="H87" s="20"/>
      <c r="I87" s="32"/>
      <c r="J87" s="32"/>
      <c r="K87" s="32"/>
      <c r="L87" s="32"/>
      <c r="M87" s="32"/>
      <c r="N87" s="32"/>
      <c r="O87" s="32"/>
      <c r="P87" s="32"/>
      <c r="Q87" s="32"/>
      <c r="R87" s="32"/>
      <c r="S87" s="32"/>
      <c r="T87" s="32"/>
      <c r="U87" s="32"/>
      <c r="V87" s="32"/>
      <c r="W87" s="32"/>
      <c r="X87" s="32"/>
      <c r="Y87" s="32"/>
      <c r="Z87" s="32"/>
      <c r="AA87" s="32"/>
      <c r="AB87" s="32"/>
      <c r="AC87" s="32"/>
      <c r="AD87" s="32"/>
      <c r="AE87" s="60"/>
      <c r="AG87" s="26">
        <f t="shared" si="7"/>
        <v>0</v>
      </c>
      <c r="AH87" s="26">
        <f t="shared" si="8"/>
        <v>0</v>
      </c>
      <c r="AI87" s="26">
        <f t="shared" si="9"/>
        <v>0</v>
      </c>
      <c r="AJ87" s="26">
        <f t="shared" si="10"/>
        <v>0</v>
      </c>
      <c r="AK87" s="26">
        <f t="shared" si="11"/>
        <v>0</v>
      </c>
      <c r="AL87" s="26">
        <f t="shared" si="12"/>
        <v>0</v>
      </c>
    </row>
    <row r="88" spans="1:38" ht="18.75" customHeight="1">
      <c r="A88" s="18"/>
      <c r="B88" s="18"/>
      <c r="C88" s="64"/>
      <c r="D88" s="19"/>
      <c r="E88" s="32"/>
      <c r="F88" s="20"/>
      <c r="G88" s="20"/>
      <c r="H88" s="20"/>
      <c r="I88" s="32"/>
      <c r="J88" s="32"/>
      <c r="K88" s="32"/>
      <c r="L88" s="32"/>
      <c r="M88" s="32"/>
      <c r="N88" s="32"/>
      <c r="O88" s="32"/>
      <c r="P88" s="32"/>
      <c r="Q88" s="32"/>
      <c r="R88" s="32"/>
      <c r="S88" s="32"/>
      <c r="T88" s="32"/>
      <c r="U88" s="32"/>
      <c r="V88" s="32"/>
      <c r="W88" s="32"/>
      <c r="X88" s="32"/>
      <c r="Y88" s="32"/>
      <c r="Z88" s="32"/>
      <c r="AA88" s="32"/>
      <c r="AB88" s="32"/>
      <c r="AC88" s="32"/>
      <c r="AD88" s="32"/>
      <c r="AE88" s="60"/>
      <c r="AG88" s="26">
        <f t="shared" si="7"/>
        <v>0</v>
      </c>
      <c r="AH88" s="26">
        <f t="shared" si="8"/>
        <v>0</v>
      </c>
      <c r="AI88" s="26">
        <f t="shared" si="9"/>
        <v>0</v>
      </c>
      <c r="AJ88" s="26">
        <f t="shared" si="10"/>
        <v>0</v>
      </c>
      <c r="AK88" s="26">
        <f t="shared" si="11"/>
        <v>0</v>
      </c>
      <c r="AL88" s="26">
        <f t="shared" si="12"/>
        <v>0</v>
      </c>
    </row>
    <row r="89" spans="1:38" ht="18.75" customHeight="1">
      <c r="A89" s="18"/>
      <c r="B89" s="18"/>
      <c r="C89" s="64"/>
      <c r="D89" s="19"/>
      <c r="E89" s="32"/>
      <c r="F89" s="20"/>
      <c r="G89" s="20"/>
      <c r="H89" s="20"/>
      <c r="I89" s="32"/>
      <c r="J89" s="32"/>
      <c r="K89" s="32"/>
      <c r="L89" s="32"/>
      <c r="M89" s="32"/>
      <c r="N89" s="32"/>
      <c r="O89" s="32"/>
      <c r="P89" s="32"/>
      <c r="Q89" s="32"/>
      <c r="R89" s="32"/>
      <c r="S89" s="32"/>
      <c r="T89" s="32"/>
      <c r="U89" s="32"/>
      <c r="V89" s="32"/>
      <c r="W89" s="32"/>
      <c r="X89" s="32"/>
      <c r="Y89" s="32"/>
      <c r="Z89" s="32"/>
      <c r="AA89" s="32"/>
      <c r="AB89" s="32"/>
      <c r="AC89" s="32"/>
      <c r="AD89" s="32"/>
      <c r="AE89" s="60"/>
      <c r="AG89" s="26">
        <f t="shared" si="7"/>
        <v>0</v>
      </c>
      <c r="AH89" s="26">
        <f t="shared" si="8"/>
        <v>0</v>
      </c>
      <c r="AI89" s="26">
        <f t="shared" si="9"/>
        <v>0</v>
      </c>
      <c r="AJ89" s="26">
        <f t="shared" si="10"/>
        <v>0</v>
      </c>
      <c r="AK89" s="26">
        <f t="shared" si="11"/>
        <v>0</v>
      </c>
      <c r="AL89" s="26">
        <f t="shared" si="12"/>
        <v>0</v>
      </c>
    </row>
    <row r="90" spans="1:38" ht="18.75" customHeight="1">
      <c r="A90" s="18"/>
      <c r="B90" s="18"/>
      <c r="C90" s="64"/>
      <c r="D90" s="19"/>
      <c r="E90" s="32"/>
      <c r="F90" s="20"/>
      <c r="G90" s="20"/>
      <c r="H90" s="20"/>
      <c r="I90" s="32"/>
      <c r="J90" s="32"/>
      <c r="K90" s="32"/>
      <c r="L90" s="32"/>
      <c r="M90" s="32"/>
      <c r="N90" s="32"/>
      <c r="O90" s="32"/>
      <c r="P90" s="32"/>
      <c r="Q90" s="32"/>
      <c r="R90" s="32"/>
      <c r="S90" s="32"/>
      <c r="T90" s="32"/>
      <c r="U90" s="32"/>
      <c r="V90" s="32"/>
      <c r="W90" s="32"/>
      <c r="X90" s="32"/>
      <c r="Y90" s="32"/>
      <c r="Z90" s="32"/>
      <c r="AA90" s="32"/>
      <c r="AB90" s="32"/>
      <c r="AC90" s="32"/>
      <c r="AD90" s="32"/>
      <c r="AE90" s="60"/>
      <c r="AG90" s="26">
        <f t="shared" si="7"/>
        <v>0</v>
      </c>
      <c r="AH90" s="26">
        <f t="shared" si="8"/>
        <v>0</v>
      </c>
      <c r="AI90" s="26">
        <f t="shared" si="9"/>
        <v>0</v>
      </c>
      <c r="AJ90" s="26">
        <f t="shared" si="10"/>
        <v>0</v>
      </c>
      <c r="AK90" s="26">
        <f t="shared" si="11"/>
        <v>0</v>
      </c>
      <c r="AL90" s="26">
        <f t="shared" si="12"/>
        <v>0</v>
      </c>
    </row>
    <row r="91" spans="1:38" ht="18.75" customHeight="1">
      <c r="A91" s="18"/>
      <c r="B91" s="18"/>
      <c r="C91" s="64"/>
      <c r="D91" s="19"/>
      <c r="E91" s="32"/>
      <c r="F91" s="20"/>
      <c r="G91" s="20"/>
      <c r="H91" s="20"/>
      <c r="I91" s="32"/>
      <c r="J91" s="32"/>
      <c r="K91" s="32"/>
      <c r="L91" s="32"/>
      <c r="M91" s="32"/>
      <c r="N91" s="32"/>
      <c r="O91" s="32"/>
      <c r="P91" s="32"/>
      <c r="Q91" s="32"/>
      <c r="R91" s="32"/>
      <c r="S91" s="32"/>
      <c r="T91" s="32"/>
      <c r="U91" s="32"/>
      <c r="V91" s="32"/>
      <c r="W91" s="32"/>
      <c r="X91" s="32"/>
      <c r="Y91" s="32"/>
      <c r="Z91" s="32"/>
      <c r="AA91" s="32"/>
      <c r="AB91" s="32"/>
      <c r="AC91" s="32"/>
      <c r="AD91" s="32"/>
      <c r="AE91" s="60"/>
      <c r="AG91" s="26">
        <f t="shared" si="7"/>
        <v>0</v>
      </c>
      <c r="AH91" s="26">
        <f t="shared" si="8"/>
        <v>0</v>
      </c>
      <c r="AI91" s="26">
        <f t="shared" si="9"/>
        <v>0</v>
      </c>
      <c r="AJ91" s="26">
        <f t="shared" si="10"/>
        <v>0</v>
      </c>
      <c r="AK91" s="26">
        <f t="shared" si="11"/>
        <v>0</v>
      </c>
      <c r="AL91" s="26">
        <f t="shared" si="12"/>
        <v>0</v>
      </c>
    </row>
    <row r="92" spans="1:38" ht="18.75" customHeight="1">
      <c r="A92" s="18"/>
      <c r="B92" s="18"/>
      <c r="C92" s="64"/>
      <c r="D92" s="19"/>
      <c r="E92" s="32"/>
      <c r="F92" s="20"/>
      <c r="G92" s="20"/>
      <c r="H92" s="20"/>
      <c r="I92" s="32"/>
      <c r="J92" s="32"/>
      <c r="K92" s="32"/>
      <c r="L92" s="32"/>
      <c r="M92" s="32"/>
      <c r="N92" s="32"/>
      <c r="O92" s="32"/>
      <c r="P92" s="32"/>
      <c r="Q92" s="32"/>
      <c r="R92" s="32"/>
      <c r="S92" s="32"/>
      <c r="T92" s="32"/>
      <c r="U92" s="32"/>
      <c r="V92" s="32"/>
      <c r="W92" s="32"/>
      <c r="X92" s="32"/>
      <c r="Y92" s="32"/>
      <c r="Z92" s="32"/>
      <c r="AA92" s="32"/>
      <c r="AB92" s="32"/>
      <c r="AC92" s="32"/>
      <c r="AD92" s="32"/>
      <c r="AE92" s="60"/>
      <c r="AG92" s="26">
        <f t="shared" si="7"/>
        <v>0</v>
      </c>
      <c r="AH92" s="26">
        <f t="shared" si="8"/>
        <v>0</v>
      </c>
      <c r="AI92" s="26">
        <f t="shared" si="9"/>
        <v>0</v>
      </c>
      <c r="AJ92" s="26">
        <f t="shared" si="10"/>
        <v>0</v>
      </c>
      <c r="AK92" s="26">
        <f t="shared" si="11"/>
        <v>0</v>
      </c>
      <c r="AL92" s="26">
        <f t="shared" si="12"/>
        <v>0</v>
      </c>
    </row>
    <row r="93" spans="1:38" ht="18.75" customHeight="1">
      <c r="A93" s="18"/>
      <c r="B93" s="18"/>
      <c r="C93" s="64"/>
      <c r="D93" s="19"/>
      <c r="E93" s="32"/>
      <c r="F93" s="20"/>
      <c r="G93" s="20"/>
      <c r="H93" s="20"/>
      <c r="I93" s="32"/>
      <c r="J93" s="32"/>
      <c r="K93" s="32"/>
      <c r="L93" s="32"/>
      <c r="M93" s="32"/>
      <c r="N93" s="32"/>
      <c r="O93" s="32"/>
      <c r="P93" s="32"/>
      <c r="Q93" s="32"/>
      <c r="R93" s="32"/>
      <c r="S93" s="32"/>
      <c r="T93" s="32"/>
      <c r="U93" s="32"/>
      <c r="V93" s="32"/>
      <c r="W93" s="32"/>
      <c r="X93" s="32"/>
      <c r="Y93" s="32"/>
      <c r="Z93" s="32"/>
      <c r="AA93" s="32"/>
      <c r="AB93" s="32"/>
      <c r="AC93" s="32"/>
      <c r="AD93" s="32"/>
      <c r="AE93" s="60"/>
      <c r="AG93" s="26">
        <f t="shared" si="7"/>
        <v>0</v>
      </c>
      <c r="AH93" s="26">
        <f t="shared" si="8"/>
        <v>0</v>
      </c>
      <c r="AI93" s="26">
        <f t="shared" si="9"/>
        <v>0</v>
      </c>
      <c r="AJ93" s="26">
        <f t="shared" si="10"/>
        <v>0</v>
      </c>
      <c r="AK93" s="26">
        <f t="shared" si="11"/>
        <v>0</v>
      </c>
      <c r="AL93" s="26">
        <f t="shared" si="12"/>
        <v>0</v>
      </c>
    </row>
    <row r="94" spans="1:38" ht="18.75" customHeight="1">
      <c r="A94" s="18"/>
      <c r="B94" s="18"/>
      <c r="C94" s="64"/>
      <c r="D94" s="19"/>
      <c r="E94" s="32"/>
      <c r="F94" s="20"/>
      <c r="G94" s="20"/>
      <c r="H94" s="20"/>
      <c r="I94" s="32"/>
      <c r="J94" s="32"/>
      <c r="K94" s="32"/>
      <c r="L94" s="32"/>
      <c r="M94" s="32"/>
      <c r="N94" s="32"/>
      <c r="O94" s="32"/>
      <c r="P94" s="32"/>
      <c r="Q94" s="32"/>
      <c r="R94" s="32"/>
      <c r="S94" s="32"/>
      <c r="T94" s="32"/>
      <c r="U94" s="32"/>
      <c r="V94" s="32"/>
      <c r="W94" s="32"/>
      <c r="X94" s="32"/>
      <c r="Y94" s="32"/>
      <c r="Z94" s="32"/>
      <c r="AA94" s="32"/>
      <c r="AB94" s="32"/>
      <c r="AC94" s="32"/>
      <c r="AD94" s="32"/>
      <c r="AE94" s="60"/>
      <c r="AG94" s="26">
        <f t="shared" si="7"/>
        <v>0</v>
      </c>
      <c r="AH94" s="26">
        <f t="shared" si="8"/>
        <v>0</v>
      </c>
      <c r="AI94" s="26">
        <f t="shared" si="9"/>
        <v>0</v>
      </c>
      <c r="AJ94" s="26">
        <f t="shared" si="10"/>
        <v>0</v>
      </c>
      <c r="AK94" s="26">
        <f t="shared" si="11"/>
        <v>0</v>
      </c>
      <c r="AL94" s="26">
        <f t="shared" si="12"/>
        <v>0</v>
      </c>
    </row>
    <row r="95" spans="1:38" ht="18.75" customHeight="1">
      <c r="A95" s="18"/>
      <c r="B95" s="18"/>
      <c r="C95" s="64"/>
      <c r="D95" s="19"/>
      <c r="E95" s="32"/>
      <c r="F95" s="20"/>
      <c r="G95" s="20"/>
      <c r="H95" s="20"/>
      <c r="I95" s="32"/>
      <c r="J95" s="32"/>
      <c r="K95" s="32"/>
      <c r="L95" s="32"/>
      <c r="M95" s="32"/>
      <c r="N95" s="32"/>
      <c r="O95" s="32"/>
      <c r="P95" s="32"/>
      <c r="Q95" s="32"/>
      <c r="R95" s="32"/>
      <c r="S95" s="32"/>
      <c r="T95" s="32"/>
      <c r="U95" s="32"/>
      <c r="V95" s="32"/>
      <c r="W95" s="32"/>
      <c r="X95" s="32"/>
      <c r="Y95" s="32"/>
      <c r="Z95" s="32"/>
      <c r="AA95" s="32"/>
      <c r="AB95" s="32"/>
      <c r="AC95" s="32"/>
      <c r="AD95" s="32"/>
      <c r="AE95" s="60"/>
      <c r="AG95" s="26">
        <f t="shared" si="7"/>
        <v>0</v>
      </c>
      <c r="AH95" s="26">
        <f t="shared" si="8"/>
        <v>0</v>
      </c>
      <c r="AI95" s="26">
        <f t="shared" si="9"/>
        <v>0</v>
      </c>
      <c r="AJ95" s="26">
        <f t="shared" si="10"/>
        <v>0</v>
      </c>
      <c r="AK95" s="26">
        <f t="shared" si="11"/>
        <v>0</v>
      </c>
      <c r="AL95" s="26">
        <f t="shared" si="12"/>
        <v>0</v>
      </c>
    </row>
    <row r="96" spans="1:38" ht="18.75" customHeight="1">
      <c r="A96" s="18"/>
      <c r="B96" s="18"/>
      <c r="C96" s="64"/>
      <c r="D96" s="19"/>
      <c r="E96" s="32"/>
      <c r="F96" s="20"/>
      <c r="G96" s="20"/>
      <c r="H96" s="20"/>
      <c r="I96" s="32"/>
      <c r="J96" s="32"/>
      <c r="K96" s="32"/>
      <c r="L96" s="32"/>
      <c r="M96" s="32"/>
      <c r="N96" s="32"/>
      <c r="O96" s="32"/>
      <c r="P96" s="32"/>
      <c r="Q96" s="32"/>
      <c r="R96" s="32"/>
      <c r="S96" s="32"/>
      <c r="T96" s="32"/>
      <c r="U96" s="32"/>
      <c r="V96" s="32"/>
      <c r="W96" s="32"/>
      <c r="X96" s="32"/>
      <c r="Y96" s="32"/>
      <c r="Z96" s="32"/>
      <c r="AA96" s="32"/>
      <c r="AB96" s="32"/>
      <c r="AC96" s="32"/>
      <c r="AD96" s="32"/>
      <c r="AE96" s="60"/>
      <c r="AG96" s="26">
        <f t="shared" si="7"/>
        <v>0</v>
      </c>
      <c r="AH96" s="26">
        <f t="shared" si="8"/>
        <v>0</v>
      </c>
      <c r="AI96" s="26">
        <f t="shared" si="9"/>
        <v>0</v>
      </c>
      <c r="AJ96" s="26">
        <f t="shared" si="10"/>
        <v>0</v>
      </c>
      <c r="AK96" s="26">
        <f t="shared" si="11"/>
        <v>0</v>
      </c>
      <c r="AL96" s="26">
        <f t="shared" si="12"/>
        <v>0</v>
      </c>
    </row>
    <row r="97" spans="1:38" ht="18.75" customHeight="1">
      <c r="A97" s="18"/>
      <c r="B97" s="18"/>
      <c r="C97" s="64"/>
      <c r="D97" s="19"/>
      <c r="E97" s="32"/>
      <c r="F97" s="20"/>
      <c r="G97" s="20"/>
      <c r="H97" s="20"/>
      <c r="I97" s="32"/>
      <c r="J97" s="32"/>
      <c r="K97" s="32"/>
      <c r="L97" s="32"/>
      <c r="M97" s="32"/>
      <c r="N97" s="32"/>
      <c r="O97" s="32"/>
      <c r="P97" s="32"/>
      <c r="Q97" s="32"/>
      <c r="R97" s="32"/>
      <c r="S97" s="32"/>
      <c r="T97" s="32"/>
      <c r="U97" s="32"/>
      <c r="V97" s="32"/>
      <c r="W97" s="32"/>
      <c r="X97" s="32"/>
      <c r="Y97" s="32"/>
      <c r="Z97" s="32"/>
      <c r="AA97" s="32"/>
      <c r="AB97" s="32"/>
      <c r="AC97" s="32"/>
      <c r="AD97" s="32"/>
      <c r="AE97" s="60"/>
      <c r="AG97" s="26">
        <f t="shared" si="7"/>
        <v>0</v>
      </c>
      <c r="AH97" s="26">
        <f t="shared" si="8"/>
        <v>0</v>
      </c>
      <c r="AI97" s="26">
        <f t="shared" si="9"/>
        <v>0</v>
      </c>
      <c r="AJ97" s="26">
        <f t="shared" si="10"/>
        <v>0</v>
      </c>
      <c r="AK97" s="26">
        <f t="shared" si="11"/>
        <v>0</v>
      </c>
      <c r="AL97" s="26">
        <f t="shared" si="12"/>
        <v>0</v>
      </c>
    </row>
    <row r="98" spans="1:38" ht="18.75" customHeight="1">
      <c r="A98" s="18"/>
      <c r="B98" s="18"/>
      <c r="C98" s="64"/>
      <c r="D98" s="19"/>
      <c r="E98" s="32"/>
      <c r="F98" s="20"/>
      <c r="G98" s="20"/>
      <c r="H98" s="20"/>
      <c r="I98" s="32"/>
      <c r="J98" s="32"/>
      <c r="K98" s="32"/>
      <c r="L98" s="32"/>
      <c r="M98" s="32"/>
      <c r="N98" s="32"/>
      <c r="O98" s="32"/>
      <c r="P98" s="32"/>
      <c r="Q98" s="32"/>
      <c r="R98" s="32"/>
      <c r="S98" s="32"/>
      <c r="T98" s="32"/>
      <c r="U98" s="32"/>
      <c r="V98" s="32"/>
      <c r="W98" s="32"/>
      <c r="X98" s="32"/>
      <c r="Y98" s="32"/>
      <c r="Z98" s="32"/>
      <c r="AA98" s="32"/>
      <c r="AB98" s="32"/>
      <c r="AC98" s="32"/>
      <c r="AD98" s="32"/>
      <c r="AE98" s="60"/>
      <c r="AG98" s="26">
        <f t="shared" si="7"/>
        <v>0</v>
      </c>
      <c r="AH98" s="26">
        <f t="shared" si="8"/>
        <v>0</v>
      </c>
      <c r="AI98" s="26">
        <f t="shared" si="9"/>
        <v>0</v>
      </c>
      <c r="AJ98" s="26">
        <f t="shared" si="10"/>
        <v>0</v>
      </c>
      <c r="AK98" s="26">
        <f t="shared" si="11"/>
        <v>0</v>
      </c>
      <c r="AL98" s="26">
        <f t="shared" si="12"/>
        <v>0</v>
      </c>
    </row>
    <row r="99" spans="1:38" ht="18.75" customHeight="1">
      <c r="A99" s="18"/>
      <c r="B99" s="18"/>
      <c r="C99" s="64"/>
      <c r="D99" s="19"/>
      <c r="E99" s="32"/>
      <c r="F99" s="20"/>
      <c r="G99" s="20"/>
      <c r="H99" s="20"/>
      <c r="I99" s="32"/>
      <c r="J99" s="32"/>
      <c r="K99" s="32"/>
      <c r="L99" s="32"/>
      <c r="M99" s="32"/>
      <c r="N99" s="32"/>
      <c r="O99" s="32"/>
      <c r="P99" s="32"/>
      <c r="Q99" s="32"/>
      <c r="R99" s="32"/>
      <c r="S99" s="32"/>
      <c r="T99" s="32"/>
      <c r="U99" s="32"/>
      <c r="V99" s="32"/>
      <c r="W99" s="32"/>
      <c r="X99" s="32"/>
      <c r="Y99" s="32"/>
      <c r="Z99" s="32"/>
      <c r="AA99" s="32"/>
      <c r="AB99" s="32"/>
      <c r="AC99" s="32"/>
      <c r="AD99" s="32"/>
      <c r="AE99" s="60"/>
      <c r="AG99" s="26">
        <f t="shared" si="7"/>
        <v>0</v>
      </c>
      <c r="AH99" s="26">
        <f t="shared" si="8"/>
        <v>0</v>
      </c>
      <c r="AI99" s="26">
        <f t="shared" si="9"/>
        <v>0</v>
      </c>
      <c r="AJ99" s="26">
        <f t="shared" si="10"/>
        <v>0</v>
      </c>
      <c r="AK99" s="26">
        <f t="shared" si="11"/>
        <v>0</v>
      </c>
      <c r="AL99" s="26">
        <f t="shared" si="12"/>
        <v>0</v>
      </c>
    </row>
    <row r="100" spans="1:38" ht="18.75" customHeight="1">
      <c r="A100" s="18"/>
      <c r="B100" s="18"/>
      <c r="C100" s="64"/>
      <c r="D100" s="19"/>
      <c r="E100" s="32"/>
      <c r="F100" s="20"/>
      <c r="G100" s="20"/>
      <c r="H100" s="20"/>
      <c r="I100" s="32"/>
      <c r="J100" s="32"/>
      <c r="K100" s="32"/>
      <c r="L100" s="32"/>
      <c r="M100" s="32"/>
      <c r="N100" s="32"/>
      <c r="O100" s="32"/>
      <c r="P100" s="32"/>
      <c r="Q100" s="32"/>
      <c r="R100" s="32"/>
      <c r="S100" s="32"/>
      <c r="T100" s="32"/>
      <c r="U100" s="32"/>
      <c r="V100" s="32"/>
      <c r="W100" s="32"/>
      <c r="X100" s="32"/>
      <c r="Y100" s="32"/>
      <c r="Z100" s="32"/>
      <c r="AA100" s="32"/>
      <c r="AB100" s="32"/>
      <c r="AC100" s="32"/>
      <c r="AD100" s="32"/>
      <c r="AE100" s="60"/>
      <c r="AG100" s="26">
        <f t="shared" si="7"/>
        <v>0</v>
      </c>
      <c r="AH100" s="26">
        <f t="shared" si="8"/>
        <v>0</v>
      </c>
      <c r="AI100" s="26">
        <f t="shared" si="9"/>
        <v>0</v>
      </c>
      <c r="AJ100" s="26">
        <f t="shared" si="10"/>
        <v>0</v>
      </c>
      <c r="AK100" s="26">
        <f t="shared" si="11"/>
        <v>0</v>
      </c>
      <c r="AL100" s="26">
        <f t="shared" si="12"/>
        <v>0</v>
      </c>
    </row>
    <row r="101" spans="1:38" ht="18.75" customHeight="1">
      <c r="A101" s="18"/>
      <c r="B101" s="18"/>
      <c r="C101" s="64"/>
      <c r="D101" s="19"/>
      <c r="E101" s="32"/>
      <c r="F101" s="20"/>
      <c r="G101" s="20"/>
      <c r="H101" s="20"/>
      <c r="I101" s="32"/>
      <c r="J101" s="32"/>
      <c r="K101" s="32"/>
      <c r="L101" s="32"/>
      <c r="M101" s="32"/>
      <c r="N101" s="32"/>
      <c r="O101" s="32"/>
      <c r="P101" s="32"/>
      <c r="Q101" s="32"/>
      <c r="R101" s="32"/>
      <c r="S101" s="32"/>
      <c r="T101" s="32"/>
      <c r="U101" s="32"/>
      <c r="V101" s="32"/>
      <c r="W101" s="32"/>
      <c r="X101" s="32"/>
      <c r="Y101" s="32"/>
      <c r="Z101" s="32"/>
      <c r="AA101" s="32"/>
      <c r="AB101" s="32"/>
      <c r="AC101" s="32"/>
      <c r="AD101" s="32"/>
      <c r="AE101" s="60"/>
      <c r="AG101" s="26">
        <f t="shared" si="7"/>
        <v>0</v>
      </c>
      <c r="AH101" s="26">
        <f t="shared" si="8"/>
        <v>0</v>
      </c>
      <c r="AI101" s="26">
        <f t="shared" si="9"/>
        <v>0</v>
      </c>
      <c r="AJ101" s="26">
        <f t="shared" si="10"/>
        <v>0</v>
      </c>
      <c r="AK101" s="26">
        <f t="shared" si="11"/>
        <v>0</v>
      </c>
      <c r="AL101" s="26">
        <f t="shared" si="12"/>
        <v>0</v>
      </c>
    </row>
    <row r="102" spans="1:38" ht="18.75">
      <c r="AE102" s="62"/>
    </row>
    <row r="103" spans="1:38" ht="18.75">
      <c r="AE103" s="62"/>
    </row>
    <row r="104" spans="1:38" ht="18.75">
      <c r="AE104" s="62"/>
    </row>
    <row r="105" spans="1:38" ht="18.75">
      <c r="AE105" s="62"/>
    </row>
    <row r="106" spans="1:38" ht="18.75">
      <c r="AE106" s="62"/>
    </row>
    <row r="107" spans="1:38" ht="18.75">
      <c r="AE107" s="62"/>
    </row>
    <row r="108" spans="1:38" ht="18.75">
      <c r="AE108" s="62"/>
    </row>
    <row r="109" spans="1:38" ht="18.75">
      <c r="AE109" s="62"/>
    </row>
    <row r="110" spans="1:38" ht="18.75">
      <c r="AE110" s="62"/>
    </row>
    <row r="111" spans="1:38" ht="18.75">
      <c r="AE111" s="62"/>
    </row>
    <row r="112" spans="1:38" ht="18.75">
      <c r="AE112" s="62"/>
    </row>
    <row r="113" spans="31:31" ht="18.75">
      <c r="AE113" s="62"/>
    </row>
    <row r="114" spans="31:31" ht="18.75">
      <c r="AE114" s="62"/>
    </row>
    <row r="115" spans="31:31" ht="18.75">
      <c r="AE115" s="62"/>
    </row>
    <row r="116" spans="31:31" ht="18.75">
      <c r="AE116" s="62"/>
    </row>
    <row r="117" spans="31:31" ht="18.75">
      <c r="AE117" s="62"/>
    </row>
    <row r="118" spans="31:31" ht="18.75">
      <c r="AE118" s="62"/>
    </row>
    <row r="119" spans="31:31" ht="18.75">
      <c r="AE119" s="62"/>
    </row>
    <row r="120" spans="31:31" ht="18.75">
      <c r="AE120" s="62"/>
    </row>
    <row r="121" spans="31:31" ht="18.75">
      <c r="AE121" s="62"/>
    </row>
    <row r="122" spans="31:31" ht="18.75">
      <c r="AE122" s="62"/>
    </row>
    <row r="123" spans="31:31" ht="18.75">
      <c r="AE123" s="62"/>
    </row>
    <row r="124" spans="31:31" ht="18.75">
      <c r="AE124" s="62"/>
    </row>
    <row r="125" spans="31:31" ht="18.75">
      <c r="AE125" s="62"/>
    </row>
    <row r="126" spans="31:31" ht="18.75">
      <c r="AE126" s="62"/>
    </row>
    <row r="127" spans="31:31" ht="18.75">
      <c r="AE127" s="62"/>
    </row>
    <row r="128" spans="31:31" ht="18.75">
      <c r="AE128" s="62"/>
    </row>
    <row r="129" spans="31:31" ht="18.75">
      <c r="AE129" s="62"/>
    </row>
    <row r="130" spans="31:31" ht="18.75">
      <c r="AE130" s="62"/>
    </row>
    <row r="131" spans="31:31" ht="18.75">
      <c r="AE131" s="62"/>
    </row>
    <row r="132" spans="31:31" ht="18.75">
      <c r="AE132" s="62"/>
    </row>
    <row r="133" spans="31:31" ht="18.75">
      <c r="AE133" s="62"/>
    </row>
    <row r="134" spans="31:31" ht="18.75">
      <c r="AE134" s="62"/>
    </row>
    <row r="135" spans="31:31" ht="18.75">
      <c r="AE135" s="62"/>
    </row>
    <row r="136" spans="31:31" ht="18.75">
      <c r="AE136" s="62"/>
    </row>
    <row r="137" spans="31:31" ht="18.75">
      <c r="AE137" s="62"/>
    </row>
    <row r="138" spans="31:31" ht="18.75">
      <c r="AE138" s="62"/>
    </row>
    <row r="139" spans="31:31" ht="18.75">
      <c r="AE139" s="62"/>
    </row>
    <row r="140" spans="31:31" ht="18.75">
      <c r="AE140" s="62"/>
    </row>
    <row r="141" spans="31:31" ht="18.75">
      <c r="AE141" s="62"/>
    </row>
    <row r="142" spans="31:31" ht="18.75">
      <c r="AE142" s="62"/>
    </row>
    <row r="143" spans="31:31" ht="18.75">
      <c r="AE143" s="62"/>
    </row>
    <row r="144" spans="31:31" ht="18.75">
      <c r="AE144" s="62"/>
    </row>
    <row r="145" spans="31:31" ht="18.75">
      <c r="AE145" s="62"/>
    </row>
    <row r="146" spans="31:31" ht="18.75">
      <c r="AE146" s="62"/>
    </row>
    <row r="147" spans="31:31" ht="18.75">
      <c r="AE147" s="62"/>
    </row>
    <row r="148" spans="31:31" ht="18.75">
      <c r="AE148" s="62"/>
    </row>
    <row r="149" spans="31:31" ht="18.75">
      <c r="AE149" s="62"/>
    </row>
    <row r="150" spans="31:31" ht="18.75">
      <c r="AE150" s="62"/>
    </row>
    <row r="151" spans="31:31" ht="18.75">
      <c r="AE151" s="62"/>
    </row>
    <row r="152" spans="31:31" ht="18.75">
      <c r="AE152" s="62"/>
    </row>
    <row r="153" spans="31:31" ht="18.75">
      <c r="AE153" s="62"/>
    </row>
    <row r="154" spans="31:31" ht="18.75">
      <c r="AE154" s="62"/>
    </row>
    <row r="155" spans="31:31" ht="18.75">
      <c r="AE155" s="62"/>
    </row>
    <row r="156" spans="31:31" ht="18.75">
      <c r="AE156" s="62"/>
    </row>
    <row r="157" spans="31:31" ht="18.75">
      <c r="AE157" s="62"/>
    </row>
    <row r="158" spans="31:31" ht="18.75">
      <c r="AE158" s="62"/>
    </row>
    <row r="159" spans="31:31" ht="18.75">
      <c r="AE159" s="62"/>
    </row>
    <row r="160" spans="31:31" ht="18.75">
      <c r="AE160" s="62"/>
    </row>
    <row r="161" spans="31:31" ht="18.75">
      <c r="AE161" s="62"/>
    </row>
    <row r="162" spans="31:31" ht="18.75">
      <c r="AE162" s="62"/>
    </row>
    <row r="163" spans="31:31" ht="18.75">
      <c r="AE163" s="62"/>
    </row>
    <row r="164" spans="31:31" ht="18.75">
      <c r="AE164" s="62"/>
    </row>
    <row r="165" spans="31:31" ht="18.75">
      <c r="AE165" s="62"/>
    </row>
    <row r="166" spans="31:31" ht="18.75">
      <c r="AE166" s="62"/>
    </row>
    <row r="167" spans="31:31" ht="18.75">
      <c r="AE167" s="62"/>
    </row>
    <row r="168" spans="31:31" ht="18.75">
      <c r="AE168" s="62"/>
    </row>
    <row r="169" spans="31:31" ht="18.75">
      <c r="AE169" s="62"/>
    </row>
    <row r="170" spans="31:31" ht="18.75">
      <c r="AE170" s="62"/>
    </row>
    <row r="171" spans="31:31" ht="18.75">
      <c r="AE171" s="62"/>
    </row>
    <row r="172" spans="31:31" ht="18.75">
      <c r="AE172" s="62"/>
    </row>
    <row r="173" spans="31:31" ht="18.75">
      <c r="AE173" s="62"/>
    </row>
    <row r="174" spans="31:31" ht="18.75">
      <c r="AE174" s="62"/>
    </row>
    <row r="175" spans="31:31" ht="18.75">
      <c r="AE175" s="62"/>
    </row>
    <row r="176" spans="31:31" ht="18.75">
      <c r="AE176" s="62"/>
    </row>
    <row r="177" spans="31:31" ht="18.75">
      <c r="AE177" s="62"/>
    </row>
    <row r="178" spans="31:31" ht="18.75">
      <c r="AE178" s="62"/>
    </row>
    <row r="179" spans="31:31" ht="18.75">
      <c r="AE179" s="62"/>
    </row>
    <row r="180" spans="31:31" ht="18.75">
      <c r="AE180" s="62"/>
    </row>
    <row r="181" spans="31:31" ht="18.75">
      <c r="AE181" s="62"/>
    </row>
    <row r="182" spans="31:31" ht="18.75">
      <c r="AE182" s="62"/>
    </row>
    <row r="183" spans="31:31" ht="18.75">
      <c r="AE183" s="62"/>
    </row>
    <row r="184" spans="31:31" ht="18.75">
      <c r="AE184" s="62"/>
    </row>
    <row r="185" spans="31:31" ht="18.75">
      <c r="AE185" s="62"/>
    </row>
    <row r="186" spans="31:31" ht="18.75">
      <c r="AE186" s="62"/>
    </row>
    <row r="187" spans="31:31" ht="18.75">
      <c r="AE187" s="62"/>
    </row>
    <row r="188" spans="31:31" ht="18.75">
      <c r="AE188" s="62"/>
    </row>
    <row r="189" spans="31:31" ht="18.75">
      <c r="AE189" s="62"/>
    </row>
    <row r="190" spans="31:31" ht="18.75">
      <c r="AE190" s="62"/>
    </row>
    <row r="191" spans="31:31" ht="18.75">
      <c r="AE191" s="62"/>
    </row>
    <row r="192" spans="31:31" ht="18.75">
      <c r="AE192" s="62"/>
    </row>
    <row r="193" spans="31:31" ht="18.75">
      <c r="AE193" s="62"/>
    </row>
    <row r="194" spans="31:31" ht="18.75">
      <c r="AE194" s="62"/>
    </row>
    <row r="195" spans="31:31" ht="18.75">
      <c r="AE195" s="62"/>
    </row>
    <row r="196" spans="31:31" ht="18.75">
      <c r="AE196" s="62"/>
    </row>
    <row r="197" spans="31:31" ht="18.75">
      <c r="AE197" s="62"/>
    </row>
    <row r="198" spans="31:31" ht="18.75">
      <c r="AE198" s="62"/>
    </row>
    <row r="199" spans="31:31" ht="18.75">
      <c r="AE199" s="62"/>
    </row>
    <row r="200" spans="31:31" ht="18.75">
      <c r="AE200" s="62"/>
    </row>
    <row r="201" spans="31:31" ht="18.75">
      <c r="AE201" s="62"/>
    </row>
    <row r="202" spans="31:31" ht="18.75">
      <c r="AE202" s="62"/>
    </row>
    <row r="203" spans="31:31" ht="18.75">
      <c r="AE203" s="62"/>
    </row>
    <row r="204" spans="31:31" ht="18.75">
      <c r="AE204" s="62"/>
    </row>
    <row r="205" spans="31:31" ht="18.75">
      <c r="AE205" s="62"/>
    </row>
    <row r="206" spans="31:31" ht="18.75">
      <c r="AE206" s="62"/>
    </row>
    <row r="207" spans="31:31" ht="18.75">
      <c r="AE207" s="62"/>
    </row>
    <row r="208" spans="31:31" ht="18.75">
      <c r="AE208" s="62"/>
    </row>
    <row r="209" spans="31:31" ht="18.75">
      <c r="AE209" s="62"/>
    </row>
    <row r="210" spans="31:31" ht="18.75">
      <c r="AE210" s="62"/>
    </row>
    <row r="211" spans="31:31" ht="18.75">
      <c r="AE211" s="62"/>
    </row>
    <row r="212" spans="31:31" ht="18.75">
      <c r="AE212" s="62"/>
    </row>
    <row r="213" spans="31:31" ht="18.75">
      <c r="AE213" s="62"/>
    </row>
    <row r="214" spans="31:31" ht="18.75">
      <c r="AE214" s="62"/>
    </row>
    <row r="215" spans="31:31" ht="18.75">
      <c r="AE215" s="62"/>
    </row>
    <row r="216" spans="31:31" ht="18.75">
      <c r="AE216" s="62"/>
    </row>
    <row r="217" spans="31:31" ht="18.75">
      <c r="AE217" s="62"/>
    </row>
    <row r="218" spans="31:31" ht="18.75">
      <c r="AE218" s="62"/>
    </row>
    <row r="219" spans="31:31" ht="18.75">
      <c r="AE219" s="62"/>
    </row>
    <row r="220" spans="31:31" ht="18.75">
      <c r="AE220" s="62"/>
    </row>
    <row r="221" spans="31:31" ht="18.75">
      <c r="AE221" s="62"/>
    </row>
    <row r="222" spans="31:31" ht="18.75">
      <c r="AE222" s="62"/>
    </row>
    <row r="223" spans="31:31" ht="18.75">
      <c r="AE223" s="62"/>
    </row>
    <row r="224" spans="31:31" ht="18.75">
      <c r="AE224" s="62"/>
    </row>
    <row r="225" spans="31:31" ht="18.75">
      <c r="AE225" s="62"/>
    </row>
    <row r="226" spans="31:31" ht="18.75">
      <c r="AE226" s="62"/>
    </row>
    <row r="227" spans="31:31" ht="18.75">
      <c r="AE227" s="62"/>
    </row>
    <row r="228" spans="31:31" ht="18.75">
      <c r="AE228" s="62"/>
    </row>
    <row r="229" spans="31:31" ht="18.75">
      <c r="AE229" s="62"/>
    </row>
    <row r="230" spans="31:31" ht="18.75">
      <c r="AE230" s="62"/>
    </row>
    <row r="231" spans="31:31" ht="18.75">
      <c r="AE231" s="62"/>
    </row>
    <row r="232" spans="31:31" ht="18.75">
      <c r="AE232" s="62"/>
    </row>
    <row r="233" spans="31:31" ht="18.75">
      <c r="AE233" s="62"/>
    </row>
    <row r="234" spans="31:31" ht="18.75">
      <c r="AE234" s="62"/>
    </row>
    <row r="235" spans="31:31" ht="18.75">
      <c r="AE235" s="62"/>
    </row>
    <row r="236" spans="31:31" ht="18.75">
      <c r="AE236" s="62"/>
    </row>
    <row r="237" spans="31:31" ht="18.75">
      <c r="AE237" s="62"/>
    </row>
    <row r="238" spans="31:31" ht="18.75">
      <c r="AE238" s="62"/>
    </row>
    <row r="239" spans="31:31" ht="18.75">
      <c r="AE239" s="62"/>
    </row>
    <row r="240" spans="31:31" ht="18.75">
      <c r="AE240" s="62"/>
    </row>
    <row r="241" spans="31:31" ht="18.75">
      <c r="AE241" s="62"/>
    </row>
    <row r="242" spans="31:31" ht="18.75">
      <c r="AE242" s="62"/>
    </row>
    <row r="243" spans="31:31" ht="18.75">
      <c r="AE243" s="62"/>
    </row>
    <row r="244" spans="31:31" ht="18.75">
      <c r="AE244" s="62"/>
    </row>
    <row r="245" spans="31:31" ht="18.75">
      <c r="AE245" s="62"/>
    </row>
    <row r="246" spans="31:31" ht="18.75">
      <c r="AE246" s="62"/>
    </row>
    <row r="247" spans="31:31" ht="18.75">
      <c r="AE247" s="62"/>
    </row>
    <row r="248" spans="31:31" ht="18.75">
      <c r="AE248" s="62"/>
    </row>
    <row r="249" spans="31:31" ht="18.75">
      <c r="AE249" s="62"/>
    </row>
    <row r="250" spans="31:31" ht="18.75">
      <c r="AE250" s="62"/>
    </row>
    <row r="251" spans="31:31" ht="18.75">
      <c r="AE251" s="62"/>
    </row>
    <row r="252" spans="31:31" ht="18.75">
      <c r="AE252" s="62"/>
    </row>
    <row r="253" spans="31:31" ht="18.75">
      <c r="AE253" s="62"/>
    </row>
    <row r="254" spans="31:31" ht="18.75">
      <c r="AE254" s="62"/>
    </row>
    <row r="255" spans="31:31" ht="18.75">
      <c r="AE255" s="62"/>
    </row>
    <row r="256" spans="31:31" ht="18.75">
      <c r="AE256" s="62"/>
    </row>
    <row r="257" spans="31:31" ht="18.75">
      <c r="AE257" s="62"/>
    </row>
    <row r="258" spans="31:31" ht="18.75">
      <c r="AE258" s="62"/>
    </row>
    <row r="259" spans="31:31" ht="18.75">
      <c r="AE259" s="62"/>
    </row>
    <row r="260" spans="31:31" ht="18.75">
      <c r="AE260" s="62"/>
    </row>
    <row r="261" spans="31:31" ht="18.75">
      <c r="AE261" s="62"/>
    </row>
    <row r="262" spans="31:31" ht="18.75">
      <c r="AE262" s="62"/>
    </row>
    <row r="263" spans="31:31" ht="18.75">
      <c r="AE263" s="62"/>
    </row>
    <row r="264" spans="31:31" ht="18.75">
      <c r="AE264" s="62"/>
    </row>
    <row r="265" spans="31:31" ht="18.75">
      <c r="AE265" s="62"/>
    </row>
    <row r="266" spans="31:31" ht="18.75">
      <c r="AE266" s="62"/>
    </row>
    <row r="267" spans="31:31" ht="18.75">
      <c r="AE267" s="62"/>
    </row>
    <row r="268" spans="31:31" ht="18.75">
      <c r="AE268" s="62"/>
    </row>
    <row r="269" spans="31:31" ht="18.75">
      <c r="AE269" s="62"/>
    </row>
    <row r="270" spans="31:31" ht="18.75">
      <c r="AE270" s="62"/>
    </row>
    <row r="271" spans="31:31" ht="18.75">
      <c r="AE271" s="62"/>
    </row>
    <row r="272" spans="31:31" ht="18.75">
      <c r="AE272" s="62"/>
    </row>
    <row r="273" spans="31:31" ht="18.75">
      <c r="AE273" s="62"/>
    </row>
    <row r="274" spans="31:31" ht="18.75">
      <c r="AE274" s="62"/>
    </row>
    <row r="275" spans="31:31" ht="18.75">
      <c r="AE275" s="62"/>
    </row>
    <row r="276" spans="31:31" ht="18.75">
      <c r="AE276" s="62"/>
    </row>
    <row r="277" spans="31:31" ht="18.75">
      <c r="AE277" s="62"/>
    </row>
    <row r="278" spans="31:31" ht="18.75">
      <c r="AE278" s="62"/>
    </row>
    <row r="279" spans="31:31" ht="18.75">
      <c r="AE279" s="62"/>
    </row>
    <row r="280" spans="31:31" ht="18.75">
      <c r="AE280" s="62"/>
    </row>
    <row r="281" spans="31:31" ht="18.75">
      <c r="AE281" s="62"/>
    </row>
    <row r="282" spans="31:31" ht="18.75">
      <c r="AE282" s="62"/>
    </row>
    <row r="283" spans="31:31" ht="18.75">
      <c r="AE283" s="62"/>
    </row>
    <row r="284" spans="31:31" ht="18.75">
      <c r="AE284" s="62"/>
    </row>
    <row r="285" spans="31:31" ht="18.75">
      <c r="AE285" s="62"/>
    </row>
    <row r="286" spans="31:31" ht="18.75">
      <c r="AE286" s="62"/>
    </row>
    <row r="287" spans="31:31" ht="18.75">
      <c r="AE287" s="62"/>
    </row>
    <row r="288" spans="31:31" ht="18.75">
      <c r="AE288" s="62"/>
    </row>
    <row r="289" spans="31:31" ht="18.75">
      <c r="AE289" s="62"/>
    </row>
    <row r="290" spans="31:31" ht="18.75">
      <c r="AE290" s="62"/>
    </row>
    <row r="291" spans="31:31" ht="18.75">
      <c r="AE291" s="62"/>
    </row>
    <row r="292" spans="31:31" ht="18.75">
      <c r="AE292" s="62"/>
    </row>
    <row r="293" spans="31:31" ht="18.75">
      <c r="AE293" s="62"/>
    </row>
    <row r="294" spans="31:31" ht="18.75">
      <c r="AE294" s="62"/>
    </row>
    <row r="295" spans="31:31" ht="18.75">
      <c r="AE295" s="62"/>
    </row>
    <row r="296" spans="31:31" ht="18.75">
      <c r="AE296" s="62"/>
    </row>
    <row r="297" spans="31:31" ht="18.75">
      <c r="AE297" s="62"/>
    </row>
    <row r="298" spans="31:31" ht="18.75">
      <c r="AE298" s="62"/>
    </row>
    <row r="299" spans="31:31" ht="18.75">
      <c r="AE299" s="62"/>
    </row>
    <row r="300" spans="31:31" ht="18.75">
      <c r="AE300" s="62"/>
    </row>
    <row r="301" spans="31:31" ht="18.75">
      <c r="AE301" s="62"/>
    </row>
    <row r="302" spans="31:31" ht="18.75">
      <c r="AE302" s="62"/>
    </row>
    <row r="303" spans="31:31" ht="18.75">
      <c r="AE303" s="62"/>
    </row>
    <row r="304" spans="31:31" ht="18.75">
      <c r="AE304" s="62"/>
    </row>
    <row r="305" spans="31:31" ht="18.75">
      <c r="AE305" s="62"/>
    </row>
    <row r="306" spans="31:31" ht="18.75">
      <c r="AE306" s="62"/>
    </row>
    <row r="307" spans="31:31" ht="18.75">
      <c r="AE307" s="62"/>
    </row>
    <row r="308" spans="31:31" ht="18.75">
      <c r="AE308" s="62"/>
    </row>
    <row r="309" spans="31:31" ht="18.75">
      <c r="AE309" s="62"/>
    </row>
    <row r="310" spans="31:31" ht="18.75">
      <c r="AE310" s="62"/>
    </row>
    <row r="311" spans="31:31" ht="18.75">
      <c r="AE311" s="62"/>
    </row>
    <row r="312" spans="31:31" ht="18.75">
      <c r="AE312" s="62"/>
    </row>
    <row r="313" spans="31:31" ht="18.75">
      <c r="AE313" s="62"/>
    </row>
    <row r="314" spans="31:31" ht="18.75">
      <c r="AE314" s="62"/>
    </row>
    <row r="315" spans="31:31" ht="18.75">
      <c r="AE315" s="62"/>
    </row>
    <row r="316" spans="31:31" ht="18.75">
      <c r="AE316" s="62"/>
    </row>
    <row r="317" spans="31:31" ht="18.75">
      <c r="AE317" s="62"/>
    </row>
    <row r="318" spans="31:31" ht="18.75">
      <c r="AE318" s="62"/>
    </row>
    <row r="319" spans="31:31" ht="18.75">
      <c r="AE319" s="62"/>
    </row>
    <row r="320" spans="31:31" ht="18.75">
      <c r="AE320" s="62"/>
    </row>
    <row r="321" spans="31:31" ht="18.75">
      <c r="AE321" s="62"/>
    </row>
    <row r="322" spans="31:31" ht="18.75">
      <c r="AE322" s="62"/>
    </row>
    <row r="323" spans="31:31" ht="18.75">
      <c r="AE323" s="62"/>
    </row>
    <row r="324" spans="31:31" ht="18.75">
      <c r="AE324" s="62"/>
    </row>
    <row r="325" spans="31:31" ht="18.75">
      <c r="AE325" s="62"/>
    </row>
    <row r="326" spans="31:31" ht="18.75">
      <c r="AE326" s="62"/>
    </row>
    <row r="327" spans="31:31" ht="18.75">
      <c r="AE327" s="62"/>
    </row>
    <row r="328" spans="31:31" ht="18.75">
      <c r="AE328" s="62"/>
    </row>
    <row r="329" spans="31:31" ht="18.75">
      <c r="AE329" s="62"/>
    </row>
    <row r="330" spans="31:31" ht="18.75">
      <c r="AE330" s="62"/>
    </row>
    <row r="331" spans="31:31" ht="18.75">
      <c r="AE331" s="62"/>
    </row>
    <row r="332" spans="31:31" ht="18.75">
      <c r="AE332" s="62"/>
    </row>
    <row r="333" spans="31:31" ht="18.75">
      <c r="AE333" s="62"/>
    </row>
    <row r="334" spans="31:31" ht="18.75">
      <c r="AE334" s="62"/>
    </row>
    <row r="335" spans="31:31" ht="18.75">
      <c r="AE335" s="62"/>
    </row>
    <row r="336" spans="31:31" ht="18.75">
      <c r="AE336" s="62"/>
    </row>
    <row r="337" spans="31:31" ht="18.75">
      <c r="AE337" s="62"/>
    </row>
    <row r="338" spans="31:31" ht="18.75">
      <c r="AE338" s="62"/>
    </row>
    <row r="339" spans="31:31" ht="18.75">
      <c r="AE339" s="62"/>
    </row>
    <row r="340" spans="31:31" ht="18.75">
      <c r="AE340" s="62"/>
    </row>
    <row r="341" spans="31:31" ht="18.75">
      <c r="AE341" s="62"/>
    </row>
    <row r="342" spans="31:31" ht="18.75">
      <c r="AE342" s="62"/>
    </row>
    <row r="343" spans="31:31" ht="18.75">
      <c r="AE343" s="62"/>
    </row>
    <row r="344" spans="31:31" ht="18.75">
      <c r="AE344" s="62"/>
    </row>
    <row r="345" spans="31:31" ht="18.75">
      <c r="AE345" s="62"/>
    </row>
    <row r="346" spans="31:31" ht="18.75">
      <c r="AE346" s="62"/>
    </row>
    <row r="347" spans="31:31" ht="18.75">
      <c r="AE347" s="62"/>
    </row>
    <row r="348" spans="31:31" ht="18.75">
      <c r="AE348" s="62"/>
    </row>
    <row r="349" spans="31:31" ht="18.75">
      <c r="AE349" s="62"/>
    </row>
    <row r="350" spans="31:31" ht="18.75">
      <c r="AE350" s="62"/>
    </row>
    <row r="351" spans="31:31" ht="18.75">
      <c r="AE351" s="62"/>
    </row>
    <row r="352" spans="31:31" ht="18.75">
      <c r="AE352" s="62"/>
    </row>
    <row r="353" spans="31:31" ht="18.75">
      <c r="AE353" s="62"/>
    </row>
    <row r="354" spans="31:31" ht="18.75">
      <c r="AE354" s="62"/>
    </row>
    <row r="355" spans="31:31" ht="18.75">
      <c r="AE355" s="62"/>
    </row>
    <row r="356" spans="31:31" ht="18.75">
      <c r="AE356" s="62"/>
    </row>
    <row r="357" spans="31:31" ht="18.75">
      <c r="AE357" s="62"/>
    </row>
    <row r="358" spans="31:31" ht="18.75">
      <c r="AE358" s="62"/>
    </row>
    <row r="359" spans="31:31" ht="18.75">
      <c r="AE359" s="62"/>
    </row>
    <row r="360" spans="31:31" ht="18.75">
      <c r="AE360" s="62"/>
    </row>
    <row r="361" spans="31:31" ht="18.75">
      <c r="AE361" s="62"/>
    </row>
    <row r="362" spans="31:31" ht="18.75">
      <c r="AE362" s="62"/>
    </row>
    <row r="363" spans="31:31" ht="18.75">
      <c r="AE363" s="62"/>
    </row>
    <row r="364" spans="31:31" ht="18.75">
      <c r="AE364" s="62"/>
    </row>
    <row r="365" spans="31:31" ht="18.75">
      <c r="AE365" s="62"/>
    </row>
    <row r="366" spans="31:31" ht="18.75">
      <c r="AE366" s="62"/>
    </row>
    <row r="367" spans="31:31" ht="18.75">
      <c r="AE367" s="62"/>
    </row>
    <row r="368" spans="31:31" ht="18.75">
      <c r="AE368" s="62"/>
    </row>
    <row r="369" spans="31:31" ht="18.75">
      <c r="AE369" s="62"/>
    </row>
    <row r="370" spans="31:31" ht="18.75">
      <c r="AE370" s="62"/>
    </row>
    <row r="371" spans="31:31" ht="18.75">
      <c r="AE371" s="62"/>
    </row>
    <row r="372" spans="31:31" ht="18.75">
      <c r="AE372" s="62"/>
    </row>
    <row r="373" spans="31:31" ht="18.75">
      <c r="AE373" s="62"/>
    </row>
    <row r="374" spans="31:31" ht="18.75">
      <c r="AE374" s="62"/>
    </row>
    <row r="375" spans="31:31" ht="18.75">
      <c r="AE375" s="62"/>
    </row>
    <row r="376" spans="31:31" ht="18.75">
      <c r="AE376" s="62"/>
    </row>
    <row r="377" spans="31:31" ht="18.75">
      <c r="AE377" s="62"/>
    </row>
    <row r="378" spans="31:31" ht="18.75">
      <c r="AE378" s="62"/>
    </row>
    <row r="379" spans="31:31" ht="18.75">
      <c r="AE379" s="62"/>
    </row>
    <row r="380" spans="31:31" ht="18.75">
      <c r="AE380" s="62"/>
    </row>
    <row r="381" spans="31:31" ht="18.75">
      <c r="AE381" s="62"/>
    </row>
    <row r="382" spans="31:31" ht="18.75">
      <c r="AE382" s="62"/>
    </row>
    <row r="383" spans="31:31" ht="18.75">
      <c r="AE383" s="62"/>
    </row>
    <row r="384" spans="31:31" ht="18.75">
      <c r="AE384" s="62"/>
    </row>
    <row r="385" spans="31:31" ht="18.75">
      <c r="AE385" s="62"/>
    </row>
    <row r="386" spans="31:31" ht="18.75">
      <c r="AE386" s="62"/>
    </row>
    <row r="387" spans="31:31" ht="18.75">
      <c r="AE387" s="62"/>
    </row>
    <row r="388" spans="31:31" ht="18.75">
      <c r="AE388" s="62"/>
    </row>
    <row r="389" spans="31:31" ht="18.75">
      <c r="AE389" s="62"/>
    </row>
    <row r="390" spans="31:31" ht="18.75">
      <c r="AE390" s="62"/>
    </row>
    <row r="391" spans="31:31" ht="18.75">
      <c r="AE391" s="62"/>
    </row>
    <row r="392" spans="31:31" ht="18.75">
      <c r="AE392" s="62"/>
    </row>
    <row r="393" spans="31:31" ht="18.75">
      <c r="AE393" s="62"/>
    </row>
    <row r="394" spans="31:31" ht="18.75">
      <c r="AE394" s="62"/>
    </row>
    <row r="395" spans="31:31" ht="18.75">
      <c r="AE395" s="62"/>
    </row>
    <row r="396" spans="31:31" ht="18.75">
      <c r="AE396" s="62"/>
    </row>
    <row r="397" spans="31:31" ht="18.75">
      <c r="AE397" s="62"/>
    </row>
    <row r="398" spans="31:31" ht="18.75">
      <c r="AE398" s="62"/>
    </row>
    <row r="399" spans="31:31" ht="18.75">
      <c r="AE399" s="62"/>
    </row>
    <row r="400" spans="31:31" ht="18.75">
      <c r="AE400" s="62"/>
    </row>
    <row r="401" spans="31:31" ht="18.75">
      <c r="AE401" s="62"/>
    </row>
    <row r="402" spans="31:31" ht="18.75">
      <c r="AE402" s="62"/>
    </row>
    <row r="403" spans="31:31" ht="18.75">
      <c r="AE403" s="62"/>
    </row>
    <row r="404" spans="31:31" ht="18.75">
      <c r="AE404" s="62"/>
    </row>
    <row r="405" spans="31:31" ht="18.75">
      <c r="AE405" s="62"/>
    </row>
    <row r="406" spans="31:31" ht="18.75">
      <c r="AE406" s="62"/>
    </row>
    <row r="407" spans="31:31" ht="18.75">
      <c r="AE407" s="62"/>
    </row>
    <row r="408" spans="31:31" ht="18.75">
      <c r="AE408" s="62"/>
    </row>
    <row r="409" spans="31:31" ht="18.75">
      <c r="AE409" s="62"/>
    </row>
    <row r="410" spans="31:31" ht="18.75">
      <c r="AE410" s="62"/>
    </row>
    <row r="411" spans="31:31" ht="18.75">
      <c r="AE411" s="62"/>
    </row>
    <row r="412" spans="31:31" ht="18.75">
      <c r="AE412" s="62"/>
    </row>
    <row r="413" spans="31:31" ht="18.75">
      <c r="AE413" s="62"/>
    </row>
    <row r="414" spans="31:31" ht="18.75">
      <c r="AE414" s="62"/>
    </row>
    <row r="415" spans="31:31" ht="18.75">
      <c r="AE415" s="62"/>
    </row>
    <row r="416" spans="31:31" ht="18.75">
      <c r="AE416" s="62"/>
    </row>
    <row r="417" spans="31:31" ht="18.75">
      <c r="AE417" s="62"/>
    </row>
    <row r="418" spans="31:31" ht="18.75">
      <c r="AE418" s="62"/>
    </row>
    <row r="419" spans="31:31" ht="18.75">
      <c r="AE419" s="62"/>
    </row>
    <row r="420" spans="31:31" ht="18.75">
      <c r="AE420" s="62"/>
    </row>
    <row r="421" spans="31:31" ht="18.75">
      <c r="AE421" s="62"/>
    </row>
    <row r="422" spans="31:31" ht="18.75">
      <c r="AE422" s="62"/>
    </row>
    <row r="423" spans="31:31" ht="18.75">
      <c r="AE423" s="62"/>
    </row>
    <row r="424" spans="31:31" ht="18.75">
      <c r="AE424" s="62"/>
    </row>
    <row r="425" spans="31:31" ht="18.75">
      <c r="AE425" s="62"/>
    </row>
    <row r="426" spans="31:31" ht="18.75">
      <c r="AE426" s="62"/>
    </row>
    <row r="427" spans="31:31" ht="18.75">
      <c r="AE427" s="62"/>
    </row>
    <row r="428" spans="31:31" ht="18.75">
      <c r="AE428" s="62"/>
    </row>
    <row r="429" spans="31:31" ht="18.75">
      <c r="AE429" s="62"/>
    </row>
    <row r="430" spans="31:31" ht="18.75">
      <c r="AE430" s="62"/>
    </row>
    <row r="431" spans="31:31" ht="18.75">
      <c r="AE431" s="62"/>
    </row>
    <row r="432" spans="31:31" ht="18.75">
      <c r="AE432" s="62"/>
    </row>
    <row r="433" spans="31:31" ht="18.75">
      <c r="AE433" s="62"/>
    </row>
    <row r="434" spans="31:31" ht="18.75">
      <c r="AE434" s="62"/>
    </row>
    <row r="435" spans="31:31" ht="18.75">
      <c r="AE435" s="62"/>
    </row>
    <row r="436" spans="31:31" ht="18.75">
      <c r="AE436" s="62"/>
    </row>
    <row r="437" spans="31:31" ht="18.75">
      <c r="AE437" s="62"/>
    </row>
    <row r="438" spans="31:31" ht="18.75">
      <c r="AE438" s="62"/>
    </row>
    <row r="439" spans="31:31" ht="18.75">
      <c r="AE439" s="62"/>
    </row>
    <row r="440" spans="31:31" ht="18.75">
      <c r="AE440" s="62"/>
    </row>
    <row r="441" spans="31:31" ht="18.75">
      <c r="AE441" s="62"/>
    </row>
    <row r="442" spans="31:31" ht="18.75">
      <c r="AE442" s="62"/>
    </row>
    <row r="443" spans="31:31" ht="18.75">
      <c r="AE443" s="62"/>
    </row>
    <row r="444" spans="31:31" ht="18.75">
      <c r="AE444" s="62"/>
    </row>
    <row r="445" spans="31:31" ht="18.75">
      <c r="AE445" s="62"/>
    </row>
    <row r="446" spans="31:31" ht="18.75">
      <c r="AE446" s="62"/>
    </row>
    <row r="447" spans="31:31" ht="18.75">
      <c r="AE447" s="62"/>
    </row>
    <row r="448" spans="31:31" ht="18.75">
      <c r="AE448" s="62"/>
    </row>
    <row r="449" spans="31:31" ht="18.75">
      <c r="AE449" s="62"/>
    </row>
    <row r="450" spans="31:31" ht="18.75">
      <c r="AE450" s="62"/>
    </row>
    <row r="451" spans="31:31" ht="18.75">
      <c r="AE451" s="62"/>
    </row>
    <row r="452" spans="31:31" ht="18.75">
      <c r="AE452" s="62"/>
    </row>
    <row r="453" spans="31:31" ht="18.75">
      <c r="AE453" s="62"/>
    </row>
    <row r="454" spans="31:31" ht="18.75">
      <c r="AE454" s="62"/>
    </row>
    <row r="455" spans="31:31" ht="18.75">
      <c r="AE455" s="62"/>
    </row>
    <row r="456" spans="31:31" ht="18.75">
      <c r="AE456" s="62"/>
    </row>
    <row r="457" spans="31:31" ht="18.75">
      <c r="AE457" s="62"/>
    </row>
    <row r="458" spans="31:31" ht="18.75">
      <c r="AE458" s="62"/>
    </row>
    <row r="459" spans="31:31" ht="18.75">
      <c r="AE459" s="62"/>
    </row>
    <row r="460" spans="31:31" ht="18.75">
      <c r="AE460" s="62"/>
    </row>
    <row r="461" spans="31:31" ht="18.75">
      <c r="AE461" s="62"/>
    </row>
    <row r="462" spans="31:31" ht="18.75">
      <c r="AE462" s="62"/>
    </row>
    <row r="463" spans="31:31" ht="18.75">
      <c r="AE463" s="62"/>
    </row>
    <row r="464" spans="31:31" ht="18.75">
      <c r="AE464" s="62"/>
    </row>
    <row r="465" spans="31:31" ht="18.75">
      <c r="AE465" s="62"/>
    </row>
    <row r="466" spans="31:31" ht="18.75">
      <c r="AE466" s="62"/>
    </row>
    <row r="467" spans="31:31" ht="18.75">
      <c r="AE467" s="62"/>
    </row>
    <row r="468" spans="31:31" ht="18.75">
      <c r="AE468" s="62"/>
    </row>
    <row r="469" spans="31:31" ht="18.75">
      <c r="AE469" s="62"/>
    </row>
    <row r="470" spans="31:31" ht="18.75">
      <c r="AE470" s="62"/>
    </row>
    <row r="471" spans="31:31" ht="18.75">
      <c r="AE471" s="62"/>
    </row>
    <row r="472" spans="31:31" ht="18.75">
      <c r="AE472" s="62"/>
    </row>
    <row r="473" spans="31:31" ht="18.75">
      <c r="AE473" s="62"/>
    </row>
    <row r="474" spans="31:31" ht="18.75">
      <c r="AE474" s="62"/>
    </row>
    <row r="475" spans="31:31" ht="18.75">
      <c r="AE475" s="62"/>
    </row>
    <row r="476" spans="31:31" ht="18.75">
      <c r="AE476" s="62"/>
    </row>
    <row r="477" spans="31:31" ht="18.75">
      <c r="AE477" s="62"/>
    </row>
    <row r="478" spans="31:31" ht="18.75">
      <c r="AE478" s="62"/>
    </row>
    <row r="479" spans="31:31" ht="18.75">
      <c r="AE479" s="62"/>
    </row>
    <row r="480" spans="31:31" ht="18.75">
      <c r="AE480" s="62"/>
    </row>
    <row r="481" spans="31:31" ht="18.75">
      <c r="AE481" s="62"/>
    </row>
    <row r="482" spans="31:31" ht="18.75">
      <c r="AE482" s="62"/>
    </row>
    <row r="483" spans="31:31" ht="18.75">
      <c r="AE483" s="62"/>
    </row>
    <row r="484" spans="31:31" ht="18.75">
      <c r="AE484" s="62"/>
    </row>
  </sheetData>
  <autoFilter ref="A4:AE101">
    <sortState ref="A5:AE101">
      <sortCondition ref="I4:I101"/>
    </sortState>
  </autoFilter>
  <sortState ref="B5:AE101">
    <sortCondition ref="C4"/>
  </sortState>
  <mergeCells count="16">
    <mergeCell ref="AD2:AD3"/>
    <mergeCell ref="Y2:Y3"/>
    <mergeCell ref="Z2:Z3"/>
    <mergeCell ref="AA2:AA3"/>
    <mergeCell ref="AB2:AB3"/>
    <mergeCell ref="AC2:AC3"/>
    <mergeCell ref="T2:T3"/>
    <mergeCell ref="U2:U3"/>
    <mergeCell ref="V2:V3"/>
    <mergeCell ref="W2:W3"/>
    <mergeCell ref="X2:X3"/>
    <mergeCell ref="K2:L2"/>
    <mergeCell ref="M2:O2"/>
    <mergeCell ref="P2:Q2"/>
    <mergeCell ref="R2:S2"/>
    <mergeCell ref="D1:I1"/>
  </mergeCells>
  <phoneticPr fontId="15" type="noConversion"/>
  <conditionalFormatting sqref="V12:AD12 U17:AD17 Q13:AD13 I5:V5 V6:W6 J18:AD18 I10:AC10 I5:U101 V28:AD28 Q29:AD29 I21:V21 V22:W22 V7:V101 W5:AD101 I26:AC26 I31:AD59">
    <cfRule type="containsText" dxfId="1681" priority="18" operator="containsText" text="A">
      <formula>NOT(ISERROR(SEARCH("A",I5)))</formula>
    </cfRule>
    <cfRule type="containsText" dxfId="1680" priority="19" operator="containsText" text="B">
      <formula>NOT(ISERROR(SEARCH("B",I5)))</formula>
    </cfRule>
    <cfRule type="containsText" dxfId="1679" priority="20" operator="containsText" text="c">
      <formula>NOT(ISERROR(SEARCH("c",I5)))</formula>
    </cfRule>
    <cfRule type="containsText" dxfId="1678" priority="21" operator="containsText" text="A">
      <formula>NOT(ISERROR(SEARCH("A",I5)))</formula>
    </cfRule>
  </conditionalFormatting>
  <conditionalFormatting sqref="AE5:AE101">
    <cfRule type="cellIs" dxfId="1677" priority="11" operator="between">
      <formula>5</formula>
      <formula>6</formula>
    </cfRule>
    <cfRule type="cellIs" dxfId="1676" priority="12" operator="between">
      <formula>5</formula>
      <formula>6</formula>
    </cfRule>
    <cfRule type="cellIs" dxfId="1675" priority="13" operator="between">
      <formula>3</formula>
      <formula>4</formula>
    </cfRule>
    <cfRule type="cellIs" dxfId="1674" priority="14" operator="between">
      <formula>1</formula>
      <formula>2</formula>
    </cfRule>
    <cfRule type="cellIs" dxfId="1673" priority="15" operator="between">
      <formula>1</formula>
      <formula>2</formula>
    </cfRule>
    <cfRule type="cellIs" dxfId="1672" priority="16" operator="equal">
      <formula>1</formula>
    </cfRule>
    <cfRule type="cellIs" dxfId="1671" priority="17" operator="equal">
      <formula>"1 ; 2"</formula>
    </cfRule>
  </conditionalFormatting>
  <dataValidations count="2">
    <dataValidation type="list" allowBlank="1" showInputMessage="1" showErrorMessage="1" sqref="I5:AD101">
      <formula1>$AF$2:$AF$4</formula1>
    </dataValidation>
    <dataValidation type="list" allowBlank="1" showInputMessage="1" showErrorMessage="1" sqref="E5:E113">
      <formula1>$AF$6:$AF$7</formula1>
    </dataValidation>
  </dataValidations>
  <pageMargins left="0.78740157499999996" right="0.78740157499999996" top="0.984251969" bottom="0.984251969" header="0.4921259845" footer="0.4921259845"/>
  <pageSetup paperSize="9" scale="35" fitToHeight="2"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sheetPr codeName="Feuil2">
    <tabColor theme="3" tint="0.39997558519241921"/>
  </sheetPr>
  <dimension ref="A1:IY62"/>
  <sheetViews>
    <sheetView showGridLines="0" tabSelected="1" view="pageBreakPreview" zoomScale="85" zoomScaleNormal="100" zoomScaleSheetLayoutView="85" workbookViewId="0">
      <selection activeCell="D48" sqref="D48"/>
    </sheetView>
  </sheetViews>
  <sheetFormatPr baseColWidth="10" defaultRowHeight="12.75"/>
  <cols>
    <col min="1" max="1" width="3.28515625" style="86" customWidth="1"/>
    <col min="2" max="2" width="5.85546875" style="86" customWidth="1"/>
    <col min="3" max="6" width="20.7109375" style="86" customWidth="1"/>
    <col min="7" max="7" width="7.7109375" style="146" customWidth="1"/>
    <col min="8" max="8" width="7.42578125" style="146" customWidth="1"/>
    <col min="9" max="11" width="10.7109375" style="86" customWidth="1"/>
    <col min="12" max="12" width="6.5703125" style="86" customWidth="1"/>
    <col min="13" max="13" width="8.28515625" style="86" customWidth="1"/>
    <col min="14" max="15" width="6.7109375" style="86" customWidth="1"/>
    <col min="16" max="16" width="8.42578125" style="86" customWidth="1"/>
    <col min="17" max="17" width="5.5703125" style="86" customWidth="1"/>
    <col min="18" max="18" width="7.140625" style="86" customWidth="1"/>
    <col min="19" max="19" width="6.140625" style="143" customWidth="1"/>
    <col min="20" max="16384" width="11.42578125" style="86"/>
  </cols>
  <sheetData>
    <row r="1" spans="1:19" s="140" customFormat="1" ht="24.75" thickTop="1" thickBot="1">
      <c r="A1" s="90"/>
      <c r="B1" s="90"/>
      <c r="C1" s="90"/>
      <c r="D1" s="166" t="s">
        <v>59</v>
      </c>
      <c r="E1" s="167"/>
      <c r="F1" s="90"/>
      <c r="G1" s="90"/>
      <c r="H1" s="90"/>
      <c r="K1" s="141"/>
      <c r="S1" s="142"/>
    </row>
    <row r="2" spans="1:19" ht="76.5" customHeight="1" thickTop="1">
      <c r="A2" s="87"/>
      <c r="B2" s="91"/>
      <c r="C2" s="91"/>
      <c r="D2" s="173" t="s">
        <v>150</v>
      </c>
      <c r="E2" s="173"/>
      <c r="F2" s="179" t="s">
        <v>166</v>
      </c>
      <c r="G2" s="180"/>
      <c r="H2" s="180"/>
    </row>
    <row r="3" spans="1:19" ht="21.75" customHeight="1">
      <c r="A3" s="87"/>
      <c r="B3" s="87"/>
      <c r="C3" s="87"/>
      <c r="D3" s="87"/>
      <c r="E3" s="87"/>
      <c r="F3" s="92"/>
      <c r="G3" s="92"/>
      <c r="H3" s="92"/>
    </row>
    <row r="4" spans="1:19" ht="23.25" customHeight="1">
      <c r="A4" s="87"/>
      <c r="B4" s="177" t="s">
        <v>164</v>
      </c>
      <c r="C4" s="177"/>
      <c r="D4" s="183" t="str">
        <f>C62 &amp; " " &amp; D62</f>
        <v>ASSURANCETOURIX Prénom ASSURANCETOURIX</v>
      </c>
      <c r="E4" s="183"/>
      <c r="F4" s="181"/>
      <c r="G4" s="181"/>
      <c r="H4" s="181"/>
      <c r="J4" s="144" t="s">
        <v>49</v>
      </c>
    </row>
    <row r="5" spans="1:19" ht="28.5" customHeight="1">
      <c r="A5" s="87"/>
      <c r="B5" s="177" t="s">
        <v>165</v>
      </c>
      <c r="C5" s="177"/>
      <c r="D5" s="178">
        <f>F62</f>
        <v>18996</v>
      </c>
      <c r="E5" s="178"/>
      <c r="F5" s="182"/>
      <c r="G5" s="182"/>
      <c r="H5" s="182"/>
      <c r="J5" s="144" t="s">
        <v>14</v>
      </c>
    </row>
    <row r="6" spans="1:19" ht="13.5" thickBot="1">
      <c r="A6" s="87"/>
      <c r="B6" s="88"/>
      <c r="C6" s="88"/>
      <c r="D6" s="88"/>
      <c r="E6" s="87"/>
      <c r="F6" s="87"/>
      <c r="G6" s="87"/>
      <c r="H6" s="87"/>
      <c r="J6" s="144" t="s">
        <v>13</v>
      </c>
    </row>
    <row r="7" spans="1:19" ht="18" customHeight="1" thickBot="1">
      <c r="A7" s="87"/>
      <c r="B7" s="94"/>
      <c r="C7" s="95" t="s">
        <v>22</v>
      </c>
      <c r="D7" s="96"/>
      <c r="E7" s="96"/>
      <c r="F7" s="96"/>
      <c r="G7" s="97"/>
      <c r="H7" s="98" t="s">
        <v>23</v>
      </c>
    </row>
    <row r="8" spans="1:19" ht="17.25" thickTop="1" thickBot="1">
      <c r="A8" s="87"/>
      <c r="B8" s="99">
        <v>1</v>
      </c>
      <c r="C8" s="100" t="s">
        <v>12</v>
      </c>
      <c r="D8" s="89"/>
      <c r="E8" s="89"/>
      <c r="F8" s="89"/>
      <c r="G8" s="101"/>
      <c r="H8" s="102" t="str">
        <f>I62</f>
        <v>A</v>
      </c>
    </row>
    <row r="9" spans="1:19" ht="17.25" thickTop="1" thickBot="1">
      <c r="A9" s="87"/>
      <c r="B9" s="109"/>
      <c r="C9" s="110" t="s">
        <v>24</v>
      </c>
      <c r="D9" s="110"/>
      <c r="E9" s="110"/>
      <c r="F9" s="110"/>
      <c r="G9" s="106"/>
      <c r="H9" s="105"/>
    </row>
    <row r="10" spans="1:19" ht="17.25" thickTop="1" thickBot="1">
      <c r="A10" s="87"/>
      <c r="B10" s="152">
        <v>2</v>
      </c>
      <c r="C10" s="153" t="s">
        <v>15</v>
      </c>
      <c r="D10" s="154"/>
      <c r="E10" s="154"/>
      <c r="F10" s="154"/>
      <c r="G10" s="192"/>
      <c r="H10" s="102" t="str">
        <f>J62</f>
        <v>a</v>
      </c>
    </row>
    <row r="11" spans="1:19" ht="17.25" thickTop="1" thickBot="1">
      <c r="A11" s="87"/>
      <c r="B11" s="155"/>
      <c r="C11" s="156" t="s">
        <v>25</v>
      </c>
      <c r="D11" s="156"/>
      <c r="E11" s="156"/>
      <c r="F11" s="156"/>
      <c r="G11" s="106"/>
      <c r="H11" s="107"/>
    </row>
    <row r="12" spans="1:19" ht="17.25" thickTop="1" thickBot="1">
      <c r="A12" s="87"/>
      <c r="B12" s="152">
        <v>3</v>
      </c>
      <c r="C12" s="153" t="s">
        <v>26</v>
      </c>
      <c r="D12" s="154"/>
      <c r="E12" s="154"/>
      <c r="F12" s="154" t="s">
        <v>29</v>
      </c>
      <c r="G12" s="162" t="str">
        <f>K62</f>
        <v>a</v>
      </c>
      <c r="H12" s="108" t="str">
        <f>IF(G12=G13,G12,"B")</f>
        <v>a</v>
      </c>
    </row>
    <row r="13" spans="1:19" ht="17.25" thickTop="1" thickBot="1">
      <c r="A13" s="87"/>
      <c r="B13" s="109"/>
      <c r="C13" s="110" t="s">
        <v>27</v>
      </c>
      <c r="D13" s="110"/>
      <c r="E13" s="110"/>
      <c r="F13" s="110" t="s">
        <v>28</v>
      </c>
      <c r="G13" s="163" t="str">
        <f>L62</f>
        <v>a</v>
      </c>
      <c r="H13" s="111"/>
    </row>
    <row r="14" spans="1:19" ht="17.25" thickTop="1" thickBot="1">
      <c r="A14" s="87"/>
      <c r="B14" s="152">
        <v>4</v>
      </c>
      <c r="C14" s="153" t="s">
        <v>30</v>
      </c>
      <c r="D14" s="154"/>
      <c r="E14" s="154"/>
      <c r="F14" s="195" t="s">
        <v>29</v>
      </c>
      <c r="G14" s="162" t="str">
        <f>M62</f>
        <v>a</v>
      </c>
      <c r="H14" s="108" t="str">
        <f>IF(AND(G14=G15,G15=G16),G14,"B")</f>
        <v>a</v>
      </c>
    </row>
    <row r="15" spans="1:19" ht="17.25" thickTop="1" thickBot="1">
      <c r="A15" s="87"/>
      <c r="B15" s="109"/>
      <c r="C15" s="110" t="s">
        <v>31</v>
      </c>
      <c r="D15" s="110"/>
      <c r="E15" s="110"/>
      <c r="F15" s="112" t="s">
        <v>32</v>
      </c>
      <c r="G15" s="162" t="str">
        <f>N62</f>
        <v>a</v>
      </c>
      <c r="H15" s="113"/>
    </row>
    <row r="16" spans="1:19" ht="17.25" thickTop="1" thickBot="1">
      <c r="A16" s="87"/>
      <c r="B16" s="109"/>
      <c r="C16" s="110"/>
      <c r="D16" s="110"/>
      <c r="E16" s="110"/>
      <c r="F16" s="112" t="s">
        <v>28</v>
      </c>
      <c r="G16" s="162" t="str">
        <f>O62</f>
        <v>a</v>
      </c>
      <c r="H16" s="111"/>
    </row>
    <row r="17" spans="1:10" ht="17.25" thickTop="1" thickBot="1">
      <c r="A17" s="87"/>
      <c r="B17" s="152">
        <v>5</v>
      </c>
      <c r="C17" s="153" t="s">
        <v>33</v>
      </c>
      <c r="D17" s="154"/>
      <c r="E17" s="154"/>
      <c r="F17" s="193" t="s">
        <v>35</v>
      </c>
      <c r="G17" s="162" t="str">
        <f>P62</f>
        <v>a</v>
      </c>
      <c r="H17" s="108" t="str">
        <f>IF(G17=G18,G17,J17)</f>
        <v>a</v>
      </c>
      <c r="J17" s="144" t="str">
        <f>IF(OR(AND(G17="B",G18="C"),AND(G17="C",G18="B")),"C","B")</f>
        <v>B</v>
      </c>
    </row>
    <row r="18" spans="1:10" ht="17.25" thickTop="1" thickBot="1">
      <c r="A18" s="87"/>
      <c r="B18" s="155"/>
      <c r="C18" s="156" t="s">
        <v>34</v>
      </c>
      <c r="D18" s="156"/>
      <c r="E18" s="156"/>
      <c r="F18" s="156" t="s">
        <v>36</v>
      </c>
      <c r="G18" s="162" t="str">
        <f>Q62</f>
        <v>a</v>
      </c>
      <c r="H18" s="111"/>
    </row>
    <row r="19" spans="1:10" ht="17.25" thickTop="1" thickBot="1">
      <c r="A19" s="87"/>
      <c r="B19" s="152">
        <v>6</v>
      </c>
      <c r="C19" s="153" t="s">
        <v>37</v>
      </c>
      <c r="D19" s="154"/>
      <c r="E19" s="154"/>
      <c r="F19" s="154" t="s">
        <v>40</v>
      </c>
      <c r="G19" s="162" t="str">
        <f>R62</f>
        <v>a</v>
      </c>
      <c r="H19" s="108" t="str">
        <f>IF(G19=G20,G19,J19)</f>
        <v>a</v>
      </c>
      <c r="J19" s="144" t="str">
        <f>IF(OR(G19="C",G20="C"),"C","B")</f>
        <v>B</v>
      </c>
    </row>
    <row r="20" spans="1:10" ht="17.25" thickTop="1" thickBot="1">
      <c r="A20" s="87"/>
      <c r="B20" s="155"/>
      <c r="C20" s="156" t="s">
        <v>38</v>
      </c>
      <c r="D20" s="156"/>
      <c r="E20" s="156"/>
      <c r="F20" s="156" t="s">
        <v>39</v>
      </c>
      <c r="G20" s="162" t="str">
        <f>S62</f>
        <v>a</v>
      </c>
      <c r="H20" s="113"/>
    </row>
    <row r="21" spans="1:10" ht="17.25" thickTop="1" thickBot="1">
      <c r="A21" s="87"/>
      <c r="B21" s="152">
        <v>7</v>
      </c>
      <c r="C21" s="153" t="s">
        <v>41</v>
      </c>
      <c r="D21" s="154"/>
      <c r="E21" s="154"/>
      <c r="F21" s="154"/>
      <c r="G21" s="106"/>
      <c r="H21" s="102" t="str">
        <f>T62</f>
        <v>a</v>
      </c>
    </row>
    <row r="22" spans="1:10" ht="17.25" thickTop="1" thickBot="1">
      <c r="A22" s="87"/>
      <c r="B22" s="155"/>
      <c r="C22" s="156" t="s">
        <v>42</v>
      </c>
      <c r="D22" s="156"/>
      <c r="E22" s="156"/>
      <c r="F22" s="156"/>
      <c r="G22" s="106"/>
      <c r="H22" s="105"/>
    </row>
    <row r="23" spans="1:10" ht="17.25" thickTop="1" thickBot="1">
      <c r="A23" s="87"/>
      <c r="B23" s="152">
        <v>8</v>
      </c>
      <c r="C23" s="153" t="s">
        <v>43</v>
      </c>
      <c r="D23" s="154"/>
      <c r="E23" s="154"/>
      <c r="F23" s="154"/>
      <c r="G23" s="191"/>
      <c r="H23" s="102" t="str">
        <f>U62</f>
        <v>a</v>
      </c>
    </row>
    <row r="24" spans="1:10" ht="17.25" thickTop="1" thickBot="1">
      <c r="A24" s="87"/>
      <c r="B24" s="155"/>
      <c r="C24" s="156" t="s">
        <v>44</v>
      </c>
      <c r="D24" s="156"/>
      <c r="E24" s="156"/>
      <c r="F24" s="156"/>
      <c r="G24" s="158"/>
      <c r="H24" s="105"/>
    </row>
    <row r="25" spans="1:10" ht="17.25" thickTop="1" thickBot="1">
      <c r="A25" s="87"/>
      <c r="B25" s="152">
        <v>9</v>
      </c>
      <c r="C25" s="153" t="s">
        <v>45</v>
      </c>
      <c r="D25" s="154"/>
      <c r="E25" s="154"/>
      <c r="F25" s="154"/>
      <c r="G25" s="157"/>
      <c r="H25" s="102" t="str">
        <f>V62</f>
        <v>a</v>
      </c>
    </row>
    <row r="26" spans="1:10" ht="15.75" thickTop="1" thickBot="1">
      <c r="A26" s="87"/>
      <c r="B26" s="155"/>
      <c r="C26" s="156" t="s">
        <v>46</v>
      </c>
      <c r="D26" s="156"/>
      <c r="E26" s="156"/>
      <c r="F26" s="156"/>
      <c r="G26" s="158"/>
      <c r="H26" s="114"/>
    </row>
    <row r="27" spans="1:10" ht="17.25" thickTop="1" thickBot="1">
      <c r="A27" s="87"/>
      <c r="B27" s="109">
        <v>10</v>
      </c>
      <c r="C27" s="151" t="s">
        <v>47</v>
      </c>
      <c r="D27" s="110"/>
      <c r="E27" s="110"/>
      <c r="F27" s="110"/>
      <c r="G27" s="106"/>
      <c r="H27" s="102" t="str">
        <f>W62</f>
        <v>C</v>
      </c>
    </row>
    <row r="28" spans="1:10" ht="15.75" thickTop="1" thickBot="1">
      <c r="A28" s="87"/>
      <c r="B28" s="115"/>
      <c r="C28" s="103" t="s">
        <v>48</v>
      </c>
      <c r="D28" s="103"/>
      <c r="E28" s="103"/>
      <c r="F28" s="103"/>
      <c r="G28" s="104"/>
      <c r="H28" s="116"/>
    </row>
    <row r="29" spans="1:10" ht="18" customHeight="1" thickBot="1">
      <c r="A29" s="87"/>
      <c r="B29" s="94"/>
      <c r="C29" s="95" t="s">
        <v>134</v>
      </c>
      <c r="D29" s="96"/>
      <c r="E29" s="96"/>
      <c r="F29" s="96"/>
      <c r="G29" s="117"/>
      <c r="H29" s="118"/>
    </row>
    <row r="30" spans="1:10" ht="17.25" thickTop="1" thickBot="1">
      <c r="A30" s="87"/>
      <c r="B30" s="99">
        <v>11</v>
      </c>
      <c r="C30" s="100" t="s">
        <v>135</v>
      </c>
      <c r="D30" s="89"/>
      <c r="E30" s="89"/>
      <c r="F30" s="85"/>
      <c r="G30" s="119"/>
      <c r="H30" s="102" t="str">
        <f>X62</f>
        <v>a</v>
      </c>
    </row>
    <row r="31" spans="1:10" ht="15.75" thickTop="1" thickBot="1">
      <c r="A31" s="87"/>
      <c r="B31" s="160"/>
      <c r="C31" s="156" t="s">
        <v>136</v>
      </c>
      <c r="D31" s="156"/>
      <c r="E31" s="156"/>
      <c r="F31" s="138"/>
      <c r="G31" s="161"/>
      <c r="H31" s="116"/>
    </row>
    <row r="32" spans="1:10" ht="17.25" thickTop="1" thickBot="1">
      <c r="A32" s="87"/>
      <c r="B32" s="109">
        <v>12</v>
      </c>
      <c r="C32" s="151" t="s">
        <v>137</v>
      </c>
      <c r="D32" s="110"/>
      <c r="E32" s="110"/>
      <c r="F32" s="110"/>
      <c r="G32" s="159"/>
      <c r="H32" s="102" t="str">
        <f>Y62</f>
        <v>C</v>
      </c>
    </row>
    <row r="33" spans="1:8" ht="17.25" thickTop="1" thickBot="1">
      <c r="A33" s="87"/>
      <c r="B33" s="155"/>
      <c r="C33" s="156" t="s">
        <v>138</v>
      </c>
      <c r="D33" s="156"/>
      <c r="E33" s="156"/>
      <c r="F33" s="156"/>
      <c r="G33" s="158"/>
      <c r="H33" s="113"/>
    </row>
    <row r="34" spans="1:8" ht="17.25" thickTop="1" thickBot="1">
      <c r="A34" s="87"/>
      <c r="B34" s="152">
        <v>13</v>
      </c>
      <c r="C34" s="153" t="s">
        <v>139</v>
      </c>
      <c r="D34" s="154"/>
      <c r="E34" s="154"/>
      <c r="F34" s="154"/>
      <c r="G34" s="157"/>
      <c r="H34" s="102" t="str">
        <f>Z62</f>
        <v>B</v>
      </c>
    </row>
    <row r="35" spans="1:8" ht="15.75" thickTop="1" thickBot="1">
      <c r="A35" s="87"/>
      <c r="B35" s="155"/>
      <c r="C35" s="156" t="s">
        <v>140</v>
      </c>
      <c r="D35" s="156"/>
      <c r="E35" s="156"/>
      <c r="F35" s="156"/>
      <c r="G35" s="158"/>
      <c r="H35" s="121"/>
    </row>
    <row r="36" spans="1:8" ht="17.25" thickTop="1" thickBot="1">
      <c r="A36" s="87"/>
      <c r="B36" s="152">
        <v>14</v>
      </c>
      <c r="C36" s="153" t="s">
        <v>141</v>
      </c>
      <c r="D36" s="154"/>
      <c r="E36" s="154"/>
      <c r="F36" s="154"/>
      <c r="G36" s="157"/>
      <c r="H36" s="102" t="str">
        <f>AA62</f>
        <v>B</v>
      </c>
    </row>
    <row r="37" spans="1:8" ht="15.75" thickTop="1" thickBot="1">
      <c r="A37" s="87"/>
      <c r="B37" s="155"/>
      <c r="C37" s="156" t="s">
        <v>142</v>
      </c>
      <c r="D37" s="156"/>
      <c r="E37" s="156"/>
      <c r="F37" s="156"/>
      <c r="G37" s="158"/>
      <c r="H37" s="116"/>
    </row>
    <row r="38" spans="1:8" ht="17.25" thickTop="1" thickBot="1">
      <c r="A38" s="87"/>
      <c r="B38" s="152">
        <v>15</v>
      </c>
      <c r="C38" s="153" t="s">
        <v>143</v>
      </c>
      <c r="D38" s="154"/>
      <c r="E38" s="154"/>
      <c r="F38" s="154"/>
      <c r="G38" s="157"/>
      <c r="H38" s="102" t="str">
        <f>AB62</f>
        <v>B</v>
      </c>
    </row>
    <row r="39" spans="1:8" ht="15.75" thickTop="1" thickBot="1">
      <c r="A39" s="87"/>
      <c r="B39" s="155"/>
      <c r="C39" s="156" t="s">
        <v>144</v>
      </c>
      <c r="D39" s="156"/>
      <c r="E39" s="156"/>
      <c r="F39" s="156"/>
      <c r="G39" s="158"/>
      <c r="H39" s="116"/>
    </row>
    <row r="40" spans="1:8" ht="17.25" thickTop="1" thickBot="1">
      <c r="A40" s="87"/>
      <c r="B40" s="152">
        <v>16</v>
      </c>
      <c r="C40" s="153" t="s">
        <v>145</v>
      </c>
      <c r="D40" s="154"/>
      <c r="E40" s="154"/>
      <c r="F40" s="154"/>
      <c r="G40" s="157"/>
      <c r="H40" s="102" t="str">
        <f>AC62</f>
        <v>B</v>
      </c>
    </row>
    <row r="41" spans="1:8" ht="15.75" thickTop="1" thickBot="1">
      <c r="A41" s="87"/>
      <c r="B41" s="109"/>
      <c r="C41" s="110" t="s">
        <v>146</v>
      </c>
      <c r="D41" s="110"/>
      <c r="E41" s="110"/>
      <c r="F41" s="110"/>
      <c r="G41" s="159"/>
      <c r="H41" s="116"/>
    </row>
    <row r="42" spans="1:8" ht="17.25" thickTop="1" thickBot="1">
      <c r="A42" s="87"/>
      <c r="B42" s="152">
        <v>17</v>
      </c>
      <c r="C42" s="153" t="s">
        <v>147</v>
      </c>
      <c r="D42" s="154"/>
      <c r="E42" s="154"/>
      <c r="F42" s="133"/>
      <c r="G42" s="194"/>
      <c r="H42" s="102" t="str">
        <f>AD62</f>
        <v>B</v>
      </c>
    </row>
    <row r="43" spans="1:8" ht="15.75" thickTop="1" thickBot="1">
      <c r="A43" s="87"/>
      <c r="B43" s="115"/>
      <c r="C43" s="103" t="s">
        <v>148</v>
      </c>
      <c r="D43" s="103"/>
      <c r="E43" s="103"/>
      <c r="F43" s="120"/>
      <c r="G43" s="104"/>
      <c r="H43" s="122"/>
    </row>
    <row r="44" spans="1:8" ht="12.75" customHeight="1">
      <c r="A44" s="87"/>
      <c r="B44" s="123"/>
      <c r="C44" s="124"/>
      <c r="D44" s="85"/>
      <c r="E44" s="85"/>
      <c r="F44" s="85"/>
      <c r="G44" s="85"/>
      <c r="H44" s="125"/>
    </row>
    <row r="45" spans="1:8" ht="12.75" customHeight="1">
      <c r="A45" s="87"/>
      <c r="B45" s="126"/>
      <c r="C45" s="127"/>
      <c r="D45" s="127"/>
      <c r="E45" s="127"/>
      <c r="F45" s="127"/>
      <c r="G45" s="127"/>
      <c r="H45" s="127"/>
    </row>
    <row r="46" spans="1:8" ht="12.75" customHeight="1" thickBot="1">
      <c r="A46" s="87"/>
      <c r="B46" s="91"/>
      <c r="C46" s="87"/>
      <c r="D46" s="87"/>
      <c r="E46" s="87"/>
      <c r="F46" s="87"/>
      <c r="G46" s="87"/>
      <c r="H46" s="87"/>
    </row>
    <row r="47" spans="1:8" ht="21.75" thickTop="1" thickBot="1">
      <c r="A47" s="87"/>
      <c r="B47" s="87"/>
      <c r="C47" s="128" t="s">
        <v>56</v>
      </c>
      <c r="D47" s="129">
        <f>algorithme!C26</f>
        <v>6</v>
      </c>
      <c r="E47" s="130" t="s">
        <v>57</v>
      </c>
      <c r="F47" s="131">
        <f ca="1">TODAY()</f>
        <v>41199</v>
      </c>
      <c r="G47" s="87"/>
      <c r="H47" s="87"/>
    </row>
    <row r="48" spans="1:8" ht="13.5" thickTop="1">
      <c r="A48" s="87"/>
      <c r="B48" s="87"/>
      <c r="C48" s="87"/>
      <c r="D48" s="87"/>
      <c r="E48" s="87"/>
      <c r="F48" s="87"/>
      <c r="G48" s="87"/>
      <c r="H48" s="87"/>
    </row>
    <row r="49" spans="1:259">
      <c r="A49" s="87"/>
      <c r="B49" s="87"/>
      <c r="C49" s="87"/>
      <c r="D49" s="87"/>
      <c r="E49" s="87"/>
      <c r="F49" s="87"/>
      <c r="G49" s="87"/>
      <c r="H49" s="87"/>
    </row>
    <row r="50" spans="1:259">
      <c r="A50" s="87"/>
      <c r="B50" s="87"/>
      <c r="C50" s="87"/>
      <c r="D50" s="87"/>
      <c r="E50" s="87"/>
      <c r="F50" s="87"/>
      <c r="G50" s="87"/>
      <c r="H50" s="87"/>
    </row>
    <row r="51" spans="1:259">
      <c r="A51" s="87"/>
      <c r="B51" s="87"/>
      <c r="C51" s="87"/>
      <c r="D51" s="87"/>
      <c r="E51" s="87"/>
      <c r="F51" s="87"/>
      <c r="G51" s="87"/>
      <c r="H51" s="87"/>
    </row>
    <row r="52" spans="1:259">
      <c r="A52" s="87"/>
      <c r="B52" s="87"/>
      <c r="C52" s="132"/>
      <c r="D52" s="133"/>
      <c r="E52" s="133"/>
      <c r="F52" s="133"/>
      <c r="G52" s="134"/>
      <c r="H52" s="87"/>
    </row>
    <row r="53" spans="1:259" ht="14.25">
      <c r="A53" s="87"/>
      <c r="B53" s="87"/>
      <c r="C53" s="150" t="s">
        <v>149</v>
      </c>
      <c r="D53" s="110"/>
      <c r="E53" s="168"/>
      <c r="F53" s="168" t="s">
        <v>58</v>
      </c>
      <c r="G53" s="136"/>
      <c r="H53" s="87"/>
    </row>
    <row r="54" spans="1:259">
      <c r="A54" s="87"/>
      <c r="B54" s="87"/>
      <c r="C54" s="135"/>
      <c r="D54" s="127"/>
      <c r="E54" s="127"/>
      <c r="F54" s="127"/>
      <c r="G54" s="136"/>
      <c r="H54" s="87"/>
    </row>
    <row r="55" spans="1:259">
      <c r="A55" s="87"/>
      <c r="B55" s="87"/>
      <c r="C55" s="135"/>
      <c r="D55" s="127"/>
      <c r="E55" s="127"/>
      <c r="F55" s="127"/>
      <c r="G55" s="136"/>
      <c r="H55" s="127"/>
    </row>
    <row r="56" spans="1:259">
      <c r="A56" s="87"/>
      <c r="B56" s="87"/>
      <c r="C56" s="135"/>
      <c r="D56" s="127"/>
      <c r="E56" s="127"/>
      <c r="F56" s="127"/>
      <c r="G56" s="136"/>
      <c r="H56" s="127"/>
    </row>
    <row r="57" spans="1:259">
      <c r="A57" s="87"/>
      <c r="B57" s="87"/>
      <c r="C57" s="135"/>
      <c r="D57" s="127"/>
      <c r="E57" s="127"/>
      <c r="F57" s="127"/>
      <c r="G57" s="136"/>
      <c r="H57" s="127"/>
    </row>
    <row r="58" spans="1:259">
      <c r="A58" s="87"/>
      <c r="B58" s="87"/>
      <c r="C58" s="135"/>
      <c r="D58" s="127"/>
      <c r="E58" s="127"/>
      <c r="F58" s="127"/>
      <c r="G58" s="136"/>
      <c r="H58" s="127"/>
    </row>
    <row r="59" spans="1:259">
      <c r="A59" s="87"/>
      <c r="B59" s="87"/>
      <c r="C59" s="135"/>
      <c r="D59" s="127"/>
      <c r="E59" s="127"/>
      <c r="F59" s="127"/>
      <c r="G59" s="136"/>
      <c r="H59" s="127"/>
    </row>
    <row r="60" spans="1:259">
      <c r="A60" s="87"/>
      <c r="B60" s="87"/>
      <c r="C60" s="137"/>
      <c r="D60" s="138"/>
      <c r="E60" s="138"/>
      <c r="F60" s="138"/>
      <c r="G60" s="139"/>
      <c r="H60" s="127"/>
    </row>
    <row r="61" spans="1:259">
      <c r="G61" s="145"/>
    </row>
    <row r="62" spans="1:259" s="148" customFormat="1" ht="18.75">
      <c r="A62" s="18">
        <v>3</v>
      </c>
      <c r="B62" s="18"/>
      <c r="C62" s="64" t="s">
        <v>110</v>
      </c>
      <c r="D62" s="19" t="s">
        <v>115</v>
      </c>
      <c r="E62" s="32" t="s">
        <v>88</v>
      </c>
      <c r="F62" s="20">
        <v>18996</v>
      </c>
      <c r="G62" s="20">
        <v>36558</v>
      </c>
      <c r="H62" s="20"/>
      <c r="I62" s="32" t="s">
        <v>49</v>
      </c>
      <c r="J62" s="32" t="s">
        <v>89</v>
      </c>
      <c r="K62" s="32" t="s">
        <v>89</v>
      </c>
      <c r="L62" s="32" t="s">
        <v>89</v>
      </c>
      <c r="M62" s="32" t="s">
        <v>89</v>
      </c>
      <c r="N62" s="32" t="s">
        <v>89</v>
      </c>
      <c r="O62" s="32" t="s">
        <v>89</v>
      </c>
      <c r="P62" s="32" t="s">
        <v>89</v>
      </c>
      <c r="Q62" s="32" t="s">
        <v>89</v>
      </c>
      <c r="R62" s="32" t="s">
        <v>89</v>
      </c>
      <c r="S62" s="32" t="s">
        <v>89</v>
      </c>
      <c r="T62" s="32" t="s">
        <v>89</v>
      </c>
      <c r="U62" s="32" t="s">
        <v>89</v>
      </c>
      <c r="V62" s="32" t="s">
        <v>89</v>
      </c>
      <c r="W62" s="31" t="s">
        <v>13</v>
      </c>
      <c r="X62" s="32" t="s">
        <v>89</v>
      </c>
      <c r="Y62" s="31" t="s">
        <v>13</v>
      </c>
      <c r="Z62" s="31" t="s">
        <v>14</v>
      </c>
      <c r="AA62" s="31" t="s">
        <v>14</v>
      </c>
      <c r="AB62" s="31" t="s">
        <v>14</v>
      </c>
      <c r="AC62" s="31" t="s">
        <v>14</v>
      </c>
      <c r="AD62" s="31" t="s">
        <v>14</v>
      </c>
      <c r="AE62" s="60">
        <v>6</v>
      </c>
      <c r="AF62" s="147"/>
      <c r="AG62" s="147"/>
      <c r="AH62" s="147"/>
      <c r="AI62" s="147"/>
      <c r="AJ62" s="147"/>
      <c r="AK62" s="147"/>
      <c r="AL62" s="147"/>
      <c r="AM62" s="147"/>
      <c r="AN62" s="147"/>
      <c r="AO62" s="147"/>
      <c r="AP62" s="147"/>
      <c r="AQ62" s="147"/>
      <c r="AR62" s="147"/>
      <c r="AS62" s="147"/>
      <c r="AT62" s="147"/>
      <c r="AU62" s="147"/>
      <c r="AV62" s="147"/>
      <c r="AW62" s="147"/>
      <c r="AX62" s="147"/>
      <c r="AY62" s="147"/>
      <c r="AZ62" s="147"/>
      <c r="BA62" s="147"/>
      <c r="BB62" s="147"/>
      <c r="BC62" s="147"/>
      <c r="BD62" s="147"/>
      <c r="BE62" s="147"/>
      <c r="BF62" s="147"/>
      <c r="BG62" s="147"/>
      <c r="BH62" s="147"/>
      <c r="BI62" s="147"/>
      <c r="BJ62" s="147"/>
      <c r="BK62" s="147"/>
      <c r="BL62" s="147"/>
      <c r="BM62" s="147"/>
      <c r="BN62" s="147"/>
      <c r="BO62" s="147"/>
      <c r="BP62" s="147"/>
      <c r="BQ62" s="147"/>
      <c r="BR62" s="147"/>
      <c r="BS62" s="147"/>
      <c r="BT62" s="147"/>
      <c r="BU62" s="147"/>
      <c r="BV62" s="147"/>
      <c r="BW62" s="147"/>
      <c r="BX62" s="147"/>
      <c r="BY62" s="147"/>
      <c r="BZ62" s="147"/>
      <c r="CA62" s="147"/>
      <c r="CB62" s="147"/>
      <c r="CC62" s="147"/>
      <c r="CD62" s="147"/>
      <c r="CE62" s="147"/>
      <c r="CF62" s="147"/>
      <c r="CG62" s="147"/>
      <c r="CH62" s="147"/>
      <c r="CI62" s="147"/>
      <c r="CJ62" s="147"/>
      <c r="CK62" s="147"/>
      <c r="CL62" s="147"/>
      <c r="CM62" s="147"/>
      <c r="CN62" s="147"/>
      <c r="CO62" s="147"/>
      <c r="CP62" s="147"/>
      <c r="CQ62" s="147"/>
      <c r="CR62" s="147"/>
      <c r="CS62" s="147"/>
      <c r="CT62" s="147"/>
      <c r="CU62" s="147"/>
      <c r="CV62" s="147"/>
      <c r="CW62" s="147"/>
      <c r="CX62" s="147"/>
      <c r="CY62" s="147"/>
      <c r="CZ62" s="147"/>
      <c r="DA62" s="147"/>
      <c r="DB62" s="147"/>
      <c r="DC62" s="147"/>
      <c r="DD62" s="147"/>
      <c r="DE62" s="147"/>
      <c r="DF62" s="147"/>
      <c r="DG62" s="147"/>
      <c r="DH62" s="147"/>
      <c r="DI62" s="147"/>
      <c r="DJ62" s="147"/>
      <c r="DK62" s="147"/>
      <c r="DL62" s="147"/>
      <c r="DM62" s="147"/>
      <c r="DN62" s="147"/>
      <c r="DO62" s="147"/>
      <c r="DP62" s="147"/>
      <c r="DQ62" s="147"/>
      <c r="DR62" s="147"/>
      <c r="DS62" s="147"/>
      <c r="DT62" s="147"/>
      <c r="DU62" s="147"/>
      <c r="DV62" s="147"/>
      <c r="DW62" s="147"/>
      <c r="DX62" s="147"/>
      <c r="DY62" s="147"/>
      <c r="DZ62" s="147"/>
      <c r="EA62" s="147"/>
      <c r="EB62" s="147"/>
      <c r="EC62" s="147"/>
      <c r="ED62" s="147"/>
      <c r="EE62" s="147"/>
      <c r="EF62" s="147"/>
      <c r="EG62" s="147"/>
      <c r="EH62" s="147"/>
      <c r="EI62" s="147"/>
      <c r="EJ62" s="147"/>
      <c r="EK62" s="147"/>
      <c r="EL62" s="147"/>
      <c r="EM62" s="147"/>
      <c r="EN62" s="147"/>
      <c r="EO62" s="147"/>
      <c r="EP62" s="147"/>
      <c r="EQ62" s="147"/>
      <c r="ER62" s="147"/>
      <c r="ES62" s="147"/>
      <c r="ET62" s="147"/>
      <c r="EU62" s="147"/>
      <c r="EV62" s="147"/>
      <c r="EW62" s="147"/>
      <c r="EX62" s="147"/>
      <c r="EY62" s="147"/>
      <c r="EZ62" s="147"/>
      <c r="FA62" s="147"/>
      <c r="FB62" s="147"/>
      <c r="FC62" s="147"/>
      <c r="FD62" s="147"/>
      <c r="FE62" s="147"/>
      <c r="FF62" s="147"/>
      <c r="FG62" s="147"/>
      <c r="FH62" s="147"/>
      <c r="FI62" s="147"/>
      <c r="FJ62" s="147"/>
      <c r="FK62" s="147"/>
      <c r="FL62" s="147"/>
      <c r="FM62" s="147"/>
      <c r="FN62" s="147"/>
      <c r="FO62" s="147"/>
      <c r="FP62" s="147"/>
      <c r="FQ62" s="147"/>
      <c r="FR62" s="147"/>
      <c r="FS62" s="147"/>
      <c r="FT62" s="147"/>
      <c r="FU62" s="147"/>
      <c r="FV62" s="147"/>
      <c r="FW62" s="147"/>
      <c r="FX62" s="147"/>
      <c r="FY62" s="147"/>
      <c r="FZ62" s="147"/>
      <c r="GA62" s="147"/>
      <c r="GB62" s="147"/>
      <c r="GC62" s="147"/>
      <c r="GD62" s="147"/>
      <c r="GE62" s="147"/>
      <c r="GF62" s="147"/>
      <c r="GG62" s="147"/>
      <c r="GH62" s="147"/>
      <c r="GI62" s="147"/>
      <c r="GJ62" s="147"/>
      <c r="GK62" s="147"/>
      <c r="GL62" s="147"/>
      <c r="GM62" s="147"/>
      <c r="GN62" s="147"/>
      <c r="GO62" s="147"/>
      <c r="GP62" s="147"/>
      <c r="GQ62" s="147"/>
      <c r="GR62" s="147"/>
      <c r="GS62" s="147"/>
      <c r="GT62" s="147"/>
      <c r="GU62" s="147"/>
      <c r="GV62" s="147"/>
      <c r="GW62" s="147"/>
      <c r="GX62" s="147"/>
      <c r="GY62" s="147"/>
      <c r="GZ62" s="147"/>
      <c r="HA62" s="147"/>
      <c r="HB62" s="147"/>
      <c r="HC62" s="147"/>
      <c r="HD62" s="147"/>
      <c r="HE62" s="147"/>
      <c r="HF62" s="147"/>
      <c r="HG62" s="147"/>
      <c r="HH62" s="147"/>
      <c r="HI62" s="147"/>
      <c r="HJ62" s="147"/>
      <c r="HK62" s="147"/>
      <c r="HL62" s="147"/>
      <c r="HM62" s="147"/>
      <c r="HN62" s="147"/>
      <c r="HO62" s="147"/>
      <c r="HP62" s="147"/>
      <c r="HQ62" s="147"/>
      <c r="HR62" s="147"/>
      <c r="HS62" s="147"/>
      <c r="HT62" s="147"/>
      <c r="HU62" s="147"/>
      <c r="HV62" s="147"/>
      <c r="HW62" s="147"/>
      <c r="HX62" s="147"/>
      <c r="HY62" s="147"/>
      <c r="HZ62" s="147"/>
      <c r="IA62" s="147"/>
      <c r="IB62" s="147"/>
      <c r="IC62" s="147"/>
      <c r="ID62" s="147"/>
      <c r="IE62" s="147"/>
      <c r="IF62" s="147"/>
      <c r="IG62" s="147"/>
      <c r="IH62" s="147"/>
      <c r="II62" s="147"/>
      <c r="IJ62" s="147"/>
      <c r="IK62" s="147"/>
      <c r="IL62" s="147"/>
      <c r="IM62" s="147"/>
      <c r="IN62" s="147"/>
      <c r="IO62" s="147"/>
      <c r="IP62" s="147"/>
      <c r="IQ62" s="147"/>
      <c r="IR62" s="147"/>
      <c r="IS62" s="147"/>
      <c r="IT62" s="147"/>
      <c r="IU62" s="147"/>
      <c r="IV62" s="147"/>
      <c r="IW62" s="147"/>
      <c r="IX62" s="147"/>
      <c r="IY62" s="147"/>
    </row>
  </sheetData>
  <sheetProtection selectLockedCells="1"/>
  <mergeCells count="8">
    <mergeCell ref="E53:F53"/>
    <mergeCell ref="B4:C4"/>
    <mergeCell ref="B5:C5"/>
    <mergeCell ref="D4:E4"/>
    <mergeCell ref="D5:E5"/>
    <mergeCell ref="D2:E2"/>
    <mergeCell ref="D1:E1"/>
    <mergeCell ref="F2:H2"/>
  </mergeCells>
  <phoneticPr fontId="0" type="noConversion"/>
  <conditionalFormatting sqref="F45:U45">
    <cfRule type="containsText" dxfId="1670" priority="3205" operator="containsText" text="A">
      <formula>NOT(ISERROR(SEARCH("A",F45)))</formula>
    </cfRule>
    <cfRule type="containsText" dxfId="1669" priority="3206" operator="containsText" text="B">
      <formula>NOT(ISERROR(SEARCH("B",F45)))</formula>
    </cfRule>
    <cfRule type="containsText" dxfId="1668" priority="3207" operator="containsText" text="c">
      <formula>NOT(ISERROR(SEARCH("c",F45)))</formula>
    </cfRule>
    <cfRule type="containsText" dxfId="1667" priority="3208" operator="containsText" text="A">
      <formula>NOT(ISERROR(SEARCH("A",F45)))</formula>
    </cfRule>
  </conditionalFormatting>
  <conditionalFormatting sqref="D470 D47">
    <cfRule type="cellIs" dxfId="1666" priority="2804" operator="lessThan">
      <formula>5</formula>
    </cfRule>
  </conditionalFormatting>
  <conditionalFormatting sqref="G8:H27 G42:H42 G30:H30 G32:H36 G38:H38 G40:H40">
    <cfRule type="cellIs" dxfId="1665" priority="2801" operator="equal">
      <formula>"C"</formula>
    </cfRule>
    <cfRule type="cellIs" dxfId="1664" priority="2802" operator="equal">
      <formula>"B"</formula>
    </cfRule>
    <cfRule type="cellIs" dxfId="1663" priority="2803" operator="equal">
      <formula>"A"</formula>
    </cfRule>
  </conditionalFormatting>
  <conditionalFormatting sqref="S45 V45">
    <cfRule type="cellIs" dxfId="1662" priority="2330" operator="between">
      <formula>5</formula>
      <formula>6</formula>
    </cfRule>
    <cfRule type="cellIs" dxfId="1661" priority="2331" operator="between">
      <formula>5</formula>
      <formula>6</formula>
    </cfRule>
    <cfRule type="cellIs" dxfId="1660" priority="2332" operator="between">
      <formula>3</formula>
      <formula>4</formula>
    </cfRule>
    <cfRule type="cellIs" dxfId="1659" priority="2333" operator="between">
      <formula>1</formula>
      <formula>2</formula>
    </cfRule>
    <cfRule type="cellIs" dxfId="1658" priority="2334" operator="between">
      <formula>1</formula>
      <formula>2</formula>
    </cfRule>
    <cfRule type="cellIs" dxfId="1657" priority="2335" operator="equal">
      <formula>1</formula>
    </cfRule>
    <cfRule type="cellIs" dxfId="1656" priority="2336" operator="equal">
      <formula>"1 ; 2"</formula>
    </cfRule>
  </conditionalFormatting>
  <conditionalFormatting sqref="I62:AD62">
    <cfRule type="cellIs" dxfId="1655" priority="1735" operator="equal">
      <formula>"A"</formula>
    </cfRule>
    <cfRule type="cellIs" dxfId="1654" priority="1736" operator="equal">
      <formula>"B"</formula>
    </cfRule>
    <cfRule type="cellIs" dxfId="1653" priority="1737" operator="equal">
      <formula>"C"</formula>
    </cfRule>
  </conditionalFormatting>
  <conditionalFormatting sqref="H25 H27 H23 H21 G15:G20 G13 H10 H8 G12:H12 G14:H14 H17:H19">
    <cfRule type="cellIs" dxfId="1652" priority="1641" operator="equal">
      <formula>"C"</formula>
    </cfRule>
  </conditionalFormatting>
  <conditionalFormatting sqref="H25 H27 H23 H21 G15:G20 G13 H10 H8 G12:H12 G14:H14 H17:H19">
    <cfRule type="cellIs" dxfId="1651" priority="1640" operator="equal">
      <formula>"A"</formula>
    </cfRule>
  </conditionalFormatting>
  <conditionalFormatting sqref="H25 H27 H23 H21 G15:G20 G13 H10 H8 G12:H12 G14:H14 H17:H19">
    <cfRule type="cellIs" dxfId="1650" priority="1639" operator="equal">
      <formula>"B"</formula>
    </cfRule>
  </conditionalFormatting>
  <conditionalFormatting sqref="F45:H45">
    <cfRule type="containsText" dxfId="1649" priority="1634" operator="containsText" text="A">
      <formula>NOT(ISERROR(SEARCH("A",F45)))</formula>
    </cfRule>
    <cfRule type="containsText" dxfId="1648" priority="1635" operator="containsText" text="B">
      <formula>NOT(ISERROR(SEARCH("B",F45)))</formula>
    </cfRule>
    <cfRule type="containsText" dxfId="1647" priority="1636" operator="containsText" text="c">
      <formula>NOT(ISERROR(SEARCH("c",F45)))</formula>
    </cfRule>
    <cfRule type="containsText" dxfId="1646" priority="1637" operator="containsText" text="A">
      <formula>NOT(ISERROR(SEARCH("A",F45)))</formula>
    </cfRule>
  </conditionalFormatting>
  <conditionalFormatting sqref="D47">
    <cfRule type="cellIs" dxfId="1645" priority="1633" operator="lessThan">
      <formula>5</formula>
    </cfRule>
  </conditionalFormatting>
  <conditionalFormatting sqref="H12:H14 H25 H27 H23 H21 G12:G20 H10 H8 H17:H19">
    <cfRule type="cellIs" dxfId="1644" priority="1632" operator="equal">
      <formula>"A"</formula>
    </cfRule>
  </conditionalFormatting>
  <conditionalFormatting sqref="H12:H14 H25 H27 H23 H21 G12:G20 H10 H8 H17:H19">
    <cfRule type="cellIs" dxfId="1643" priority="1631" operator="equal">
      <formula>"B"</formula>
    </cfRule>
  </conditionalFormatting>
  <conditionalFormatting sqref="H12:H14 H25 H27 H23 H21 G12:G20 H10 H8 H17:H19">
    <cfRule type="cellIs" dxfId="1642" priority="1630" operator="equal">
      <formula>"C"</formula>
    </cfRule>
  </conditionalFormatting>
  <conditionalFormatting sqref="G8:H27 G42:H42 G30:H30 G32:H36 G38:H38 G40:H40">
    <cfRule type="cellIs" dxfId="1641" priority="1627" operator="equal">
      <formula>"C"</formula>
    </cfRule>
    <cfRule type="cellIs" dxfId="1640" priority="1628" operator="equal">
      <formula>"B"</formula>
    </cfRule>
    <cfRule type="cellIs" dxfId="1639" priority="1629" operator="equal">
      <formula>"A"</formula>
    </cfRule>
  </conditionalFormatting>
  <conditionalFormatting sqref="I62:AD62">
    <cfRule type="containsText" dxfId="1638" priority="1623" operator="containsText" text="A">
      <formula>NOT(ISERROR(SEARCH("A",I62)))</formula>
    </cfRule>
    <cfRule type="containsText" dxfId="1637" priority="1624" operator="containsText" text="B">
      <formula>NOT(ISERROR(SEARCH("B",I62)))</formula>
    </cfRule>
    <cfRule type="containsText" dxfId="1636" priority="1625" operator="containsText" text="c">
      <formula>NOT(ISERROR(SEARCH("c",I62)))</formula>
    </cfRule>
    <cfRule type="containsText" dxfId="1635" priority="1626" operator="containsText" text="A">
      <formula>NOT(ISERROR(SEARCH("A",I62)))</formula>
    </cfRule>
  </conditionalFormatting>
  <conditionalFormatting sqref="AE62">
    <cfRule type="cellIs" dxfId="1634" priority="1616" operator="between">
      <formula>5</formula>
      <formula>6</formula>
    </cfRule>
    <cfRule type="cellIs" dxfId="1633" priority="1617" operator="between">
      <formula>5</formula>
      <formula>6</formula>
    </cfRule>
    <cfRule type="cellIs" dxfId="1632" priority="1618" operator="between">
      <formula>3</formula>
      <formula>4</formula>
    </cfRule>
    <cfRule type="cellIs" dxfId="1631" priority="1619" operator="between">
      <formula>1</formula>
      <formula>2</formula>
    </cfRule>
    <cfRule type="cellIs" dxfId="1630" priority="1620" operator="between">
      <formula>1</formula>
      <formula>2</formula>
    </cfRule>
    <cfRule type="cellIs" dxfId="1629" priority="1621" operator="equal">
      <formula>1</formula>
    </cfRule>
    <cfRule type="cellIs" dxfId="1628" priority="1622" operator="equal">
      <formula>"1 ; 2"</formula>
    </cfRule>
  </conditionalFormatting>
  <conditionalFormatting sqref="V62:W62 Y62:AD62">
    <cfRule type="containsText" dxfId="1627" priority="1612" operator="containsText" text="A">
      <formula>NOT(ISERROR(SEARCH("A",V62)))</formula>
    </cfRule>
    <cfRule type="containsText" dxfId="1626" priority="1613" operator="containsText" text="B">
      <formula>NOT(ISERROR(SEARCH("B",V62)))</formula>
    </cfRule>
    <cfRule type="containsText" dxfId="1625" priority="1614" operator="containsText" text="c">
      <formula>NOT(ISERROR(SEARCH("c",V62)))</formula>
    </cfRule>
    <cfRule type="containsText" dxfId="1624" priority="1615" operator="containsText" text="A">
      <formula>NOT(ISERROR(SEARCH("A",V62)))</formula>
    </cfRule>
  </conditionalFormatting>
  <conditionalFormatting sqref="V62:W62 Y62:AD62">
    <cfRule type="expression" dxfId="1623" priority="1611">
      <formula>CELL("ligne")=ROW()</formula>
    </cfRule>
  </conditionalFormatting>
  <conditionalFormatting sqref="X62">
    <cfRule type="containsText" dxfId="1622" priority="1607" operator="containsText" text="A">
      <formula>NOT(ISERROR(SEARCH("A",X62)))</formula>
    </cfRule>
    <cfRule type="containsText" dxfId="1621" priority="1608" operator="containsText" text="B">
      <formula>NOT(ISERROR(SEARCH("B",X62)))</formula>
    </cfRule>
    <cfRule type="containsText" dxfId="1620" priority="1609" operator="containsText" text="c">
      <formula>NOT(ISERROR(SEARCH("c",X62)))</formula>
    </cfRule>
    <cfRule type="containsText" dxfId="1619" priority="1610" operator="containsText" text="A">
      <formula>NOT(ISERROR(SEARCH("A",X62)))</formula>
    </cfRule>
  </conditionalFormatting>
  <conditionalFormatting sqref="X62">
    <cfRule type="expression" dxfId="1618" priority="1606">
      <formula>CELL("ligne")=ROW()</formula>
    </cfRule>
  </conditionalFormatting>
  <conditionalFormatting sqref="I62:AD62">
    <cfRule type="containsText" dxfId="1617" priority="1602" operator="containsText" text="A">
      <formula>NOT(ISERROR(SEARCH("A",I62)))</formula>
    </cfRule>
    <cfRule type="containsText" dxfId="1616" priority="1603" operator="containsText" text="B">
      <formula>NOT(ISERROR(SEARCH("B",I62)))</formula>
    </cfRule>
    <cfRule type="containsText" dxfId="1615" priority="1604" operator="containsText" text="c">
      <formula>NOT(ISERROR(SEARCH("c",I62)))</formula>
    </cfRule>
    <cfRule type="containsText" dxfId="1614" priority="1605" operator="containsText" text="A">
      <formula>NOT(ISERROR(SEARCH("A",I62)))</formula>
    </cfRule>
  </conditionalFormatting>
  <conditionalFormatting sqref="AE62">
    <cfRule type="cellIs" dxfId="1613" priority="1595" operator="between">
      <formula>5</formula>
      <formula>6</formula>
    </cfRule>
    <cfRule type="cellIs" dxfId="1612" priority="1596" operator="between">
      <formula>5</formula>
      <formula>6</formula>
    </cfRule>
    <cfRule type="cellIs" dxfId="1611" priority="1597" operator="between">
      <formula>3</formula>
      <formula>4</formula>
    </cfRule>
    <cfRule type="cellIs" dxfId="1610" priority="1598" operator="between">
      <formula>1</formula>
      <formula>2</formula>
    </cfRule>
    <cfRule type="cellIs" dxfId="1609" priority="1599" operator="between">
      <formula>1</formula>
      <formula>2</formula>
    </cfRule>
    <cfRule type="cellIs" dxfId="1608" priority="1600" operator="equal">
      <formula>1</formula>
    </cfRule>
    <cfRule type="cellIs" dxfId="1607" priority="1601" operator="equal">
      <formula>"1 ; 2"</formula>
    </cfRule>
  </conditionalFormatting>
  <conditionalFormatting sqref="V62:W62 Y62:AD62">
    <cfRule type="containsText" dxfId="1606" priority="1591" operator="containsText" text="A">
      <formula>NOT(ISERROR(SEARCH("A",V62)))</formula>
    </cfRule>
    <cfRule type="containsText" dxfId="1605" priority="1592" operator="containsText" text="B">
      <formula>NOT(ISERROR(SEARCH("B",V62)))</formula>
    </cfRule>
    <cfRule type="containsText" dxfId="1604" priority="1593" operator="containsText" text="c">
      <formula>NOT(ISERROR(SEARCH("c",V62)))</formula>
    </cfRule>
    <cfRule type="containsText" dxfId="1603" priority="1594" operator="containsText" text="A">
      <formula>NOT(ISERROR(SEARCH("A",V62)))</formula>
    </cfRule>
  </conditionalFormatting>
  <conditionalFormatting sqref="V62:W62 Y62:AD62">
    <cfRule type="expression" dxfId="1602" priority="1590">
      <formula>CELL("ligne")=ROW()</formula>
    </cfRule>
  </conditionalFormatting>
  <conditionalFormatting sqref="X62">
    <cfRule type="containsText" dxfId="1601" priority="1586" operator="containsText" text="A">
      <formula>NOT(ISERROR(SEARCH("A",X62)))</formula>
    </cfRule>
    <cfRule type="containsText" dxfId="1600" priority="1587" operator="containsText" text="B">
      <formula>NOT(ISERROR(SEARCH("B",X62)))</formula>
    </cfRule>
    <cfRule type="containsText" dxfId="1599" priority="1588" operator="containsText" text="c">
      <formula>NOT(ISERROR(SEARCH("c",X62)))</formula>
    </cfRule>
    <cfRule type="containsText" dxfId="1598" priority="1589" operator="containsText" text="A">
      <formula>NOT(ISERROR(SEARCH("A",X62)))</formula>
    </cfRule>
  </conditionalFormatting>
  <conditionalFormatting sqref="X62">
    <cfRule type="expression" dxfId="1597" priority="1585">
      <formula>CELL("ligne")=ROW()</formula>
    </cfRule>
  </conditionalFormatting>
  <conditionalFormatting sqref="I62:AD62">
    <cfRule type="containsText" dxfId="1596" priority="1581" operator="containsText" text="A">
      <formula>NOT(ISERROR(SEARCH("A",I62)))</formula>
    </cfRule>
    <cfRule type="containsText" dxfId="1595" priority="1582" operator="containsText" text="B">
      <formula>NOT(ISERROR(SEARCH("B",I62)))</formula>
    </cfRule>
    <cfRule type="containsText" dxfId="1594" priority="1583" operator="containsText" text="c">
      <formula>NOT(ISERROR(SEARCH("c",I62)))</formula>
    </cfRule>
    <cfRule type="containsText" dxfId="1593" priority="1584" operator="containsText" text="A">
      <formula>NOT(ISERROR(SEARCH("A",I62)))</formula>
    </cfRule>
  </conditionalFormatting>
  <conditionalFormatting sqref="V62:W62 Y62:AD62">
    <cfRule type="containsText" dxfId="1592" priority="1577" operator="containsText" text="A">
      <formula>NOT(ISERROR(SEARCH("A",V62)))</formula>
    </cfRule>
    <cfRule type="containsText" dxfId="1591" priority="1578" operator="containsText" text="B">
      <formula>NOT(ISERROR(SEARCH("B",V62)))</formula>
    </cfRule>
    <cfRule type="containsText" dxfId="1590" priority="1579" operator="containsText" text="c">
      <formula>NOT(ISERROR(SEARCH("c",V62)))</formula>
    </cfRule>
    <cfRule type="containsText" dxfId="1589" priority="1580" operator="containsText" text="A">
      <formula>NOT(ISERROR(SEARCH("A",V62)))</formula>
    </cfRule>
  </conditionalFormatting>
  <conditionalFormatting sqref="V62:W62 Y62:AD62">
    <cfRule type="expression" dxfId="1588" priority="1576">
      <formula>CELL("ligne")=ROW()</formula>
    </cfRule>
  </conditionalFormatting>
  <conditionalFormatting sqref="X62">
    <cfRule type="containsText" dxfId="1587" priority="1572" operator="containsText" text="A">
      <formula>NOT(ISERROR(SEARCH("A",X62)))</formula>
    </cfRule>
    <cfRule type="containsText" dxfId="1586" priority="1573" operator="containsText" text="B">
      <formula>NOT(ISERROR(SEARCH("B",X62)))</formula>
    </cfRule>
    <cfRule type="containsText" dxfId="1585" priority="1574" operator="containsText" text="c">
      <formula>NOT(ISERROR(SEARCH("c",X62)))</formula>
    </cfRule>
    <cfRule type="containsText" dxfId="1584" priority="1575" operator="containsText" text="A">
      <formula>NOT(ISERROR(SEARCH("A",X62)))</formula>
    </cfRule>
  </conditionalFormatting>
  <conditionalFormatting sqref="X62">
    <cfRule type="expression" dxfId="1583" priority="1571">
      <formula>CELL("ligne")=ROW()</formula>
    </cfRule>
  </conditionalFormatting>
  <conditionalFormatting sqref="I62:AD62">
    <cfRule type="containsText" dxfId="1582" priority="1567" operator="containsText" text="A">
      <formula>NOT(ISERROR(SEARCH("A",I62)))</formula>
    </cfRule>
    <cfRule type="containsText" dxfId="1581" priority="1568" operator="containsText" text="B">
      <formula>NOT(ISERROR(SEARCH("B",I62)))</formula>
    </cfRule>
    <cfRule type="containsText" dxfId="1580" priority="1569" operator="containsText" text="c">
      <formula>NOT(ISERROR(SEARCH("c",I62)))</formula>
    </cfRule>
    <cfRule type="containsText" dxfId="1579" priority="1570" operator="containsText" text="A">
      <formula>NOT(ISERROR(SEARCH("A",I62)))</formula>
    </cfRule>
  </conditionalFormatting>
  <conditionalFormatting sqref="V62:W62 Y62:AD62">
    <cfRule type="containsText" dxfId="1578" priority="1563" operator="containsText" text="A">
      <formula>NOT(ISERROR(SEARCH("A",V62)))</formula>
    </cfRule>
    <cfRule type="containsText" dxfId="1577" priority="1564" operator="containsText" text="B">
      <formula>NOT(ISERROR(SEARCH("B",V62)))</formula>
    </cfRule>
    <cfRule type="containsText" dxfId="1576" priority="1565" operator="containsText" text="c">
      <formula>NOT(ISERROR(SEARCH("c",V62)))</formula>
    </cfRule>
    <cfRule type="containsText" dxfId="1575" priority="1566" operator="containsText" text="A">
      <formula>NOT(ISERROR(SEARCH("A",V62)))</formula>
    </cfRule>
  </conditionalFormatting>
  <conditionalFormatting sqref="V62:W62 Y62:AD62">
    <cfRule type="expression" dxfId="1574" priority="1562">
      <formula>CELL("ligne")=ROW()</formula>
    </cfRule>
  </conditionalFormatting>
  <conditionalFormatting sqref="X62">
    <cfRule type="containsText" dxfId="1573" priority="1558" operator="containsText" text="A">
      <formula>NOT(ISERROR(SEARCH("A",X62)))</formula>
    </cfRule>
    <cfRule type="containsText" dxfId="1572" priority="1559" operator="containsText" text="B">
      <formula>NOT(ISERROR(SEARCH("B",X62)))</formula>
    </cfRule>
    <cfRule type="containsText" dxfId="1571" priority="1560" operator="containsText" text="c">
      <formula>NOT(ISERROR(SEARCH("c",X62)))</formula>
    </cfRule>
    <cfRule type="containsText" dxfId="1570" priority="1561" operator="containsText" text="A">
      <formula>NOT(ISERROR(SEARCH("A",X62)))</formula>
    </cfRule>
  </conditionalFormatting>
  <conditionalFormatting sqref="X62">
    <cfRule type="expression" dxfId="1569" priority="1557">
      <formula>CELL("ligne")=ROW()</formula>
    </cfRule>
  </conditionalFormatting>
  <conditionalFormatting sqref="I62:AD62">
    <cfRule type="containsText" dxfId="1568" priority="1553" operator="containsText" text="A">
      <formula>NOT(ISERROR(SEARCH("A",I62)))</formula>
    </cfRule>
    <cfRule type="containsText" dxfId="1567" priority="1554" operator="containsText" text="B">
      <formula>NOT(ISERROR(SEARCH("B",I62)))</formula>
    </cfRule>
    <cfRule type="containsText" dxfId="1566" priority="1555" operator="containsText" text="c">
      <formula>NOT(ISERROR(SEARCH("c",I62)))</formula>
    </cfRule>
    <cfRule type="containsText" dxfId="1565" priority="1556" operator="containsText" text="A">
      <formula>NOT(ISERROR(SEARCH("A",I62)))</formula>
    </cfRule>
  </conditionalFormatting>
  <conditionalFormatting sqref="V62:W62 Y62:AD62">
    <cfRule type="containsText" dxfId="1564" priority="1549" operator="containsText" text="A">
      <formula>NOT(ISERROR(SEARCH("A",V62)))</formula>
    </cfRule>
    <cfRule type="containsText" dxfId="1563" priority="1550" operator="containsText" text="B">
      <formula>NOT(ISERROR(SEARCH("B",V62)))</formula>
    </cfRule>
    <cfRule type="containsText" dxfId="1562" priority="1551" operator="containsText" text="c">
      <formula>NOT(ISERROR(SEARCH("c",V62)))</formula>
    </cfRule>
    <cfRule type="containsText" dxfId="1561" priority="1552" operator="containsText" text="A">
      <formula>NOT(ISERROR(SEARCH("A",V62)))</formula>
    </cfRule>
  </conditionalFormatting>
  <conditionalFormatting sqref="V62:W62 Y62:AD62">
    <cfRule type="expression" dxfId="1560" priority="1548">
      <formula>CELL("ligne")=ROW()</formula>
    </cfRule>
  </conditionalFormatting>
  <conditionalFormatting sqref="X62">
    <cfRule type="containsText" dxfId="1559" priority="1544" operator="containsText" text="A">
      <formula>NOT(ISERROR(SEARCH("A",X62)))</formula>
    </cfRule>
    <cfRule type="containsText" dxfId="1558" priority="1545" operator="containsText" text="B">
      <formula>NOT(ISERROR(SEARCH("B",X62)))</formula>
    </cfRule>
    <cfRule type="containsText" dxfId="1557" priority="1546" operator="containsText" text="c">
      <formula>NOT(ISERROR(SEARCH("c",X62)))</formula>
    </cfRule>
    <cfRule type="containsText" dxfId="1556" priority="1547" operator="containsText" text="A">
      <formula>NOT(ISERROR(SEARCH("A",X62)))</formula>
    </cfRule>
  </conditionalFormatting>
  <conditionalFormatting sqref="X62">
    <cfRule type="expression" dxfId="1555" priority="1543">
      <formula>CELL("ligne")=ROW()</formula>
    </cfRule>
  </conditionalFormatting>
  <conditionalFormatting sqref="I62:AD62">
    <cfRule type="containsText" dxfId="1554" priority="1539" operator="containsText" text="A">
      <formula>NOT(ISERROR(SEARCH("A",I62)))</formula>
    </cfRule>
    <cfRule type="containsText" dxfId="1553" priority="1540" operator="containsText" text="B">
      <formula>NOT(ISERROR(SEARCH("B",I62)))</formula>
    </cfRule>
    <cfRule type="containsText" dxfId="1552" priority="1541" operator="containsText" text="c">
      <formula>NOT(ISERROR(SEARCH("c",I62)))</formula>
    </cfRule>
    <cfRule type="containsText" dxfId="1551" priority="1542" operator="containsText" text="A">
      <formula>NOT(ISERROR(SEARCH("A",I62)))</formula>
    </cfRule>
  </conditionalFormatting>
  <conditionalFormatting sqref="V62:W62 Y62:AD62">
    <cfRule type="containsText" dxfId="1550" priority="1535" operator="containsText" text="A">
      <formula>NOT(ISERROR(SEARCH("A",V62)))</formula>
    </cfRule>
    <cfRule type="containsText" dxfId="1549" priority="1536" operator="containsText" text="B">
      <formula>NOT(ISERROR(SEARCH("B",V62)))</formula>
    </cfRule>
    <cfRule type="containsText" dxfId="1548" priority="1537" operator="containsText" text="c">
      <formula>NOT(ISERROR(SEARCH("c",V62)))</formula>
    </cfRule>
    <cfRule type="containsText" dxfId="1547" priority="1538" operator="containsText" text="A">
      <formula>NOT(ISERROR(SEARCH("A",V62)))</formula>
    </cfRule>
  </conditionalFormatting>
  <conditionalFormatting sqref="V62:W62 Y62:AD62">
    <cfRule type="expression" dxfId="1546" priority="1534">
      <formula>CELL("ligne")=ROW()</formula>
    </cfRule>
  </conditionalFormatting>
  <conditionalFormatting sqref="X62">
    <cfRule type="containsText" dxfId="1545" priority="1530" operator="containsText" text="A">
      <formula>NOT(ISERROR(SEARCH("A",X62)))</formula>
    </cfRule>
    <cfRule type="containsText" dxfId="1544" priority="1531" operator="containsText" text="B">
      <formula>NOT(ISERROR(SEARCH("B",X62)))</formula>
    </cfRule>
    <cfRule type="containsText" dxfId="1543" priority="1532" operator="containsText" text="c">
      <formula>NOT(ISERROR(SEARCH("c",X62)))</formula>
    </cfRule>
    <cfRule type="containsText" dxfId="1542" priority="1533" operator="containsText" text="A">
      <formula>NOT(ISERROR(SEARCH("A",X62)))</formula>
    </cfRule>
  </conditionalFormatting>
  <conditionalFormatting sqref="X62">
    <cfRule type="expression" dxfId="1541" priority="1529">
      <formula>CELL("ligne")=ROW()</formula>
    </cfRule>
  </conditionalFormatting>
  <conditionalFormatting sqref="I62:AD62">
    <cfRule type="containsText" dxfId="1540" priority="1525" operator="containsText" text="A">
      <formula>NOT(ISERROR(SEARCH("A",I62)))</formula>
    </cfRule>
    <cfRule type="containsText" dxfId="1539" priority="1526" operator="containsText" text="B">
      <formula>NOT(ISERROR(SEARCH("B",I62)))</formula>
    </cfRule>
    <cfRule type="containsText" dxfId="1538" priority="1527" operator="containsText" text="c">
      <formula>NOT(ISERROR(SEARCH("c",I62)))</formula>
    </cfRule>
    <cfRule type="containsText" dxfId="1537" priority="1528" operator="containsText" text="A">
      <formula>NOT(ISERROR(SEARCH("A",I62)))</formula>
    </cfRule>
  </conditionalFormatting>
  <conditionalFormatting sqref="V62:W62 Y62:AD62">
    <cfRule type="containsText" dxfId="1536" priority="1521" operator="containsText" text="A">
      <formula>NOT(ISERROR(SEARCH("A",V62)))</formula>
    </cfRule>
    <cfRule type="containsText" dxfId="1535" priority="1522" operator="containsText" text="B">
      <formula>NOT(ISERROR(SEARCH("B",V62)))</formula>
    </cfRule>
    <cfRule type="containsText" dxfId="1534" priority="1523" operator="containsText" text="c">
      <formula>NOT(ISERROR(SEARCH("c",V62)))</formula>
    </cfRule>
    <cfRule type="containsText" dxfId="1533" priority="1524" operator="containsText" text="A">
      <formula>NOT(ISERROR(SEARCH("A",V62)))</formula>
    </cfRule>
  </conditionalFormatting>
  <conditionalFormatting sqref="V62:W62 Y62:AD62">
    <cfRule type="expression" dxfId="1532" priority="1520">
      <formula>CELL("ligne")=ROW()</formula>
    </cfRule>
  </conditionalFormatting>
  <conditionalFormatting sqref="X62">
    <cfRule type="containsText" dxfId="1531" priority="1516" operator="containsText" text="A">
      <formula>NOT(ISERROR(SEARCH("A",X62)))</formula>
    </cfRule>
    <cfRule type="containsText" dxfId="1530" priority="1517" operator="containsText" text="B">
      <formula>NOT(ISERROR(SEARCH("B",X62)))</formula>
    </cfRule>
    <cfRule type="containsText" dxfId="1529" priority="1518" operator="containsText" text="c">
      <formula>NOT(ISERROR(SEARCH("c",X62)))</formula>
    </cfRule>
    <cfRule type="containsText" dxfId="1528" priority="1519" operator="containsText" text="A">
      <formula>NOT(ISERROR(SEARCH("A",X62)))</formula>
    </cfRule>
  </conditionalFormatting>
  <conditionalFormatting sqref="X62">
    <cfRule type="expression" dxfId="1527" priority="1515">
      <formula>CELL("ligne")=ROW()</formula>
    </cfRule>
  </conditionalFormatting>
  <conditionalFormatting sqref="I62:AD62">
    <cfRule type="containsText" dxfId="1526" priority="1511" operator="containsText" text="A">
      <formula>NOT(ISERROR(SEARCH("A",I62)))</formula>
    </cfRule>
    <cfRule type="containsText" dxfId="1525" priority="1512" operator="containsText" text="B">
      <formula>NOT(ISERROR(SEARCH("B",I62)))</formula>
    </cfRule>
    <cfRule type="containsText" dxfId="1524" priority="1513" operator="containsText" text="c">
      <formula>NOT(ISERROR(SEARCH("c",I62)))</formula>
    </cfRule>
    <cfRule type="containsText" dxfId="1523" priority="1514" operator="containsText" text="A">
      <formula>NOT(ISERROR(SEARCH("A",I62)))</formula>
    </cfRule>
  </conditionalFormatting>
  <conditionalFormatting sqref="V62:W62 Y62:AD62">
    <cfRule type="containsText" dxfId="1522" priority="1507" operator="containsText" text="A">
      <formula>NOT(ISERROR(SEARCH("A",V62)))</formula>
    </cfRule>
    <cfRule type="containsText" dxfId="1521" priority="1508" operator="containsText" text="B">
      <formula>NOT(ISERROR(SEARCH("B",V62)))</formula>
    </cfRule>
    <cfRule type="containsText" dxfId="1520" priority="1509" operator="containsText" text="c">
      <formula>NOT(ISERROR(SEARCH("c",V62)))</formula>
    </cfRule>
    <cfRule type="containsText" dxfId="1519" priority="1510" operator="containsText" text="A">
      <formula>NOT(ISERROR(SEARCH("A",V62)))</formula>
    </cfRule>
  </conditionalFormatting>
  <conditionalFormatting sqref="V62:W62 Y62:AD62">
    <cfRule type="expression" dxfId="1518" priority="1506">
      <formula>CELL("ligne")=ROW()</formula>
    </cfRule>
  </conditionalFormatting>
  <conditionalFormatting sqref="X62">
    <cfRule type="containsText" dxfId="1517" priority="1502" operator="containsText" text="A">
      <formula>NOT(ISERROR(SEARCH("A",X62)))</formula>
    </cfRule>
    <cfRule type="containsText" dxfId="1516" priority="1503" operator="containsText" text="B">
      <formula>NOT(ISERROR(SEARCH("B",X62)))</formula>
    </cfRule>
    <cfRule type="containsText" dxfId="1515" priority="1504" operator="containsText" text="c">
      <formula>NOT(ISERROR(SEARCH("c",X62)))</formula>
    </cfRule>
    <cfRule type="containsText" dxfId="1514" priority="1505" operator="containsText" text="A">
      <formula>NOT(ISERROR(SEARCH("A",X62)))</formula>
    </cfRule>
  </conditionalFormatting>
  <conditionalFormatting sqref="X62">
    <cfRule type="expression" dxfId="1513" priority="1501">
      <formula>CELL("ligne")=ROW()</formula>
    </cfRule>
  </conditionalFormatting>
  <conditionalFormatting sqref="I62:AD62">
    <cfRule type="containsText" dxfId="1512" priority="1497" operator="containsText" text="A">
      <formula>NOT(ISERROR(SEARCH("A",I62)))</formula>
    </cfRule>
    <cfRule type="containsText" dxfId="1511" priority="1498" operator="containsText" text="B">
      <formula>NOT(ISERROR(SEARCH("B",I62)))</formula>
    </cfRule>
    <cfRule type="containsText" dxfId="1510" priority="1499" operator="containsText" text="c">
      <formula>NOT(ISERROR(SEARCH("c",I62)))</formula>
    </cfRule>
    <cfRule type="containsText" dxfId="1509" priority="1500" operator="containsText" text="A">
      <formula>NOT(ISERROR(SEARCH("A",I62)))</formula>
    </cfRule>
  </conditionalFormatting>
  <conditionalFormatting sqref="V62:W62 Y62:AD62">
    <cfRule type="containsText" dxfId="1508" priority="1493" operator="containsText" text="A">
      <formula>NOT(ISERROR(SEARCH("A",V62)))</formula>
    </cfRule>
    <cfRule type="containsText" dxfId="1507" priority="1494" operator="containsText" text="B">
      <formula>NOT(ISERROR(SEARCH("B",V62)))</formula>
    </cfRule>
    <cfRule type="containsText" dxfId="1506" priority="1495" operator="containsText" text="c">
      <formula>NOT(ISERROR(SEARCH("c",V62)))</formula>
    </cfRule>
    <cfRule type="containsText" dxfId="1505" priority="1496" operator="containsText" text="A">
      <formula>NOT(ISERROR(SEARCH("A",V62)))</formula>
    </cfRule>
  </conditionalFormatting>
  <conditionalFormatting sqref="V62:W62 Y62:AD62">
    <cfRule type="expression" dxfId="1504" priority="1492">
      <formula>CELL("ligne")=ROW()</formula>
    </cfRule>
  </conditionalFormatting>
  <conditionalFormatting sqref="X62">
    <cfRule type="containsText" dxfId="1503" priority="1488" operator="containsText" text="A">
      <formula>NOT(ISERROR(SEARCH("A",X62)))</formula>
    </cfRule>
    <cfRule type="containsText" dxfId="1502" priority="1489" operator="containsText" text="B">
      <formula>NOT(ISERROR(SEARCH("B",X62)))</formula>
    </cfRule>
    <cfRule type="containsText" dxfId="1501" priority="1490" operator="containsText" text="c">
      <formula>NOT(ISERROR(SEARCH("c",X62)))</formula>
    </cfRule>
    <cfRule type="containsText" dxfId="1500" priority="1491" operator="containsText" text="A">
      <formula>NOT(ISERROR(SEARCH("A",X62)))</formula>
    </cfRule>
  </conditionalFormatting>
  <conditionalFormatting sqref="X62">
    <cfRule type="expression" dxfId="1499" priority="1487">
      <formula>CELL("ligne")=ROW()</formula>
    </cfRule>
  </conditionalFormatting>
  <conditionalFormatting sqref="I62:AD62">
    <cfRule type="containsText" dxfId="1498" priority="1483" operator="containsText" text="A">
      <formula>NOT(ISERROR(SEARCH("A",I62)))</formula>
    </cfRule>
    <cfRule type="containsText" dxfId="1497" priority="1484" operator="containsText" text="B">
      <formula>NOT(ISERROR(SEARCH("B",I62)))</formula>
    </cfRule>
    <cfRule type="containsText" dxfId="1496" priority="1485" operator="containsText" text="c">
      <formula>NOT(ISERROR(SEARCH("c",I62)))</formula>
    </cfRule>
    <cfRule type="containsText" dxfId="1495" priority="1486" operator="containsText" text="A">
      <formula>NOT(ISERROR(SEARCH("A",I62)))</formula>
    </cfRule>
  </conditionalFormatting>
  <conditionalFormatting sqref="V62:W62 Y62:AD62">
    <cfRule type="containsText" dxfId="1494" priority="1479" operator="containsText" text="A">
      <formula>NOT(ISERROR(SEARCH("A",V62)))</formula>
    </cfRule>
    <cfRule type="containsText" dxfId="1493" priority="1480" operator="containsText" text="B">
      <formula>NOT(ISERROR(SEARCH("B",V62)))</formula>
    </cfRule>
    <cfRule type="containsText" dxfId="1492" priority="1481" operator="containsText" text="c">
      <formula>NOT(ISERROR(SEARCH("c",V62)))</formula>
    </cfRule>
    <cfRule type="containsText" dxfId="1491" priority="1482" operator="containsText" text="A">
      <formula>NOT(ISERROR(SEARCH("A",V62)))</formula>
    </cfRule>
  </conditionalFormatting>
  <conditionalFormatting sqref="V62:W62 Y62:AD62">
    <cfRule type="expression" dxfId="1490" priority="1478">
      <formula>CELL("ligne")=ROW()</formula>
    </cfRule>
  </conditionalFormatting>
  <conditionalFormatting sqref="X62">
    <cfRule type="containsText" dxfId="1489" priority="1474" operator="containsText" text="A">
      <formula>NOT(ISERROR(SEARCH("A",X62)))</formula>
    </cfRule>
    <cfRule type="containsText" dxfId="1488" priority="1475" operator="containsText" text="B">
      <formula>NOT(ISERROR(SEARCH("B",X62)))</formula>
    </cfRule>
    <cfRule type="containsText" dxfId="1487" priority="1476" operator="containsText" text="c">
      <formula>NOT(ISERROR(SEARCH("c",X62)))</formula>
    </cfRule>
    <cfRule type="containsText" dxfId="1486" priority="1477" operator="containsText" text="A">
      <formula>NOT(ISERROR(SEARCH("A",X62)))</formula>
    </cfRule>
  </conditionalFormatting>
  <conditionalFormatting sqref="X62">
    <cfRule type="expression" dxfId="1485" priority="1473">
      <formula>CELL("ligne")=ROW()</formula>
    </cfRule>
  </conditionalFormatting>
  <conditionalFormatting sqref="I62:AD62">
    <cfRule type="containsText" dxfId="1484" priority="1469" operator="containsText" text="A">
      <formula>NOT(ISERROR(SEARCH("A",I62)))</formula>
    </cfRule>
    <cfRule type="containsText" dxfId="1483" priority="1470" operator="containsText" text="B">
      <formula>NOT(ISERROR(SEARCH("B",I62)))</formula>
    </cfRule>
    <cfRule type="containsText" dxfId="1482" priority="1471" operator="containsText" text="c">
      <formula>NOT(ISERROR(SEARCH("c",I62)))</formula>
    </cfRule>
    <cfRule type="containsText" dxfId="1481" priority="1472" operator="containsText" text="A">
      <formula>NOT(ISERROR(SEARCH("A",I62)))</formula>
    </cfRule>
  </conditionalFormatting>
  <conditionalFormatting sqref="V62:W62 Y62:AD62">
    <cfRule type="containsText" dxfId="1480" priority="1465" operator="containsText" text="A">
      <formula>NOT(ISERROR(SEARCH("A",V62)))</formula>
    </cfRule>
    <cfRule type="containsText" dxfId="1479" priority="1466" operator="containsText" text="B">
      <formula>NOT(ISERROR(SEARCH("B",V62)))</formula>
    </cfRule>
    <cfRule type="containsText" dxfId="1478" priority="1467" operator="containsText" text="c">
      <formula>NOT(ISERROR(SEARCH("c",V62)))</formula>
    </cfRule>
    <cfRule type="containsText" dxfId="1477" priority="1468" operator="containsText" text="A">
      <formula>NOT(ISERROR(SEARCH("A",V62)))</formula>
    </cfRule>
  </conditionalFormatting>
  <conditionalFormatting sqref="V62:W62 Y62:AD62">
    <cfRule type="expression" dxfId="1476" priority="1464">
      <formula>CELL("ligne")=ROW()</formula>
    </cfRule>
  </conditionalFormatting>
  <conditionalFormatting sqref="X62">
    <cfRule type="containsText" dxfId="1475" priority="1460" operator="containsText" text="A">
      <formula>NOT(ISERROR(SEARCH("A",X62)))</formula>
    </cfRule>
    <cfRule type="containsText" dxfId="1474" priority="1461" operator="containsText" text="B">
      <formula>NOT(ISERROR(SEARCH("B",X62)))</formula>
    </cfRule>
    <cfRule type="containsText" dxfId="1473" priority="1462" operator="containsText" text="c">
      <formula>NOT(ISERROR(SEARCH("c",X62)))</formula>
    </cfRule>
    <cfRule type="containsText" dxfId="1472" priority="1463" operator="containsText" text="A">
      <formula>NOT(ISERROR(SEARCH("A",X62)))</formula>
    </cfRule>
  </conditionalFormatting>
  <conditionalFormatting sqref="X62">
    <cfRule type="expression" dxfId="1471" priority="1459">
      <formula>CELL("ligne")=ROW()</formula>
    </cfRule>
  </conditionalFormatting>
  <conditionalFormatting sqref="I62:AD62">
    <cfRule type="containsText" dxfId="1470" priority="1455" operator="containsText" text="A">
      <formula>NOT(ISERROR(SEARCH("A",I62)))</formula>
    </cfRule>
    <cfRule type="containsText" dxfId="1469" priority="1456" operator="containsText" text="B">
      <formula>NOT(ISERROR(SEARCH("B",I62)))</formula>
    </cfRule>
    <cfRule type="containsText" dxfId="1468" priority="1457" operator="containsText" text="c">
      <formula>NOT(ISERROR(SEARCH("c",I62)))</formula>
    </cfRule>
    <cfRule type="containsText" dxfId="1467" priority="1458" operator="containsText" text="A">
      <formula>NOT(ISERROR(SEARCH("A",I62)))</formula>
    </cfRule>
  </conditionalFormatting>
  <conditionalFormatting sqref="V62:W62 Y62:AD62">
    <cfRule type="containsText" dxfId="1466" priority="1451" operator="containsText" text="A">
      <formula>NOT(ISERROR(SEARCH("A",V62)))</formula>
    </cfRule>
    <cfRule type="containsText" dxfId="1465" priority="1452" operator="containsText" text="B">
      <formula>NOT(ISERROR(SEARCH("B",V62)))</formula>
    </cfRule>
    <cfRule type="containsText" dxfId="1464" priority="1453" operator="containsText" text="c">
      <formula>NOT(ISERROR(SEARCH("c",V62)))</formula>
    </cfRule>
    <cfRule type="containsText" dxfId="1463" priority="1454" operator="containsText" text="A">
      <formula>NOT(ISERROR(SEARCH("A",V62)))</formula>
    </cfRule>
  </conditionalFormatting>
  <conditionalFormatting sqref="V62:W62 Y62:AD62">
    <cfRule type="expression" dxfId="1462" priority="1450">
      <formula>CELL("ligne")=ROW()</formula>
    </cfRule>
  </conditionalFormatting>
  <conditionalFormatting sqref="X62">
    <cfRule type="containsText" dxfId="1461" priority="1446" operator="containsText" text="A">
      <formula>NOT(ISERROR(SEARCH("A",X62)))</formula>
    </cfRule>
    <cfRule type="containsText" dxfId="1460" priority="1447" operator="containsText" text="B">
      <formula>NOT(ISERROR(SEARCH("B",X62)))</formula>
    </cfRule>
    <cfRule type="containsText" dxfId="1459" priority="1448" operator="containsText" text="c">
      <formula>NOT(ISERROR(SEARCH("c",X62)))</formula>
    </cfRule>
    <cfRule type="containsText" dxfId="1458" priority="1449" operator="containsText" text="A">
      <formula>NOT(ISERROR(SEARCH("A",X62)))</formula>
    </cfRule>
  </conditionalFormatting>
  <conditionalFormatting sqref="X62">
    <cfRule type="expression" dxfId="1457" priority="1445">
      <formula>CELL("ligne")=ROW()</formula>
    </cfRule>
  </conditionalFormatting>
  <conditionalFormatting sqref="I62:AD62">
    <cfRule type="containsText" dxfId="1456" priority="1441" operator="containsText" text="A">
      <formula>NOT(ISERROR(SEARCH("A",I62)))</formula>
    </cfRule>
    <cfRule type="containsText" dxfId="1455" priority="1442" operator="containsText" text="B">
      <formula>NOT(ISERROR(SEARCH("B",I62)))</formula>
    </cfRule>
    <cfRule type="containsText" dxfId="1454" priority="1443" operator="containsText" text="c">
      <formula>NOT(ISERROR(SEARCH("c",I62)))</formula>
    </cfRule>
    <cfRule type="containsText" dxfId="1453" priority="1444" operator="containsText" text="A">
      <formula>NOT(ISERROR(SEARCH("A",I62)))</formula>
    </cfRule>
  </conditionalFormatting>
  <conditionalFormatting sqref="V62:W62 Y62:AD62">
    <cfRule type="containsText" dxfId="1452" priority="1437" operator="containsText" text="A">
      <formula>NOT(ISERROR(SEARCH("A",V62)))</formula>
    </cfRule>
    <cfRule type="containsText" dxfId="1451" priority="1438" operator="containsText" text="B">
      <formula>NOT(ISERROR(SEARCH("B",V62)))</formula>
    </cfRule>
    <cfRule type="containsText" dxfId="1450" priority="1439" operator="containsText" text="c">
      <formula>NOT(ISERROR(SEARCH("c",V62)))</formula>
    </cfRule>
    <cfRule type="containsText" dxfId="1449" priority="1440" operator="containsText" text="A">
      <formula>NOT(ISERROR(SEARCH("A",V62)))</formula>
    </cfRule>
  </conditionalFormatting>
  <conditionalFormatting sqref="V62:W62 Y62:AD62">
    <cfRule type="expression" dxfId="1448" priority="1436">
      <formula>CELL("ligne")=ROW()</formula>
    </cfRule>
  </conditionalFormatting>
  <conditionalFormatting sqref="X62">
    <cfRule type="containsText" dxfId="1447" priority="1432" operator="containsText" text="A">
      <formula>NOT(ISERROR(SEARCH("A",X62)))</formula>
    </cfRule>
    <cfRule type="containsText" dxfId="1446" priority="1433" operator="containsText" text="B">
      <formula>NOT(ISERROR(SEARCH("B",X62)))</formula>
    </cfRule>
    <cfRule type="containsText" dxfId="1445" priority="1434" operator="containsText" text="c">
      <formula>NOT(ISERROR(SEARCH("c",X62)))</formula>
    </cfRule>
    <cfRule type="containsText" dxfId="1444" priority="1435" operator="containsText" text="A">
      <formula>NOT(ISERROR(SEARCH("A",X62)))</formula>
    </cfRule>
  </conditionalFormatting>
  <conditionalFormatting sqref="X62">
    <cfRule type="expression" dxfId="1443" priority="1431">
      <formula>CELL("ligne")=ROW()</formula>
    </cfRule>
  </conditionalFormatting>
  <conditionalFormatting sqref="I62:AD62">
    <cfRule type="containsText" dxfId="1442" priority="1427" operator="containsText" text="A">
      <formula>NOT(ISERROR(SEARCH("A",I62)))</formula>
    </cfRule>
    <cfRule type="containsText" dxfId="1441" priority="1428" operator="containsText" text="B">
      <formula>NOT(ISERROR(SEARCH("B",I62)))</formula>
    </cfRule>
    <cfRule type="containsText" dxfId="1440" priority="1429" operator="containsText" text="c">
      <formula>NOT(ISERROR(SEARCH("c",I62)))</formula>
    </cfRule>
    <cfRule type="containsText" dxfId="1439" priority="1430" operator="containsText" text="A">
      <formula>NOT(ISERROR(SEARCH("A",I62)))</formula>
    </cfRule>
  </conditionalFormatting>
  <conditionalFormatting sqref="V62:W62 Y62:AD62">
    <cfRule type="containsText" dxfId="1438" priority="1423" operator="containsText" text="A">
      <formula>NOT(ISERROR(SEARCH("A",V62)))</formula>
    </cfRule>
    <cfRule type="containsText" dxfId="1437" priority="1424" operator="containsText" text="B">
      <formula>NOT(ISERROR(SEARCH("B",V62)))</formula>
    </cfRule>
    <cfRule type="containsText" dxfId="1436" priority="1425" operator="containsText" text="c">
      <formula>NOT(ISERROR(SEARCH("c",V62)))</formula>
    </cfRule>
    <cfRule type="containsText" dxfId="1435" priority="1426" operator="containsText" text="A">
      <formula>NOT(ISERROR(SEARCH("A",V62)))</formula>
    </cfRule>
  </conditionalFormatting>
  <conditionalFormatting sqref="V62:W62 Y62:AD62">
    <cfRule type="expression" dxfId="1434" priority="1422">
      <formula>CELL("ligne")=ROW()</formula>
    </cfRule>
  </conditionalFormatting>
  <conditionalFormatting sqref="X62">
    <cfRule type="containsText" dxfId="1433" priority="1418" operator="containsText" text="A">
      <formula>NOT(ISERROR(SEARCH("A",X62)))</formula>
    </cfRule>
    <cfRule type="containsText" dxfId="1432" priority="1419" operator="containsText" text="B">
      <formula>NOT(ISERROR(SEARCH("B",X62)))</formula>
    </cfRule>
    <cfRule type="containsText" dxfId="1431" priority="1420" operator="containsText" text="c">
      <formula>NOT(ISERROR(SEARCH("c",X62)))</formula>
    </cfRule>
    <cfRule type="containsText" dxfId="1430" priority="1421" operator="containsText" text="A">
      <formula>NOT(ISERROR(SEARCH("A",X62)))</formula>
    </cfRule>
  </conditionalFormatting>
  <conditionalFormatting sqref="X62">
    <cfRule type="expression" dxfId="1429" priority="1417">
      <formula>CELL("ligne")=ROW()</formula>
    </cfRule>
  </conditionalFormatting>
  <conditionalFormatting sqref="I62:AD62">
    <cfRule type="containsText" dxfId="1428" priority="1413" operator="containsText" text="A">
      <formula>NOT(ISERROR(SEARCH("A",I62)))</formula>
    </cfRule>
    <cfRule type="containsText" dxfId="1427" priority="1414" operator="containsText" text="B">
      <formula>NOT(ISERROR(SEARCH("B",I62)))</formula>
    </cfRule>
    <cfRule type="containsText" dxfId="1426" priority="1415" operator="containsText" text="c">
      <formula>NOT(ISERROR(SEARCH("c",I62)))</formula>
    </cfRule>
    <cfRule type="containsText" dxfId="1425" priority="1416" operator="containsText" text="A">
      <formula>NOT(ISERROR(SEARCH("A",I62)))</formula>
    </cfRule>
  </conditionalFormatting>
  <conditionalFormatting sqref="V62:W62 Y62:AD62">
    <cfRule type="containsText" dxfId="1424" priority="1409" operator="containsText" text="A">
      <formula>NOT(ISERROR(SEARCH("A",V62)))</formula>
    </cfRule>
    <cfRule type="containsText" dxfId="1423" priority="1410" operator="containsText" text="B">
      <formula>NOT(ISERROR(SEARCH("B",V62)))</formula>
    </cfRule>
    <cfRule type="containsText" dxfId="1422" priority="1411" operator="containsText" text="c">
      <formula>NOT(ISERROR(SEARCH("c",V62)))</formula>
    </cfRule>
    <cfRule type="containsText" dxfId="1421" priority="1412" operator="containsText" text="A">
      <formula>NOT(ISERROR(SEARCH("A",V62)))</formula>
    </cfRule>
  </conditionalFormatting>
  <conditionalFormatting sqref="V62:W62 Y62:AD62">
    <cfRule type="expression" dxfId="1420" priority="1408">
      <formula>CELL("ligne")=ROW()</formula>
    </cfRule>
  </conditionalFormatting>
  <conditionalFormatting sqref="X62">
    <cfRule type="containsText" dxfId="1419" priority="1404" operator="containsText" text="A">
      <formula>NOT(ISERROR(SEARCH("A",X62)))</formula>
    </cfRule>
    <cfRule type="containsText" dxfId="1418" priority="1405" operator="containsText" text="B">
      <formula>NOT(ISERROR(SEARCH("B",X62)))</formula>
    </cfRule>
    <cfRule type="containsText" dxfId="1417" priority="1406" operator="containsText" text="c">
      <formula>NOT(ISERROR(SEARCH("c",X62)))</formula>
    </cfRule>
    <cfRule type="containsText" dxfId="1416" priority="1407" operator="containsText" text="A">
      <formula>NOT(ISERROR(SEARCH("A",X62)))</formula>
    </cfRule>
  </conditionalFormatting>
  <conditionalFormatting sqref="X62">
    <cfRule type="expression" dxfId="1415" priority="1403">
      <formula>CELL("ligne")=ROW()</formula>
    </cfRule>
  </conditionalFormatting>
  <conditionalFormatting sqref="I62:AD62">
    <cfRule type="containsText" dxfId="1414" priority="1399" operator="containsText" text="A">
      <formula>NOT(ISERROR(SEARCH("A",I62)))</formula>
    </cfRule>
    <cfRule type="containsText" dxfId="1413" priority="1400" operator="containsText" text="B">
      <formula>NOT(ISERROR(SEARCH("B",I62)))</formula>
    </cfRule>
    <cfRule type="containsText" dxfId="1412" priority="1401" operator="containsText" text="c">
      <formula>NOT(ISERROR(SEARCH("c",I62)))</formula>
    </cfRule>
    <cfRule type="containsText" dxfId="1411" priority="1402" operator="containsText" text="A">
      <formula>NOT(ISERROR(SEARCH("A",I62)))</formula>
    </cfRule>
  </conditionalFormatting>
  <conditionalFormatting sqref="V62:W62 Y62:AD62">
    <cfRule type="containsText" dxfId="1410" priority="1395" operator="containsText" text="A">
      <formula>NOT(ISERROR(SEARCH("A",V62)))</formula>
    </cfRule>
    <cfRule type="containsText" dxfId="1409" priority="1396" operator="containsText" text="B">
      <formula>NOT(ISERROR(SEARCH("B",V62)))</formula>
    </cfRule>
    <cfRule type="containsText" dxfId="1408" priority="1397" operator="containsText" text="c">
      <formula>NOT(ISERROR(SEARCH("c",V62)))</formula>
    </cfRule>
    <cfRule type="containsText" dxfId="1407" priority="1398" operator="containsText" text="A">
      <formula>NOT(ISERROR(SEARCH("A",V62)))</formula>
    </cfRule>
  </conditionalFormatting>
  <conditionalFormatting sqref="V62:W62 Y62:AD62">
    <cfRule type="expression" dxfId="1406" priority="1394">
      <formula>CELL("ligne")=ROW()</formula>
    </cfRule>
  </conditionalFormatting>
  <conditionalFormatting sqref="X62">
    <cfRule type="containsText" dxfId="1405" priority="1390" operator="containsText" text="A">
      <formula>NOT(ISERROR(SEARCH("A",X62)))</formula>
    </cfRule>
    <cfRule type="containsText" dxfId="1404" priority="1391" operator="containsText" text="B">
      <formula>NOT(ISERROR(SEARCH("B",X62)))</formula>
    </cfRule>
    <cfRule type="containsText" dxfId="1403" priority="1392" operator="containsText" text="c">
      <formula>NOT(ISERROR(SEARCH("c",X62)))</formula>
    </cfRule>
    <cfRule type="containsText" dxfId="1402" priority="1393" operator="containsText" text="A">
      <formula>NOT(ISERROR(SEARCH("A",X62)))</formula>
    </cfRule>
  </conditionalFormatting>
  <conditionalFormatting sqref="X62">
    <cfRule type="expression" dxfId="1401" priority="1389">
      <formula>CELL("ligne")=ROW()</formula>
    </cfRule>
  </conditionalFormatting>
  <conditionalFormatting sqref="I62:AD62">
    <cfRule type="containsText" dxfId="1400" priority="1385" operator="containsText" text="A">
      <formula>NOT(ISERROR(SEARCH("A",I62)))</formula>
    </cfRule>
    <cfRule type="containsText" dxfId="1399" priority="1386" operator="containsText" text="B">
      <formula>NOT(ISERROR(SEARCH("B",I62)))</formula>
    </cfRule>
    <cfRule type="containsText" dxfId="1398" priority="1387" operator="containsText" text="c">
      <formula>NOT(ISERROR(SEARCH("c",I62)))</formula>
    </cfRule>
    <cfRule type="containsText" dxfId="1397" priority="1388" operator="containsText" text="A">
      <formula>NOT(ISERROR(SEARCH("A",I62)))</formula>
    </cfRule>
  </conditionalFormatting>
  <conditionalFormatting sqref="V62:W62 Y62:AD62">
    <cfRule type="containsText" dxfId="1396" priority="1381" operator="containsText" text="A">
      <formula>NOT(ISERROR(SEARCH("A",V62)))</formula>
    </cfRule>
    <cfRule type="containsText" dxfId="1395" priority="1382" operator="containsText" text="B">
      <formula>NOT(ISERROR(SEARCH("B",V62)))</formula>
    </cfRule>
    <cfRule type="containsText" dxfId="1394" priority="1383" operator="containsText" text="c">
      <formula>NOT(ISERROR(SEARCH("c",V62)))</formula>
    </cfRule>
    <cfRule type="containsText" dxfId="1393" priority="1384" operator="containsText" text="A">
      <formula>NOT(ISERROR(SEARCH("A",V62)))</formula>
    </cfRule>
  </conditionalFormatting>
  <conditionalFormatting sqref="V62:W62 Y62:AD62">
    <cfRule type="expression" dxfId="1392" priority="1380">
      <formula>CELL("ligne")=ROW()</formula>
    </cfRule>
  </conditionalFormatting>
  <conditionalFormatting sqref="X62">
    <cfRule type="containsText" dxfId="1391" priority="1376" operator="containsText" text="A">
      <formula>NOT(ISERROR(SEARCH("A",X62)))</formula>
    </cfRule>
    <cfRule type="containsText" dxfId="1390" priority="1377" operator="containsText" text="B">
      <formula>NOT(ISERROR(SEARCH("B",X62)))</formula>
    </cfRule>
    <cfRule type="containsText" dxfId="1389" priority="1378" operator="containsText" text="c">
      <formula>NOT(ISERROR(SEARCH("c",X62)))</formula>
    </cfRule>
    <cfRule type="containsText" dxfId="1388" priority="1379" operator="containsText" text="A">
      <formula>NOT(ISERROR(SEARCH("A",X62)))</formula>
    </cfRule>
  </conditionalFormatting>
  <conditionalFormatting sqref="X62">
    <cfRule type="expression" dxfId="1387" priority="1375">
      <formula>CELL("ligne")=ROW()</formula>
    </cfRule>
  </conditionalFormatting>
  <conditionalFormatting sqref="I62:AD62">
    <cfRule type="containsText" dxfId="1386" priority="1371" operator="containsText" text="A">
      <formula>NOT(ISERROR(SEARCH("A",I62)))</formula>
    </cfRule>
    <cfRule type="containsText" dxfId="1385" priority="1372" operator="containsText" text="B">
      <formula>NOT(ISERROR(SEARCH("B",I62)))</formula>
    </cfRule>
    <cfRule type="containsText" dxfId="1384" priority="1373" operator="containsText" text="c">
      <formula>NOT(ISERROR(SEARCH("c",I62)))</formula>
    </cfRule>
    <cfRule type="containsText" dxfId="1383" priority="1374" operator="containsText" text="A">
      <formula>NOT(ISERROR(SEARCH("A",I62)))</formula>
    </cfRule>
  </conditionalFormatting>
  <conditionalFormatting sqref="V62:W62 Y62:AD62">
    <cfRule type="containsText" dxfId="1382" priority="1367" operator="containsText" text="A">
      <formula>NOT(ISERROR(SEARCH("A",V62)))</formula>
    </cfRule>
    <cfRule type="containsText" dxfId="1381" priority="1368" operator="containsText" text="B">
      <formula>NOT(ISERROR(SEARCH("B",V62)))</formula>
    </cfRule>
    <cfRule type="containsText" dxfId="1380" priority="1369" operator="containsText" text="c">
      <formula>NOT(ISERROR(SEARCH("c",V62)))</formula>
    </cfRule>
    <cfRule type="containsText" dxfId="1379" priority="1370" operator="containsText" text="A">
      <formula>NOT(ISERROR(SEARCH("A",V62)))</formula>
    </cfRule>
  </conditionalFormatting>
  <conditionalFormatting sqref="V62:W62 Y62:AD62">
    <cfRule type="expression" dxfId="1378" priority="1366">
      <formula>CELL("ligne")=ROW()</formula>
    </cfRule>
  </conditionalFormatting>
  <conditionalFormatting sqref="X62">
    <cfRule type="containsText" dxfId="1377" priority="1362" operator="containsText" text="A">
      <formula>NOT(ISERROR(SEARCH("A",X62)))</formula>
    </cfRule>
    <cfRule type="containsText" dxfId="1376" priority="1363" operator="containsText" text="B">
      <formula>NOT(ISERROR(SEARCH("B",X62)))</formula>
    </cfRule>
    <cfRule type="containsText" dxfId="1375" priority="1364" operator="containsText" text="c">
      <formula>NOT(ISERROR(SEARCH("c",X62)))</formula>
    </cfRule>
    <cfRule type="containsText" dxfId="1374" priority="1365" operator="containsText" text="A">
      <formula>NOT(ISERROR(SEARCH("A",X62)))</formula>
    </cfRule>
  </conditionalFormatting>
  <conditionalFormatting sqref="X62">
    <cfRule type="expression" dxfId="1373" priority="1361">
      <formula>CELL("ligne")=ROW()</formula>
    </cfRule>
  </conditionalFormatting>
  <conditionalFormatting sqref="I62:AD62">
    <cfRule type="containsText" dxfId="1372" priority="1357" operator="containsText" text="A">
      <formula>NOT(ISERROR(SEARCH("A",I62)))</formula>
    </cfRule>
    <cfRule type="containsText" dxfId="1371" priority="1358" operator="containsText" text="B">
      <formula>NOT(ISERROR(SEARCH("B",I62)))</formula>
    </cfRule>
    <cfRule type="containsText" dxfId="1370" priority="1359" operator="containsText" text="c">
      <formula>NOT(ISERROR(SEARCH("c",I62)))</formula>
    </cfRule>
    <cfRule type="containsText" dxfId="1369" priority="1360" operator="containsText" text="A">
      <formula>NOT(ISERROR(SEARCH("A",I62)))</formula>
    </cfRule>
  </conditionalFormatting>
  <conditionalFormatting sqref="AE62">
    <cfRule type="cellIs" dxfId="1368" priority="1350" operator="between">
      <formula>5</formula>
      <formula>6</formula>
    </cfRule>
    <cfRule type="cellIs" dxfId="1367" priority="1351" operator="between">
      <formula>5</formula>
      <formula>6</formula>
    </cfRule>
    <cfRule type="cellIs" dxfId="1366" priority="1352" operator="between">
      <formula>3</formula>
      <formula>4</formula>
    </cfRule>
    <cfRule type="cellIs" dxfId="1365" priority="1353" operator="between">
      <formula>1</formula>
      <formula>2</formula>
    </cfRule>
    <cfRule type="cellIs" dxfId="1364" priority="1354" operator="between">
      <formula>1</formula>
      <formula>2</formula>
    </cfRule>
    <cfRule type="cellIs" dxfId="1363" priority="1355" operator="equal">
      <formula>1</formula>
    </cfRule>
    <cfRule type="cellIs" dxfId="1362" priority="1356" operator="equal">
      <formula>"1 ; 2"</formula>
    </cfRule>
  </conditionalFormatting>
  <conditionalFormatting sqref="V62:W62 Y62:AD62">
    <cfRule type="containsText" dxfId="1361" priority="1346" operator="containsText" text="A">
      <formula>NOT(ISERROR(SEARCH("A",V62)))</formula>
    </cfRule>
    <cfRule type="containsText" dxfId="1360" priority="1347" operator="containsText" text="B">
      <formula>NOT(ISERROR(SEARCH("B",V62)))</formula>
    </cfRule>
    <cfRule type="containsText" dxfId="1359" priority="1348" operator="containsText" text="c">
      <formula>NOT(ISERROR(SEARCH("c",V62)))</formula>
    </cfRule>
    <cfRule type="containsText" dxfId="1358" priority="1349" operator="containsText" text="A">
      <formula>NOT(ISERROR(SEARCH("A",V62)))</formula>
    </cfRule>
  </conditionalFormatting>
  <conditionalFormatting sqref="X62">
    <cfRule type="containsText" dxfId="1357" priority="1342" operator="containsText" text="A">
      <formula>NOT(ISERROR(SEARCH("A",X62)))</formula>
    </cfRule>
    <cfRule type="containsText" dxfId="1356" priority="1343" operator="containsText" text="B">
      <formula>NOT(ISERROR(SEARCH("B",X62)))</formula>
    </cfRule>
    <cfRule type="containsText" dxfId="1355" priority="1344" operator="containsText" text="c">
      <formula>NOT(ISERROR(SEARCH("c",X62)))</formula>
    </cfRule>
    <cfRule type="containsText" dxfId="1354" priority="1345" operator="containsText" text="A">
      <formula>NOT(ISERROR(SEARCH("A",X62)))</formula>
    </cfRule>
  </conditionalFormatting>
  <conditionalFormatting sqref="I62:AD62">
    <cfRule type="containsText" dxfId="1353" priority="1338" operator="containsText" text="A">
      <formula>NOT(ISERROR(SEARCH("A",I62)))</formula>
    </cfRule>
    <cfRule type="containsText" dxfId="1352" priority="1339" operator="containsText" text="B">
      <formula>NOT(ISERROR(SEARCH("B",I62)))</formula>
    </cfRule>
    <cfRule type="containsText" dxfId="1351" priority="1340" operator="containsText" text="c">
      <formula>NOT(ISERROR(SEARCH("c",I62)))</formula>
    </cfRule>
    <cfRule type="containsText" dxfId="1350" priority="1341" operator="containsText" text="A">
      <formula>NOT(ISERROR(SEARCH("A",I62)))</formula>
    </cfRule>
  </conditionalFormatting>
  <conditionalFormatting sqref="AE62">
    <cfRule type="cellIs" dxfId="1349" priority="1331" operator="between">
      <formula>5</formula>
      <formula>6</formula>
    </cfRule>
    <cfRule type="cellIs" dxfId="1348" priority="1332" operator="between">
      <formula>5</formula>
      <formula>6</formula>
    </cfRule>
    <cfRule type="cellIs" dxfId="1347" priority="1333" operator="between">
      <formula>3</formula>
      <formula>4</formula>
    </cfRule>
    <cfRule type="cellIs" dxfId="1346" priority="1334" operator="between">
      <formula>1</formula>
      <formula>2</formula>
    </cfRule>
    <cfRule type="cellIs" dxfId="1345" priority="1335" operator="between">
      <formula>1</formula>
      <formula>2</formula>
    </cfRule>
    <cfRule type="cellIs" dxfId="1344" priority="1336" operator="equal">
      <formula>1</formula>
    </cfRule>
    <cfRule type="cellIs" dxfId="1343" priority="1337" operator="equal">
      <formula>"1 ; 2"</formula>
    </cfRule>
  </conditionalFormatting>
  <conditionalFormatting sqref="V62:W62 Y62:AD62">
    <cfRule type="containsText" dxfId="1342" priority="1327" operator="containsText" text="A">
      <formula>NOT(ISERROR(SEARCH("A",V62)))</formula>
    </cfRule>
    <cfRule type="containsText" dxfId="1341" priority="1328" operator="containsText" text="B">
      <formula>NOT(ISERROR(SEARCH("B",V62)))</formula>
    </cfRule>
    <cfRule type="containsText" dxfId="1340" priority="1329" operator="containsText" text="c">
      <formula>NOT(ISERROR(SEARCH("c",V62)))</formula>
    </cfRule>
    <cfRule type="containsText" dxfId="1339" priority="1330" operator="containsText" text="A">
      <formula>NOT(ISERROR(SEARCH("A",V62)))</formula>
    </cfRule>
  </conditionalFormatting>
  <conditionalFormatting sqref="X62">
    <cfRule type="containsText" dxfId="1338" priority="1323" operator="containsText" text="A">
      <formula>NOT(ISERROR(SEARCH("A",X62)))</formula>
    </cfRule>
    <cfRule type="containsText" dxfId="1337" priority="1324" operator="containsText" text="B">
      <formula>NOT(ISERROR(SEARCH("B",X62)))</formula>
    </cfRule>
    <cfRule type="containsText" dxfId="1336" priority="1325" operator="containsText" text="c">
      <formula>NOT(ISERROR(SEARCH("c",X62)))</formula>
    </cfRule>
    <cfRule type="containsText" dxfId="1335" priority="1326" operator="containsText" text="A">
      <formula>NOT(ISERROR(SEARCH("A",X62)))</formula>
    </cfRule>
  </conditionalFormatting>
  <conditionalFormatting sqref="I62:AD62">
    <cfRule type="containsText" dxfId="1334" priority="1319" operator="containsText" text="A">
      <formula>NOT(ISERROR(SEARCH("A",I62)))</formula>
    </cfRule>
    <cfRule type="containsText" dxfId="1333" priority="1320" operator="containsText" text="B">
      <formula>NOT(ISERROR(SEARCH("B",I62)))</formula>
    </cfRule>
    <cfRule type="containsText" dxfId="1332" priority="1321" operator="containsText" text="c">
      <formula>NOT(ISERROR(SEARCH("c",I62)))</formula>
    </cfRule>
    <cfRule type="containsText" dxfId="1331" priority="1322" operator="containsText" text="A">
      <formula>NOT(ISERROR(SEARCH("A",I62)))</formula>
    </cfRule>
  </conditionalFormatting>
  <conditionalFormatting sqref="V62:W62 Y62:AD62">
    <cfRule type="containsText" dxfId="1330" priority="1315" operator="containsText" text="A">
      <formula>NOT(ISERROR(SEARCH("A",V62)))</formula>
    </cfRule>
    <cfRule type="containsText" dxfId="1329" priority="1316" operator="containsText" text="B">
      <formula>NOT(ISERROR(SEARCH("B",V62)))</formula>
    </cfRule>
    <cfRule type="containsText" dxfId="1328" priority="1317" operator="containsText" text="c">
      <formula>NOT(ISERROR(SEARCH("c",V62)))</formula>
    </cfRule>
    <cfRule type="containsText" dxfId="1327" priority="1318" operator="containsText" text="A">
      <formula>NOT(ISERROR(SEARCH("A",V62)))</formula>
    </cfRule>
  </conditionalFormatting>
  <conditionalFormatting sqref="X62">
    <cfRule type="containsText" dxfId="1326" priority="1311" operator="containsText" text="A">
      <formula>NOT(ISERROR(SEARCH("A",X62)))</formula>
    </cfRule>
    <cfRule type="containsText" dxfId="1325" priority="1312" operator="containsText" text="B">
      <formula>NOT(ISERROR(SEARCH("B",X62)))</formula>
    </cfRule>
    <cfRule type="containsText" dxfId="1324" priority="1313" operator="containsText" text="c">
      <formula>NOT(ISERROR(SEARCH("c",X62)))</formula>
    </cfRule>
    <cfRule type="containsText" dxfId="1323" priority="1314" operator="containsText" text="A">
      <formula>NOT(ISERROR(SEARCH("A",X62)))</formula>
    </cfRule>
  </conditionalFormatting>
  <conditionalFormatting sqref="I62:AD62">
    <cfRule type="containsText" dxfId="1322" priority="1307" operator="containsText" text="A">
      <formula>NOT(ISERROR(SEARCH("A",I62)))</formula>
    </cfRule>
    <cfRule type="containsText" dxfId="1321" priority="1308" operator="containsText" text="B">
      <formula>NOT(ISERROR(SEARCH("B",I62)))</formula>
    </cfRule>
    <cfRule type="containsText" dxfId="1320" priority="1309" operator="containsText" text="c">
      <formula>NOT(ISERROR(SEARCH("c",I62)))</formula>
    </cfRule>
    <cfRule type="containsText" dxfId="1319" priority="1310" operator="containsText" text="A">
      <formula>NOT(ISERROR(SEARCH("A",I62)))</formula>
    </cfRule>
  </conditionalFormatting>
  <conditionalFormatting sqref="V62:W62 Y62:AD62">
    <cfRule type="containsText" dxfId="1318" priority="1303" operator="containsText" text="A">
      <formula>NOT(ISERROR(SEARCH("A",V62)))</formula>
    </cfRule>
    <cfRule type="containsText" dxfId="1317" priority="1304" operator="containsText" text="B">
      <formula>NOT(ISERROR(SEARCH("B",V62)))</formula>
    </cfRule>
    <cfRule type="containsText" dxfId="1316" priority="1305" operator="containsText" text="c">
      <formula>NOT(ISERROR(SEARCH("c",V62)))</formula>
    </cfRule>
    <cfRule type="containsText" dxfId="1315" priority="1306" operator="containsText" text="A">
      <formula>NOT(ISERROR(SEARCH("A",V62)))</formula>
    </cfRule>
  </conditionalFormatting>
  <conditionalFormatting sqref="X62">
    <cfRule type="containsText" dxfId="1314" priority="1299" operator="containsText" text="A">
      <formula>NOT(ISERROR(SEARCH("A",X62)))</formula>
    </cfRule>
    <cfRule type="containsText" dxfId="1313" priority="1300" operator="containsText" text="B">
      <formula>NOT(ISERROR(SEARCH("B",X62)))</formula>
    </cfRule>
    <cfRule type="containsText" dxfId="1312" priority="1301" operator="containsText" text="c">
      <formula>NOT(ISERROR(SEARCH("c",X62)))</formula>
    </cfRule>
    <cfRule type="containsText" dxfId="1311" priority="1302" operator="containsText" text="A">
      <formula>NOT(ISERROR(SEARCH("A",X62)))</formula>
    </cfRule>
  </conditionalFormatting>
  <conditionalFormatting sqref="I62:AD62">
    <cfRule type="containsText" dxfId="1310" priority="1295" operator="containsText" text="A">
      <formula>NOT(ISERROR(SEARCH("A",I62)))</formula>
    </cfRule>
    <cfRule type="containsText" dxfId="1309" priority="1296" operator="containsText" text="B">
      <formula>NOT(ISERROR(SEARCH("B",I62)))</formula>
    </cfRule>
    <cfRule type="containsText" dxfId="1308" priority="1297" operator="containsText" text="c">
      <formula>NOT(ISERROR(SEARCH("c",I62)))</formula>
    </cfRule>
    <cfRule type="containsText" dxfId="1307" priority="1298" operator="containsText" text="A">
      <formula>NOT(ISERROR(SEARCH("A",I62)))</formula>
    </cfRule>
  </conditionalFormatting>
  <conditionalFormatting sqref="V62:W62 Y62:AD62">
    <cfRule type="containsText" dxfId="1306" priority="1291" operator="containsText" text="A">
      <formula>NOT(ISERROR(SEARCH("A",V62)))</formula>
    </cfRule>
    <cfRule type="containsText" dxfId="1305" priority="1292" operator="containsText" text="B">
      <formula>NOT(ISERROR(SEARCH("B",V62)))</formula>
    </cfRule>
    <cfRule type="containsText" dxfId="1304" priority="1293" operator="containsText" text="c">
      <formula>NOT(ISERROR(SEARCH("c",V62)))</formula>
    </cfRule>
    <cfRule type="containsText" dxfId="1303" priority="1294" operator="containsText" text="A">
      <formula>NOT(ISERROR(SEARCH("A",V62)))</formula>
    </cfRule>
  </conditionalFormatting>
  <conditionalFormatting sqref="X62">
    <cfRule type="containsText" dxfId="1302" priority="1287" operator="containsText" text="A">
      <formula>NOT(ISERROR(SEARCH("A",X62)))</formula>
    </cfRule>
    <cfRule type="containsText" dxfId="1301" priority="1288" operator="containsText" text="B">
      <formula>NOT(ISERROR(SEARCH("B",X62)))</formula>
    </cfRule>
    <cfRule type="containsText" dxfId="1300" priority="1289" operator="containsText" text="c">
      <formula>NOT(ISERROR(SEARCH("c",X62)))</formula>
    </cfRule>
    <cfRule type="containsText" dxfId="1299" priority="1290" operator="containsText" text="A">
      <formula>NOT(ISERROR(SEARCH("A",X62)))</formula>
    </cfRule>
  </conditionalFormatting>
  <conditionalFormatting sqref="I62:AD62">
    <cfRule type="containsText" dxfId="1298" priority="1283" operator="containsText" text="A">
      <formula>NOT(ISERROR(SEARCH("A",I62)))</formula>
    </cfRule>
    <cfRule type="containsText" dxfId="1297" priority="1284" operator="containsText" text="B">
      <formula>NOT(ISERROR(SEARCH("B",I62)))</formula>
    </cfRule>
    <cfRule type="containsText" dxfId="1296" priority="1285" operator="containsText" text="c">
      <formula>NOT(ISERROR(SEARCH("c",I62)))</formula>
    </cfRule>
    <cfRule type="containsText" dxfId="1295" priority="1286" operator="containsText" text="A">
      <formula>NOT(ISERROR(SEARCH("A",I62)))</formula>
    </cfRule>
  </conditionalFormatting>
  <conditionalFormatting sqref="V62:W62 Y62:AD62">
    <cfRule type="containsText" dxfId="1294" priority="1279" operator="containsText" text="A">
      <formula>NOT(ISERROR(SEARCH("A",V62)))</formula>
    </cfRule>
    <cfRule type="containsText" dxfId="1293" priority="1280" operator="containsText" text="B">
      <formula>NOT(ISERROR(SEARCH("B",V62)))</formula>
    </cfRule>
    <cfRule type="containsText" dxfId="1292" priority="1281" operator="containsText" text="c">
      <formula>NOT(ISERROR(SEARCH("c",V62)))</formula>
    </cfRule>
    <cfRule type="containsText" dxfId="1291" priority="1282" operator="containsText" text="A">
      <formula>NOT(ISERROR(SEARCH("A",V62)))</formula>
    </cfRule>
  </conditionalFormatting>
  <conditionalFormatting sqref="X62">
    <cfRule type="containsText" dxfId="1290" priority="1275" operator="containsText" text="A">
      <formula>NOT(ISERROR(SEARCH("A",X62)))</formula>
    </cfRule>
    <cfRule type="containsText" dxfId="1289" priority="1276" operator="containsText" text="B">
      <formula>NOT(ISERROR(SEARCH("B",X62)))</formula>
    </cfRule>
    <cfRule type="containsText" dxfId="1288" priority="1277" operator="containsText" text="c">
      <formula>NOT(ISERROR(SEARCH("c",X62)))</formula>
    </cfRule>
    <cfRule type="containsText" dxfId="1287" priority="1278" operator="containsText" text="A">
      <formula>NOT(ISERROR(SEARCH("A",X62)))</formula>
    </cfRule>
  </conditionalFormatting>
  <conditionalFormatting sqref="I62:AD62">
    <cfRule type="containsText" dxfId="1286" priority="1271" operator="containsText" text="A">
      <formula>NOT(ISERROR(SEARCH("A",I62)))</formula>
    </cfRule>
    <cfRule type="containsText" dxfId="1285" priority="1272" operator="containsText" text="B">
      <formula>NOT(ISERROR(SEARCH("B",I62)))</formula>
    </cfRule>
    <cfRule type="containsText" dxfId="1284" priority="1273" operator="containsText" text="c">
      <formula>NOT(ISERROR(SEARCH("c",I62)))</formula>
    </cfRule>
    <cfRule type="containsText" dxfId="1283" priority="1274" operator="containsText" text="A">
      <formula>NOT(ISERROR(SEARCH("A",I62)))</formula>
    </cfRule>
  </conditionalFormatting>
  <conditionalFormatting sqref="V62:W62 Y62:AD62">
    <cfRule type="containsText" dxfId="1282" priority="1267" operator="containsText" text="A">
      <formula>NOT(ISERROR(SEARCH("A",V62)))</formula>
    </cfRule>
    <cfRule type="containsText" dxfId="1281" priority="1268" operator="containsText" text="B">
      <formula>NOT(ISERROR(SEARCH("B",V62)))</formula>
    </cfRule>
    <cfRule type="containsText" dxfId="1280" priority="1269" operator="containsText" text="c">
      <formula>NOT(ISERROR(SEARCH("c",V62)))</formula>
    </cfRule>
    <cfRule type="containsText" dxfId="1279" priority="1270" operator="containsText" text="A">
      <formula>NOT(ISERROR(SEARCH("A",V62)))</formula>
    </cfRule>
  </conditionalFormatting>
  <conditionalFormatting sqref="X62">
    <cfRule type="containsText" dxfId="1278" priority="1263" operator="containsText" text="A">
      <formula>NOT(ISERROR(SEARCH("A",X62)))</formula>
    </cfRule>
    <cfRule type="containsText" dxfId="1277" priority="1264" operator="containsText" text="B">
      <formula>NOT(ISERROR(SEARCH("B",X62)))</formula>
    </cfRule>
    <cfRule type="containsText" dxfId="1276" priority="1265" operator="containsText" text="c">
      <formula>NOT(ISERROR(SEARCH("c",X62)))</formula>
    </cfRule>
    <cfRule type="containsText" dxfId="1275" priority="1266" operator="containsText" text="A">
      <formula>NOT(ISERROR(SEARCH("A",X62)))</formula>
    </cfRule>
  </conditionalFormatting>
  <conditionalFormatting sqref="I62:AD62">
    <cfRule type="containsText" dxfId="1274" priority="1259" operator="containsText" text="A">
      <formula>NOT(ISERROR(SEARCH("A",I62)))</formula>
    </cfRule>
    <cfRule type="containsText" dxfId="1273" priority="1260" operator="containsText" text="B">
      <formula>NOT(ISERROR(SEARCH("B",I62)))</formula>
    </cfRule>
    <cfRule type="containsText" dxfId="1272" priority="1261" operator="containsText" text="c">
      <formula>NOT(ISERROR(SEARCH("c",I62)))</formula>
    </cfRule>
    <cfRule type="containsText" dxfId="1271" priority="1262" operator="containsText" text="A">
      <formula>NOT(ISERROR(SEARCH("A",I62)))</formula>
    </cfRule>
  </conditionalFormatting>
  <conditionalFormatting sqref="V62:W62 Y62:AD62">
    <cfRule type="containsText" dxfId="1270" priority="1255" operator="containsText" text="A">
      <formula>NOT(ISERROR(SEARCH("A",V62)))</formula>
    </cfRule>
    <cfRule type="containsText" dxfId="1269" priority="1256" operator="containsText" text="B">
      <formula>NOT(ISERROR(SEARCH("B",V62)))</formula>
    </cfRule>
    <cfRule type="containsText" dxfId="1268" priority="1257" operator="containsText" text="c">
      <formula>NOT(ISERROR(SEARCH("c",V62)))</formula>
    </cfRule>
    <cfRule type="containsText" dxfId="1267" priority="1258" operator="containsText" text="A">
      <formula>NOT(ISERROR(SEARCH("A",V62)))</formula>
    </cfRule>
  </conditionalFormatting>
  <conditionalFormatting sqref="X62">
    <cfRule type="containsText" dxfId="1266" priority="1251" operator="containsText" text="A">
      <formula>NOT(ISERROR(SEARCH("A",X62)))</formula>
    </cfRule>
    <cfRule type="containsText" dxfId="1265" priority="1252" operator="containsText" text="B">
      <formula>NOT(ISERROR(SEARCH("B",X62)))</formula>
    </cfRule>
    <cfRule type="containsText" dxfId="1264" priority="1253" operator="containsText" text="c">
      <formula>NOT(ISERROR(SEARCH("c",X62)))</formula>
    </cfRule>
    <cfRule type="containsText" dxfId="1263" priority="1254" operator="containsText" text="A">
      <formula>NOT(ISERROR(SEARCH("A",X62)))</formula>
    </cfRule>
  </conditionalFormatting>
  <conditionalFormatting sqref="I62:AD62">
    <cfRule type="containsText" dxfId="1262" priority="1247" operator="containsText" text="A">
      <formula>NOT(ISERROR(SEARCH("A",I62)))</formula>
    </cfRule>
    <cfRule type="containsText" dxfId="1261" priority="1248" operator="containsText" text="B">
      <formula>NOT(ISERROR(SEARCH("B",I62)))</formula>
    </cfRule>
    <cfRule type="containsText" dxfId="1260" priority="1249" operator="containsText" text="c">
      <formula>NOT(ISERROR(SEARCH("c",I62)))</formula>
    </cfRule>
    <cfRule type="containsText" dxfId="1259" priority="1250" operator="containsText" text="A">
      <formula>NOT(ISERROR(SEARCH("A",I62)))</formula>
    </cfRule>
  </conditionalFormatting>
  <conditionalFormatting sqref="V62:W62 Y62:AD62">
    <cfRule type="containsText" dxfId="1258" priority="1243" operator="containsText" text="A">
      <formula>NOT(ISERROR(SEARCH("A",V62)))</formula>
    </cfRule>
    <cfRule type="containsText" dxfId="1257" priority="1244" operator="containsText" text="B">
      <formula>NOT(ISERROR(SEARCH("B",V62)))</formula>
    </cfRule>
    <cfRule type="containsText" dxfId="1256" priority="1245" operator="containsText" text="c">
      <formula>NOT(ISERROR(SEARCH("c",V62)))</formula>
    </cfRule>
    <cfRule type="containsText" dxfId="1255" priority="1246" operator="containsText" text="A">
      <formula>NOT(ISERROR(SEARCH("A",V62)))</formula>
    </cfRule>
  </conditionalFormatting>
  <conditionalFormatting sqref="X62">
    <cfRule type="containsText" dxfId="1254" priority="1239" operator="containsText" text="A">
      <formula>NOT(ISERROR(SEARCH("A",X62)))</formula>
    </cfRule>
    <cfRule type="containsText" dxfId="1253" priority="1240" operator="containsText" text="B">
      <formula>NOT(ISERROR(SEARCH("B",X62)))</formula>
    </cfRule>
    <cfRule type="containsText" dxfId="1252" priority="1241" operator="containsText" text="c">
      <formula>NOT(ISERROR(SEARCH("c",X62)))</formula>
    </cfRule>
    <cfRule type="containsText" dxfId="1251" priority="1242" operator="containsText" text="A">
      <formula>NOT(ISERROR(SEARCH("A",X62)))</formula>
    </cfRule>
  </conditionalFormatting>
  <conditionalFormatting sqref="I62:AD62">
    <cfRule type="containsText" dxfId="1250" priority="1235" operator="containsText" text="A">
      <formula>NOT(ISERROR(SEARCH("A",I62)))</formula>
    </cfRule>
    <cfRule type="containsText" dxfId="1249" priority="1236" operator="containsText" text="B">
      <formula>NOT(ISERROR(SEARCH("B",I62)))</formula>
    </cfRule>
    <cfRule type="containsText" dxfId="1248" priority="1237" operator="containsText" text="c">
      <formula>NOT(ISERROR(SEARCH("c",I62)))</formula>
    </cfRule>
    <cfRule type="containsText" dxfId="1247" priority="1238" operator="containsText" text="A">
      <formula>NOT(ISERROR(SEARCH("A",I62)))</formula>
    </cfRule>
  </conditionalFormatting>
  <conditionalFormatting sqref="V62:W62 Y62:AD62">
    <cfRule type="containsText" dxfId="1246" priority="1231" operator="containsText" text="A">
      <formula>NOT(ISERROR(SEARCH("A",V62)))</formula>
    </cfRule>
    <cfRule type="containsText" dxfId="1245" priority="1232" operator="containsText" text="B">
      <formula>NOT(ISERROR(SEARCH("B",V62)))</formula>
    </cfRule>
    <cfRule type="containsText" dxfId="1244" priority="1233" operator="containsText" text="c">
      <formula>NOT(ISERROR(SEARCH("c",V62)))</formula>
    </cfRule>
    <cfRule type="containsText" dxfId="1243" priority="1234" operator="containsText" text="A">
      <formula>NOT(ISERROR(SEARCH("A",V62)))</formula>
    </cfRule>
  </conditionalFormatting>
  <conditionalFormatting sqref="X62">
    <cfRule type="containsText" dxfId="1242" priority="1227" operator="containsText" text="A">
      <formula>NOT(ISERROR(SEARCH("A",X62)))</formula>
    </cfRule>
    <cfRule type="containsText" dxfId="1241" priority="1228" operator="containsText" text="B">
      <formula>NOT(ISERROR(SEARCH("B",X62)))</formula>
    </cfRule>
    <cfRule type="containsText" dxfId="1240" priority="1229" operator="containsText" text="c">
      <formula>NOT(ISERROR(SEARCH("c",X62)))</formula>
    </cfRule>
    <cfRule type="containsText" dxfId="1239" priority="1230" operator="containsText" text="A">
      <formula>NOT(ISERROR(SEARCH("A",X62)))</formula>
    </cfRule>
  </conditionalFormatting>
  <conditionalFormatting sqref="I62:AD62">
    <cfRule type="containsText" dxfId="1238" priority="1223" operator="containsText" text="A">
      <formula>NOT(ISERROR(SEARCH("A",I62)))</formula>
    </cfRule>
    <cfRule type="containsText" dxfId="1237" priority="1224" operator="containsText" text="B">
      <formula>NOT(ISERROR(SEARCH("B",I62)))</formula>
    </cfRule>
    <cfRule type="containsText" dxfId="1236" priority="1225" operator="containsText" text="c">
      <formula>NOT(ISERROR(SEARCH("c",I62)))</formula>
    </cfRule>
    <cfRule type="containsText" dxfId="1235" priority="1226" operator="containsText" text="A">
      <formula>NOT(ISERROR(SEARCH("A",I62)))</formula>
    </cfRule>
  </conditionalFormatting>
  <conditionalFormatting sqref="V62:W62 Y62:AD62">
    <cfRule type="containsText" dxfId="1234" priority="1219" operator="containsText" text="A">
      <formula>NOT(ISERROR(SEARCH("A",V62)))</formula>
    </cfRule>
    <cfRule type="containsText" dxfId="1233" priority="1220" operator="containsText" text="B">
      <formula>NOT(ISERROR(SEARCH("B",V62)))</formula>
    </cfRule>
    <cfRule type="containsText" dxfId="1232" priority="1221" operator="containsText" text="c">
      <formula>NOT(ISERROR(SEARCH("c",V62)))</formula>
    </cfRule>
    <cfRule type="containsText" dxfId="1231" priority="1222" operator="containsText" text="A">
      <formula>NOT(ISERROR(SEARCH("A",V62)))</formula>
    </cfRule>
  </conditionalFormatting>
  <conditionalFormatting sqref="X62">
    <cfRule type="containsText" dxfId="1230" priority="1215" operator="containsText" text="A">
      <formula>NOT(ISERROR(SEARCH("A",X62)))</formula>
    </cfRule>
    <cfRule type="containsText" dxfId="1229" priority="1216" operator="containsText" text="B">
      <formula>NOT(ISERROR(SEARCH("B",X62)))</formula>
    </cfRule>
    <cfRule type="containsText" dxfId="1228" priority="1217" operator="containsText" text="c">
      <formula>NOT(ISERROR(SEARCH("c",X62)))</formula>
    </cfRule>
    <cfRule type="containsText" dxfId="1227" priority="1218" operator="containsText" text="A">
      <formula>NOT(ISERROR(SEARCH("A",X62)))</formula>
    </cfRule>
  </conditionalFormatting>
  <conditionalFormatting sqref="I62:AD62">
    <cfRule type="containsText" dxfId="1226" priority="1211" operator="containsText" text="A">
      <formula>NOT(ISERROR(SEARCH("A",I62)))</formula>
    </cfRule>
    <cfRule type="containsText" dxfId="1225" priority="1212" operator="containsText" text="B">
      <formula>NOT(ISERROR(SEARCH("B",I62)))</formula>
    </cfRule>
    <cfRule type="containsText" dxfId="1224" priority="1213" operator="containsText" text="c">
      <formula>NOT(ISERROR(SEARCH("c",I62)))</formula>
    </cfRule>
    <cfRule type="containsText" dxfId="1223" priority="1214" operator="containsText" text="A">
      <formula>NOT(ISERROR(SEARCH("A",I62)))</formula>
    </cfRule>
  </conditionalFormatting>
  <conditionalFormatting sqref="V62:W62 Y62:AD62">
    <cfRule type="containsText" dxfId="1222" priority="1207" operator="containsText" text="A">
      <formula>NOT(ISERROR(SEARCH("A",V62)))</formula>
    </cfRule>
    <cfRule type="containsText" dxfId="1221" priority="1208" operator="containsText" text="B">
      <formula>NOT(ISERROR(SEARCH("B",V62)))</formula>
    </cfRule>
    <cfRule type="containsText" dxfId="1220" priority="1209" operator="containsText" text="c">
      <formula>NOT(ISERROR(SEARCH("c",V62)))</formula>
    </cfRule>
    <cfRule type="containsText" dxfId="1219" priority="1210" operator="containsText" text="A">
      <formula>NOT(ISERROR(SEARCH("A",V62)))</formula>
    </cfRule>
  </conditionalFormatting>
  <conditionalFormatting sqref="X62">
    <cfRule type="containsText" dxfId="1218" priority="1203" operator="containsText" text="A">
      <formula>NOT(ISERROR(SEARCH("A",X62)))</formula>
    </cfRule>
    <cfRule type="containsText" dxfId="1217" priority="1204" operator="containsText" text="B">
      <formula>NOT(ISERROR(SEARCH("B",X62)))</formula>
    </cfRule>
    <cfRule type="containsText" dxfId="1216" priority="1205" operator="containsText" text="c">
      <formula>NOT(ISERROR(SEARCH("c",X62)))</formula>
    </cfRule>
    <cfRule type="containsText" dxfId="1215" priority="1206" operator="containsText" text="A">
      <formula>NOT(ISERROR(SEARCH("A",X62)))</formula>
    </cfRule>
  </conditionalFormatting>
  <conditionalFormatting sqref="I62:AD62">
    <cfRule type="containsText" dxfId="1214" priority="1199" operator="containsText" text="A">
      <formula>NOT(ISERROR(SEARCH("A",I62)))</formula>
    </cfRule>
    <cfRule type="containsText" dxfId="1213" priority="1200" operator="containsText" text="B">
      <formula>NOT(ISERROR(SEARCH("B",I62)))</formula>
    </cfRule>
    <cfRule type="containsText" dxfId="1212" priority="1201" operator="containsText" text="c">
      <formula>NOT(ISERROR(SEARCH("c",I62)))</formula>
    </cfRule>
    <cfRule type="containsText" dxfId="1211" priority="1202" operator="containsText" text="A">
      <formula>NOT(ISERROR(SEARCH("A",I62)))</formula>
    </cfRule>
  </conditionalFormatting>
  <conditionalFormatting sqref="V62:W62 Y62:AD62">
    <cfRule type="containsText" dxfId="1210" priority="1195" operator="containsText" text="A">
      <formula>NOT(ISERROR(SEARCH("A",V62)))</formula>
    </cfRule>
    <cfRule type="containsText" dxfId="1209" priority="1196" operator="containsText" text="B">
      <formula>NOT(ISERROR(SEARCH("B",V62)))</formula>
    </cfRule>
    <cfRule type="containsText" dxfId="1208" priority="1197" operator="containsText" text="c">
      <formula>NOT(ISERROR(SEARCH("c",V62)))</formula>
    </cfRule>
    <cfRule type="containsText" dxfId="1207" priority="1198" operator="containsText" text="A">
      <formula>NOT(ISERROR(SEARCH("A",V62)))</formula>
    </cfRule>
  </conditionalFormatting>
  <conditionalFormatting sqref="X62">
    <cfRule type="containsText" dxfId="1206" priority="1191" operator="containsText" text="A">
      <formula>NOT(ISERROR(SEARCH("A",X62)))</formula>
    </cfRule>
    <cfRule type="containsText" dxfId="1205" priority="1192" operator="containsText" text="B">
      <formula>NOT(ISERROR(SEARCH("B",X62)))</formula>
    </cfRule>
    <cfRule type="containsText" dxfId="1204" priority="1193" operator="containsText" text="c">
      <formula>NOT(ISERROR(SEARCH("c",X62)))</formula>
    </cfRule>
    <cfRule type="containsText" dxfId="1203" priority="1194" operator="containsText" text="A">
      <formula>NOT(ISERROR(SEARCH("A",X62)))</formula>
    </cfRule>
  </conditionalFormatting>
  <conditionalFormatting sqref="I62:AD62">
    <cfRule type="containsText" dxfId="1202" priority="1187" operator="containsText" text="A">
      <formula>NOT(ISERROR(SEARCH("A",I62)))</formula>
    </cfRule>
    <cfRule type="containsText" dxfId="1201" priority="1188" operator="containsText" text="B">
      <formula>NOT(ISERROR(SEARCH("B",I62)))</formula>
    </cfRule>
    <cfRule type="containsText" dxfId="1200" priority="1189" operator="containsText" text="c">
      <formula>NOT(ISERROR(SEARCH("c",I62)))</formula>
    </cfRule>
    <cfRule type="containsText" dxfId="1199" priority="1190" operator="containsText" text="A">
      <formula>NOT(ISERROR(SEARCH("A",I62)))</formula>
    </cfRule>
  </conditionalFormatting>
  <conditionalFormatting sqref="V62:W62 Y62:AD62">
    <cfRule type="containsText" dxfId="1198" priority="1183" operator="containsText" text="A">
      <formula>NOT(ISERROR(SEARCH("A",V62)))</formula>
    </cfRule>
    <cfRule type="containsText" dxfId="1197" priority="1184" operator="containsText" text="B">
      <formula>NOT(ISERROR(SEARCH("B",V62)))</formula>
    </cfRule>
    <cfRule type="containsText" dxfId="1196" priority="1185" operator="containsText" text="c">
      <formula>NOT(ISERROR(SEARCH("c",V62)))</formula>
    </cfRule>
    <cfRule type="containsText" dxfId="1195" priority="1186" operator="containsText" text="A">
      <formula>NOT(ISERROR(SEARCH("A",V62)))</formula>
    </cfRule>
  </conditionalFormatting>
  <conditionalFormatting sqref="X62">
    <cfRule type="containsText" dxfId="1194" priority="1179" operator="containsText" text="A">
      <formula>NOT(ISERROR(SEARCH("A",X62)))</formula>
    </cfRule>
    <cfRule type="containsText" dxfId="1193" priority="1180" operator="containsText" text="B">
      <formula>NOT(ISERROR(SEARCH("B",X62)))</formula>
    </cfRule>
    <cfRule type="containsText" dxfId="1192" priority="1181" operator="containsText" text="c">
      <formula>NOT(ISERROR(SEARCH("c",X62)))</formula>
    </cfRule>
    <cfRule type="containsText" dxfId="1191" priority="1182" operator="containsText" text="A">
      <formula>NOT(ISERROR(SEARCH("A",X62)))</formula>
    </cfRule>
  </conditionalFormatting>
  <conditionalFormatting sqref="I62:AD62">
    <cfRule type="containsText" dxfId="1190" priority="1175" operator="containsText" text="A">
      <formula>NOT(ISERROR(SEARCH("A",I62)))</formula>
    </cfRule>
    <cfRule type="containsText" dxfId="1189" priority="1176" operator="containsText" text="B">
      <formula>NOT(ISERROR(SEARCH("B",I62)))</formula>
    </cfRule>
    <cfRule type="containsText" dxfId="1188" priority="1177" operator="containsText" text="c">
      <formula>NOT(ISERROR(SEARCH("c",I62)))</formula>
    </cfRule>
    <cfRule type="containsText" dxfId="1187" priority="1178" operator="containsText" text="A">
      <formula>NOT(ISERROR(SEARCH("A",I62)))</formula>
    </cfRule>
  </conditionalFormatting>
  <conditionalFormatting sqref="V62:W62 Y62:AD62">
    <cfRule type="containsText" dxfId="1186" priority="1171" operator="containsText" text="A">
      <formula>NOT(ISERROR(SEARCH("A",V62)))</formula>
    </cfRule>
    <cfRule type="containsText" dxfId="1185" priority="1172" operator="containsText" text="B">
      <formula>NOT(ISERROR(SEARCH("B",V62)))</formula>
    </cfRule>
    <cfRule type="containsText" dxfId="1184" priority="1173" operator="containsText" text="c">
      <formula>NOT(ISERROR(SEARCH("c",V62)))</formula>
    </cfRule>
    <cfRule type="containsText" dxfId="1183" priority="1174" operator="containsText" text="A">
      <formula>NOT(ISERROR(SEARCH("A",V62)))</formula>
    </cfRule>
  </conditionalFormatting>
  <conditionalFormatting sqref="X62">
    <cfRule type="containsText" dxfId="1182" priority="1167" operator="containsText" text="A">
      <formula>NOT(ISERROR(SEARCH("A",X62)))</formula>
    </cfRule>
    <cfRule type="containsText" dxfId="1181" priority="1168" operator="containsText" text="B">
      <formula>NOT(ISERROR(SEARCH("B",X62)))</formula>
    </cfRule>
    <cfRule type="containsText" dxfId="1180" priority="1169" operator="containsText" text="c">
      <formula>NOT(ISERROR(SEARCH("c",X62)))</formula>
    </cfRule>
    <cfRule type="containsText" dxfId="1179" priority="1170" operator="containsText" text="A">
      <formula>NOT(ISERROR(SEARCH("A",X62)))</formula>
    </cfRule>
  </conditionalFormatting>
  <conditionalFormatting sqref="I62:AD62">
    <cfRule type="containsText" dxfId="1178" priority="1163" operator="containsText" text="A">
      <formula>NOT(ISERROR(SEARCH("A",I62)))</formula>
    </cfRule>
    <cfRule type="containsText" dxfId="1177" priority="1164" operator="containsText" text="B">
      <formula>NOT(ISERROR(SEARCH("B",I62)))</formula>
    </cfRule>
    <cfRule type="containsText" dxfId="1176" priority="1165" operator="containsText" text="c">
      <formula>NOT(ISERROR(SEARCH("c",I62)))</formula>
    </cfRule>
    <cfRule type="containsText" dxfId="1175" priority="1166" operator="containsText" text="A">
      <formula>NOT(ISERROR(SEARCH("A",I62)))</formula>
    </cfRule>
  </conditionalFormatting>
  <conditionalFormatting sqref="V62:W62 Y62:AD62">
    <cfRule type="containsText" dxfId="1174" priority="1159" operator="containsText" text="A">
      <formula>NOT(ISERROR(SEARCH("A",V62)))</formula>
    </cfRule>
    <cfRule type="containsText" dxfId="1173" priority="1160" operator="containsText" text="B">
      <formula>NOT(ISERROR(SEARCH("B",V62)))</formula>
    </cfRule>
    <cfRule type="containsText" dxfId="1172" priority="1161" operator="containsText" text="c">
      <formula>NOT(ISERROR(SEARCH("c",V62)))</formula>
    </cfRule>
    <cfRule type="containsText" dxfId="1171" priority="1162" operator="containsText" text="A">
      <formula>NOT(ISERROR(SEARCH("A",V62)))</formula>
    </cfRule>
  </conditionalFormatting>
  <conditionalFormatting sqref="X62">
    <cfRule type="containsText" dxfId="1170" priority="1155" operator="containsText" text="A">
      <formula>NOT(ISERROR(SEARCH("A",X62)))</formula>
    </cfRule>
    <cfRule type="containsText" dxfId="1169" priority="1156" operator="containsText" text="B">
      <formula>NOT(ISERROR(SEARCH("B",X62)))</formula>
    </cfRule>
    <cfRule type="containsText" dxfId="1168" priority="1157" operator="containsText" text="c">
      <formula>NOT(ISERROR(SEARCH("c",X62)))</formula>
    </cfRule>
    <cfRule type="containsText" dxfId="1167" priority="1158" operator="containsText" text="A">
      <formula>NOT(ISERROR(SEARCH("A",X62)))</formula>
    </cfRule>
  </conditionalFormatting>
  <conditionalFormatting sqref="I62:AD62">
    <cfRule type="containsText" dxfId="1166" priority="1151" operator="containsText" text="A">
      <formula>NOT(ISERROR(SEARCH("A",I62)))</formula>
    </cfRule>
    <cfRule type="containsText" dxfId="1165" priority="1152" operator="containsText" text="B">
      <formula>NOT(ISERROR(SEARCH("B",I62)))</formula>
    </cfRule>
    <cfRule type="containsText" dxfId="1164" priority="1153" operator="containsText" text="c">
      <formula>NOT(ISERROR(SEARCH("c",I62)))</formula>
    </cfRule>
    <cfRule type="containsText" dxfId="1163" priority="1154" operator="containsText" text="A">
      <formula>NOT(ISERROR(SEARCH("A",I62)))</formula>
    </cfRule>
  </conditionalFormatting>
  <conditionalFormatting sqref="V62:W62 Y62:AD62">
    <cfRule type="containsText" dxfId="1162" priority="1147" operator="containsText" text="A">
      <formula>NOT(ISERROR(SEARCH("A",V62)))</formula>
    </cfRule>
    <cfRule type="containsText" dxfId="1161" priority="1148" operator="containsText" text="B">
      <formula>NOT(ISERROR(SEARCH("B",V62)))</formula>
    </cfRule>
    <cfRule type="containsText" dxfId="1160" priority="1149" operator="containsText" text="c">
      <formula>NOT(ISERROR(SEARCH("c",V62)))</formula>
    </cfRule>
    <cfRule type="containsText" dxfId="1159" priority="1150" operator="containsText" text="A">
      <formula>NOT(ISERROR(SEARCH("A",V62)))</formula>
    </cfRule>
  </conditionalFormatting>
  <conditionalFormatting sqref="X62">
    <cfRule type="containsText" dxfId="1158" priority="1143" operator="containsText" text="A">
      <formula>NOT(ISERROR(SEARCH("A",X62)))</formula>
    </cfRule>
    <cfRule type="containsText" dxfId="1157" priority="1144" operator="containsText" text="B">
      <formula>NOT(ISERROR(SEARCH("B",X62)))</formula>
    </cfRule>
    <cfRule type="containsText" dxfId="1156" priority="1145" operator="containsText" text="c">
      <formula>NOT(ISERROR(SEARCH("c",X62)))</formula>
    </cfRule>
    <cfRule type="containsText" dxfId="1155" priority="1146" operator="containsText" text="A">
      <formula>NOT(ISERROR(SEARCH("A",X62)))</formula>
    </cfRule>
  </conditionalFormatting>
  <conditionalFormatting sqref="I62:AD62">
    <cfRule type="containsText" dxfId="1154" priority="1139" operator="containsText" text="A">
      <formula>NOT(ISERROR(SEARCH("A",I62)))</formula>
    </cfRule>
    <cfRule type="containsText" dxfId="1153" priority="1140" operator="containsText" text="B">
      <formula>NOT(ISERROR(SEARCH("B",I62)))</formula>
    </cfRule>
    <cfRule type="containsText" dxfId="1152" priority="1141" operator="containsText" text="c">
      <formula>NOT(ISERROR(SEARCH("c",I62)))</formula>
    </cfRule>
    <cfRule type="containsText" dxfId="1151" priority="1142" operator="containsText" text="A">
      <formula>NOT(ISERROR(SEARCH("A",I62)))</formula>
    </cfRule>
  </conditionalFormatting>
  <conditionalFormatting sqref="V62:W62 Y62:AD62">
    <cfRule type="containsText" dxfId="1150" priority="1135" operator="containsText" text="A">
      <formula>NOT(ISERROR(SEARCH("A",V62)))</formula>
    </cfRule>
    <cfRule type="containsText" dxfId="1149" priority="1136" operator="containsText" text="B">
      <formula>NOT(ISERROR(SEARCH("B",V62)))</formula>
    </cfRule>
    <cfRule type="containsText" dxfId="1148" priority="1137" operator="containsText" text="c">
      <formula>NOT(ISERROR(SEARCH("c",V62)))</formula>
    </cfRule>
    <cfRule type="containsText" dxfId="1147" priority="1138" operator="containsText" text="A">
      <formula>NOT(ISERROR(SEARCH("A",V62)))</formula>
    </cfRule>
  </conditionalFormatting>
  <conditionalFormatting sqref="X62">
    <cfRule type="containsText" dxfId="1146" priority="1131" operator="containsText" text="A">
      <formula>NOT(ISERROR(SEARCH("A",X62)))</formula>
    </cfRule>
    <cfRule type="containsText" dxfId="1145" priority="1132" operator="containsText" text="B">
      <formula>NOT(ISERROR(SEARCH("B",X62)))</formula>
    </cfRule>
    <cfRule type="containsText" dxfId="1144" priority="1133" operator="containsText" text="c">
      <formula>NOT(ISERROR(SEARCH("c",X62)))</formula>
    </cfRule>
    <cfRule type="containsText" dxfId="1143" priority="1134" operator="containsText" text="A">
      <formula>NOT(ISERROR(SEARCH("A",X62)))</formula>
    </cfRule>
  </conditionalFormatting>
  <conditionalFormatting sqref="I62:AD62">
    <cfRule type="containsText" dxfId="1142" priority="1127" operator="containsText" text="A">
      <formula>NOT(ISERROR(SEARCH("A",I62)))</formula>
    </cfRule>
    <cfRule type="containsText" dxfId="1141" priority="1128" operator="containsText" text="B">
      <formula>NOT(ISERROR(SEARCH("B",I62)))</formula>
    </cfRule>
    <cfRule type="containsText" dxfId="1140" priority="1129" operator="containsText" text="c">
      <formula>NOT(ISERROR(SEARCH("c",I62)))</formula>
    </cfRule>
    <cfRule type="containsText" dxfId="1139" priority="1130" operator="containsText" text="A">
      <formula>NOT(ISERROR(SEARCH("A",I62)))</formula>
    </cfRule>
  </conditionalFormatting>
  <conditionalFormatting sqref="V62:W62 Y62:AD62">
    <cfRule type="containsText" dxfId="1138" priority="1123" operator="containsText" text="A">
      <formula>NOT(ISERROR(SEARCH("A",V62)))</formula>
    </cfRule>
    <cfRule type="containsText" dxfId="1137" priority="1124" operator="containsText" text="B">
      <formula>NOT(ISERROR(SEARCH("B",V62)))</formula>
    </cfRule>
    <cfRule type="containsText" dxfId="1136" priority="1125" operator="containsText" text="c">
      <formula>NOT(ISERROR(SEARCH("c",V62)))</formula>
    </cfRule>
    <cfRule type="containsText" dxfId="1135" priority="1126" operator="containsText" text="A">
      <formula>NOT(ISERROR(SEARCH("A",V62)))</formula>
    </cfRule>
  </conditionalFormatting>
  <conditionalFormatting sqref="X62">
    <cfRule type="containsText" dxfId="1134" priority="1119" operator="containsText" text="A">
      <formula>NOT(ISERROR(SEARCH("A",X62)))</formula>
    </cfRule>
    <cfRule type="containsText" dxfId="1133" priority="1120" operator="containsText" text="B">
      <formula>NOT(ISERROR(SEARCH("B",X62)))</formula>
    </cfRule>
    <cfRule type="containsText" dxfId="1132" priority="1121" operator="containsText" text="c">
      <formula>NOT(ISERROR(SEARCH("c",X62)))</formula>
    </cfRule>
    <cfRule type="containsText" dxfId="1131" priority="1122" operator="containsText" text="A">
      <formula>NOT(ISERROR(SEARCH("A",X62)))</formula>
    </cfRule>
  </conditionalFormatting>
  <conditionalFormatting sqref="I62:AD62">
    <cfRule type="containsText" dxfId="1130" priority="1115" operator="containsText" text="A">
      <formula>NOT(ISERROR(SEARCH("A",I62)))</formula>
    </cfRule>
    <cfRule type="containsText" dxfId="1129" priority="1116" operator="containsText" text="B">
      <formula>NOT(ISERROR(SEARCH("B",I62)))</formula>
    </cfRule>
    <cfRule type="containsText" dxfId="1128" priority="1117" operator="containsText" text="c">
      <formula>NOT(ISERROR(SEARCH("c",I62)))</formula>
    </cfRule>
    <cfRule type="containsText" dxfId="1127" priority="1118" operator="containsText" text="A">
      <formula>NOT(ISERROR(SEARCH("A",I62)))</formula>
    </cfRule>
  </conditionalFormatting>
  <conditionalFormatting sqref="V62:W62 Y62:AD62">
    <cfRule type="containsText" dxfId="1126" priority="1111" operator="containsText" text="A">
      <formula>NOT(ISERROR(SEARCH("A",V62)))</formula>
    </cfRule>
    <cfRule type="containsText" dxfId="1125" priority="1112" operator="containsText" text="B">
      <formula>NOT(ISERROR(SEARCH("B",V62)))</formula>
    </cfRule>
    <cfRule type="containsText" dxfId="1124" priority="1113" operator="containsText" text="c">
      <formula>NOT(ISERROR(SEARCH("c",V62)))</formula>
    </cfRule>
    <cfRule type="containsText" dxfId="1123" priority="1114" operator="containsText" text="A">
      <formula>NOT(ISERROR(SEARCH("A",V62)))</formula>
    </cfRule>
  </conditionalFormatting>
  <conditionalFormatting sqref="X62">
    <cfRule type="containsText" dxfId="1122" priority="1107" operator="containsText" text="A">
      <formula>NOT(ISERROR(SEARCH("A",X62)))</formula>
    </cfRule>
    <cfRule type="containsText" dxfId="1121" priority="1108" operator="containsText" text="B">
      <formula>NOT(ISERROR(SEARCH("B",X62)))</formula>
    </cfRule>
    <cfRule type="containsText" dxfId="1120" priority="1109" operator="containsText" text="c">
      <formula>NOT(ISERROR(SEARCH("c",X62)))</formula>
    </cfRule>
    <cfRule type="containsText" dxfId="1119" priority="1110" operator="containsText" text="A">
      <formula>NOT(ISERROR(SEARCH("A",X62)))</formula>
    </cfRule>
  </conditionalFormatting>
  <conditionalFormatting sqref="I62:AD62">
    <cfRule type="containsText" dxfId="1118" priority="1103" operator="containsText" text="A">
      <formula>NOT(ISERROR(SEARCH("A",I62)))</formula>
    </cfRule>
    <cfRule type="containsText" dxfId="1117" priority="1104" operator="containsText" text="B">
      <formula>NOT(ISERROR(SEARCH("B",I62)))</formula>
    </cfRule>
    <cfRule type="containsText" dxfId="1116" priority="1105" operator="containsText" text="c">
      <formula>NOT(ISERROR(SEARCH("c",I62)))</formula>
    </cfRule>
    <cfRule type="containsText" dxfId="1115" priority="1106" operator="containsText" text="A">
      <formula>NOT(ISERROR(SEARCH("A",I62)))</formula>
    </cfRule>
  </conditionalFormatting>
  <conditionalFormatting sqref="V62:W62 Y62:AD62">
    <cfRule type="containsText" dxfId="1114" priority="1099" operator="containsText" text="A">
      <formula>NOT(ISERROR(SEARCH("A",V62)))</formula>
    </cfRule>
    <cfRule type="containsText" dxfId="1113" priority="1100" operator="containsText" text="B">
      <formula>NOT(ISERROR(SEARCH("B",V62)))</formula>
    </cfRule>
    <cfRule type="containsText" dxfId="1112" priority="1101" operator="containsText" text="c">
      <formula>NOT(ISERROR(SEARCH("c",V62)))</formula>
    </cfRule>
    <cfRule type="containsText" dxfId="1111" priority="1102" operator="containsText" text="A">
      <formula>NOT(ISERROR(SEARCH("A",V62)))</formula>
    </cfRule>
  </conditionalFormatting>
  <conditionalFormatting sqref="X62">
    <cfRule type="containsText" dxfId="1110" priority="1095" operator="containsText" text="A">
      <formula>NOT(ISERROR(SEARCH("A",X62)))</formula>
    </cfRule>
    <cfRule type="containsText" dxfId="1109" priority="1096" operator="containsText" text="B">
      <formula>NOT(ISERROR(SEARCH("B",X62)))</formula>
    </cfRule>
    <cfRule type="containsText" dxfId="1108" priority="1097" operator="containsText" text="c">
      <formula>NOT(ISERROR(SEARCH("c",X62)))</formula>
    </cfRule>
    <cfRule type="containsText" dxfId="1107" priority="1098" operator="containsText" text="A">
      <formula>NOT(ISERROR(SEARCH("A",X62)))</formula>
    </cfRule>
  </conditionalFormatting>
  <conditionalFormatting sqref="I62:AD62">
    <cfRule type="containsText" dxfId="1106" priority="1091" operator="containsText" text="A">
      <formula>NOT(ISERROR(SEARCH("A",I62)))</formula>
    </cfRule>
    <cfRule type="containsText" dxfId="1105" priority="1092" operator="containsText" text="B">
      <formula>NOT(ISERROR(SEARCH("B",I62)))</formula>
    </cfRule>
    <cfRule type="containsText" dxfId="1104" priority="1093" operator="containsText" text="c">
      <formula>NOT(ISERROR(SEARCH("c",I62)))</formula>
    </cfRule>
    <cfRule type="containsText" dxfId="1103" priority="1094" operator="containsText" text="A">
      <formula>NOT(ISERROR(SEARCH("A",I62)))</formula>
    </cfRule>
  </conditionalFormatting>
  <conditionalFormatting sqref="V62:W62 Y62:AD62">
    <cfRule type="containsText" dxfId="1102" priority="1087" operator="containsText" text="A">
      <formula>NOT(ISERROR(SEARCH("A",V62)))</formula>
    </cfRule>
    <cfRule type="containsText" dxfId="1101" priority="1088" operator="containsText" text="B">
      <formula>NOT(ISERROR(SEARCH("B",V62)))</formula>
    </cfRule>
    <cfRule type="containsText" dxfId="1100" priority="1089" operator="containsText" text="c">
      <formula>NOT(ISERROR(SEARCH("c",V62)))</formula>
    </cfRule>
    <cfRule type="containsText" dxfId="1099" priority="1090" operator="containsText" text="A">
      <formula>NOT(ISERROR(SEARCH("A",V62)))</formula>
    </cfRule>
  </conditionalFormatting>
  <conditionalFormatting sqref="X62">
    <cfRule type="containsText" dxfId="1098" priority="1083" operator="containsText" text="A">
      <formula>NOT(ISERROR(SEARCH("A",X62)))</formula>
    </cfRule>
    <cfRule type="containsText" dxfId="1097" priority="1084" operator="containsText" text="B">
      <formula>NOT(ISERROR(SEARCH("B",X62)))</formula>
    </cfRule>
    <cfRule type="containsText" dxfId="1096" priority="1085" operator="containsText" text="c">
      <formula>NOT(ISERROR(SEARCH("c",X62)))</formula>
    </cfRule>
    <cfRule type="containsText" dxfId="1095" priority="1086" operator="containsText" text="A">
      <formula>NOT(ISERROR(SEARCH("A",X62)))</formula>
    </cfRule>
  </conditionalFormatting>
  <conditionalFormatting sqref="I62:AD62">
    <cfRule type="containsText" dxfId="1094" priority="1079" operator="containsText" text="A">
      <formula>NOT(ISERROR(SEARCH("A",I62)))</formula>
    </cfRule>
    <cfRule type="containsText" dxfId="1093" priority="1080" operator="containsText" text="B">
      <formula>NOT(ISERROR(SEARCH("B",I62)))</formula>
    </cfRule>
    <cfRule type="containsText" dxfId="1092" priority="1081" operator="containsText" text="c">
      <formula>NOT(ISERROR(SEARCH("c",I62)))</formula>
    </cfRule>
    <cfRule type="containsText" dxfId="1091" priority="1082" operator="containsText" text="A">
      <formula>NOT(ISERROR(SEARCH("A",I62)))</formula>
    </cfRule>
  </conditionalFormatting>
  <conditionalFormatting sqref="V62:W62 Y62:AD62">
    <cfRule type="containsText" dxfId="1090" priority="1075" operator="containsText" text="A">
      <formula>NOT(ISERROR(SEARCH("A",V62)))</formula>
    </cfRule>
    <cfRule type="containsText" dxfId="1089" priority="1076" operator="containsText" text="B">
      <formula>NOT(ISERROR(SEARCH("B",V62)))</formula>
    </cfRule>
    <cfRule type="containsText" dxfId="1088" priority="1077" operator="containsText" text="c">
      <formula>NOT(ISERROR(SEARCH("c",V62)))</formula>
    </cfRule>
    <cfRule type="containsText" dxfId="1087" priority="1078" operator="containsText" text="A">
      <formula>NOT(ISERROR(SEARCH("A",V62)))</formula>
    </cfRule>
  </conditionalFormatting>
  <conditionalFormatting sqref="X62">
    <cfRule type="containsText" dxfId="1086" priority="1071" operator="containsText" text="A">
      <formula>NOT(ISERROR(SEARCH("A",X62)))</formula>
    </cfRule>
    <cfRule type="containsText" dxfId="1085" priority="1072" operator="containsText" text="B">
      <formula>NOT(ISERROR(SEARCH("B",X62)))</formula>
    </cfRule>
    <cfRule type="containsText" dxfId="1084" priority="1073" operator="containsText" text="c">
      <formula>NOT(ISERROR(SEARCH("c",X62)))</formula>
    </cfRule>
    <cfRule type="containsText" dxfId="1083" priority="1074" operator="containsText" text="A">
      <formula>NOT(ISERROR(SEARCH("A",X62)))</formula>
    </cfRule>
  </conditionalFormatting>
  <conditionalFormatting sqref="I62:AD62">
    <cfRule type="containsText" dxfId="1082" priority="1067" operator="containsText" text="A">
      <formula>NOT(ISERROR(SEARCH("A",I62)))</formula>
    </cfRule>
    <cfRule type="containsText" dxfId="1081" priority="1068" operator="containsText" text="B">
      <formula>NOT(ISERROR(SEARCH("B",I62)))</formula>
    </cfRule>
    <cfRule type="containsText" dxfId="1080" priority="1069" operator="containsText" text="c">
      <formula>NOT(ISERROR(SEARCH("c",I62)))</formula>
    </cfRule>
    <cfRule type="containsText" dxfId="1079" priority="1070" operator="containsText" text="A">
      <formula>NOT(ISERROR(SEARCH("A",I62)))</formula>
    </cfRule>
  </conditionalFormatting>
  <conditionalFormatting sqref="V62:W62 Y62:AD62">
    <cfRule type="containsText" dxfId="1078" priority="1063" operator="containsText" text="A">
      <formula>NOT(ISERROR(SEARCH("A",V62)))</formula>
    </cfRule>
    <cfRule type="containsText" dxfId="1077" priority="1064" operator="containsText" text="B">
      <formula>NOT(ISERROR(SEARCH("B",V62)))</formula>
    </cfRule>
    <cfRule type="containsText" dxfId="1076" priority="1065" operator="containsText" text="c">
      <formula>NOT(ISERROR(SEARCH("c",V62)))</formula>
    </cfRule>
    <cfRule type="containsText" dxfId="1075" priority="1066" operator="containsText" text="A">
      <formula>NOT(ISERROR(SEARCH("A",V62)))</formula>
    </cfRule>
  </conditionalFormatting>
  <conditionalFormatting sqref="X62">
    <cfRule type="containsText" dxfId="1074" priority="1059" operator="containsText" text="A">
      <formula>NOT(ISERROR(SEARCH("A",X62)))</formula>
    </cfRule>
    <cfRule type="containsText" dxfId="1073" priority="1060" operator="containsText" text="B">
      <formula>NOT(ISERROR(SEARCH("B",X62)))</formula>
    </cfRule>
    <cfRule type="containsText" dxfId="1072" priority="1061" operator="containsText" text="c">
      <formula>NOT(ISERROR(SEARCH("c",X62)))</formula>
    </cfRule>
    <cfRule type="containsText" dxfId="1071" priority="1062" operator="containsText" text="A">
      <formula>NOT(ISERROR(SEARCH("A",X62)))</formula>
    </cfRule>
  </conditionalFormatting>
  <conditionalFormatting sqref="I62:AD62">
    <cfRule type="containsText" dxfId="1070" priority="1055" operator="containsText" text="A">
      <formula>NOT(ISERROR(SEARCH("A",I62)))</formula>
    </cfRule>
    <cfRule type="containsText" dxfId="1069" priority="1056" operator="containsText" text="B">
      <formula>NOT(ISERROR(SEARCH("B",I62)))</formula>
    </cfRule>
    <cfRule type="containsText" dxfId="1068" priority="1057" operator="containsText" text="c">
      <formula>NOT(ISERROR(SEARCH("c",I62)))</formula>
    </cfRule>
    <cfRule type="containsText" dxfId="1067" priority="1058" operator="containsText" text="A">
      <formula>NOT(ISERROR(SEARCH("A",I62)))</formula>
    </cfRule>
  </conditionalFormatting>
  <conditionalFormatting sqref="V62:W62 Y62:AD62">
    <cfRule type="containsText" dxfId="1066" priority="1051" operator="containsText" text="A">
      <formula>NOT(ISERROR(SEARCH("A",V62)))</formula>
    </cfRule>
    <cfRule type="containsText" dxfId="1065" priority="1052" operator="containsText" text="B">
      <formula>NOT(ISERROR(SEARCH("B",V62)))</formula>
    </cfRule>
    <cfRule type="containsText" dxfId="1064" priority="1053" operator="containsText" text="c">
      <formula>NOT(ISERROR(SEARCH("c",V62)))</formula>
    </cfRule>
    <cfRule type="containsText" dxfId="1063" priority="1054" operator="containsText" text="A">
      <formula>NOT(ISERROR(SEARCH("A",V62)))</formula>
    </cfRule>
  </conditionalFormatting>
  <conditionalFormatting sqref="X62">
    <cfRule type="containsText" dxfId="1062" priority="1047" operator="containsText" text="A">
      <formula>NOT(ISERROR(SEARCH("A",X62)))</formula>
    </cfRule>
    <cfRule type="containsText" dxfId="1061" priority="1048" operator="containsText" text="B">
      <formula>NOT(ISERROR(SEARCH("B",X62)))</formula>
    </cfRule>
    <cfRule type="containsText" dxfId="1060" priority="1049" operator="containsText" text="c">
      <formula>NOT(ISERROR(SEARCH("c",X62)))</formula>
    </cfRule>
    <cfRule type="containsText" dxfId="1059" priority="1050" operator="containsText" text="A">
      <formula>NOT(ISERROR(SEARCH("A",X62)))</formula>
    </cfRule>
  </conditionalFormatting>
  <conditionalFormatting sqref="I62:AD62">
    <cfRule type="containsText" dxfId="1058" priority="1043" operator="containsText" text="A">
      <formula>NOT(ISERROR(SEARCH("A",I62)))</formula>
    </cfRule>
    <cfRule type="containsText" dxfId="1057" priority="1044" operator="containsText" text="B">
      <formula>NOT(ISERROR(SEARCH("B",I62)))</formula>
    </cfRule>
    <cfRule type="containsText" dxfId="1056" priority="1045" operator="containsText" text="c">
      <formula>NOT(ISERROR(SEARCH("c",I62)))</formula>
    </cfRule>
    <cfRule type="containsText" dxfId="1055" priority="1046" operator="containsText" text="A">
      <formula>NOT(ISERROR(SEARCH("A",I62)))</formula>
    </cfRule>
  </conditionalFormatting>
  <conditionalFormatting sqref="V62:W62 Y62:AD62">
    <cfRule type="containsText" dxfId="1054" priority="1039" operator="containsText" text="A">
      <formula>NOT(ISERROR(SEARCH("A",V62)))</formula>
    </cfRule>
    <cfRule type="containsText" dxfId="1053" priority="1040" operator="containsText" text="B">
      <formula>NOT(ISERROR(SEARCH("B",V62)))</formula>
    </cfRule>
    <cfRule type="containsText" dxfId="1052" priority="1041" operator="containsText" text="c">
      <formula>NOT(ISERROR(SEARCH("c",V62)))</formula>
    </cfRule>
    <cfRule type="containsText" dxfId="1051" priority="1042" operator="containsText" text="A">
      <formula>NOT(ISERROR(SEARCH("A",V62)))</formula>
    </cfRule>
  </conditionalFormatting>
  <conditionalFormatting sqref="X62">
    <cfRule type="containsText" dxfId="1050" priority="1035" operator="containsText" text="A">
      <formula>NOT(ISERROR(SEARCH("A",X62)))</formula>
    </cfRule>
    <cfRule type="containsText" dxfId="1049" priority="1036" operator="containsText" text="B">
      <formula>NOT(ISERROR(SEARCH("B",X62)))</formula>
    </cfRule>
    <cfRule type="containsText" dxfId="1048" priority="1037" operator="containsText" text="c">
      <formula>NOT(ISERROR(SEARCH("c",X62)))</formula>
    </cfRule>
    <cfRule type="containsText" dxfId="1047" priority="1038" operator="containsText" text="A">
      <formula>NOT(ISERROR(SEARCH("A",X62)))</formula>
    </cfRule>
  </conditionalFormatting>
  <conditionalFormatting sqref="I62:AD62">
    <cfRule type="containsText" dxfId="1046" priority="1031" operator="containsText" text="A">
      <formula>NOT(ISERROR(SEARCH("A",I62)))</formula>
    </cfRule>
    <cfRule type="containsText" dxfId="1045" priority="1032" operator="containsText" text="B">
      <formula>NOT(ISERROR(SEARCH("B",I62)))</formula>
    </cfRule>
    <cfRule type="containsText" dxfId="1044" priority="1033" operator="containsText" text="c">
      <formula>NOT(ISERROR(SEARCH("c",I62)))</formula>
    </cfRule>
    <cfRule type="containsText" dxfId="1043" priority="1034" operator="containsText" text="A">
      <formula>NOT(ISERROR(SEARCH("A",I62)))</formula>
    </cfRule>
  </conditionalFormatting>
  <conditionalFormatting sqref="V62:W62 Y62:AD62">
    <cfRule type="containsText" dxfId="1042" priority="1027" operator="containsText" text="A">
      <formula>NOT(ISERROR(SEARCH("A",V62)))</formula>
    </cfRule>
    <cfRule type="containsText" dxfId="1041" priority="1028" operator="containsText" text="B">
      <formula>NOT(ISERROR(SEARCH("B",V62)))</formula>
    </cfRule>
    <cfRule type="containsText" dxfId="1040" priority="1029" operator="containsText" text="c">
      <formula>NOT(ISERROR(SEARCH("c",V62)))</formula>
    </cfRule>
    <cfRule type="containsText" dxfId="1039" priority="1030" operator="containsText" text="A">
      <formula>NOT(ISERROR(SEARCH("A",V62)))</formula>
    </cfRule>
  </conditionalFormatting>
  <conditionalFormatting sqref="X62">
    <cfRule type="containsText" dxfId="1038" priority="1023" operator="containsText" text="A">
      <formula>NOT(ISERROR(SEARCH("A",X62)))</formula>
    </cfRule>
    <cfRule type="containsText" dxfId="1037" priority="1024" operator="containsText" text="B">
      <formula>NOT(ISERROR(SEARCH("B",X62)))</formula>
    </cfRule>
    <cfRule type="containsText" dxfId="1036" priority="1025" operator="containsText" text="c">
      <formula>NOT(ISERROR(SEARCH("c",X62)))</formula>
    </cfRule>
    <cfRule type="containsText" dxfId="1035" priority="1026" operator="containsText" text="A">
      <formula>NOT(ISERROR(SEARCH("A",X62)))</formula>
    </cfRule>
  </conditionalFormatting>
  <conditionalFormatting sqref="I62:AD62">
    <cfRule type="containsText" dxfId="1034" priority="1019" operator="containsText" text="A">
      <formula>NOT(ISERROR(SEARCH("A",I62)))</formula>
    </cfRule>
    <cfRule type="containsText" dxfId="1033" priority="1020" operator="containsText" text="B">
      <formula>NOT(ISERROR(SEARCH("B",I62)))</formula>
    </cfRule>
    <cfRule type="containsText" dxfId="1032" priority="1021" operator="containsText" text="c">
      <formula>NOT(ISERROR(SEARCH("c",I62)))</formula>
    </cfRule>
    <cfRule type="containsText" dxfId="1031" priority="1022" operator="containsText" text="A">
      <formula>NOT(ISERROR(SEARCH("A",I62)))</formula>
    </cfRule>
  </conditionalFormatting>
  <conditionalFormatting sqref="V62:W62 Y62:AD62">
    <cfRule type="containsText" dxfId="1030" priority="1015" operator="containsText" text="A">
      <formula>NOT(ISERROR(SEARCH("A",V62)))</formula>
    </cfRule>
    <cfRule type="containsText" dxfId="1029" priority="1016" operator="containsText" text="B">
      <formula>NOT(ISERROR(SEARCH("B",V62)))</formula>
    </cfRule>
    <cfRule type="containsText" dxfId="1028" priority="1017" operator="containsText" text="c">
      <formula>NOT(ISERROR(SEARCH("c",V62)))</formula>
    </cfRule>
    <cfRule type="containsText" dxfId="1027" priority="1018" operator="containsText" text="A">
      <formula>NOT(ISERROR(SEARCH("A",V62)))</formula>
    </cfRule>
  </conditionalFormatting>
  <conditionalFormatting sqref="X62">
    <cfRule type="containsText" dxfId="1026" priority="1011" operator="containsText" text="A">
      <formula>NOT(ISERROR(SEARCH("A",X62)))</formula>
    </cfRule>
    <cfRule type="containsText" dxfId="1025" priority="1012" operator="containsText" text="B">
      <formula>NOT(ISERROR(SEARCH("B",X62)))</formula>
    </cfRule>
    <cfRule type="containsText" dxfId="1024" priority="1013" operator="containsText" text="c">
      <formula>NOT(ISERROR(SEARCH("c",X62)))</formula>
    </cfRule>
    <cfRule type="containsText" dxfId="1023" priority="1014" operator="containsText" text="A">
      <formula>NOT(ISERROR(SEARCH("A",X62)))</formula>
    </cfRule>
  </conditionalFormatting>
  <conditionalFormatting sqref="I62:AD62">
    <cfRule type="containsText" dxfId="1022" priority="1007" operator="containsText" text="A">
      <formula>NOT(ISERROR(SEARCH("A",I62)))</formula>
    </cfRule>
    <cfRule type="containsText" dxfId="1021" priority="1008" operator="containsText" text="B">
      <formula>NOT(ISERROR(SEARCH("B",I62)))</formula>
    </cfRule>
    <cfRule type="containsText" dxfId="1020" priority="1009" operator="containsText" text="c">
      <formula>NOT(ISERROR(SEARCH("c",I62)))</formula>
    </cfRule>
    <cfRule type="containsText" dxfId="1019" priority="1010" operator="containsText" text="A">
      <formula>NOT(ISERROR(SEARCH("A",I62)))</formula>
    </cfRule>
  </conditionalFormatting>
  <conditionalFormatting sqref="V62:W62 Y62:AD62">
    <cfRule type="containsText" dxfId="1018" priority="1003" operator="containsText" text="A">
      <formula>NOT(ISERROR(SEARCH("A",V62)))</formula>
    </cfRule>
    <cfRule type="containsText" dxfId="1017" priority="1004" operator="containsText" text="B">
      <formula>NOT(ISERROR(SEARCH("B",V62)))</formula>
    </cfRule>
    <cfRule type="containsText" dxfId="1016" priority="1005" operator="containsText" text="c">
      <formula>NOT(ISERROR(SEARCH("c",V62)))</formula>
    </cfRule>
    <cfRule type="containsText" dxfId="1015" priority="1006" operator="containsText" text="A">
      <formula>NOT(ISERROR(SEARCH("A",V62)))</formula>
    </cfRule>
  </conditionalFormatting>
  <conditionalFormatting sqref="X62">
    <cfRule type="containsText" dxfId="1014" priority="999" operator="containsText" text="A">
      <formula>NOT(ISERROR(SEARCH("A",X62)))</formula>
    </cfRule>
    <cfRule type="containsText" dxfId="1013" priority="1000" operator="containsText" text="B">
      <formula>NOT(ISERROR(SEARCH("B",X62)))</formula>
    </cfRule>
    <cfRule type="containsText" dxfId="1012" priority="1001" operator="containsText" text="c">
      <formula>NOT(ISERROR(SEARCH("c",X62)))</formula>
    </cfRule>
    <cfRule type="containsText" dxfId="1011" priority="1002" operator="containsText" text="A">
      <formula>NOT(ISERROR(SEARCH("A",X62)))</formula>
    </cfRule>
  </conditionalFormatting>
  <conditionalFormatting sqref="I62:AD62">
    <cfRule type="containsText" dxfId="1010" priority="995" operator="containsText" text="A">
      <formula>NOT(ISERROR(SEARCH("A",I62)))</formula>
    </cfRule>
    <cfRule type="containsText" dxfId="1009" priority="996" operator="containsText" text="B">
      <formula>NOT(ISERROR(SEARCH("B",I62)))</formula>
    </cfRule>
    <cfRule type="containsText" dxfId="1008" priority="997" operator="containsText" text="c">
      <formula>NOT(ISERROR(SEARCH("c",I62)))</formula>
    </cfRule>
    <cfRule type="containsText" dxfId="1007" priority="998" operator="containsText" text="A">
      <formula>NOT(ISERROR(SEARCH("A",I62)))</formula>
    </cfRule>
  </conditionalFormatting>
  <conditionalFormatting sqref="V62:W62 Y62:AD62">
    <cfRule type="containsText" dxfId="1006" priority="991" operator="containsText" text="A">
      <formula>NOT(ISERROR(SEARCH("A",V62)))</formula>
    </cfRule>
    <cfRule type="containsText" dxfId="1005" priority="992" operator="containsText" text="B">
      <formula>NOT(ISERROR(SEARCH("B",V62)))</formula>
    </cfRule>
    <cfRule type="containsText" dxfId="1004" priority="993" operator="containsText" text="c">
      <formula>NOT(ISERROR(SEARCH("c",V62)))</formula>
    </cfRule>
    <cfRule type="containsText" dxfId="1003" priority="994" operator="containsText" text="A">
      <formula>NOT(ISERROR(SEARCH("A",V62)))</formula>
    </cfRule>
  </conditionalFormatting>
  <conditionalFormatting sqref="X62">
    <cfRule type="containsText" dxfId="1002" priority="987" operator="containsText" text="A">
      <formula>NOT(ISERROR(SEARCH("A",X62)))</formula>
    </cfRule>
    <cfRule type="containsText" dxfId="1001" priority="988" operator="containsText" text="B">
      <formula>NOT(ISERROR(SEARCH("B",X62)))</formula>
    </cfRule>
    <cfRule type="containsText" dxfId="1000" priority="989" operator="containsText" text="c">
      <formula>NOT(ISERROR(SEARCH("c",X62)))</formula>
    </cfRule>
    <cfRule type="containsText" dxfId="999" priority="990" operator="containsText" text="A">
      <formula>NOT(ISERROR(SEARCH("A",X62)))</formula>
    </cfRule>
  </conditionalFormatting>
  <conditionalFormatting sqref="I62:AD62">
    <cfRule type="containsText" dxfId="998" priority="983" operator="containsText" text="A">
      <formula>NOT(ISERROR(SEARCH("A",I62)))</formula>
    </cfRule>
    <cfRule type="containsText" dxfId="997" priority="984" operator="containsText" text="B">
      <formula>NOT(ISERROR(SEARCH("B",I62)))</formula>
    </cfRule>
    <cfRule type="containsText" dxfId="996" priority="985" operator="containsText" text="c">
      <formula>NOT(ISERROR(SEARCH("c",I62)))</formula>
    </cfRule>
    <cfRule type="containsText" dxfId="995" priority="986" operator="containsText" text="A">
      <formula>NOT(ISERROR(SEARCH("A",I62)))</formula>
    </cfRule>
  </conditionalFormatting>
  <conditionalFormatting sqref="V62:W62 Y62:AD62">
    <cfRule type="containsText" dxfId="994" priority="979" operator="containsText" text="A">
      <formula>NOT(ISERROR(SEARCH("A",V62)))</formula>
    </cfRule>
    <cfRule type="containsText" dxfId="993" priority="980" operator="containsText" text="B">
      <formula>NOT(ISERROR(SEARCH("B",V62)))</formula>
    </cfRule>
    <cfRule type="containsText" dxfId="992" priority="981" operator="containsText" text="c">
      <formula>NOT(ISERROR(SEARCH("c",V62)))</formula>
    </cfRule>
    <cfRule type="containsText" dxfId="991" priority="982" operator="containsText" text="A">
      <formula>NOT(ISERROR(SEARCH("A",V62)))</formula>
    </cfRule>
  </conditionalFormatting>
  <conditionalFormatting sqref="X62">
    <cfRule type="containsText" dxfId="990" priority="975" operator="containsText" text="A">
      <formula>NOT(ISERROR(SEARCH("A",X62)))</formula>
    </cfRule>
    <cfRule type="containsText" dxfId="989" priority="976" operator="containsText" text="B">
      <formula>NOT(ISERROR(SEARCH("B",X62)))</formula>
    </cfRule>
    <cfRule type="containsText" dxfId="988" priority="977" operator="containsText" text="c">
      <formula>NOT(ISERROR(SEARCH("c",X62)))</formula>
    </cfRule>
    <cfRule type="containsText" dxfId="987" priority="978" operator="containsText" text="A">
      <formula>NOT(ISERROR(SEARCH("A",X62)))</formula>
    </cfRule>
  </conditionalFormatting>
  <conditionalFormatting sqref="I62:AD62">
    <cfRule type="containsText" dxfId="986" priority="971" operator="containsText" text="A">
      <formula>NOT(ISERROR(SEARCH("A",I62)))</formula>
    </cfRule>
    <cfRule type="containsText" dxfId="985" priority="972" operator="containsText" text="B">
      <formula>NOT(ISERROR(SEARCH("B",I62)))</formula>
    </cfRule>
    <cfRule type="containsText" dxfId="984" priority="973" operator="containsText" text="c">
      <formula>NOT(ISERROR(SEARCH("c",I62)))</formula>
    </cfRule>
    <cfRule type="containsText" dxfId="983" priority="974" operator="containsText" text="A">
      <formula>NOT(ISERROR(SEARCH("A",I62)))</formula>
    </cfRule>
  </conditionalFormatting>
  <conditionalFormatting sqref="V62:W62 Y62:AD62">
    <cfRule type="containsText" dxfId="982" priority="967" operator="containsText" text="A">
      <formula>NOT(ISERROR(SEARCH("A",V62)))</formula>
    </cfRule>
    <cfRule type="containsText" dxfId="981" priority="968" operator="containsText" text="B">
      <formula>NOT(ISERROR(SEARCH("B",V62)))</formula>
    </cfRule>
    <cfRule type="containsText" dxfId="980" priority="969" operator="containsText" text="c">
      <formula>NOT(ISERROR(SEARCH("c",V62)))</formula>
    </cfRule>
    <cfRule type="containsText" dxfId="979" priority="970" operator="containsText" text="A">
      <formula>NOT(ISERROR(SEARCH("A",V62)))</formula>
    </cfRule>
  </conditionalFormatting>
  <conditionalFormatting sqref="X62">
    <cfRule type="containsText" dxfId="978" priority="963" operator="containsText" text="A">
      <formula>NOT(ISERROR(SEARCH("A",X62)))</formula>
    </cfRule>
    <cfRule type="containsText" dxfId="977" priority="964" operator="containsText" text="B">
      <formula>NOT(ISERROR(SEARCH("B",X62)))</formula>
    </cfRule>
    <cfRule type="containsText" dxfId="976" priority="965" operator="containsText" text="c">
      <formula>NOT(ISERROR(SEARCH("c",X62)))</formula>
    </cfRule>
    <cfRule type="containsText" dxfId="975" priority="966" operator="containsText" text="A">
      <formula>NOT(ISERROR(SEARCH("A",X62)))</formula>
    </cfRule>
  </conditionalFormatting>
  <conditionalFormatting sqref="I62:AD62">
    <cfRule type="containsText" dxfId="974" priority="959" operator="containsText" text="A">
      <formula>NOT(ISERROR(SEARCH("A",I62)))</formula>
    </cfRule>
    <cfRule type="containsText" dxfId="973" priority="960" operator="containsText" text="B">
      <formula>NOT(ISERROR(SEARCH("B",I62)))</formula>
    </cfRule>
    <cfRule type="containsText" dxfId="972" priority="961" operator="containsText" text="c">
      <formula>NOT(ISERROR(SEARCH("c",I62)))</formula>
    </cfRule>
    <cfRule type="containsText" dxfId="971" priority="962" operator="containsText" text="A">
      <formula>NOT(ISERROR(SEARCH("A",I62)))</formula>
    </cfRule>
  </conditionalFormatting>
  <conditionalFormatting sqref="V62:W62 Y62:AD62">
    <cfRule type="containsText" dxfId="970" priority="955" operator="containsText" text="A">
      <formula>NOT(ISERROR(SEARCH("A",V62)))</formula>
    </cfRule>
    <cfRule type="containsText" dxfId="969" priority="956" operator="containsText" text="B">
      <formula>NOT(ISERROR(SEARCH("B",V62)))</formula>
    </cfRule>
    <cfRule type="containsText" dxfId="968" priority="957" operator="containsText" text="c">
      <formula>NOT(ISERROR(SEARCH("c",V62)))</formula>
    </cfRule>
    <cfRule type="containsText" dxfId="967" priority="958" operator="containsText" text="A">
      <formula>NOT(ISERROR(SEARCH("A",V62)))</formula>
    </cfRule>
  </conditionalFormatting>
  <conditionalFormatting sqref="X62">
    <cfRule type="containsText" dxfId="966" priority="951" operator="containsText" text="A">
      <formula>NOT(ISERROR(SEARCH("A",X62)))</formula>
    </cfRule>
    <cfRule type="containsText" dxfId="965" priority="952" operator="containsText" text="B">
      <formula>NOT(ISERROR(SEARCH("B",X62)))</formula>
    </cfRule>
    <cfRule type="containsText" dxfId="964" priority="953" operator="containsText" text="c">
      <formula>NOT(ISERROR(SEARCH("c",X62)))</formula>
    </cfRule>
    <cfRule type="containsText" dxfId="963" priority="954" operator="containsText" text="A">
      <formula>NOT(ISERROR(SEARCH("A",X62)))</formula>
    </cfRule>
  </conditionalFormatting>
  <conditionalFormatting sqref="I62:AD62">
    <cfRule type="containsText" dxfId="962" priority="947" operator="containsText" text="A">
      <formula>NOT(ISERROR(SEARCH("A",I62)))</formula>
    </cfRule>
    <cfRule type="containsText" dxfId="961" priority="948" operator="containsText" text="B">
      <formula>NOT(ISERROR(SEARCH("B",I62)))</formula>
    </cfRule>
    <cfRule type="containsText" dxfId="960" priority="949" operator="containsText" text="c">
      <formula>NOT(ISERROR(SEARCH("c",I62)))</formula>
    </cfRule>
    <cfRule type="containsText" dxfId="959" priority="950" operator="containsText" text="A">
      <formula>NOT(ISERROR(SEARCH("A",I62)))</formula>
    </cfRule>
  </conditionalFormatting>
  <conditionalFormatting sqref="V62:W62 Y62:AD62">
    <cfRule type="containsText" dxfId="958" priority="943" operator="containsText" text="A">
      <formula>NOT(ISERROR(SEARCH("A",V62)))</formula>
    </cfRule>
    <cfRule type="containsText" dxfId="957" priority="944" operator="containsText" text="B">
      <formula>NOT(ISERROR(SEARCH("B",V62)))</formula>
    </cfRule>
    <cfRule type="containsText" dxfId="956" priority="945" operator="containsText" text="c">
      <formula>NOT(ISERROR(SEARCH("c",V62)))</formula>
    </cfRule>
    <cfRule type="containsText" dxfId="955" priority="946" operator="containsText" text="A">
      <formula>NOT(ISERROR(SEARCH("A",V62)))</formula>
    </cfRule>
  </conditionalFormatting>
  <conditionalFormatting sqref="X62">
    <cfRule type="containsText" dxfId="954" priority="939" operator="containsText" text="A">
      <formula>NOT(ISERROR(SEARCH("A",X62)))</formula>
    </cfRule>
    <cfRule type="containsText" dxfId="953" priority="940" operator="containsText" text="B">
      <formula>NOT(ISERROR(SEARCH("B",X62)))</formula>
    </cfRule>
    <cfRule type="containsText" dxfId="952" priority="941" operator="containsText" text="c">
      <formula>NOT(ISERROR(SEARCH("c",X62)))</formula>
    </cfRule>
    <cfRule type="containsText" dxfId="951" priority="942" operator="containsText" text="A">
      <formula>NOT(ISERROR(SEARCH("A",X62)))</formula>
    </cfRule>
  </conditionalFormatting>
  <conditionalFormatting sqref="I62:AD62">
    <cfRule type="containsText" dxfId="950" priority="935" operator="containsText" text="A">
      <formula>NOT(ISERROR(SEARCH("A",I62)))</formula>
    </cfRule>
    <cfRule type="containsText" dxfId="949" priority="936" operator="containsText" text="B">
      <formula>NOT(ISERROR(SEARCH("B",I62)))</formula>
    </cfRule>
    <cfRule type="containsText" dxfId="948" priority="937" operator="containsText" text="c">
      <formula>NOT(ISERROR(SEARCH("c",I62)))</formula>
    </cfRule>
    <cfRule type="containsText" dxfId="947" priority="938" operator="containsText" text="A">
      <formula>NOT(ISERROR(SEARCH("A",I62)))</formula>
    </cfRule>
  </conditionalFormatting>
  <conditionalFormatting sqref="V62:W62 Y62:AD62">
    <cfRule type="containsText" dxfId="946" priority="931" operator="containsText" text="A">
      <formula>NOT(ISERROR(SEARCH("A",V62)))</formula>
    </cfRule>
    <cfRule type="containsText" dxfId="945" priority="932" operator="containsText" text="B">
      <formula>NOT(ISERROR(SEARCH("B",V62)))</formula>
    </cfRule>
    <cfRule type="containsText" dxfId="944" priority="933" operator="containsText" text="c">
      <formula>NOT(ISERROR(SEARCH("c",V62)))</formula>
    </cfRule>
    <cfRule type="containsText" dxfId="943" priority="934" operator="containsText" text="A">
      <formula>NOT(ISERROR(SEARCH("A",V62)))</formula>
    </cfRule>
  </conditionalFormatting>
  <conditionalFormatting sqref="X62">
    <cfRule type="containsText" dxfId="942" priority="927" operator="containsText" text="A">
      <formula>NOT(ISERROR(SEARCH("A",X62)))</formula>
    </cfRule>
    <cfRule type="containsText" dxfId="941" priority="928" operator="containsText" text="B">
      <formula>NOT(ISERROR(SEARCH("B",X62)))</formula>
    </cfRule>
    <cfRule type="containsText" dxfId="940" priority="929" operator="containsText" text="c">
      <formula>NOT(ISERROR(SEARCH("c",X62)))</formula>
    </cfRule>
    <cfRule type="containsText" dxfId="939" priority="930" operator="containsText" text="A">
      <formula>NOT(ISERROR(SEARCH("A",X62)))</formula>
    </cfRule>
  </conditionalFormatting>
  <conditionalFormatting sqref="I62:AD62">
    <cfRule type="containsText" dxfId="938" priority="923" operator="containsText" text="A">
      <formula>NOT(ISERROR(SEARCH("A",I62)))</formula>
    </cfRule>
    <cfRule type="containsText" dxfId="937" priority="924" operator="containsText" text="B">
      <formula>NOT(ISERROR(SEARCH("B",I62)))</formula>
    </cfRule>
    <cfRule type="containsText" dxfId="936" priority="925" operator="containsText" text="c">
      <formula>NOT(ISERROR(SEARCH("c",I62)))</formula>
    </cfRule>
    <cfRule type="containsText" dxfId="935" priority="926" operator="containsText" text="A">
      <formula>NOT(ISERROR(SEARCH("A",I62)))</formula>
    </cfRule>
  </conditionalFormatting>
  <conditionalFormatting sqref="V62:W62 Y62:AD62">
    <cfRule type="containsText" dxfId="934" priority="919" operator="containsText" text="A">
      <formula>NOT(ISERROR(SEARCH("A",V62)))</formula>
    </cfRule>
    <cfRule type="containsText" dxfId="933" priority="920" operator="containsText" text="B">
      <formula>NOT(ISERROR(SEARCH("B",V62)))</formula>
    </cfRule>
    <cfRule type="containsText" dxfId="932" priority="921" operator="containsText" text="c">
      <formula>NOT(ISERROR(SEARCH("c",V62)))</formula>
    </cfRule>
    <cfRule type="containsText" dxfId="931" priority="922" operator="containsText" text="A">
      <formula>NOT(ISERROR(SEARCH("A",V62)))</formula>
    </cfRule>
  </conditionalFormatting>
  <conditionalFormatting sqref="X62">
    <cfRule type="containsText" dxfId="930" priority="915" operator="containsText" text="A">
      <formula>NOT(ISERROR(SEARCH("A",X62)))</formula>
    </cfRule>
    <cfRule type="containsText" dxfId="929" priority="916" operator="containsText" text="B">
      <formula>NOT(ISERROR(SEARCH("B",X62)))</formula>
    </cfRule>
    <cfRule type="containsText" dxfId="928" priority="917" operator="containsText" text="c">
      <formula>NOT(ISERROR(SEARCH("c",X62)))</formula>
    </cfRule>
    <cfRule type="containsText" dxfId="927" priority="918" operator="containsText" text="A">
      <formula>NOT(ISERROR(SEARCH("A",X62)))</formula>
    </cfRule>
  </conditionalFormatting>
  <conditionalFormatting sqref="I62:AD62">
    <cfRule type="containsText" dxfId="926" priority="911" operator="containsText" text="A">
      <formula>NOT(ISERROR(SEARCH("A",I62)))</formula>
    </cfRule>
    <cfRule type="containsText" dxfId="925" priority="912" operator="containsText" text="B">
      <formula>NOT(ISERROR(SEARCH("B",I62)))</formula>
    </cfRule>
    <cfRule type="containsText" dxfId="924" priority="913" operator="containsText" text="c">
      <formula>NOT(ISERROR(SEARCH("c",I62)))</formula>
    </cfRule>
    <cfRule type="containsText" dxfId="923" priority="914" operator="containsText" text="A">
      <formula>NOT(ISERROR(SEARCH("A",I62)))</formula>
    </cfRule>
  </conditionalFormatting>
  <conditionalFormatting sqref="V62:W62 Y62:AD62">
    <cfRule type="containsText" dxfId="922" priority="907" operator="containsText" text="A">
      <formula>NOT(ISERROR(SEARCH("A",V62)))</formula>
    </cfRule>
    <cfRule type="containsText" dxfId="921" priority="908" operator="containsText" text="B">
      <formula>NOT(ISERROR(SEARCH("B",V62)))</formula>
    </cfRule>
    <cfRule type="containsText" dxfId="920" priority="909" operator="containsText" text="c">
      <formula>NOT(ISERROR(SEARCH("c",V62)))</formula>
    </cfRule>
    <cfRule type="containsText" dxfId="919" priority="910" operator="containsText" text="A">
      <formula>NOT(ISERROR(SEARCH("A",V62)))</formula>
    </cfRule>
  </conditionalFormatting>
  <conditionalFormatting sqref="X62">
    <cfRule type="containsText" dxfId="918" priority="903" operator="containsText" text="A">
      <formula>NOT(ISERROR(SEARCH("A",X62)))</formula>
    </cfRule>
    <cfRule type="containsText" dxfId="917" priority="904" operator="containsText" text="B">
      <formula>NOT(ISERROR(SEARCH("B",X62)))</formula>
    </cfRule>
    <cfRule type="containsText" dxfId="916" priority="905" operator="containsText" text="c">
      <formula>NOT(ISERROR(SEARCH("c",X62)))</formula>
    </cfRule>
    <cfRule type="containsText" dxfId="915" priority="906" operator="containsText" text="A">
      <formula>NOT(ISERROR(SEARCH("A",X62)))</formula>
    </cfRule>
  </conditionalFormatting>
  <conditionalFormatting sqref="I62:AD62">
    <cfRule type="containsText" dxfId="914" priority="899" operator="containsText" text="A">
      <formula>NOT(ISERROR(SEARCH("A",I62)))</formula>
    </cfRule>
    <cfRule type="containsText" dxfId="913" priority="900" operator="containsText" text="B">
      <formula>NOT(ISERROR(SEARCH("B",I62)))</formula>
    </cfRule>
    <cfRule type="containsText" dxfId="912" priority="901" operator="containsText" text="c">
      <formula>NOT(ISERROR(SEARCH("c",I62)))</formula>
    </cfRule>
    <cfRule type="containsText" dxfId="911" priority="902" operator="containsText" text="A">
      <formula>NOT(ISERROR(SEARCH("A",I62)))</formula>
    </cfRule>
  </conditionalFormatting>
  <conditionalFormatting sqref="V62:W62 Y62:AD62">
    <cfRule type="containsText" dxfId="910" priority="895" operator="containsText" text="A">
      <formula>NOT(ISERROR(SEARCH("A",V62)))</formula>
    </cfRule>
    <cfRule type="containsText" dxfId="909" priority="896" operator="containsText" text="B">
      <formula>NOT(ISERROR(SEARCH("B",V62)))</formula>
    </cfRule>
    <cfRule type="containsText" dxfId="908" priority="897" operator="containsText" text="c">
      <formula>NOT(ISERROR(SEARCH("c",V62)))</formula>
    </cfRule>
    <cfRule type="containsText" dxfId="907" priority="898" operator="containsText" text="A">
      <formula>NOT(ISERROR(SEARCH("A",V62)))</formula>
    </cfRule>
  </conditionalFormatting>
  <conditionalFormatting sqref="X62">
    <cfRule type="containsText" dxfId="906" priority="891" operator="containsText" text="A">
      <formula>NOT(ISERROR(SEARCH("A",X62)))</formula>
    </cfRule>
    <cfRule type="containsText" dxfId="905" priority="892" operator="containsText" text="B">
      <formula>NOT(ISERROR(SEARCH("B",X62)))</formula>
    </cfRule>
    <cfRule type="containsText" dxfId="904" priority="893" operator="containsText" text="c">
      <formula>NOT(ISERROR(SEARCH("c",X62)))</formula>
    </cfRule>
    <cfRule type="containsText" dxfId="903" priority="894" operator="containsText" text="A">
      <formula>NOT(ISERROR(SEARCH("A",X62)))</formula>
    </cfRule>
  </conditionalFormatting>
  <conditionalFormatting sqref="I62:AD62">
    <cfRule type="containsText" dxfId="902" priority="887" operator="containsText" text="A">
      <formula>NOT(ISERROR(SEARCH("A",I62)))</formula>
    </cfRule>
    <cfRule type="containsText" dxfId="901" priority="888" operator="containsText" text="B">
      <formula>NOT(ISERROR(SEARCH("B",I62)))</formula>
    </cfRule>
    <cfRule type="containsText" dxfId="900" priority="889" operator="containsText" text="c">
      <formula>NOT(ISERROR(SEARCH("c",I62)))</formula>
    </cfRule>
    <cfRule type="containsText" dxfId="899" priority="890" operator="containsText" text="A">
      <formula>NOT(ISERROR(SEARCH("A",I62)))</formula>
    </cfRule>
  </conditionalFormatting>
  <conditionalFormatting sqref="V62:W62 Y62:AD62">
    <cfRule type="containsText" dxfId="898" priority="883" operator="containsText" text="A">
      <formula>NOT(ISERROR(SEARCH("A",V62)))</formula>
    </cfRule>
    <cfRule type="containsText" dxfId="897" priority="884" operator="containsText" text="B">
      <formula>NOT(ISERROR(SEARCH("B",V62)))</formula>
    </cfRule>
    <cfRule type="containsText" dxfId="896" priority="885" operator="containsText" text="c">
      <formula>NOT(ISERROR(SEARCH("c",V62)))</formula>
    </cfRule>
    <cfRule type="containsText" dxfId="895" priority="886" operator="containsText" text="A">
      <formula>NOT(ISERROR(SEARCH("A",V62)))</formula>
    </cfRule>
  </conditionalFormatting>
  <conditionalFormatting sqref="X62">
    <cfRule type="containsText" dxfId="894" priority="879" operator="containsText" text="A">
      <formula>NOT(ISERROR(SEARCH("A",X62)))</formula>
    </cfRule>
    <cfRule type="containsText" dxfId="893" priority="880" operator="containsText" text="B">
      <formula>NOT(ISERROR(SEARCH("B",X62)))</formula>
    </cfRule>
    <cfRule type="containsText" dxfId="892" priority="881" operator="containsText" text="c">
      <formula>NOT(ISERROR(SEARCH("c",X62)))</formula>
    </cfRule>
    <cfRule type="containsText" dxfId="891" priority="882" operator="containsText" text="A">
      <formula>NOT(ISERROR(SEARCH("A",X62)))</formula>
    </cfRule>
  </conditionalFormatting>
  <conditionalFormatting sqref="I62:AD62">
    <cfRule type="containsText" dxfId="890" priority="875" operator="containsText" text="A">
      <formula>NOT(ISERROR(SEARCH("A",I62)))</formula>
    </cfRule>
    <cfRule type="containsText" dxfId="889" priority="876" operator="containsText" text="B">
      <formula>NOT(ISERROR(SEARCH("B",I62)))</formula>
    </cfRule>
    <cfRule type="containsText" dxfId="888" priority="877" operator="containsText" text="c">
      <formula>NOT(ISERROR(SEARCH("c",I62)))</formula>
    </cfRule>
    <cfRule type="containsText" dxfId="887" priority="878" operator="containsText" text="A">
      <formula>NOT(ISERROR(SEARCH("A",I62)))</formula>
    </cfRule>
  </conditionalFormatting>
  <conditionalFormatting sqref="V62:W62 Y62:AD62">
    <cfRule type="containsText" dxfId="886" priority="871" operator="containsText" text="A">
      <formula>NOT(ISERROR(SEARCH("A",V62)))</formula>
    </cfRule>
    <cfRule type="containsText" dxfId="885" priority="872" operator="containsText" text="B">
      <formula>NOT(ISERROR(SEARCH("B",V62)))</formula>
    </cfRule>
    <cfRule type="containsText" dxfId="884" priority="873" operator="containsText" text="c">
      <formula>NOT(ISERROR(SEARCH("c",V62)))</formula>
    </cfRule>
    <cfRule type="containsText" dxfId="883" priority="874" operator="containsText" text="A">
      <formula>NOT(ISERROR(SEARCH("A",V62)))</formula>
    </cfRule>
  </conditionalFormatting>
  <conditionalFormatting sqref="X62">
    <cfRule type="containsText" dxfId="882" priority="867" operator="containsText" text="A">
      <formula>NOT(ISERROR(SEARCH("A",X62)))</formula>
    </cfRule>
    <cfRule type="containsText" dxfId="881" priority="868" operator="containsText" text="B">
      <formula>NOT(ISERROR(SEARCH("B",X62)))</formula>
    </cfRule>
    <cfRule type="containsText" dxfId="880" priority="869" operator="containsText" text="c">
      <formula>NOT(ISERROR(SEARCH("c",X62)))</formula>
    </cfRule>
    <cfRule type="containsText" dxfId="879" priority="870" operator="containsText" text="A">
      <formula>NOT(ISERROR(SEARCH("A",X62)))</formula>
    </cfRule>
  </conditionalFormatting>
  <conditionalFormatting sqref="I62:AD62">
    <cfRule type="containsText" dxfId="878" priority="863" operator="containsText" text="A">
      <formula>NOT(ISERROR(SEARCH("A",I62)))</formula>
    </cfRule>
    <cfRule type="containsText" dxfId="877" priority="864" operator="containsText" text="B">
      <formula>NOT(ISERROR(SEARCH("B",I62)))</formula>
    </cfRule>
    <cfRule type="containsText" dxfId="876" priority="865" operator="containsText" text="c">
      <formula>NOT(ISERROR(SEARCH("c",I62)))</formula>
    </cfRule>
    <cfRule type="containsText" dxfId="875" priority="866" operator="containsText" text="A">
      <formula>NOT(ISERROR(SEARCH("A",I62)))</formula>
    </cfRule>
  </conditionalFormatting>
  <conditionalFormatting sqref="V62:W62 Y62:AD62">
    <cfRule type="containsText" dxfId="874" priority="859" operator="containsText" text="A">
      <formula>NOT(ISERROR(SEARCH("A",V62)))</formula>
    </cfRule>
    <cfRule type="containsText" dxfId="873" priority="860" operator="containsText" text="B">
      <formula>NOT(ISERROR(SEARCH("B",V62)))</formula>
    </cfRule>
    <cfRule type="containsText" dxfId="872" priority="861" operator="containsText" text="c">
      <formula>NOT(ISERROR(SEARCH("c",V62)))</formula>
    </cfRule>
    <cfRule type="containsText" dxfId="871" priority="862" operator="containsText" text="A">
      <formula>NOT(ISERROR(SEARCH("A",V62)))</formula>
    </cfRule>
  </conditionalFormatting>
  <conditionalFormatting sqref="X62">
    <cfRule type="containsText" dxfId="870" priority="855" operator="containsText" text="A">
      <formula>NOT(ISERROR(SEARCH("A",X62)))</formula>
    </cfRule>
    <cfRule type="containsText" dxfId="869" priority="856" operator="containsText" text="B">
      <formula>NOT(ISERROR(SEARCH("B",X62)))</formula>
    </cfRule>
    <cfRule type="containsText" dxfId="868" priority="857" operator="containsText" text="c">
      <formula>NOT(ISERROR(SEARCH("c",X62)))</formula>
    </cfRule>
    <cfRule type="containsText" dxfId="867" priority="858" operator="containsText" text="A">
      <formula>NOT(ISERROR(SEARCH("A",X62)))</formula>
    </cfRule>
  </conditionalFormatting>
  <conditionalFormatting sqref="I62:AD62">
    <cfRule type="containsText" dxfId="866" priority="851" operator="containsText" text="A">
      <formula>NOT(ISERROR(SEARCH("A",I62)))</formula>
    </cfRule>
    <cfRule type="containsText" dxfId="865" priority="852" operator="containsText" text="B">
      <formula>NOT(ISERROR(SEARCH("B",I62)))</formula>
    </cfRule>
    <cfRule type="containsText" dxfId="864" priority="853" operator="containsText" text="c">
      <formula>NOT(ISERROR(SEARCH("c",I62)))</formula>
    </cfRule>
    <cfRule type="containsText" dxfId="863" priority="854" operator="containsText" text="A">
      <formula>NOT(ISERROR(SEARCH("A",I62)))</formula>
    </cfRule>
  </conditionalFormatting>
  <conditionalFormatting sqref="V62:W62 Y62:AD62">
    <cfRule type="containsText" dxfId="862" priority="847" operator="containsText" text="A">
      <formula>NOT(ISERROR(SEARCH("A",V62)))</formula>
    </cfRule>
    <cfRule type="containsText" dxfId="861" priority="848" operator="containsText" text="B">
      <formula>NOT(ISERROR(SEARCH("B",V62)))</formula>
    </cfRule>
    <cfRule type="containsText" dxfId="860" priority="849" operator="containsText" text="c">
      <formula>NOT(ISERROR(SEARCH("c",V62)))</formula>
    </cfRule>
    <cfRule type="containsText" dxfId="859" priority="850" operator="containsText" text="A">
      <formula>NOT(ISERROR(SEARCH("A",V62)))</formula>
    </cfRule>
  </conditionalFormatting>
  <conditionalFormatting sqref="X62">
    <cfRule type="containsText" dxfId="858" priority="843" operator="containsText" text="A">
      <formula>NOT(ISERROR(SEARCH("A",X62)))</formula>
    </cfRule>
    <cfRule type="containsText" dxfId="857" priority="844" operator="containsText" text="B">
      <formula>NOT(ISERROR(SEARCH("B",X62)))</formula>
    </cfRule>
    <cfRule type="containsText" dxfId="856" priority="845" operator="containsText" text="c">
      <formula>NOT(ISERROR(SEARCH("c",X62)))</formula>
    </cfRule>
    <cfRule type="containsText" dxfId="855" priority="846" operator="containsText" text="A">
      <formula>NOT(ISERROR(SEARCH("A",X62)))</formula>
    </cfRule>
  </conditionalFormatting>
  <conditionalFormatting sqref="I62:AD62">
    <cfRule type="containsText" dxfId="854" priority="839" operator="containsText" text="A">
      <formula>NOT(ISERROR(SEARCH("A",I62)))</formula>
    </cfRule>
    <cfRule type="containsText" dxfId="853" priority="840" operator="containsText" text="B">
      <formula>NOT(ISERROR(SEARCH("B",I62)))</formula>
    </cfRule>
    <cfRule type="containsText" dxfId="852" priority="841" operator="containsText" text="c">
      <formula>NOT(ISERROR(SEARCH("c",I62)))</formula>
    </cfRule>
    <cfRule type="containsText" dxfId="851" priority="842" operator="containsText" text="A">
      <formula>NOT(ISERROR(SEARCH("A",I62)))</formula>
    </cfRule>
  </conditionalFormatting>
  <conditionalFormatting sqref="V62:W62 Y62:AD62">
    <cfRule type="containsText" dxfId="850" priority="835" operator="containsText" text="A">
      <formula>NOT(ISERROR(SEARCH("A",V62)))</formula>
    </cfRule>
    <cfRule type="containsText" dxfId="849" priority="836" operator="containsText" text="B">
      <formula>NOT(ISERROR(SEARCH("B",V62)))</formula>
    </cfRule>
    <cfRule type="containsText" dxfId="848" priority="837" operator="containsText" text="c">
      <formula>NOT(ISERROR(SEARCH("c",V62)))</formula>
    </cfRule>
    <cfRule type="containsText" dxfId="847" priority="838" operator="containsText" text="A">
      <formula>NOT(ISERROR(SEARCH("A",V62)))</formula>
    </cfRule>
  </conditionalFormatting>
  <conditionalFormatting sqref="X62">
    <cfRule type="containsText" dxfId="846" priority="831" operator="containsText" text="A">
      <formula>NOT(ISERROR(SEARCH("A",X62)))</formula>
    </cfRule>
    <cfRule type="containsText" dxfId="845" priority="832" operator="containsText" text="B">
      <formula>NOT(ISERROR(SEARCH("B",X62)))</formula>
    </cfRule>
    <cfRule type="containsText" dxfId="844" priority="833" operator="containsText" text="c">
      <formula>NOT(ISERROR(SEARCH("c",X62)))</formula>
    </cfRule>
    <cfRule type="containsText" dxfId="843" priority="834" operator="containsText" text="A">
      <formula>NOT(ISERROR(SEARCH("A",X62)))</formula>
    </cfRule>
  </conditionalFormatting>
  <conditionalFormatting sqref="I62:AD62">
    <cfRule type="containsText" dxfId="842" priority="827" operator="containsText" text="A">
      <formula>NOT(ISERROR(SEARCH("A",I62)))</formula>
    </cfRule>
    <cfRule type="containsText" dxfId="841" priority="828" operator="containsText" text="B">
      <formula>NOT(ISERROR(SEARCH("B",I62)))</formula>
    </cfRule>
    <cfRule type="containsText" dxfId="840" priority="829" operator="containsText" text="c">
      <formula>NOT(ISERROR(SEARCH("c",I62)))</formula>
    </cfRule>
    <cfRule type="containsText" dxfId="839" priority="830" operator="containsText" text="A">
      <formula>NOT(ISERROR(SEARCH("A",I62)))</formula>
    </cfRule>
  </conditionalFormatting>
  <conditionalFormatting sqref="V62:W62 Y62:AD62">
    <cfRule type="containsText" dxfId="838" priority="823" operator="containsText" text="A">
      <formula>NOT(ISERROR(SEARCH("A",V62)))</formula>
    </cfRule>
    <cfRule type="containsText" dxfId="837" priority="824" operator="containsText" text="B">
      <formula>NOT(ISERROR(SEARCH("B",V62)))</formula>
    </cfRule>
    <cfRule type="containsText" dxfId="836" priority="825" operator="containsText" text="c">
      <formula>NOT(ISERROR(SEARCH("c",V62)))</formula>
    </cfRule>
    <cfRule type="containsText" dxfId="835" priority="826" operator="containsText" text="A">
      <formula>NOT(ISERROR(SEARCH("A",V62)))</formula>
    </cfRule>
  </conditionalFormatting>
  <conditionalFormatting sqref="X62">
    <cfRule type="containsText" dxfId="834" priority="819" operator="containsText" text="A">
      <formula>NOT(ISERROR(SEARCH("A",X62)))</formula>
    </cfRule>
    <cfRule type="containsText" dxfId="833" priority="820" operator="containsText" text="B">
      <formula>NOT(ISERROR(SEARCH("B",X62)))</formula>
    </cfRule>
    <cfRule type="containsText" dxfId="832" priority="821" operator="containsText" text="c">
      <formula>NOT(ISERROR(SEARCH("c",X62)))</formula>
    </cfRule>
    <cfRule type="containsText" dxfId="831" priority="822" operator="containsText" text="A">
      <formula>NOT(ISERROR(SEARCH("A",X62)))</formula>
    </cfRule>
  </conditionalFormatting>
  <conditionalFormatting sqref="I62:AD62">
    <cfRule type="containsText" dxfId="830" priority="815" operator="containsText" text="A">
      <formula>NOT(ISERROR(SEARCH("A",I62)))</formula>
    </cfRule>
    <cfRule type="containsText" dxfId="829" priority="816" operator="containsText" text="B">
      <formula>NOT(ISERROR(SEARCH("B",I62)))</formula>
    </cfRule>
    <cfRule type="containsText" dxfId="828" priority="817" operator="containsText" text="c">
      <formula>NOT(ISERROR(SEARCH("c",I62)))</formula>
    </cfRule>
    <cfRule type="containsText" dxfId="827" priority="818" operator="containsText" text="A">
      <formula>NOT(ISERROR(SEARCH("A",I62)))</formula>
    </cfRule>
  </conditionalFormatting>
  <conditionalFormatting sqref="V62:W62 Y62:AD62">
    <cfRule type="containsText" dxfId="826" priority="811" operator="containsText" text="A">
      <formula>NOT(ISERROR(SEARCH("A",V62)))</formula>
    </cfRule>
    <cfRule type="containsText" dxfId="825" priority="812" operator="containsText" text="B">
      <formula>NOT(ISERROR(SEARCH("B",V62)))</formula>
    </cfRule>
    <cfRule type="containsText" dxfId="824" priority="813" operator="containsText" text="c">
      <formula>NOT(ISERROR(SEARCH("c",V62)))</formula>
    </cfRule>
    <cfRule type="containsText" dxfId="823" priority="814" operator="containsText" text="A">
      <formula>NOT(ISERROR(SEARCH("A",V62)))</formula>
    </cfRule>
  </conditionalFormatting>
  <conditionalFormatting sqref="X62">
    <cfRule type="containsText" dxfId="822" priority="807" operator="containsText" text="A">
      <formula>NOT(ISERROR(SEARCH("A",X62)))</formula>
    </cfRule>
    <cfRule type="containsText" dxfId="821" priority="808" operator="containsText" text="B">
      <formula>NOT(ISERROR(SEARCH("B",X62)))</formula>
    </cfRule>
    <cfRule type="containsText" dxfId="820" priority="809" operator="containsText" text="c">
      <formula>NOT(ISERROR(SEARCH("c",X62)))</formula>
    </cfRule>
    <cfRule type="containsText" dxfId="819" priority="810" operator="containsText" text="A">
      <formula>NOT(ISERROR(SEARCH("A",X62)))</formula>
    </cfRule>
  </conditionalFormatting>
  <conditionalFormatting sqref="I62:AD62">
    <cfRule type="containsText" dxfId="818" priority="803" operator="containsText" text="A">
      <formula>NOT(ISERROR(SEARCH("A",I62)))</formula>
    </cfRule>
    <cfRule type="containsText" dxfId="817" priority="804" operator="containsText" text="B">
      <formula>NOT(ISERROR(SEARCH("B",I62)))</formula>
    </cfRule>
    <cfRule type="containsText" dxfId="816" priority="805" operator="containsText" text="c">
      <formula>NOT(ISERROR(SEARCH("c",I62)))</formula>
    </cfRule>
    <cfRule type="containsText" dxfId="815" priority="806" operator="containsText" text="A">
      <formula>NOT(ISERROR(SEARCH("A",I62)))</formula>
    </cfRule>
  </conditionalFormatting>
  <conditionalFormatting sqref="V62:W62 Y62:AD62">
    <cfRule type="containsText" dxfId="814" priority="799" operator="containsText" text="A">
      <formula>NOT(ISERROR(SEARCH("A",V62)))</formula>
    </cfRule>
    <cfRule type="containsText" dxfId="813" priority="800" operator="containsText" text="B">
      <formula>NOT(ISERROR(SEARCH("B",V62)))</formula>
    </cfRule>
    <cfRule type="containsText" dxfId="812" priority="801" operator="containsText" text="c">
      <formula>NOT(ISERROR(SEARCH("c",V62)))</formula>
    </cfRule>
    <cfRule type="containsText" dxfId="811" priority="802" operator="containsText" text="A">
      <formula>NOT(ISERROR(SEARCH("A",V62)))</formula>
    </cfRule>
  </conditionalFormatting>
  <conditionalFormatting sqref="X62">
    <cfRule type="containsText" dxfId="810" priority="795" operator="containsText" text="A">
      <formula>NOT(ISERROR(SEARCH("A",X62)))</formula>
    </cfRule>
    <cfRule type="containsText" dxfId="809" priority="796" operator="containsText" text="B">
      <formula>NOT(ISERROR(SEARCH("B",X62)))</formula>
    </cfRule>
    <cfRule type="containsText" dxfId="808" priority="797" operator="containsText" text="c">
      <formula>NOT(ISERROR(SEARCH("c",X62)))</formula>
    </cfRule>
    <cfRule type="containsText" dxfId="807" priority="798" operator="containsText" text="A">
      <formula>NOT(ISERROR(SEARCH("A",X62)))</formula>
    </cfRule>
  </conditionalFormatting>
  <conditionalFormatting sqref="I62:AD62">
    <cfRule type="containsText" dxfId="806" priority="791" operator="containsText" text="A">
      <formula>NOT(ISERROR(SEARCH("A",I62)))</formula>
    </cfRule>
    <cfRule type="containsText" dxfId="805" priority="792" operator="containsText" text="B">
      <formula>NOT(ISERROR(SEARCH("B",I62)))</formula>
    </cfRule>
    <cfRule type="containsText" dxfId="804" priority="793" operator="containsText" text="c">
      <formula>NOT(ISERROR(SEARCH("c",I62)))</formula>
    </cfRule>
    <cfRule type="containsText" dxfId="803" priority="794" operator="containsText" text="A">
      <formula>NOT(ISERROR(SEARCH("A",I62)))</formula>
    </cfRule>
  </conditionalFormatting>
  <conditionalFormatting sqref="V62:W62 Y62:AD62">
    <cfRule type="containsText" dxfId="802" priority="787" operator="containsText" text="A">
      <formula>NOT(ISERROR(SEARCH("A",V62)))</formula>
    </cfRule>
    <cfRule type="containsText" dxfId="801" priority="788" operator="containsText" text="B">
      <formula>NOT(ISERROR(SEARCH("B",V62)))</formula>
    </cfRule>
    <cfRule type="containsText" dxfId="800" priority="789" operator="containsText" text="c">
      <formula>NOT(ISERROR(SEARCH("c",V62)))</formula>
    </cfRule>
    <cfRule type="containsText" dxfId="799" priority="790" operator="containsText" text="A">
      <formula>NOT(ISERROR(SEARCH("A",V62)))</formula>
    </cfRule>
  </conditionalFormatting>
  <conditionalFormatting sqref="X62">
    <cfRule type="containsText" dxfId="798" priority="783" operator="containsText" text="A">
      <formula>NOT(ISERROR(SEARCH("A",X62)))</formula>
    </cfRule>
    <cfRule type="containsText" dxfId="797" priority="784" operator="containsText" text="B">
      <formula>NOT(ISERROR(SEARCH("B",X62)))</formula>
    </cfRule>
    <cfRule type="containsText" dxfId="796" priority="785" operator="containsText" text="c">
      <formula>NOT(ISERROR(SEARCH("c",X62)))</formula>
    </cfRule>
    <cfRule type="containsText" dxfId="795" priority="786" operator="containsText" text="A">
      <formula>NOT(ISERROR(SEARCH("A",X62)))</formula>
    </cfRule>
  </conditionalFormatting>
  <conditionalFormatting sqref="I62:AD62">
    <cfRule type="containsText" dxfId="794" priority="779" operator="containsText" text="A">
      <formula>NOT(ISERROR(SEARCH("A",I62)))</formula>
    </cfRule>
    <cfRule type="containsText" dxfId="793" priority="780" operator="containsText" text="B">
      <formula>NOT(ISERROR(SEARCH("B",I62)))</formula>
    </cfRule>
    <cfRule type="containsText" dxfId="792" priority="781" operator="containsText" text="c">
      <formula>NOT(ISERROR(SEARCH("c",I62)))</formula>
    </cfRule>
    <cfRule type="containsText" dxfId="791" priority="782" operator="containsText" text="A">
      <formula>NOT(ISERROR(SEARCH("A",I62)))</formula>
    </cfRule>
  </conditionalFormatting>
  <conditionalFormatting sqref="V62:W62 Y62:AD62">
    <cfRule type="containsText" dxfId="790" priority="775" operator="containsText" text="A">
      <formula>NOT(ISERROR(SEARCH("A",V62)))</formula>
    </cfRule>
    <cfRule type="containsText" dxfId="789" priority="776" operator="containsText" text="B">
      <formula>NOT(ISERROR(SEARCH("B",V62)))</formula>
    </cfRule>
    <cfRule type="containsText" dxfId="788" priority="777" operator="containsText" text="c">
      <formula>NOT(ISERROR(SEARCH("c",V62)))</formula>
    </cfRule>
    <cfRule type="containsText" dxfId="787" priority="778" operator="containsText" text="A">
      <formula>NOT(ISERROR(SEARCH("A",V62)))</formula>
    </cfRule>
  </conditionalFormatting>
  <conditionalFormatting sqref="X62">
    <cfRule type="containsText" dxfId="786" priority="771" operator="containsText" text="A">
      <formula>NOT(ISERROR(SEARCH("A",X62)))</formula>
    </cfRule>
    <cfRule type="containsText" dxfId="785" priority="772" operator="containsText" text="B">
      <formula>NOT(ISERROR(SEARCH("B",X62)))</formula>
    </cfRule>
    <cfRule type="containsText" dxfId="784" priority="773" operator="containsText" text="c">
      <formula>NOT(ISERROR(SEARCH("c",X62)))</formula>
    </cfRule>
    <cfRule type="containsText" dxfId="783" priority="774" operator="containsText" text="A">
      <formula>NOT(ISERROR(SEARCH("A",X62)))</formula>
    </cfRule>
  </conditionalFormatting>
  <conditionalFormatting sqref="I62:AD62">
    <cfRule type="containsText" dxfId="782" priority="767" operator="containsText" text="A">
      <formula>NOT(ISERROR(SEARCH("A",I62)))</formula>
    </cfRule>
    <cfRule type="containsText" dxfId="781" priority="768" operator="containsText" text="B">
      <formula>NOT(ISERROR(SEARCH("B",I62)))</formula>
    </cfRule>
    <cfRule type="containsText" dxfId="780" priority="769" operator="containsText" text="c">
      <formula>NOT(ISERROR(SEARCH("c",I62)))</formula>
    </cfRule>
    <cfRule type="containsText" dxfId="779" priority="770" operator="containsText" text="A">
      <formula>NOT(ISERROR(SEARCH("A",I62)))</formula>
    </cfRule>
  </conditionalFormatting>
  <conditionalFormatting sqref="V62:W62 Y62:AD62">
    <cfRule type="containsText" dxfId="778" priority="763" operator="containsText" text="A">
      <formula>NOT(ISERROR(SEARCH("A",V62)))</formula>
    </cfRule>
    <cfRule type="containsText" dxfId="777" priority="764" operator="containsText" text="B">
      <formula>NOT(ISERROR(SEARCH("B",V62)))</formula>
    </cfRule>
    <cfRule type="containsText" dxfId="776" priority="765" operator="containsText" text="c">
      <formula>NOT(ISERROR(SEARCH("c",V62)))</formula>
    </cfRule>
    <cfRule type="containsText" dxfId="775" priority="766" operator="containsText" text="A">
      <formula>NOT(ISERROR(SEARCH("A",V62)))</formula>
    </cfRule>
  </conditionalFormatting>
  <conditionalFormatting sqref="X62">
    <cfRule type="containsText" dxfId="774" priority="759" operator="containsText" text="A">
      <formula>NOT(ISERROR(SEARCH("A",X62)))</formula>
    </cfRule>
    <cfRule type="containsText" dxfId="773" priority="760" operator="containsText" text="B">
      <formula>NOT(ISERROR(SEARCH("B",X62)))</formula>
    </cfRule>
    <cfRule type="containsText" dxfId="772" priority="761" operator="containsText" text="c">
      <formula>NOT(ISERROR(SEARCH("c",X62)))</formula>
    </cfRule>
    <cfRule type="containsText" dxfId="771" priority="762" operator="containsText" text="A">
      <formula>NOT(ISERROR(SEARCH("A",X62)))</formula>
    </cfRule>
  </conditionalFormatting>
  <conditionalFormatting sqref="I62:AD62">
    <cfRule type="containsText" dxfId="770" priority="755" operator="containsText" text="A">
      <formula>NOT(ISERROR(SEARCH("A",I62)))</formula>
    </cfRule>
    <cfRule type="containsText" dxfId="769" priority="756" operator="containsText" text="B">
      <formula>NOT(ISERROR(SEARCH("B",I62)))</formula>
    </cfRule>
    <cfRule type="containsText" dxfId="768" priority="757" operator="containsText" text="c">
      <formula>NOT(ISERROR(SEARCH("c",I62)))</formula>
    </cfRule>
    <cfRule type="containsText" dxfId="767" priority="758" operator="containsText" text="A">
      <formula>NOT(ISERROR(SEARCH("A",I62)))</formula>
    </cfRule>
  </conditionalFormatting>
  <conditionalFormatting sqref="V62:W62 Y62:AD62">
    <cfRule type="containsText" dxfId="766" priority="751" operator="containsText" text="A">
      <formula>NOT(ISERROR(SEARCH("A",V62)))</formula>
    </cfRule>
    <cfRule type="containsText" dxfId="765" priority="752" operator="containsText" text="B">
      <formula>NOT(ISERROR(SEARCH("B",V62)))</formula>
    </cfRule>
    <cfRule type="containsText" dxfId="764" priority="753" operator="containsText" text="c">
      <formula>NOT(ISERROR(SEARCH("c",V62)))</formula>
    </cfRule>
    <cfRule type="containsText" dxfId="763" priority="754" operator="containsText" text="A">
      <formula>NOT(ISERROR(SEARCH("A",V62)))</formula>
    </cfRule>
  </conditionalFormatting>
  <conditionalFormatting sqref="X62">
    <cfRule type="containsText" dxfId="762" priority="747" operator="containsText" text="A">
      <formula>NOT(ISERROR(SEARCH("A",X62)))</formula>
    </cfRule>
    <cfRule type="containsText" dxfId="761" priority="748" operator="containsText" text="B">
      <formula>NOT(ISERROR(SEARCH("B",X62)))</formula>
    </cfRule>
    <cfRule type="containsText" dxfId="760" priority="749" operator="containsText" text="c">
      <formula>NOT(ISERROR(SEARCH("c",X62)))</formula>
    </cfRule>
    <cfRule type="containsText" dxfId="759" priority="750" operator="containsText" text="A">
      <formula>NOT(ISERROR(SEARCH("A",X62)))</formula>
    </cfRule>
  </conditionalFormatting>
  <conditionalFormatting sqref="I62:AD62">
    <cfRule type="containsText" dxfId="758" priority="743" operator="containsText" text="A">
      <formula>NOT(ISERROR(SEARCH("A",I62)))</formula>
    </cfRule>
    <cfRule type="containsText" dxfId="757" priority="744" operator="containsText" text="B">
      <formula>NOT(ISERROR(SEARCH("B",I62)))</formula>
    </cfRule>
    <cfRule type="containsText" dxfId="756" priority="745" operator="containsText" text="c">
      <formula>NOT(ISERROR(SEARCH("c",I62)))</formula>
    </cfRule>
    <cfRule type="containsText" dxfId="755" priority="746" operator="containsText" text="A">
      <formula>NOT(ISERROR(SEARCH("A",I62)))</formula>
    </cfRule>
  </conditionalFormatting>
  <conditionalFormatting sqref="I62:AD62">
    <cfRule type="containsText" dxfId="754" priority="739" operator="containsText" text="A">
      <formula>NOT(ISERROR(SEARCH("A",I62)))</formula>
    </cfRule>
    <cfRule type="containsText" dxfId="753" priority="740" operator="containsText" text="B">
      <formula>NOT(ISERROR(SEARCH("B",I62)))</formula>
    </cfRule>
    <cfRule type="containsText" dxfId="752" priority="741" operator="containsText" text="c">
      <formula>NOT(ISERROR(SEARCH("c",I62)))</formula>
    </cfRule>
    <cfRule type="containsText" dxfId="751" priority="742" operator="containsText" text="A">
      <formula>NOT(ISERROR(SEARCH("A",I62)))</formula>
    </cfRule>
  </conditionalFormatting>
  <conditionalFormatting sqref="I62:AD62">
    <cfRule type="containsText" dxfId="750" priority="735" operator="containsText" text="A">
      <formula>NOT(ISERROR(SEARCH("A",I62)))</formula>
    </cfRule>
    <cfRule type="containsText" dxfId="749" priority="736" operator="containsText" text="B">
      <formula>NOT(ISERROR(SEARCH("B",I62)))</formula>
    </cfRule>
    <cfRule type="containsText" dxfId="748" priority="737" operator="containsText" text="c">
      <formula>NOT(ISERROR(SEARCH("c",I62)))</formula>
    </cfRule>
    <cfRule type="containsText" dxfId="747" priority="738" operator="containsText" text="A">
      <formula>NOT(ISERROR(SEARCH("A",I62)))</formula>
    </cfRule>
  </conditionalFormatting>
  <conditionalFormatting sqref="I62:AD62">
    <cfRule type="containsText" dxfId="746" priority="731" operator="containsText" text="A">
      <formula>NOT(ISERROR(SEARCH("A",I62)))</formula>
    </cfRule>
    <cfRule type="containsText" dxfId="745" priority="732" operator="containsText" text="B">
      <formula>NOT(ISERROR(SEARCH("B",I62)))</formula>
    </cfRule>
    <cfRule type="containsText" dxfId="744" priority="733" operator="containsText" text="c">
      <formula>NOT(ISERROR(SEARCH("c",I62)))</formula>
    </cfRule>
    <cfRule type="containsText" dxfId="743" priority="734" operator="containsText" text="A">
      <formula>NOT(ISERROR(SEARCH("A",I62)))</formula>
    </cfRule>
  </conditionalFormatting>
  <conditionalFormatting sqref="I62:AD62">
    <cfRule type="containsText" dxfId="742" priority="727" operator="containsText" text="A">
      <formula>NOT(ISERROR(SEARCH("A",I62)))</formula>
    </cfRule>
    <cfRule type="containsText" dxfId="741" priority="728" operator="containsText" text="B">
      <formula>NOT(ISERROR(SEARCH("B",I62)))</formula>
    </cfRule>
    <cfRule type="containsText" dxfId="740" priority="729" operator="containsText" text="c">
      <formula>NOT(ISERROR(SEARCH("c",I62)))</formula>
    </cfRule>
    <cfRule type="containsText" dxfId="739" priority="730" operator="containsText" text="A">
      <formula>NOT(ISERROR(SEARCH("A",I62)))</formula>
    </cfRule>
  </conditionalFormatting>
  <conditionalFormatting sqref="I62:AD62">
    <cfRule type="containsText" dxfId="738" priority="723" operator="containsText" text="A">
      <formula>NOT(ISERROR(SEARCH("A",I62)))</formula>
    </cfRule>
    <cfRule type="containsText" dxfId="737" priority="724" operator="containsText" text="B">
      <formula>NOT(ISERROR(SEARCH("B",I62)))</formula>
    </cfRule>
    <cfRule type="containsText" dxfId="736" priority="725" operator="containsText" text="c">
      <formula>NOT(ISERROR(SEARCH("c",I62)))</formula>
    </cfRule>
    <cfRule type="containsText" dxfId="735" priority="726" operator="containsText" text="A">
      <formula>NOT(ISERROR(SEARCH("A",I62)))</formula>
    </cfRule>
  </conditionalFormatting>
  <conditionalFormatting sqref="I62:AD62">
    <cfRule type="containsText" dxfId="734" priority="719" operator="containsText" text="A">
      <formula>NOT(ISERROR(SEARCH("A",I62)))</formula>
    </cfRule>
    <cfRule type="containsText" dxfId="733" priority="720" operator="containsText" text="B">
      <formula>NOT(ISERROR(SEARCH("B",I62)))</formula>
    </cfRule>
    <cfRule type="containsText" dxfId="732" priority="721" operator="containsText" text="c">
      <formula>NOT(ISERROR(SEARCH("c",I62)))</formula>
    </cfRule>
    <cfRule type="containsText" dxfId="731" priority="722" operator="containsText" text="A">
      <formula>NOT(ISERROR(SEARCH("A",I62)))</formula>
    </cfRule>
  </conditionalFormatting>
  <conditionalFormatting sqref="I62:AD62">
    <cfRule type="containsText" dxfId="730" priority="715" operator="containsText" text="A">
      <formula>NOT(ISERROR(SEARCH("A",I62)))</formula>
    </cfRule>
    <cfRule type="containsText" dxfId="729" priority="716" operator="containsText" text="B">
      <formula>NOT(ISERROR(SEARCH("B",I62)))</formula>
    </cfRule>
    <cfRule type="containsText" dxfId="728" priority="717" operator="containsText" text="c">
      <formula>NOT(ISERROR(SEARCH("c",I62)))</formula>
    </cfRule>
    <cfRule type="containsText" dxfId="727" priority="718" operator="containsText" text="A">
      <formula>NOT(ISERROR(SEARCH("A",I62)))</formula>
    </cfRule>
  </conditionalFormatting>
  <conditionalFormatting sqref="I62:AD62">
    <cfRule type="containsText" dxfId="726" priority="711" operator="containsText" text="A">
      <formula>NOT(ISERROR(SEARCH("A",I62)))</formula>
    </cfRule>
    <cfRule type="containsText" dxfId="725" priority="712" operator="containsText" text="B">
      <formula>NOT(ISERROR(SEARCH("B",I62)))</formula>
    </cfRule>
    <cfRule type="containsText" dxfId="724" priority="713" operator="containsText" text="c">
      <formula>NOT(ISERROR(SEARCH("c",I62)))</formula>
    </cfRule>
    <cfRule type="containsText" dxfId="723" priority="714" operator="containsText" text="A">
      <formula>NOT(ISERROR(SEARCH("A",I62)))</formula>
    </cfRule>
  </conditionalFormatting>
  <conditionalFormatting sqref="I62:AD62">
    <cfRule type="containsText" dxfId="722" priority="707" operator="containsText" text="A">
      <formula>NOT(ISERROR(SEARCH("A",I62)))</formula>
    </cfRule>
    <cfRule type="containsText" dxfId="721" priority="708" operator="containsText" text="B">
      <formula>NOT(ISERROR(SEARCH("B",I62)))</formula>
    </cfRule>
    <cfRule type="containsText" dxfId="720" priority="709" operator="containsText" text="c">
      <formula>NOT(ISERROR(SEARCH("c",I62)))</formula>
    </cfRule>
    <cfRule type="containsText" dxfId="719" priority="710" operator="containsText" text="A">
      <formula>NOT(ISERROR(SEARCH("A",I62)))</formula>
    </cfRule>
  </conditionalFormatting>
  <conditionalFormatting sqref="I62:AD62">
    <cfRule type="containsText" dxfId="718" priority="703" operator="containsText" text="A">
      <formula>NOT(ISERROR(SEARCH("A",I62)))</formula>
    </cfRule>
    <cfRule type="containsText" dxfId="717" priority="704" operator="containsText" text="B">
      <formula>NOT(ISERROR(SEARCH("B",I62)))</formula>
    </cfRule>
    <cfRule type="containsText" dxfId="716" priority="705" operator="containsText" text="c">
      <formula>NOT(ISERROR(SEARCH("c",I62)))</formula>
    </cfRule>
    <cfRule type="containsText" dxfId="715" priority="706" operator="containsText" text="A">
      <formula>NOT(ISERROR(SEARCH("A",I62)))</formula>
    </cfRule>
  </conditionalFormatting>
  <conditionalFormatting sqref="I62:AD62">
    <cfRule type="containsText" dxfId="714" priority="699" operator="containsText" text="A">
      <formula>NOT(ISERROR(SEARCH("A",I62)))</formula>
    </cfRule>
    <cfRule type="containsText" dxfId="713" priority="700" operator="containsText" text="B">
      <formula>NOT(ISERROR(SEARCH("B",I62)))</formula>
    </cfRule>
    <cfRule type="containsText" dxfId="712" priority="701" operator="containsText" text="c">
      <formula>NOT(ISERROR(SEARCH("c",I62)))</formula>
    </cfRule>
    <cfRule type="containsText" dxfId="711" priority="702" operator="containsText" text="A">
      <formula>NOT(ISERROR(SEARCH("A",I62)))</formula>
    </cfRule>
  </conditionalFormatting>
  <conditionalFormatting sqref="I62:AD62">
    <cfRule type="containsText" dxfId="710" priority="695" operator="containsText" text="A">
      <formula>NOT(ISERROR(SEARCH("A",I62)))</formula>
    </cfRule>
    <cfRule type="containsText" dxfId="709" priority="696" operator="containsText" text="B">
      <formula>NOT(ISERROR(SEARCH("B",I62)))</formula>
    </cfRule>
    <cfRule type="containsText" dxfId="708" priority="697" operator="containsText" text="c">
      <formula>NOT(ISERROR(SEARCH("c",I62)))</formula>
    </cfRule>
    <cfRule type="containsText" dxfId="707" priority="698" operator="containsText" text="A">
      <formula>NOT(ISERROR(SEARCH("A",I62)))</formula>
    </cfRule>
  </conditionalFormatting>
  <conditionalFormatting sqref="I62:AD62">
    <cfRule type="containsText" dxfId="706" priority="691" operator="containsText" text="A">
      <formula>NOT(ISERROR(SEARCH("A",I62)))</formula>
    </cfRule>
    <cfRule type="containsText" dxfId="705" priority="692" operator="containsText" text="B">
      <formula>NOT(ISERROR(SEARCH("B",I62)))</formula>
    </cfRule>
    <cfRule type="containsText" dxfId="704" priority="693" operator="containsText" text="c">
      <formula>NOT(ISERROR(SEARCH("c",I62)))</formula>
    </cfRule>
    <cfRule type="containsText" dxfId="703" priority="694" operator="containsText" text="A">
      <formula>NOT(ISERROR(SEARCH("A",I62)))</formula>
    </cfRule>
  </conditionalFormatting>
  <conditionalFormatting sqref="I62:AD62">
    <cfRule type="containsText" dxfId="702" priority="687" operator="containsText" text="A">
      <formula>NOT(ISERROR(SEARCH("A",I62)))</formula>
    </cfRule>
    <cfRule type="containsText" dxfId="701" priority="688" operator="containsText" text="B">
      <formula>NOT(ISERROR(SEARCH("B",I62)))</formula>
    </cfRule>
    <cfRule type="containsText" dxfId="700" priority="689" operator="containsText" text="c">
      <formula>NOT(ISERROR(SEARCH("c",I62)))</formula>
    </cfRule>
    <cfRule type="containsText" dxfId="699" priority="690" operator="containsText" text="A">
      <formula>NOT(ISERROR(SEARCH("A",I62)))</formula>
    </cfRule>
  </conditionalFormatting>
  <conditionalFormatting sqref="I62:AD62">
    <cfRule type="containsText" dxfId="698" priority="683" operator="containsText" text="A">
      <formula>NOT(ISERROR(SEARCH("A",I62)))</formula>
    </cfRule>
    <cfRule type="containsText" dxfId="697" priority="684" operator="containsText" text="B">
      <formula>NOT(ISERROR(SEARCH("B",I62)))</formula>
    </cfRule>
    <cfRule type="containsText" dxfId="696" priority="685" operator="containsText" text="c">
      <formula>NOT(ISERROR(SEARCH("c",I62)))</formula>
    </cfRule>
    <cfRule type="containsText" dxfId="695" priority="686" operator="containsText" text="A">
      <formula>NOT(ISERROR(SEARCH("A",I62)))</formula>
    </cfRule>
  </conditionalFormatting>
  <conditionalFormatting sqref="I62:AD62">
    <cfRule type="containsText" dxfId="694" priority="679" operator="containsText" text="A">
      <formula>NOT(ISERROR(SEARCH("A",I62)))</formula>
    </cfRule>
    <cfRule type="containsText" dxfId="693" priority="680" operator="containsText" text="B">
      <formula>NOT(ISERROR(SEARCH("B",I62)))</formula>
    </cfRule>
    <cfRule type="containsText" dxfId="692" priority="681" operator="containsText" text="c">
      <formula>NOT(ISERROR(SEARCH("c",I62)))</formula>
    </cfRule>
    <cfRule type="containsText" dxfId="691" priority="682" operator="containsText" text="A">
      <formula>NOT(ISERROR(SEARCH("A",I62)))</formula>
    </cfRule>
  </conditionalFormatting>
  <conditionalFormatting sqref="I62:AD62">
    <cfRule type="containsText" dxfId="690" priority="675" operator="containsText" text="A">
      <formula>NOT(ISERROR(SEARCH("A",I62)))</formula>
    </cfRule>
    <cfRule type="containsText" dxfId="689" priority="676" operator="containsText" text="B">
      <formula>NOT(ISERROR(SEARCH("B",I62)))</formula>
    </cfRule>
    <cfRule type="containsText" dxfId="688" priority="677" operator="containsText" text="c">
      <formula>NOT(ISERROR(SEARCH("c",I62)))</formula>
    </cfRule>
    <cfRule type="containsText" dxfId="687" priority="678" operator="containsText" text="A">
      <formula>NOT(ISERROR(SEARCH("A",I62)))</formula>
    </cfRule>
  </conditionalFormatting>
  <conditionalFormatting sqref="I62:AD62">
    <cfRule type="containsText" dxfId="686" priority="671" operator="containsText" text="A">
      <formula>NOT(ISERROR(SEARCH("A",I62)))</formula>
    </cfRule>
    <cfRule type="containsText" dxfId="685" priority="672" operator="containsText" text="B">
      <formula>NOT(ISERROR(SEARCH("B",I62)))</formula>
    </cfRule>
    <cfRule type="containsText" dxfId="684" priority="673" operator="containsText" text="c">
      <formula>NOT(ISERROR(SEARCH("c",I62)))</formula>
    </cfRule>
    <cfRule type="containsText" dxfId="683" priority="674" operator="containsText" text="A">
      <formula>NOT(ISERROR(SEARCH("A",I62)))</formula>
    </cfRule>
  </conditionalFormatting>
  <conditionalFormatting sqref="I62:AD62">
    <cfRule type="containsText" dxfId="682" priority="667" operator="containsText" text="A">
      <formula>NOT(ISERROR(SEARCH("A",I62)))</formula>
    </cfRule>
    <cfRule type="containsText" dxfId="681" priority="668" operator="containsText" text="B">
      <formula>NOT(ISERROR(SEARCH("B",I62)))</formula>
    </cfRule>
    <cfRule type="containsText" dxfId="680" priority="669" operator="containsText" text="c">
      <formula>NOT(ISERROR(SEARCH("c",I62)))</formula>
    </cfRule>
    <cfRule type="containsText" dxfId="679" priority="670" operator="containsText" text="A">
      <formula>NOT(ISERROR(SEARCH("A",I62)))</formula>
    </cfRule>
  </conditionalFormatting>
  <conditionalFormatting sqref="I62:AD62">
    <cfRule type="containsText" dxfId="678" priority="663" operator="containsText" text="A">
      <formula>NOT(ISERROR(SEARCH("A",I62)))</formula>
    </cfRule>
    <cfRule type="containsText" dxfId="677" priority="664" operator="containsText" text="B">
      <formula>NOT(ISERROR(SEARCH("B",I62)))</formula>
    </cfRule>
    <cfRule type="containsText" dxfId="676" priority="665" operator="containsText" text="c">
      <formula>NOT(ISERROR(SEARCH("c",I62)))</formula>
    </cfRule>
    <cfRule type="containsText" dxfId="675" priority="666" operator="containsText" text="A">
      <formula>NOT(ISERROR(SEARCH("A",I62)))</formula>
    </cfRule>
  </conditionalFormatting>
  <conditionalFormatting sqref="I62:AD62">
    <cfRule type="containsText" dxfId="674" priority="659" operator="containsText" text="A">
      <formula>NOT(ISERROR(SEARCH("A",I62)))</formula>
    </cfRule>
    <cfRule type="containsText" dxfId="673" priority="660" operator="containsText" text="B">
      <formula>NOT(ISERROR(SEARCH("B",I62)))</formula>
    </cfRule>
    <cfRule type="containsText" dxfId="672" priority="661" operator="containsText" text="c">
      <formula>NOT(ISERROR(SEARCH("c",I62)))</formula>
    </cfRule>
    <cfRule type="containsText" dxfId="671" priority="662" operator="containsText" text="A">
      <formula>NOT(ISERROR(SEARCH("A",I62)))</formula>
    </cfRule>
  </conditionalFormatting>
  <conditionalFormatting sqref="I62:AD62">
    <cfRule type="containsText" dxfId="670" priority="655" operator="containsText" text="A">
      <formula>NOT(ISERROR(SEARCH("A",I62)))</formula>
    </cfRule>
    <cfRule type="containsText" dxfId="669" priority="656" operator="containsText" text="B">
      <formula>NOT(ISERROR(SEARCH("B",I62)))</formula>
    </cfRule>
    <cfRule type="containsText" dxfId="668" priority="657" operator="containsText" text="c">
      <formula>NOT(ISERROR(SEARCH("c",I62)))</formula>
    </cfRule>
    <cfRule type="containsText" dxfId="667" priority="658" operator="containsText" text="A">
      <formula>NOT(ISERROR(SEARCH("A",I62)))</formula>
    </cfRule>
  </conditionalFormatting>
  <conditionalFormatting sqref="I62:AD62">
    <cfRule type="containsText" dxfId="666" priority="651" operator="containsText" text="A">
      <formula>NOT(ISERROR(SEARCH("A",I62)))</formula>
    </cfRule>
    <cfRule type="containsText" dxfId="665" priority="652" operator="containsText" text="B">
      <formula>NOT(ISERROR(SEARCH("B",I62)))</formula>
    </cfRule>
    <cfRule type="containsText" dxfId="664" priority="653" operator="containsText" text="c">
      <formula>NOT(ISERROR(SEARCH("c",I62)))</formula>
    </cfRule>
    <cfRule type="containsText" dxfId="663" priority="654" operator="containsText" text="A">
      <formula>NOT(ISERROR(SEARCH("A",I62)))</formula>
    </cfRule>
  </conditionalFormatting>
  <conditionalFormatting sqref="I62:AD62">
    <cfRule type="containsText" dxfId="662" priority="647" operator="containsText" text="A">
      <formula>NOT(ISERROR(SEARCH("A",I62)))</formula>
    </cfRule>
    <cfRule type="containsText" dxfId="661" priority="648" operator="containsText" text="B">
      <formula>NOT(ISERROR(SEARCH("B",I62)))</formula>
    </cfRule>
    <cfRule type="containsText" dxfId="660" priority="649" operator="containsText" text="c">
      <formula>NOT(ISERROR(SEARCH("c",I62)))</formula>
    </cfRule>
    <cfRule type="containsText" dxfId="659" priority="650" operator="containsText" text="A">
      <formula>NOT(ISERROR(SEARCH("A",I62)))</formula>
    </cfRule>
  </conditionalFormatting>
  <conditionalFormatting sqref="I62:AD62">
    <cfRule type="containsText" dxfId="658" priority="643" operator="containsText" text="A">
      <formula>NOT(ISERROR(SEARCH("A",I62)))</formula>
    </cfRule>
    <cfRule type="containsText" dxfId="657" priority="644" operator="containsText" text="B">
      <formula>NOT(ISERROR(SEARCH("B",I62)))</formula>
    </cfRule>
    <cfRule type="containsText" dxfId="656" priority="645" operator="containsText" text="c">
      <formula>NOT(ISERROR(SEARCH("c",I62)))</formula>
    </cfRule>
    <cfRule type="containsText" dxfId="655" priority="646" operator="containsText" text="A">
      <formula>NOT(ISERROR(SEARCH("A",I62)))</formula>
    </cfRule>
  </conditionalFormatting>
  <conditionalFormatting sqref="I62:AD62">
    <cfRule type="containsText" dxfId="654" priority="639" operator="containsText" text="A">
      <formula>NOT(ISERROR(SEARCH("A",I62)))</formula>
    </cfRule>
    <cfRule type="containsText" dxfId="653" priority="640" operator="containsText" text="B">
      <formula>NOT(ISERROR(SEARCH("B",I62)))</formula>
    </cfRule>
    <cfRule type="containsText" dxfId="652" priority="641" operator="containsText" text="c">
      <formula>NOT(ISERROR(SEARCH("c",I62)))</formula>
    </cfRule>
    <cfRule type="containsText" dxfId="651" priority="642" operator="containsText" text="A">
      <formula>NOT(ISERROR(SEARCH("A",I62)))</formula>
    </cfRule>
  </conditionalFormatting>
  <conditionalFormatting sqref="I62:AD62">
    <cfRule type="containsText" dxfId="650" priority="635" operator="containsText" text="A">
      <formula>NOT(ISERROR(SEARCH("A",I62)))</formula>
    </cfRule>
    <cfRule type="containsText" dxfId="649" priority="636" operator="containsText" text="B">
      <formula>NOT(ISERROR(SEARCH("B",I62)))</formula>
    </cfRule>
    <cfRule type="containsText" dxfId="648" priority="637" operator="containsText" text="c">
      <formula>NOT(ISERROR(SEARCH("c",I62)))</formula>
    </cfRule>
    <cfRule type="containsText" dxfId="647" priority="638" operator="containsText" text="A">
      <formula>NOT(ISERROR(SEARCH("A",I62)))</formula>
    </cfRule>
  </conditionalFormatting>
  <conditionalFormatting sqref="I62:AD62">
    <cfRule type="containsText" dxfId="646" priority="631" operator="containsText" text="A">
      <formula>NOT(ISERROR(SEARCH("A",I62)))</formula>
    </cfRule>
    <cfRule type="containsText" dxfId="645" priority="632" operator="containsText" text="B">
      <formula>NOT(ISERROR(SEARCH("B",I62)))</formula>
    </cfRule>
    <cfRule type="containsText" dxfId="644" priority="633" operator="containsText" text="c">
      <formula>NOT(ISERROR(SEARCH("c",I62)))</formula>
    </cfRule>
    <cfRule type="containsText" dxfId="643" priority="634" operator="containsText" text="A">
      <formula>NOT(ISERROR(SEARCH("A",I62)))</formula>
    </cfRule>
  </conditionalFormatting>
  <conditionalFormatting sqref="I62:AD62">
    <cfRule type="containsText" dxfId="642" priority="627" operator="containsText" text="A">
      <formula>NOT(ISERROR(SEARCH("A",I62)))</formula>
    </cfRule>
    <cfRule type="containsText" dxfId="641" priority="628" operator="containsText" text="B">
      <formula>NOT(ISERROR(SEARCH("B",I62)))</formula>
    </cfRule>
    <cfRule type="containsText" dxfId="640" priority="629" operator="containsText" text="c">
      <formula>NOT(ISERROR(SEARCH("c",I62)))</formula>
    </cfRule>
    <cfRule type="containsText" dxfId="639" priority="630" operator="containsText" text="A">
      <formula>NOT(ISERROR(SEARCH("A",I62)))</formula>
    </cfRule>
  </conditionalFormatting>
  <conditionalFormatting sqref="I62:AD62">
    <cfRule type="containsText" dxfId="638" priority="623" operator="containsText" text="A">
      <formula>NOT(ISERROR(SEARCH("A",I62)))</formula>
    </cfRule>
    <cfRule type="containsText" dxfId="637" priority="624" operator="containsText" text="B">
      <formula>NOT(ISERROR(SEARCH("B",I62)))</formula>
    </cfRule>
    <cfRule type="containsText" dxfId="636" priority="625" operator="containsText" text="c">
      <formula>NOT(ISERROR(SEARCH("c",I62)))</formula>
    </cfRule>
    <cfRule type="containsText" dxfId="635" priority="626" operator="containsText" text="A">
      <formula>NOT(ISERROR(SEARCH("A",I62)))</formula>
    </cfRule>
  </conditionalFormatting>
  <conditionalFormatting sqref="I62:AD62">
    <cfRule type="containsText" dxfId="634" priority="619" operator="containsText" text="A">
      <formula>NOT(ISERROR(SEARCH("A",I62)))</formula>
    </cfRule>
    <cfRule type="containsText" dxfId="633" priority="620" operator="containsText" text="B">
      <formula>NOT(ISERROR(SEARCH("B",I62)))</formula>
    </cfRule>
    <cfRule type="containsText" dxfId="632" priority="621" operator="containsText" text="c">
      <formula>NOT(ISERROR(SEARCH("c",I62)))</formula>
    </cfRule>
    <cfRule type="containsText" dxfId="631" priority="622" operator="containsText" text="A">
      <formula>NOT(ISERROR(SEARCH("A",I62)))</formula>
    </cfRule>
  </conditionalFormatting>
  <conditionalFormatting sqref="I62:AD62">
    <cfRule type="containsText" dxfId="630" priority="615" operator="containsText" text="A">
      <formula>NOT(ISERROR(SEARCH("A",I62)))</formula>
    </cfRule>
    <cfRule type="containsText" dxfId="629" priority="616" operator="containsText" text="B">
      <formula>NOT(ISERROR(SEARCH("B",I62)))</formula>
    </cfRule>
    <cfRule type="containsText" dxfId="628" priority="617" operator="containsText" text="c">
      <formula>NOT(ISERROR(SEARCH("c",I62)))</formula>
    </cfRule>
    <cfRule type="containsText" dxfId="627" priority="618" operator="containsText" text="A">
      <formula>NOT(ISERROR(SEARCH("A",I62)))</formula>
    </cfRule>
  </conditionalFormatting>
  <conditionalFormatting sqref="I62:AD62">
    <cfRule type="containsText" dxfId="626" priority="611" operator="containsText" text="A">
      <formula>NOT(ISERROR(SEARCH("A",I62)))</formula>
    </cfRule>
    <cfRule type="containsText" dxfId="625" priority="612" operator="containsText" text="B">
      <formula>NOT(ISERROR(SEARCH("B",I62)))</formula>
    </cfRule>
    <cfRule type="containsText" dxfId="624" priority="613" operator="containsText" text="c">
      <formula>NOT(ISERROR(SEARCH("c",I62)))</formula>
    </cfRule>
    <cfRule type="containsText" dxfId="623" priority="614" operator="containsText" text="A">
      <formula>NOT(ISERROR(SEARCH("A",I62)))</formula>
    </cfRule>
  </conditionalFormatting>
  <conditionalFormatting sqref="I62:AD62">
    <cfRule type="containsText" dxfId="622" priority="607" operator="containsText" text="A">
      <formula>NOT(ISERROR(SEARCH("A",I62)))</formula>
    </cfRule>
    <cfRule type="containsText" dxfId="621" priority="608" operator="containsText" text="B">
      <formula>NOT(ISERROR(SEARCH("B",I62)))</formula>
    </cfRule>
    <cfRule type="containsText" dxfId="620" priority="609" operator="containsText" text="c">
      <formula>NOT(ISERROR(SEARCH("c",I62)))</formula>
    </cfRule>
    <cfRule type="containsText" dxfId="619" priority="610" operator="containsText" text="A">
      <formula>NOT(ISERROR(SEARCH("A",I62)))</formula>
    </cfRule>
  </conditionalFormatting>
  <conditionalFormatting sqref="I62:AD62">
    <cfRule type="containsText" dxfId="618" priority="603" operator="containsText" text="A">
      <formula>NOT(ISERROR(SEARCH("A",I62)))</formula>
    </cfRule>
    <cfRule type="containsText" dxfId="617" priority="604" operator="containsText" text="B">
      <formula>NOT(ISERROR(SEARCH("B",I62)))</formula>
    </cfRule>
    <cfRule type="containsText" dxfId="616" priority="605" operator="containsText" text="c">
      <formula>NOT(ISERROR(SEARCH("c",I62)))</formula>
    </cfRule>
    <cfRule type="containsText" dxfId="615" priority="606" operator="containsText" text="A">
      <formula>NOT(ISERROR(SEARCH("A",I62)))</formula>
    </cfRule>
  </conditionalFormatting>
  <conditionalFormatting sqref="I62:AD62">
    <cfRule type="containsText" dxfId="614" priority="599" operator="containsText" text="A">
      <formula>NOT(ISERROR(SEARCH("A",I62)))</formula>
    </cfRule>
    <cfRule type="containsText" dxfId="613" priority="600" operator="containsText" text="B">
      <formula>NOT(ISERROR(SEARCH("B",I62)))</formula>
    </cfRule>
    <cfRule type="containsText" dxfId="612" priority="601" operator="containsText" text="c">
      <formula>NOT(ISERROR(SEARCH("c",I62)))</formula>
    </cfRule>
    <cfRule type="containsText" dxfId="611" priority="602" operator="containsText" text="A">
      <formula>NOT(ISERROR(SEARCH("A",I62)))</formula>
    </cfRule>
  </conditionalFormatting>
  <conditionalFormatting sqref="I62:AD62">
    <cfRule type="containsText" dxfId="610" priority="595" operator="containsText" text="A">
      <formula>NOT(ISERROR(SEARCH("A",I62)))</formula>
    </cfRule>
    <cfRule type="containsText" dxfId="609" priority="596" operator="containsText" text="B">
      <formula>NOT(ISERROR(SEARCH("B",I62)))</formula>
    </cfRule>
    <cfRule type="containsText" dxfId="608" priority="597" operator="containsText" text="c">
      <formula>NOT(ISERROR(SEARCH("c",I62)))</formula>
    </cfRule>
    <cfRule type="containsText" dxfId="607" priority="598" operator="containsText" text="A">
      <formula>NOT(ISERROR(SEARCH("A",I62)))</formula>
    </cfRule>
  </conditionalFormatting>
  <conditionalFormatting sqref="I62:AD62">
    <cfRule type="containsText" dxfId="606" priority="591" operator="containsText" text="A">
      <formula>NOT(ISERROR(SEARCH("A",I62)))</formula>
    </cfRule>
    <cfRule type="containsText" dxfId="605" priority="592" operator="containsText" text="B">
      <formula>NOT(ISERROR(SEARCH("B",I62)))</formula>
    </cfRule>
    <cfRule type="containsText" dxfId="604" priority="593" operator="containsText" text="c">
      <formula>NOT(ISERROR(SEARCH("c",I62)))</formula>
    </cfRule>
    <cfRule type="containsText" dxfId="603" priority="594" operator="containsText" text="A">
      <formula>NOT(ISERROR(SEARCH("A",I62)))</formula>
    </cfRule>
  </conditionalFormatting>
  <conditionalFormatting sqref="I62:AD62">
    <cfRule type="containsText" dxfId="602" priority="587" operator="containsText" text="A">
      <formula>NOT(ISERROR(SEARCH("A",I62)))</formula>
    </cfRule>
    <cfRule type="containsText" dxfId="601" priority="588" operator="containsText" text="B">
      <formula>NOT(ISERROR(SEARCH("B",I62)))</formula>
    </cfRule>
    <cfRule type="containsText" dxfId="600" priority="589" operator="containsText" text="c">
      <formula>NOT(ISERROR(SEARCH("c",I62)))</formula>
    </cfRule>
    <cfRule type="containsText" dxfId="599" priority="590" operator="containsText" text="A">
      <formula>NOT(ISERROR(SEARCH("A",I62)))</formula>
    </cfRule>
  </conditionalFormatting>
  <conditionalFormatting sqref="I62:AD62">
    <cfRule type="containsText" dxfId="598" priority="583" operator="containsText" text="A">
      <formula>NOT(ISERROR(SEARCH("A",I62)))</formula>
    </cfRule>
    <cfRule type="containsText" dxfId="597" priority="584" operator="containsText" text="B">
      <formula>NOT(ISERROR(SEARCH("B",I62)))</formula>
    </cfRule>
    <cfRule type="containsText" dxfId="596" priority="585" operator="containsText" text="c">
      <formula>NOT(ISERROR(SEARCH("c",I62)))</formula>
    </cfRule>
    <cfRule type="containsText" dxfId="595" priority="586" operator="containsText" text="A">
      <formula>NOT(ISERROR(SEARCH("A",I62)))</formula>
    </cfRule>
  </conditionalFormatting>
  <conditionalFormatting sqref="I62:AD62">
    <cfRule type="containsText" dxfId="594" priority="579" operator="containsText" text="A">
      <formula>NOT(ISERROR(SEARCH("A",I62)))</formula>
    </cfRule>
    <cfRule type="containsText" dxfId="593" priority="580" operator="containsText" text="B">
      <formula>NOT(ISERROR(SEARCH("B",I62)))</formula>
    </cfRule>
    <cfRule type="containsText" dxfId="592" priority="581" operator="containsText" text="c">
      <formula>NOT(ISERROR(SEARCH("c",I62)))</formula>
    </cfRule>
    <cfRule type="containsText" dxfId="591" priority="582" operator="containsText" text="A">
      <formula>NOT(ISERROR(SEARCH("A",I62)))</formula>
    </cfRule>
  </conditionalFormatting>
  <conditionalFormatting sqref="I62:AD62">
    <cfRule type="containsText" dxfId="590" priority="575" operator="containsText" text="A">
      <formula>NOT(ISERROR(SEARCH("A",I62)))</formula>
    </cfRule>
    <cfRule type="containsText" dxfId="589" priority="576" operator="containsText" text="B">
      <formula>NOT(ISERROR(SEARCH("B",I62)))</formula>
    </cfRule>
    <cfRule type="containsText" dxfId="588" priority="577" operator="containsText" text="c">
      <formula>NOT(ISERROR(SEARCH("c",I62)))</formula>
    </cfRule>
    <cfRule type="containsText" dxfId="587" priority="578" operator="containsText" text="A">
      <formula>NOT(ISERROR(SEARCH("A",I62)))</formula>
    </cfRule>
  </conditionalFormatting>
  <conditionalFormatting sqref="I62:AD62">
    <cfRule type="containsText" dxfId="586" priority="571" operator="containsText" text="A">
      <formula>NOT(ISERROR(SEARCH("A",I62)))</formula>
    </cfRule>
    <cfRule type="containsText" dxfId="585" priority="572" operator="containsText" text="B">
      <formula>NOT(ISERROR(SEARCH("B",I62)))</formula>
    </cfRule>
    <cfRule type="containsText" dxfId="584" priority="573" operator="containsText" text="c">
      <formula>NOT(ISERROR(SEARCH("c",I62)))</formula>
    </cfRule>
    <cfRule type="containsText" dxfId="583" priority="574" operator="containsText" text="A">
      <formula>NOT(ISERROR(SEARCH("A",I62)))</formula>
    </cfRule>
  </conditionalFormatting>
  <conditionalFormatting sqref="I62:AD62">
    <cfRule type="containsText" dxfId="582" priority="567" operator="containsText" text="A">
      <formula>NOT(ISERROR(SEARCH("A",I62)))</formula>
    </cfRule>
    <cfRule type="containsText" dxfId="581" priority="568" operator="containsText" text="B">
      <formula>NOT(ISERROR(SEARCH("B",I62)))</formula>
    </cfRule>
    <cfRule type="containsText" dxfId="580" priority="569" operator="containsText" text="c">
      <formula>NOT(ISERROR(SEARCH("c",I62)))</formula>
    </cfRule>
    <cfRule type="containsText" dxfId="579" priority="570" operator="containsText" text="A">
      <formula>NOT(ISERROR(SEARCH("A",I62)))</formula>
    </cfRule>
  </conditionalFormatting>
  <conditionalFormatting sqref="I62:AD62">
    <cfRule type="containsText" dxfId="578" priority="563" operator="containsText" text="A">
      <formula>NOT(ISERROR(SEARCH("A",I62)))</formula>
    </cfRule>
    <cfRule type="containsText" dxfId="577" priority="564" operator="containsText" text="B">
      <formula>NOT(ISERROR(SEARCH("B",I62)))</formula>
    </cfRule>
    <cfRule type="containsText" dxfId="576" priority="565" operator="containsText" text="c">
      <formula>NOT(ISERROR(SEARCH("c",I62)))</formula>
    </cfRule>
    <cfRule type="containsText" dxfId="575" priority="566" operator="containsText" text="A">
      <formula>NOT(ISERROR(SEARCH("A",I62)))</formula>
    </cfRule>
  </conditionalFormatting>
  <conditionalFormatting sqref="I62:AD62">
    <cfRule type="containsText" dxfId="574" priority="559" operator="containsText" text="A">
      <formula>NOT(ISERROR(SEARCH("A",I62)))</formula>
    </cfRule>
    <cfRule type="containsText" dxfId="573" priority="560" operator="containsText" text="B">
      <formula>NOT(ISERROR(SEARCH("B",I62)))</formula>
    </cfRule>
    <cfRule type="containsText" dxfId="572" priority="561" operator="containsText" text="c">
      <formula>NOT(ISERROR(SEARCH("c",I62)))</formula>
    </cfRule>
    <cfRule type="containsText" dxfId="571" priority="562" operator="containsText" text="A">
      <formula>NOT(ISERROR(SEARCH("A",I62)))</formula>
    </cfRule>
  </conditionalFormatting>
  <conditionalFormatting sqref="I62:AD62">
    <cfRule type="containsText" dxfId="570" priority="555" operator="containsText" text="A">
      <formula>NOT(ISERROR(SEARCH("A",I62)))</formula>
    </cfRule>
    <cfRule type="containsText" dxfId="569" priority="556" operator="containsText" text="B">
      <formula>NOT(ISERROR(SEARCH("B",I62)))</formula>
    </cfRule>
    <cfRule type="containsText" dxfId="568" priority="557" operator="containsText" text="c">
      <formula>NOT(ISERROR(SEARCH("c",I62)))</formula>
    </cfRule>
    <cfRule type="containsText" dxfId="567" priority="558" operator="containsText" text="A">
      <formula>NOT(ISERROR(SEARCH("A",I62)))</formula>
    </cfRule>
  </conditionalFormatting>
  <conditionalFormatting sqref="I62:AD62">
    <cfRule type="containsText" dxfId="566" priority="551" operator="containsText" text="A">
      <formula>NOT(ISERROR(SEARCH("A",I62)))</formula>
    </cfRule>
    <cfRule type="containsText" dxfId="565" priority="552" operator="containsText" text="B">
      <formula>NOT(ISERROR(SEARCH("B",I62)))</formula>
    </cfRule>
    <cfRule type="containsText" dxfId="564" priority="553" operator="containsText" text="c">
      <formula>NOT(ISERROR(SEARCH("c",I62)))</formula>
    </cfRule>
    <cfRule type="containsText" dxfId="563" priority="554" operator="containsText" text="A">
      <formula>NOT(ISERROR(SEARCH("A",I62)))</formula>
    </cfRule>
  </conditionalFormatting>
  <conditionalFormatting sqref="I62:AD62">
    <cfRule type="containsText" dxfId="562" priority="547" operator="containsText" text="A">
      <formula>NOT(ISERROR(SEARCH("A",I62)))</formula>
    </cfRule>
    <cfRule type="containsText" dxfId="561" priority="548" operator="containsText" text="B">
      <formula>NOT(ISERROR(SEARCH("B",I62)))</formula>
    </cfRule>
    <cfRule type="containsText" dxfId="560" priority="549" operator="containsText" text="c">
      <formula>NOT(ISERROR(SEARCH("c",I62)))</formula>
    </cfRule>
    <cfRule type="containsText" dxfId="559" priority="550" operator="containsText" text="A">
      <formula>NOT(ISERROR(SEARCH("A",I62)))</formula>
    </cfRule>
  </conditionalFormatting>
  <conditionalFormatting sqref="I62:AD62">
    <cfRule type="containsText" dxfId="558" priority="543" operator="containsText" text="A">
      <formula>NOT(ISERROR(SEARCH("A",I62)))</formula>
    </cfRule>
    <cfRule type="containsText" dxfId="557" priority="544" operator="containsText" text="B">
      <formula>NOT(ISERROR(SEARCH("B",I62)))</formula>
    </cfRule>
    <cfRule type="containsText" dxfId="556" priority="545" operator="containsText" text="c">
      <formula>NOT(ISERROR(SEARCH("c",I62)))</formula>
    </cfRule>
    <cfRule type="containsText" dxfId="555" priority="546" operator="containsText" text="A">
      <formula>NOT(ISERROR(SEARCH("A",I62)))</formula>
    </cfRule>
  </conditionalFormatting>
  <conditionalFormatting sqref="I62:AD62">
    <cfRule type="containsText" dxfId="554" priority="539" operator="containsText" text="A">
      <formula>NOT(ISERROR(SEARCH("A",I62)))</formula>
    </cfRule>
    <cfRule type="containsText" dxfId="553" priority="540" operator="containsText" text="B">
      <formula>NOT(ISERROR(SEARCH("B",I62)))</formula>
    </cfRule>
    <cfRule type="containsText" dxfId="552" priority="541" operator="containsText" text="c">
      <formula>NOT(ISERROR(SEARCH("c",I62)))</formula>
    </cfRule>
    <cfRule type="containsText" dxfId="551" priority="542" operator="containsText" text="A">
      <formula>NOT(ISERROR(SEARCH("A",I62)))</formula>
    </cfRule>
  </conditionalFormatting>
  <conditionalFormatting sqref="I62:AD62">
    <cfRule type="containsText" dxfId="550" priority="535" operator="containsText" text="A">
      <formula>NOT(ISERROR(SEARCH("A",I62)))</formula>
    </cfRule>
    <cfRule type="containsText" dxfId="549" priority="536" operator="containsText" text="B">
      <formula>NOT(ISERROR(SEARCH("B",I62)))</formula>
    </cfRule>
    <cfRule type="containsText" dxfId="548" priority="537" operator="containsText" text="c">
      <formula>NOT(ISERROR(SEARCH("c",I62)))</formula>
    </cfRule>
    <cfRule type="containsText" dxfId="547" priority="538" operator="containsText" text="A">
      <formula>NOT(ISERROR(SEARCH("A",I62)))</formula>
    </cfRule>
  </conditionalFormatting>
  <conditionalFormatting sqref="I62:AD62">
    <cfRule type="containsText" dxfId="546" priority="531" operator="containsText" text="A">
      <formula>NOT(ISERROR(SEARCH("A",I62)))</formula>
    </cfRule>
    <cfRule type="containsText" dxfId="545" priority="532" operator="containsText" text="B">
      <formula>NOT(ISERROR(SEARCH("B",I62)))</formula>
    </cfRule>
    <cfRule type="containsText" dxfId="544" priority="533" operator="containsText" text="c">
      <formula>NOT(ISERROR(SEARCH("c",I62)))</formula>
    </cfRule>
    <cfRule type="containsText" dxfId="543" priority="534" operator="containsText" text="A">
      <formula>NOT(ISERROR(SEARCH("A",I62)))</formula>
    </cfRule>
  </conditionalFormatting>
  <conditionalFormatting sqref="I62:AD62">
    <cfRule type="containsText" dxfId="542" priority="527" operator="containsText" text="A">
      <formula>NOT(ISERROR(SEARCH("A",I62)))</formula>
    </cfRule>
    <cfRule type="containsText" dxfId="541" priority="528" operator="containsText" text="B">
      <formula>NOT(ISERROR(SEARCH("B",I62)))</formula>
    </cfRule>
    <cfRule type="containsText" dxfId="540" priority="529" operator="containsText" text="c">
      <formula>NOT(ISERROR(SEARCH("c",I62)))</formula>
    </cfRule>
    <cfRule type="containsText" dxfId="539" priority="530" operator="containsText" text="A">
      <formula>NOT(ISERROR(SEARCH("A",I62)))</formula>
    </cfRule>
  </conditionalFormatting>
  <conditionalFormatting sqref="I62:AD62">
    <cfRule type="containsText" dxfId="538" priority="523" operator="containsText" text="A">
      <formula>NOT(ISERROR(SEARCH("A",I62)))</formula>
    </cfRule>
    <cfRule type="containsText" dxfId="537" priority="524" operator="containsText" text="B">
      <formula>NOT(ISERROR(SEARCH("B",I62)))</formula>
    </cfRule>
    <cfRule type="containsText" dxfId="536" priority="525" operator="containsText" text="c">
      <formula>NOT(ISERROR(SEARCH("c",I62)))</formula>
    </cfRule>
    <cfRule type="containsText" dxfId="535" priority="526" operator="containsText" text="A">
      <formula>NOT(ISERROR(SEARCH("A",I62)))</formula>
    </cfRule>
  </conditionalFormatting>
  <conditionalFormatting sqref="I62:AD62">
    <cfRule type="containsText" dxfId="534" priority="519" operator="containsText" text="A">
      <formula>NOT(ISERROR(SEARCH("A",I62)))</formula>
    </cfRule>
    <cfRule type="containsText" dxfId="533" priority="520" operator="containsText" text="B">
      <formula>NOT(ISERROR(SEARCH("B",I62)))</formula>
    </cfRule>
    <cfRule type="containsText" dxfId="532" priority="521" operator="containsText" text="c">
      <formula>NOT(ISERROR(SEARCH("c",I62)))</formula>
    </cfRule>
    <cfRule type="containsText" dxfId="531" priority="522" operator="containsText" text="A">
      <formula>NOT(ISERROR(SEARCH("A",I62)))</formula>
    </cfRule>
  </conditionalFormatting>
  <conditionalFormatting sqref="I62:AD62">
    <cfRule type="containsText" dxfId="530" priority="515" operator="containsText" text="A">
      <formula>NOT(ISERROR(SEARCH("A",I62)))</formula>
    </cfRule>
    <cfRule type="containsText" dxfId="529" priority="516" operator="containsText" text="B">
      <formula>NOT(ISERROR(SEARCH("B",I62)))</formula>
    </cfRule>
    <cfRule type="containsText" dxfId="528" priority="517" operator="containsText" text="c">
      <formula>NOT(ISERROR(SEARCH("c",I62)))</formula>
    </cfRule>
    <cfRule type="containsText" dxfId="527" priority="518" operator="containsText" text="A">
      <formula>NOT(ISERROR(SEARCH("A",I62)))</formula>
    </cfRule>
  </conditionalFormatting>
  <conditionalFormatting sqref="I62:AD62">
    <cfRule type="containsText" dxfId="526" priority="511" operator="containsText" text="A">
      <formula>NOT(ISERROR(SEARCH("A",I62)))</formula>
    </cfRule>
    <cfRule type="containsText" dxfId="525" priority="512" operator="containsText" text="B">
      <formula>NOT(ISERROR(SEARCH("B",I62)))</formula>
    </cfRule>
    <cfRule type="containsText" dxfId="524" priority="513" operator="containsText" text="c">
      <formula>NOT(ISERROR(SEARCH("c",I62)))</formula>
    </cfRule>
    <cfRule type="containsText" dxfId="523" priority="514" operator="containsText" text="A">
      <formula>NOT(ISERROR(SEARCH("A",I62)))</formula>
    </cfRule>
  </conditionalFormatting>
  <conditionalFormatting sqref="I62:AD62">
    <cfRule type="containsText" dxfId="522" priority="507" operator="containsText" text="A">
      <formula>NOT(ISERROR(SEARCH("A",I62)))</formula>
    </cfRule>
    <cfRule type="containsText" dxfId="521" priority="508" operator="containsText" text="B">
      <formula>NOT(ISERROR(SEARCH("B",I62)))</formula>
    </cfRule>
    <cfRule type="containsText" dxfId="520" priority="509" operator="containsText" text="c">
      <formula>NOT(ISERROR(SEARCH("c",I62)))</formula>
    </cfRule>
    <cfRule type="containsText" dxfId="519" priority="510" operator="containsText" text="A">
      <formula>NOT(ISERROR(SEARCH("A",I62)))</formula>
    </cfRule>
  </conditionalFormatting>
  <conditionalFormatting sqref="I62:AD62">
    <cfRule type="containsText" dxfId="518" priority="503" operator="containsText" text="A">
      <formula>NOT(ISERROR(SEARCH("A",I62)))</formula>
    </cfRule>
    <cfRule type="containsText" dxfId="517" priority="504" operator="containsText" text="B">
      <formula>NOT(ISERROR(SEARCH("B",I62)))</formula>
    </cfRule>
    <cfRule type="containsText" dxfId="516" priority="505" operator="containsText" text="c">
      <formula>NOT(ISERROR(SEARCH("c",I62)))</formula>
    </cfRule>
    <cfRule type="containsText" dxfId="515" priority="506" operator="containsText" text="A">
      <formula>NOT(ISERROR(SEARCH("A",I62)))</formula>
    </cfRule>
  </conditionalFormatting>
  <conditionalFormatting sqref="I62:AD62">
    <cfRule type="containsText" dxfId="514" priority="499" operator="containsText" text="A">
      <formula>NOT(ISERROR(SEARCH("A",I62)))</formula>
    </cfRule>
    <cfRule type="containsText" dxfId="513" priority="500" operator="containsText" text="B">
      <formula>NOT(ISERROR(SEARCH("B",I62)))</formula>
    </cfRule>
    <cfRule type="containsText" dxfId="512" priority="501" operator="containsText" text="c">
      <formula>NOT(ISERROR(SEARCH("c",I62)))</formula>
    </cfRule>
    <cfRule type="containsText" dxfId="511" priority="502" operator="containsText" text="A">
      <formula>NOT(ISERROR(SEARCH("A",I62)))</formula>
    </cfRule>
  </conditionalFormatting>
  <conditionalFormatting sqref="I62:AD62">
    <cfRule type="containsText" dxfId="510" priority="495" operator="containsText" text="A">
      <formula>NOT(ISERROR(SEARCH("A",I62)))</formula>
    </cfRule>
    <cfRule type="containsText" dxfId="509" priority="496" operator="containsText" text="B">
      <formula>NOT(ISERROR(SEARCH("B",I62)))</formula>
    </cfRule>
    <cfRule type="containsText" dxfId="508" priority="497" operator="containsText" text="c">
      <formula>NOT(ISERROR(SEARCH("c",I62)))</formula>
    </cfRule>
    <cfRule type="containsText" dxfId="507" priority="498" operator="containsText" text="A">
      <formula>NOT(ISERROR(SEARCH("A",I62)))</formula>
    </cfRule>
  </conditionalFormatting>
  <conditionalFormatting sqref="I62:AD62">
    <cfRule type="containsText" dxfId="506" priority="491" operator="containsText" text="A">
      <formula>NOT(ISERROR(SEARCH("A",I62)))</formula>
    </cfRule>
    <cfRule type="containsText" dxfId="505" priority="492" operator="containsText" text="B">
      <formula>NOT(ISERROR(SEARCH("B",I62)))</formula>
    </cfRule>
    <cfRule type="containsText" dxfId="504" priority="493" operator="containsText" text="c">
      <formula>NOT(ISERROR(SEARCH("c",I62)))</formula>
    </cfRule>
    <cfRule type="containsText" dxfId="503" priority="494" operator="containsText" text="A">
      <formula>NOT(ISERROR(SEARCH("A",I62)))</formula>
    </cfRule>
  </conditionalFormatting>
  <conditionalFormatting sqref="I62:AD62">
    <cfRule type="containsText" dxfId="502" priority="487" operator="containsText" text="A">
      <formula>NOT(ISERROR(SEARCH("A",I62)))</formula>
    </cfRule>
    <cfRule type="containsText" dxfId="501" priority="488" operator="containsText" text="B">
      <formula>NOT(ISERROR(SEARCH("B",I62)))</formula>
    </cfRule>
    <cfRule type="containsText" dxfId="500" priority="489" operator="containsText" text="c">
      <formula>NOT(ISERROR(SEARCH("c",I62)))</formula>
    </cfRule>
    <cfRule type="containsText" dxfId="499" priority="490" operator="containsText" text="A">
      <formula>NOT(ISERROR(SEARCH("A",I62)))</formula>
    </cfRule>
  </conditionalFormatting>
  <conditionalFormatting sqref="I62:AD62">
    <cfRule type="containsText" dxfId="498" priority="483" operator="containsText" text="A">
      <formula>NOT(ISERROR(SEARCH("A",I62)))</formula>
    </cfRule>
    <cfRule type="containsText" dxfId="497" priority="484" operator="containsText" text="B">
      <formula>NOT(ISERROR(SEARCH("B",I62)))</formula>
    </cfRule>
    <cfRule type="containsText" dxfId="496" priority="485" operator="containsText" text="c">
      <formula>NOT(ISERROR(SEARCH("c",I62)))</formula>
    </cfRule>
    <cfRule type="containsText" dxfId="495" priority="486" operator="containsText" text="A">
      <formula>NOT(ISERROR(SEARCH("A",I62)))</formula>
    </cfRule>
  </conditionalFormatting>
  <conditionalFormatting sqref="I62:AD62">
    <cfRule type="containsText" dxfId="494" priority="479" operator="containsText" text="A">
      <formula>NOT(ISERROR(SEARCH("A",I62)))</formula>
    </cfRule>
    <cfRule type="containsText" dxfId="493" priority="480" operator="containsText" text="B">
      <formula>NOT(ISERROR(SEARCH("B",I62)))</formula>
    </cfRule>
    <cfRule type="containsText" dxfId="492" priority="481" operator="containsText" text="c">
      <formula>NOT(ISERROR(SEARCH("c",I62)))</formula>
    </cfRule>
    <cfRule type="containsText" dxfId="491" priority="482" operator="containsText" text="A">
      <formula>NOT(ISERROR(SEARCH("A",I62)))</formula>
    </cfRule>
  </conditionalFormatting>
  <conditionalFormatting sqref="I62:AD62">
    <cfRule type="containsText" dxfId="490" priority="475" operator="containsText" text="A">
      <formula>NOT(ISERROR(SEARCH("A",I62)))</formula>
    </cfRule>
    <cfRule type="containsText" dxfId="489" priority="476" operator="containsText" text="B">
      <formula>NOT(ISERROR(SEARCH("B",I62)))</formula>
    </cfRule>
    <cfRule type="containsText" dxfId="488" priority="477" operator="containsText" text="c">
      <formula>NOT(ISERROR(SEARCH("c",I62)))</formula>
    </cfRule>
    <cfRule type="containsText" dxfId="487" priority="478" operator="containsText" text="A">
      <formula>NOT(ISERROR(SEARCH("A",I62)))</formula>
    </cfRule>
  </conditionalFormatting>
  <conditionalFormatting sqref="I62:AD62">
    <cfRule type="containsText" dxfId="486" priority="471" operator="containsText" text="A">
      <formula>NOT(ISERROR(SEARCH("A",I62)))</formula>
    </cfRule>
    <cfRule type="containsText" dxfId="485" priority="472" operator="containsText" text="B">
      <formula>NOT(ISERROR(SEARCH("B",I62)))</formula>
    </cfRule>
    <cfRule type="containsText" dxfId="484" priority="473" operator="containsText" text="c">
      <formula>NOT(ISERROR(SEARCH("c",I62)))</formula>
    </cfRule>
    <cfRule type="containsText" dxfId="483" priority="474" operator="containsText" text="A">
      <formula>NOT(ISERROR(SEARCH("A",I62)))</formula>
    </cfRule>
  </conditionalFormatting>
  <conditionalFormatting sqref="I62:AD62">
    <cfRule type="containsText" dxfId="482" priority="467" operator="containsText" text="A">
      <formula>NOT(ISERROR(SEARCH("A",I62)))</formula>
    </cfRule>
    <cfRule type="containsText" dxfId="481" priority="468" operator="containsText" text="B">
      <formula>NOT(ISERROR(SEARCH("B",I62)))</formula>
    </cfRule>
    <cfRule type="containsText" dxfId="480" priority="469" operator="containsText" text="c">
      <formula>NOT(ISERROR(SEARCH("c",I62)))</formula>
    </cfRule>
    <cfRule type="containsText" dxfId="479" priority="470" operator="containsText" text="A">
      <formula>NOT(ISERROR(SEARCH("A",I62)))</formula>
    </cfRule>
  </conditionalFormatting>
  <conditionalFormatting sqref="I62:AD62">
    <cfRule type="containsText" dxfId="478" priority="463" operator="containsText" text="A">
      <formula>NOT(ISERROR(SEARCH("A",I62)))</formula>
    </cfRule>
    <cfRule type="containsText" dxfId="477" priority="464" operator="containsText" text="B">
      <formula>NOT(ISERROR(SEARCH("B",I62)))</formula>
    </cfRule>
    <cfRule type="containsText" dxfId="476" priority="465" operator="containsText" text="c">
      <formula>NOT(ISERROR(SEARCH("c",I62)))</formula>
    </cfRule>
    <cfRule type="containsText" dxfId="475" priority="466" operator="containsText" text="A">
      <formula>NOT(ISERROR(SEARCH("A",I62)))</formula>
    </cfRule>
  </conditionalFormatting>
  <conditionalFormatting sqref="I62:AD62">
    <cfRule type="containsText" dxfId="474" priority="459" operator="containsText" text="A">
      <formula>NOT(ISERROR(SEARCH("A",I62)))</formula>
    </cfRule>
    <cfRule type="containsText" dxfId="473" priority="460" operator="containsText" text="B">
      <formula>NOT(ISERROR(SEARCH("B",I62)))</formula>
    </cfRule>
    <cfRule type="containsText" dxfId="472" priority="461" operator="containsText" text="c">
      <formula>NOT(ISERROR(SEARCH("c",I62)))</formula>
    </cfRule>
    <cfRule type="containsText" dxfId="471" priority="462" operator="containsText" text="A">
      <formula>NOT(ISERROR(SEARCH("A",I62)))</formula>
    </cfRule>
  </conditionalFormatting>
  <conditionalFormatting sqref="I62:AD62">
    <cfRule type="containsText" dxfId="470" priority="455" operator="containsText" text="A">
      <formula>NOT(ISERROR(SEARCH("A",I62)))</formula>
    </cfRule>
    <cfRule type="containsText" dxfId="469" priority="456" operator="containsText" text="B">
      <formula>NOT(ISERROR(SEARCH("B",I62)))</formula>
    </cfRule>
    <cfRule type="containsText" dxfId="468" priority="457" operator="containsText" text="c">
      <formula>NOT(ISERROR(SEARCH("c",I62)))</formula>
    </cfRule>
    <cfRule type="containsText" dxfId="467" priority="458" operator="containsText" text="A">
      <formula>NOT(ISERROR(SEARCH("A",I62)))</formula>
    </cfRule>
  </conditionalFormatting>
  <conditionalFormatting sqref="I62:AD62">
    <cfRule type="containsText" dxfId="466" priority="451" operator="containsText" text="A">
      <formula>NOT(ISERROR(SEARCH("A",I62)))</formula>
    </cfRule>
    <cfRule type="containsText" dxfId="465" priority="452" operator="containsText" text="B">
      <formula>NOT(ISERROR(SEARCH("B",I62)))</formula>
    </cfRule>
    <cfRule type="containsText" dxfId="464" priority="453" operator="containsText" text="c">
      <formula>NOT(ISERROR(SEARCH("c",I62)))</formula>
    </cfRule>
    <cfRule type="containsText" dxfId="463" priority="454" operator="containsText" text="A">
      <formula>NOT(ISERROR(SEARCH("A",I62)))</formula>
    </cfRule>
  </conditionalFormatting>
  <conditionalFormatting sqref="I62:AD62">
    <cfRule type="containsText" dxfId="462" priority="447" operator="containsText" text="A">
      <formula>NOT(ISERROR(SEARCH("A",I62)))</formula>
    </cfRule>
    <cfRule type="containsText" dxfId="461" priority="448" operator="containsText" text="B">
      <formula>NOT(ISERROR(SEARCH("B",I62)))</formula>
    </cfRule>
    <cfRule type="containsText" dxfId="460" priority="449" operator="containsText" text="c">
      <formula>NOT(ISERROR(SEARCH("c",I62)))</formula>
    </cfRule>
    <cfRule type="containsText" dxfId="459" priority="450" operator="containsText" text="A">
      <formula>NOT(ISERROR(SEARCH("A",I62)))</formula>
    </cfRule>
  </conditionalFormatting>
  <conditionalFormatting sqref="I62:AD62">
    <cfRule type="containsText" dxfId="458" priority="443" operator="containsText" text="A">
      <formula>NOT(ISERROR(SEARCH("A",I62)))</formula>
    </cfRule>
    <cfRule type="containsText" dxfId="457" priority="444" operator="containsText" text="B">
      <formula>NOT(ISERROR(SEARCH("B",I62)))</formula>
    </cfRule>
    <cfRule type="containsText" dxfId="456" priority="445" operator="containsText" text="c">
      <formula>NOT(ISERROR(SEARCH("c",I62)))</formula>
    </cfRule>
    <cfRule type="containsText" dxfId="455" priority="446" operator="containsText" text="A">
      <formula>NOT(ISERROR(SEARCH("A",I62)))</formula>
    </cfRule>
  </conditionalFormatting>
  <conditionalFormatting sqref="I62:AD62">
    <cfRule type="containsText" dxfId="454" priority="439" operator="containsText" text="A">
      <formula>NOT(ISERROR(SEARCH("A",I62)))</formula>
    </cfRule>
    <cfRule type="containsText" dxfId="453" priority="440" operator="containsText" text="B">
      <formula>NOT(ISERROR(SEARCH("B",I62)))</formula>
    </cfRule>
    <cfRule type="containsText" dxfId="452" priority="441" operator="containsText" text="c">
      <formula>NOT(ISERROR(SEARCH("c",I62)))</formula>
    </cfRule>
    <cfRule type="containsText" dxfId="451" priority="442" operator="containsText" text="A">
      <formula>NOT(ISERROR(SEARCH("A",I62)))</formula>
    </cfRule>
  </conditionalFormatting>
  <conditionalFormatting sqref="I62:AD62">
    <cfRule type="containsText" dxfId="450" priority="435" operator="containsText" text="A">
      <formula>NOT(ISERROR(SEARCH("A",I62)))</formula>
    </cfRule>
    <cfRule type="containsText" dxfId="449" priority="436" operator="containsText" text="B">
      <formula>NOT(ISERROR(SEARCH("B",I62)))</formula>
    </cfRule>
    <cfRule type="containsText" dxfId="448" priority="437" operator="containsText" text="c">
      <formula>NOT(ISERROR(SEARCH("c",I62)))</formula>
    </cfRule>
    <cfRule type="containsText" dxfId="447" priority="438" operator="containsText" text="A">
      <formula>NOT(ISERROR(SEARCH("A",I62)))</formula>
    </cfRule>
  </conditionalFormatting>
  <conditionalFormatting sqref="I62:AD62">
    <cfRule type="containsText" dxfId="446" priority="431" operator="containsText" text="A">
      <formula>NOT(ISERROR(SEARCH("A",I62)))</formula>
    </cfRule>
    <cfRule type="containsText" dxfId="445" priority="432" operator="containsText" text="B">
      <formula>NOT(ISERROR(SEARCH("B",I62)))</formula>
    </cfRule>
    <cfRule type="containsText" dxfId="444" priority="433" operator="containsText" text="c">
      <formula>NOT(ISERROR(SEARCH("c",I62)))</formula>
    </cfRule>
    <cfRule type="containsText" dxfId="443" priority="434" operator="containsText" text="A">
      <formula>NOT(ISERROR(SEARCH("A",I62)))</formula>
    </cfRule>
  </conditionalFormatting>
  <conditionalFormatting sqref="I62:AD62">
    <cfRule type="containsText" dxfId="442" priority="427" operator="containsText" text="A">
      <formula>NOT(ISERROR(SEARCH("A",I62)))</formula>
    </cfRule>
    <cfRule type="containsText" dxfId="441" priority="428" operator="containsText" text="B">
      <formula>NOT(ISERROR(SEARCH("B",I62)))</formula>
    </cfRule>
    <cfRule type="containsText" dxfId="440" priority="429" operator="containsText" text="c">
      <formula>NOT(ISERROR(SEARCH("c",I62)))</formula>
    </cfRule>
    <cfRule type="containsText" dxfId="439" priority="430" operator="containsText" text="A">
      <formula>NOT(ISERROR(SEARCH("A",I62)))</formula>
    </cfRule>
  </conditionalFormatting>
  <conditionalFormatting sqref="I62:AD62">
    <cfRule type="containsText" dxfId="438" priority="423" operator="containsText" text="A">
      <formula>NOT(ISERROR(SEARCH("A",I62)))</formula>
    </cfRule>
    <cfRule type="containsText" dxfId="437" priority="424" operator="containsText" text="B">
      <formula>NOT(ISERROR(SEARCH("B",I62)))</formula>
    </cfRule>
    <cfRule type="containsText" dxfId="436" priority="425" operator="containsText" text="c">
      <formula>NOT(ISERROR(SEARCH("c",I62)))</formula>
    </cfRule>
    <cfRule type="containsText" dxfId="435" priority="426" operator="containsText" text="A">
      <formula>NOT(ISERROR(SEARCH("A",I62)))</formula>
    </cfRule>
  </conditionalFormatting>
  <conditionalFormatting sqref="I62:AD62">
    <cfRule type="containsText" dxfId="434" priority="419" operator="containsText" text="A">
      <formula>NOT(ISERROR(SEARCH("A",I62)))</formula>
    </cfRule>
    <cfRule type="containsText" dxfId="433" priority="420" operator="containsText" text="B">
      <formula>NOT(ISERROR(SEARCH("B",I62)))</formula>
    </cfRule>
    <cfRule type="containsText" dxfId="432" priority="421" operator="containsText" text="c">
      <formula>NOT(ISERROR(SEARCH("c",I62)))</formula>
    </cfRule>
    <cfRule type="containsText" dxfId="431" priority="422" operator="containsText" text="A">
      <formula>NOT(ISERROR(SEARCH("A",I62)))</formula>
    </cfRule>
  </conditionalFormatting>
  <conditionalFormatting sqref="I62:AD62">
    <cfRule type="containsText" dxfId="430" priority="415" operator="containsText" text="A">
      <formula>NOT(ISERROR(SEARCH("A",I62)))</formula>
    </cfRule>
    <cfRule type="containsText" dxfId="429" priority="416" operator="containsText" text="B">
      <formula>NOT(ISERROR(SEARCH("B",I62)))</formula>
    </cfRule>
    <cfRule type="containsText" dxfId="428" priority="417" operator="containsText" text="c">
      <formula>NOT(ISERROR(SEARCH("c",I62)))</formula>
    </cfRule>
    <cfRule type="containsText" dxfId="427" priority="418" operator="containsText" text="A">
      <formula>NOT(ISERROR(SEARCH("A",I62)))</formula>
    </cfRule>
  </conditionalFormatting>
  <conditionalFormatting sqref="I62:AD62">
    <cfRule type="containsText" dxfId="426" priority="411" operator="containsText" text="A">
      <formula>NOT(ISERROR(SEARCH("A",I62)))</formula>
    </cfRule>
    <cfRule type="containsText" dxfId="425" priority="412" operator="containsText" text="B">
      <formula>NOT(ISERROR(SEARCH("B",I62)))</formula>
    </cfRule>
    <cfRule type="containsText" dxfId="424" priority="413" operator="containsText" text="c">
      <formula>NOT(ISERROR(SEARCH("c",I62)))</formula>
    </cfRule>
    <cfRule type="containsText" dxfId="423" priority="414" operator="containsText" text="A">
      <formula>NOT(ISERROR(SEARCH("A",I62)))</formula>
    </cfRule>
  </conditionalFormatting>
  <conditionalFormatting sqref="I62:AD62">
    <cfRule type="containsText" dxfId="422" priority="407" operator="containsText" text="A">
      <formula>NOT(ISERROR(SEARCH("A",I62)))</formula>
    </cfRule>
    <cfRule type="containsText" dxfId="421" priority="408" operator="containsText" text="B">
      <formula>NOT(ISERROR(SEARCH("B",I62)))</formula>
    </cfRule>
    <cfRule type="containsText" dxfId="420" priority="409" operator="containsText" text="c">
      <formula>NOT(ISERROR(SEARCH("c",I62)))</formula>
    </cfRule>
    <cfRule type="containsText" dxfId="419" priority="410" operator="containsText" text="A">
      <formula>NOT(ISERROR(SEARCH("A",I62)))</formula>
    </cfRule>
  </conditionalFormatting>
  <conditionalFormatting sqref="I62:AD62">
    <cfRule type="containsText" dxfId="418" priority="403" operator="containsText" text="A">
      <formula>NOT(ISERROR(SEARCH("A",I62)))</formula>
    </cfRule>
    <cfRule type="containsText" dxfId="417" priority="404" operator="containsText" text="B">
      <formula>NOT(ISERROR(SEARCH("B",I62)))</formula>
    </cfRule>
    <cfRule type="containsText" dxfId="416" priority="405" operator="containsText" text="c">
      <formula>NOT(ISERROR(SEARCH("c",I62)))</formula>
    </cfRule>
    <cfRule type="containsText" dxfId="415" priority="406" operator="containsText" text="A">
      <formula>NOT(ISERROR(SEARCH("A",I62)))</formula>
    </cfRule>
  </conditionalFormatting>
  <conditionalFormatting sqref="I62:AD62">
    <cfRule type="containsText" dxfId="414" priority="399" operator="containsText" text="A">
      <formula>NOT(ISERROR(SEARCH("A",I62)))</formula>
    </cfRule>
    <cfRule type="containsText" dxfId="413" priority="400" operator="containsText" text="B">
      <formula>NOT(ISERROR(SEARCH("B",I62)))</formula>
    </cfRule>
    <cfRule type="containsText" dxfId="412" priority="401" operator="containsText" text="c">
      <formula>NOT(ISERROR(SEARCH("c",I62)))</formula>
    </cfRule>
    <cfRule type="containsText" dxfId="411" priority="402" operator="containsText" text="A">
      <formula>NOT(ISERROR(SEARCH("A",I62)))</formula>
    </cfRule>
  </conditionalFormatting>
  <conditionalFormatting sqref="I62:AD62">
    <cfRule type="containsText" dxfId="410" priority="395" operator="containsText" text="A">
      <formula>NOT(ISERROR(SEARCH("A",I62)))</formula>
    </cfRule>
    <cfRule type="containsText" dxfId="409" priority="396" operator="containsText" text="B">
      <formula>NOT(ISERROR(SEARCH("B",I62)))</formula>
    </cfRule>
    <cfRule type="containsText" dxfId="408" priority="397" operator="containsText" text="c">
      <formula>NOT(ISERROR(SEARCH("c",I62)))</formula>
    </cfRule>
    <cfRule type="containsText" dxfId="407" priority="398" operator="containsText" text="A">
      <formula>NOT(ISERROR(SEARCH("A",I62)))</formula>
    </cfRule>
  </conditionalFormatting>
  <conditionalFormatting sqref="I62:AD62">
    <cfRule type="containsText" dxfId="406" priority="391" operator="containsText" text="A">
      <formula>NOT(ISERROR(SEARCH("A",I62)))</formula>
    </cfRule>
    <cfRule type="containsText" dxfId="405" priority="392" operator="containsText" text="B">
      <formula>NOT(ISERROR(SEARCH("B",I62)))</formula>
    </cfRule>
    <cfRule type="containsText" dxfId="404" priority="393" operator="containsText" text="c">
      <formula>NOT(ISERROR(SEARCH("c",I62)))</formula>
    </cfRule>
    <cfRule type="containsText" dxfId="403" priority="394" operator="containsText" text="A">
      <formula>NOT(ISERROR(SEARCH("A",I62)))</formula>
    </cfRule>
  </conditionalFormatting>
  <conditionalFormatting sqref="I62:AD62">
    <cfRule type="containsText" dxfId="402" priority="387" operator="containsText" text="A">
      <formula>NOT(ISERROR(SEARCH("A",I62)))</formula>
    </cfRule>
    <cfRule type="containsText" dxfId="401" priority="388" operator="containsText" text="B">
      <formula>NOT(ISERROR(SEARCH("B",I62)))</formula>
    </cfRule>
    <cfRule type="containsText" dxfId="400" priority="389" operator="containsText" text="c">
      <formula>NOT(ISERROR(SEARCH("c",I62)))</formula>
    </cfRule>
    <cfRule type="containsText" dxfId="399" priority="390" operator="containsText" text="A">
      <formula>NOT(ISERROR(SEARCH("A",I62)))</formula>
    </cfRule>
  </conditionalFormatting>
  <conditionalFormatting sqref="I62:AD62">
    <cfRule type="containsText" dxfId="398" priority="383" operator="containsText" text="A">
      <formula>NOT(ISERROR(SEARCH("A",I62)))</formula>
    </cfRule>
    <cfRule type="containsText" dxfId="397" priority="384" operator="containsText" text="B">
      <formula>NOT(ISERROR(SEARCH("B",I62)))</formula>
    </cfRule>
    <cfRule type="containsText" dxfId="396" priority="385" operator="containsText" text="c">
      <formula>NOT(ISERROR(SEARCH("c",I62)))</formula>
    </cfRule>
    <cfRule type="containsText" dxfId="395" priority="386" operator="containsText" text="A">
      <formula>NOT(ISERROR(SEARCH("A",I62)))</formula>
    </cfRule>
  </conditionalFormatting>
  <conditionalFormatting sqref="I62:AD62">
    <cfRule type="containsText" dxfId="394" priority="379" operator="containsText" text="A">
      <formula>NOT(ISERROR(SEARCH("A",I62)))</formula>
    </cfRule>
    <cfRule type="containsText" dxfId="393" priority="380" operator="containsText" text="B">
      <formula>NOT(ISERROR(SEARCH("B",I62)))</formula>
    </cfRule>
    <cfRule type="containsText" dxfId="392" priority="381" operator="containsText" text="c">
      <formula>NOT(ISERROR(SEARCH("c",I62)))</formula>
    </cfRule>
    <cfRule type="containsText" dxfId="391" priority="382" operator="containsText" text="A">
      <formula>NOT(ISERROR(SEARCH("A",I62)))</formula>
    </cfRule>
  </conditionalFormatting>
  <conditionalFormatting sqref="I62:AD62">
    <cfRule type="containsText" dxfId="390" priority="375" operator="containsText" text="A">
      <formula>NOT(ISERROR(SEARCH("A",I62)))</formula>
    </cfRule>
    <cfRule type="containsText" dxfId="389" priority="376" operator="containsText" text="B">
      <formula>NOT(ISERROR(SEARCH("B",I62)))</formula>
    </cfRule>
    <cfRule type="containsText" dxfId="388" priority="377" operator="containsText" text="c">
      <formula>NOT(ISERROR(SEARCH("c",I62)))</formula>
    </cfRule>
    <cfRule type="containsText" dxfId="387" priority="378" operator="containsText" text="A">
      <formula>NOT(ISERROR(SEARCH("A",I62)))</formula>
    </cfRule>
  </conditionalFormatting>
  <conditionalFormatting sqref="I62:AD62">
    <cfRule type="containsText" dxfId="386" priority="371" operator="containsText" text="A">
      <formula>NOT(ISERROR(SEARCH("A",I62)))</formula>
    </cfRule>
    <cfRule type="containsText" dxfId="385" priority="372" operator="containsText" text="B">
      <formula>NOT(ISERROR(SEARCH("B",I62)))</formula>
    </cfRule>
    <cfRule type="containsText" dxfId="384" priority="373" operator="containsText" text="c">
      <formula>NOT(ISERROR(SEARCH("c",I62)))</formula>
    </cfRule>
    <cfRule type="containsText" dxfId="383" priority="374" operator="containsText" text="A">
      <formula>NOT(ISERROR(SEARCH("A",I62)))</formula>
    </cfRule>
  </conditionalFormatting>
  <conditionalFormatting sqref="I62:AD62">
    <cfRule type="containsText" dxfId="382" priority="367" operator="containsText" text="A">
      <formula>NOT(ISERROR(SEARCH("A",I62)))</formula>
    </cfRule>
    <cfRule type="containsText" dxfId="381" priority="368" operator="containsText" text="B">
      <formula>NOT(ISERROR(SEARCH("B",I62)))</formula>
    </cfRule>
    <cfRule type="containsText" dxfId="380" priority="369" operator="containsText" text="c">
      <formula>NOT(ISERROR(SEARCH("c",I62)))</formula>
    </cfRule>
    <cfRule type="containsText" dxfId="379" priority="370" operator="containsText" text="A">
      <formula>NOT(ISERROR(SEARCH("A",I62)))</formula>
    </cfRule>
  </conditionalFormatting>
  <conditionalFormatting sqref="I62:AD62">
    <cfRule type="containsText" dxfId="378" priority="363" operator="containsText" text="A">
      <formula>NOT(ISERROR(SEARCH("A",I62)))</formula>
    </cfRule>
    <cfRule type="containsText" dxfId="377" priority="364" operator="containsText" text="B">
      <formula>NOT(ISERROR(SEARCH("B",I62)))</formula>
    </cfRule>
    <cfRule type="containsText" dxfId="376" priority="365" operator="containsText" text="c">
      <formula>NOT(ISERROR(SEARCH("c",I62)))</formula>
    </cfRule>
    <cfRule type="containsText" dxfId="375" priority="366" operator="containsText" text="A">
      <formula>NOT(ISERROR(SEARCH("A",I62)))</formula>
    </cfRule>
  </conditionalFormatting>
  <conditionalFormatting sqref="I62:AD62">
    <cfRule type="containsText" dxfId="374" priority="359" operator="containsText" text="A">
      <formula>NOT(ISERROR(SEARCH("A",I62)))</formula>
    </cfRule>
    <cfRule type="containsText" dxfId="373" priority="360" operator="containsText" text="B">
      <formula>NOT(ISERROR(SEARCH("B",I62)))</formula>
    </cfRule>
    <cfRule type="containsText" dxfId="372" priority="361" operator="containsText" text="c">
      <formula>NOT(ISERROR(SEARCH("c",I62)))</formula>
    </cfRule>
    <cfRule type="containsText" dxfId="371" priority="362" operator="containsText" text="A">
      <formula>NOT(ISERROR(SEARCH("A",I62)))</formula>
    </cfRule>
  </conditionalFormatting>
  <conditionalFormatting sqref="I62:AD62">
    <cfRule type="containsText" dxfId="370" priority="355" operator="containsText" text="A">
      <formula>NOT(ISERROR(SEARCH("A",I62)))</formula>
    </cfRule>
    <cfRule type="containsText" dxfId="369" priority="356" operator="containsText" text="B">
      <formula>NOT(ISERROR(SEARCH("B",I62)))</formula>
    </cfRule>
    <cfRule type="containsText" dxfId="368" priority="357" operator="containsText" text="c">
      <formula>NOT(ISERROR(SEARCH("c",I62)))</formula>
    </cfRule>
    <cfRule type="containsText" dxfId="367" priority="358" operator="containsText" text="A">
      <formula>NOT(ISERROR(SEARCH("A",I62)))</formula>
    </cfRule>
  </conditionalFormatting>
  <conditionalFormatting sqref="I62:AD62">
    <cfRule type="containsText" dxfId="366" priority="351" operator="containsText" text="A">
      <formula>NOT(ISERROR(SEARCH("A",I62)))</formula>
    </cfRule>
    <cfRule type="containsText" dxfId="365" priority="352" operator="containsText" text="B">
      <formula>NOT(ISERROR(SEARCH("B",I62)))</formula>
    </cfRule>
    <cfRule type="containsText" dxfId="364" priority="353" operator="containsText" text="c">
      <formula>NOT(ISERROR(SEARCH("c",I62)))</formula>
    </cfRule>
    <cfRule type="containsText" dxfId="363" priority="354" operator="containsText" text="A">
      <formula>NOT(ISERROR(SEARCH("A",I62)))</formula>
    </cfRule>
  </conditionalFormatting>
  <conditionalFormatting sqref="I62:AD62">
    <cfRule type="containsText" dxfId="362" priority="347" operator="containsText" text="A">
      <formula>NOT(ISERROR(SEARCH("A",I62)))</formula>
    </cfRule>
    <cfRule type="containsText" dxfId="361" priority="348" operator="containsText" text="B">
      <formula>NOT(ISERROR(SEARCH("B",I62)))</formula>
    </cfRule>
    <cfRule type="containsText" dxfId="360" priority="349" operator="containsText" text="c">
      <formula>NOT(ISERROR(SEARCH("c",I62)))</formula>
    </cfRule>
    <cfRule type="containsText" dxfId="359" priority="350" operator="containsText" text="A">
      <formula>NOT(ISERROR(SEARCH("A",I62)))</formula>
    </cfRule>
  </conditionalFormatting>
  <conditionalFormatting sqref="I62:AD62">
    <cfRule type="containsText" dxfId="358" priority="343" operator="containsText" text="A">
      <formula>NOT(ISERROR(SEARCH("A",I62)))</formula>
    </cfRule>
    <cfRule type="containsText" dxfId="357" priority="344" operator="containsText" text="B">
      <formula>NOT(ISERROR(SEARCH("B",I62)))</formula>
    </cfRule>
    <cfRule type="containsText" dxfId="356" priority="345" operator="containsText" text="c">
      <formula>NOT(ISERROR(SEARCH("c",I62)))</formula>
    </cfRule>
    <cfRule type="containsText" dxfId="355" priority="346" operator="containsText" text="A">
      <formula>NOT(ISERROR(SEARCH("A",I62)))</formula>
    </cfRule>
  </conditionalFormatting>
  <conditionalFormatting sqref="I62:AD62">
    <cfRule type="containsText" dxfId="354" priority="339" operator="containsText" text="A">
      <formula>NOT(ISERROR(SEARCH("A",I62)))</formula>
    </cfRule>
    <cfRule type="containsText" dxfId="353" priority="340" operator="containsText" text="B">
      <formula>NOT(ISERROR(SEARCH("B",I62)))</formula>
    </cfRule>
    <cfRule type="containsText" dxfId="352" priority="341" operator="containsText" text="c">
      <formula>NOT(ISERROR(SEARCH("c",I62)))</formula>
    </cfRule>
    <cfRule type="containsText" dxfId="351" priority="342" operator="containsText" text="A">
      <formula>NOT(ISERROR(SEARCH("A",I62)))</formula>
    </cfRule>
  </conditionalFormatting>
  <conditionalFormatting sqref="I62:AD62">
    <cfRule type="containsText" dxfId="350" priority="335" operator="containsText" text="A">
      <formula>NOT(ISERROR(SEARCH("A",I62)))</formula>
    </cfRule>
    <cfRule type="containsText" dxfId="349" priority="336" operator="containsText" text="B">
      <formula>NOT(ISERROR(SEARCH("B",I62)))</formula>
    </cfRule>
    <cfRule type="containsText" dxfId="348" priority="337" operator="containsText" text="c">
      <formula>NOT(ISERROR(SEARCH("c",I62)))</formula>
    </cfRule>
    <cfRule type="containsText" dxfId="347" priority="338" operator="containsText" text="A">
      <formula>NOT(ISERROR(SEARCH("A",I62)))</formula>
    </cfRule>
  </conditionalFormatting>
  <conditionalFormatting sqref="I62:AD62">
    <cfRule type="containsText" dxfId="346" priority="331" operator="containsText" text="A">
      <formula>NOT(ISERROR(SEARCH("A",I62)))</formula>
    </cfRule>
    <cfRule type="containsText" dxfId="345" priority="332" operator="containsText" text="B">
      <formula>NOT(ISERROR(SEARCH("B",I62)))</formula>
    </cfRule>
    <cfRule type="containsText" dxfId="344" priority="333" operator="containsText" text="c">
      <formula>NOT(ISERROR(SEARCH("c",I62)))</formula>
    </cfRule>
    <cfRule type="containsText" dxfId="343" priority="334" operator="containsText" text="A">
      <formula>NOT(ISERROR(SEARCH("A",I62)))</formula>
    </cfRule>
  </conditionalFormatting>
  <conditionalFormatting sqref="I62:AD62">
    <cfRule type="containsText" dxfId="342" priority="327" operator="containsText" text="A">
      <formula>NOT(ISERROR(SEARCH("A",I62)))</formula>
    </cfRule>
    <cfRule type="containsText" dxfId="341" priority="328" operator="containsText" text="B">
      <formula>NOT(ISERROR(SEARCH("B",I62)))</formula>
    </cfRule>
    <cfRule type="containsText" dxfId="340" priority="329" operator="containsText" text="c">
      <formula>NOT(ISERROR(SEARCH("c",I62)))</formula>
    </cfRule>
    <cfRule type="containsText" dxfId="339" priority="330" operator="containsText" text="A">
      <formula>NOT(ISERROR(SEARCH("A",I62)))</formula>
    </cfRule>
  </conditionalFormatting>
  <conditionalFormatting sqref="I62:AD62">
    <cfRule type="containsText" dxfId="338" priority="323" operator="containsText" text="A">
      <formula>NOT(ISERROR(SEARCH("A",I62)))</formula>
    </cfRule>
    <cfRule type="containsText" dxfId="337" priority="324" operator="containsText" text="B">
      <formula>NOT(ISERROR(SEARCH("B",I62)))</formula>
    </cfRule>
    <cfRule type="containsText" dxfId="336" priority="325" operator="containsText" text="c">
      <formula>NOT(ISERROR(SEARCH("c",I62)))</formula>
    </cfRule>
    <cfRule type="containsText" dxfId="335" priority="326" operator="containsText" text="A">
      <formula>NOT(ISERROR(SEARCH("A",I62)))</formula>
    </cfRule>
  </conditionalFormatting>
  <conditionalFormatting sqref="I62:AD62">
    <cfRule type="containsText" dxfId="334" priority="319" operator="containsText" text="A">
      <formula>NOT(ISERROR(SEARCH("A",I62)))</formula>
    </cfRule>
    <cfRule type="containsText" dxfId="333" priority="320" operator="containsText" text="B">
      <formula>NOT(ISERROR(SEARCH("B",I62)))</formula>
    </cfRule>
    <cfRule type="containsText" dxfId="332" priority="321" operator="containsText" text="c">
      <formula>NOT(ISERROR(SEARCH("c",I62)))</formula>
    </cfRule>
    <cfRule type="containsText" dxfId="331" priority="322" operator="containsText" text="A">
      <formula>NOT(ISERROR(SEARCH("A",I62)))</formula>
    </cfRule>
  </conditionalFormatting>
  <conditionalFormatting sqref="I62:AD62">
    <cfRule type="containsText" dxfId="330" priority="315" operator="containsText" text="A">
      <formula>NOT(ISERROR(SEARCH("A",I62)))</formula>
    </cfRule>
    <cfRule type="containsText" dxfId="329" priority="316" operator="containsText" text="B">
      <formula>NOT(ISERROR(SEARCH("B",I62)))</formula>
    </cfRule>
    <cfRule type="containsText" dxfId="328" priority="317" operator="containsText" text="c">
      <formula>NOT(ISERROR(SEARCH("c",I62)))</formula>
    </cfRule>
    <cfRule type="containsText" dxfId="327" priority="318" operator="containsText" text="A">
      <formula>NOT(ISERROR(SEARCH("A",I62)))</formula>
    </cfRule>
  </conditionalFormatting>
  <conditionalFormatting sqref="I62:AD62">
    <cfRule type="containsText" dxfId="326" priority="311" operator="containsText" text="A">
      <formula>NOT(ISERROR(SEARCH("A",I62)))</formula>
    </cfRule>
    <cfRule type="containsText" dxfId="325" priority="312" operator="containsText" text="B">
      <formula>NOT(ISERROR(SEARCH("B",I62)))</formula>
    </cfRule>
    <cfRule type="containsText" dxfId="324" priority="313" operator="containsText" text="c">
      <formula>NOT(ISERROR(SEARCH("c",I62)))</formula>
    </cfRule>
    <cfRule type="containsText" dxfId="323" priority="314" operator="containsText" text="A">
      <formula>NOT(ISERROR(SEARCH("A",I62)))</formula>
    </cfRule>
  </conditionalFormatting>
  <conditionalFormatting sqref="I62:AD62">
    <cfRule type="containsText" dxfId="322" priority="307" operator="containsText" text="A">
      <formula>NOT(ISERROR(SEARCH("A",I62)))</formula>
    </cfRule>
    <cfRule type="containsText" dxfId="321" priority="308" operator="containsText" text="B">
      <formula>NOT(ISERROR(SEARCH("B",I62)))</formula>
    </cfRule>
    <cfRule type="containsText" dxfId="320" priority="309" operator="containsText" text="c">
      <formula>NOT(ISERROR(SEARCH("c",I62)))</formula>
    </cfRule>
    <cfRule type="containsText" dxfId="319" priority="310" operator="containsText" text="A">
      <formula>NOT(ISERROR(SEARCH("A",I62)))</formula>
    </cfRule>
  </conditionalFormatting>
  <conditionalFormatting sqref="I62:AD62">
    <cfRule type="containsText" dxfId="318" priority="303" operator="containsText" text="A">
      <formula>NOT(ISERROR(SEARCH("A",I62)))</formula>
    </cfRule>
    <cfRule type="containsText" dxfId="317" priority="304" operator="containsText" text="B">
      <formula>NOT(ISERROR(SEARCH("B",I62)))</formula>
    </cfRule>
    <cfRule type="containsText" dxfId="316" priority="305" operator="containsText" text="c">
      <formula>NOT(ISERROR(SEARCH("c",I62)))</formula>
    </cfRule>
    <cfRule type="containsText" dxfId="315" priority="306" operator="containsText" text="A">
      <formula>NOT(ISERROR(SEARCH("A",I62)))</formula>
    </cfRule>
  </conditionalFormatting>
  <conditionalFormatting sqref="I62:AD62">
    <cfRule type="containsText" dxfId="314" priority="299" operator="containsText" text="A">
      <formula>NOT(ISERROR(SEARCH("A",I62)))</formula>
    </cfRule>
    <cfRule type="containsText" dxfId="313" priority="300" operator="containsText" text="B">
      <formula>NOT(ISERROR(SEARCH("B",I62)))</formula>
    </cfRule>
    <cfRule type="containsText" dxfId="312" priority="301" operator="containsText" text="c">
      <formula>NOT(ISERROR(SEARCH("c",I62)))</formula>
    </cfRule>
    <cfRule type="containsText" dxfId="311" priority="302" operator="containsText" text="A">
      <formula>NOT(ISERROR(SEARCH("A",I62)))</formula>
    </cfRule>
  </conditionalFormatting>
  <conditionalFormatting sqref="I62:AD62">
    <cfRule type="containsText" dxfId="310" priority="295" operator="containsText" text="A">
      <formula>NOT(ISERROR(SEARCH("A",I62)))</formula>
    </cfRule>
    <cfRule type="containsText" dxfId="309" priority="296" operator="containsText" text="B">
      <formula>NOT(ISERROR(SEARCH("B",I62)))</formula>
    </cfRule>
    <cfRule type="containsText" dxfId="308" priority="297" operator="containsText" text="c">
      <formula>NOT(ISERROR(SEARCH("c",I62)))</formula>
    </cfRule>
    <cfRule type="containsText" dxfId="307" priority="298" operator="containsText" text="A">
      <formula>NOT(ISERROR(SEARCH("A",I62)))</formula>
    </cfRule>
  </conditionalFormatting>
  <conditionalFormatting sqref="I62:AD62">
    <cfRule type="containsText" dxfId="306" priority="291" operator="containsText" text="A">
      <formula>NOT(ISERROR(SEARCH("A",I62)))</formula>
    </cfRule>
    <cfRule type="containsText" dxfId="305" priority="292" operator="containsText" text="B">
      <formula>NOT(ISERROR(SEARCH("B",I62)))</formula>
    </cfRule>
    <cfRule type="containsText" dxfId="304" priority="293" operator="containsText" text="c">
      <formula>NOT(ISERROR(SEARCH("c",I62)))</formula>
    </cfRule>
    <cfRule type="containsText" dxfId="303" priority="294" operator="containsText" text="A">
      <formula>NOT(ISERROR(SEARCH("A",I62)))</formula>
    </cfRule>
  </conditionalFormatting>
  <conditionalFormatting sqref="I62:AD62">
    <cfRule type="containsText" dxfId="302" priority="287" operator="containsText" text="A">
      <formula>NOT(ISERROR(SEARCH("A",I62)))</formula>
    </cfRule>
    <cfRule type="containsText" dxfId="301" priority="288" operator="containsText" text="B">
      <formula>NOT(ISERROR(SEARCH("B",I62)))</formula>
    </cfRule>
    <cfRule type="containsText" dxfId="300" priority="289" operator="containsText" text="c">
      <formula>NOT(ISERROR(SEARCH("c",I62)))</formula>
    </cfRule>
    <cfRule type="containsText" dxfId="299" priority="290" operator="containsText" text="A">
      <formula>NOT(ISERROR(SEARCH("A",I62)))</formula>
    </cfRule>
  </conditionalFormatting>
  <conditionalFormatting sqref="I62:AD62">
    <cfRule type="containsText" dxfId="298" priority="283" operator="containsText" text="A">
      <formula>NOT(ISERROR(SEARCH("A",I62)))</formula>
    </cfRule>
    <cfRule type="containsText" dxfId="297" priority="284" operator="containsText" text="B">
      <formula>NOT(ISERROR(SEARCH("B",I62)))</formula>
    </cfRule>
    <cfRule type="containsText" dxfId="296" priority="285" operator="containsText" text="c">
      <formula>NOT(ISERROR(SEARCH("c",I62)))</formula>
    </cfRule>
    <cfRule type="containsText" dxfId="295" priority="286" operator="containsText" text="A">
      <formula>NOT(ISERROR(SEARCH("A",I62)))</formula>
    </cfRule>
  </conditionalFormatting>
  <conditionalFormatting sqref="I62:AD62">
    <cfRule type="containsText" dxfId="294" priority="279" operator="containsText" text="A">
      <formula>NOT(ISERROR(SEARCH("A",I62)))</formula>
    </cfRule>
    <cfRule type="containsText" dxfId="293" priority="280" operator="containsText" text="B">
      <formula>NOT(ISERROR(SEARCH("B",I62)))</formula>
    </cfRule>
    <cfRule type="containsText" dxfId="292" priority="281" operator="containsText" text="c">
      <formula>NOT(ISERROR(SEARCH("c",I62)))</formula>
    </cfRule>
    <cfRule type="containsText" dxfId="291" priority="282" operator="containsText" text="A">
      <formula>NOT(ISERROR(SEARCH("A",I62)))</formula>
    </cfRule>
  </conditionalFormatting>
  <conditionalFormatting sqref="I62:AD62">
    <cfRule type="containsText" dxfId="290" priority="275" operator="containsText" text="A">
      <formula>NOT(ISERROR(SEARCH("A",I62)))</formula>
    </cfRule>
    <cfRule type="containsText" dxfId="289" priority="276" operator="containsText" text="B">
      <formula>NOT(ISERROR(SEARCH("B",I62)))</formula>
    </cfRule>
    <cfRule type="containsText" dxfId="288" priority="277" operator="containsText" text="c">
      <formula>NOT(ISERROR(SEARCH("c",I62)))</formula>
    </cfRule>
    <cfRule type="containsText" dxfId="287" priority="278" operator="containsText" text="A">
      <formula>NOT(ISERROR(SEARCH("A",I62)))</formula>
    </cfRule>
  </conditionalFormatting>
  <conditionalFormatting sqref="I62:AD62">
    <cfRule type="containsText" dxfId="286" priority="271" operator="containsText" text="A">
      <formula>NOT(ISERROR(SEARCH("A",I62)))</formula>
    </cfRule>
    <cfRule type="containsText" dxfId="285" priority="272" operator="containsText" text="B">
      <formula>NOT(ISERROR(SEARCH("B",I62)))</formula>
    </cfRule>
    <cfRule type="containsText" dxfId="284" priority="273" operator="containsText" text="c">
      <formula>NOT(ISERROR(SEARCH("c",I62)))</formula>
    </cfRule>
    <cfRule type="containsText" dxfId="283" priority="274" operator="containsText" text="A">
      <formula>NOT(ISERROR(SEARCH("A",I62)))</formula>
    </cfRule>
  </conditionalFormatting>
  <conditionalFormatting sqref="I62:AD62">
    <cfRule type="containsText" dxfId="282" priority="267" operator="containsText" text="A">
      <formula>NOT(ISERROR(SEARCH("A",I62)))</formula>
    </cfRule>
    <cfRule type="containsText" dxfId="281" priority="268" operator="containsText" text="B">
      <formula>NOT(ISERROR(SEARCH("B",I62)))</formula>
    </cfRule>
    <cfRule type="containsText" dxfId="280" priority="269" operator="containsText" text="c">
      <formula>NOT(ISERROR(SEARCH("c",I62)))</formula>
    </cfRule>
    <cfRule type="containsText" dxfId="279" priority="270" operator="containsText" text="A">
      <formula>NOT(ISERROR(SEARCH("A",I62)))</formula>
    </cfRule>
  </conditionalFormatting>
  <conditionalFormatting sqref="I62:AD62">
    <cfRule type="containsText" dxfId="278" priority="263" operator="containsText" text="A">
      <formula>NOT(ISERROR(SEARCH("A",I62)))</formula>
    </cfRule>
    <cfRule type="containsText" dxfId="277" priority="264" operator="containsText" text="B">
      <formula>NOT(ISERROR(SEARCH("B",I62)))</formula>
    </cfRule>
    <cfRule type="containsText" dxfId="276" priority="265" operator="containsText" text="c">
      <formula>NOT(ISERROR(SEARCH("c",I62)))</formula>
    </cfRule>
    <cfRule type="containsText" dxfId="275" priority="266" operator="containsText" text="A">
      <formula>NOT(ISERROR(SEARCH("A",I62)))</formula>
    </cfRule>
  </conditionalFormatting>
  <conditionalFormatting sqref="I62:AD62">
    <cfRule type="containsText" dxfId="274" priority="259" operator="containsText" text="A">
      <formula>NOT(ISERROR(SEARCH("A",I62)))</formula>
    </cfRule>
    <cfRule type="containsText" dxfId="273" priority="260" operator="containsText" text="B">
      <formula>NOT(ISERROR(SEARCH("B",I62)))</formula>
    </cfRule>
    <cfRule type="containsText" dxfId="272" priority="261" operator="containsText" text="c">
      <formula>NOT(ISERROR(SEARCH("c",I62)))</formula>
    </cfRule>
    <cfRule type="containsText" dxfId="271" priority="262" operator="containsText" text="A">
      <formula>NOT(ISERROR(SEARCH("A",I62)))</formula>
    </cfRule>
  </conditionalFormatting>
  <conditionalFormatting sqref="I62:AD62">
    <cfRule type="containsText" dxfId="270" priority="255" operator="containsText" text="A">
      <formula>NOT(ISERROR(SEARCH("A",I62)))</formula>
    </cfRule>
    <cfRule type="containsText" dxfId="269" priority="256" operator="containsText" text="B">
      <formula>NOT(ISERROR(SEARCH("B",I62)))</formula>
    </cfRule>
    <cfRule type="containsText" dxfId="268" priority="257" operator="containsText" text="c">
      <formula>NOT(ISERROR(SEARCH("c",I62)))</formula>
    </cfRule>
    <cfRule type="containsText" dxfId="267" priority="258" operator="containsText" text="A">
      <formula>NOT(ISERROR(SEARCH("A",I62)))</formula>
    </cfRule>
  </conditionalFormatting>
  <conditionalFormatting sqref="I62:AD62">
    <cfRule type="containsText" dxfId="266" priority="251" operator="containsText" text="A">
      <formula>NOT(ISERROR(SEARCH("A",I62)))</formula>
    </cfRule>
    <cfRule type="containsText" dxfId="265" priority="252" operator="containsText" text="B">
      <formula>NOT(ISERROR(SEARCH("B",I62)))</formula>
    </cfRule>
    <cfRule type="containsText" dxfId="264" priority="253" operator="containsText" text="c">
      <formula>NOT(ISERROR(SEARCH("c",I62)))</formula>
    </cfRule>
    <cfRule type="containsText" dxfId="263" priority="254" operator="containsText" text="A">
      <formula>NOT(ISERROR(SEARCH("A",I62)))</formula>
    </cfRule>
  </conditionalFormatting>
  <conditionalFormatting sqref="I62:AD62">
    <cfRule type="containsText" dxfId="262" priority="247" operator="containsText" text="A">
      <formula>NOT(ISERROR(SEARCH("A",I62)))</formula>
    </cfRule>
    <cfRule type="containsText" dxfId="261" priority="248" operator="containsText" text="B">
      <formula>NOT(ISERROR(SEARCH("B",I62)))</formula>
    </cfRule>
    <cfRule type="containsText" dxfId="260" priority="249" operator="containsText" text="c">
      <formula>NOT(ISERROR(SEARCH("c",I62)))</formula>
    </cfRule>
    <cfRule type="containsText" dxfId="259" priority="250" operator="containsText" text="A">
      <formula>NOT(ISERROR(SEARCH("A",I62)))</formula>
    </cfRule>
  </conditionalFormatting>
  <conditionalFormatting sqref="I62:AD62">
    <cfRule type="containsText" dxfId="258" priority="243" operator="containsText" text="A">
      <formula>NOT(ISERROR(SEARCH("A",I62)))</formula>
    </cfRule>
    <cfRule type="containsText" dxfId="257" priority="244" operator="containsText" text="B">
      <formula>NOT(ISERROR(SEARCH("B",I62)))</formula>
    </cfRule>
    <cfRule type="containsText" dxfId="256" priority="245" operator="containsText" text="c">
      <formula>NOT(ISERROR(SEARCH("c",I62)))</formula>
    </cfRule>
    <cfRule type="containsText" dxfId="255" priority="246" operator="containsText" text="A">
      <formula>NOT(ISERROR(SEARCH("A",I62)))</formula>
    </cfRule>
  </conditionalFormatting>
  <conditionalFormatting sqref="I62:AD62">
    <cfRule type="containsText" dxfId="252" priority="239" operator="containsText" text="A">
      <formula>NOT(ISERROR(SEARCH("A",I62)))</formula>
    </cfRule>
    <cfRule type="containsText" dxfId="251" priority="240" operator="containsText" text="B">
      <formula>NOT(ISERROR(SEARCH("B",I62)))</formula>
    </cfRule>
    <cfRule type="containsText" dxfId="250" priority="241" operator="containsText" text="c">
      <formula>NOT(ISERROR(SEARCH("c",I62)))</formula>
    </cfRule>
    <cfRule type="containsText" dxfId="249" priority="242" operator="containsText" text="A">
      <formula>NOT(ISERROR(SEARCH("A",I62)))</formula>
    </cfRule>
  </conditionalFormatting>
  <conditionalFormatting sqref="I62:AD62">
    <cfRule type="containsText" dxfId="248" priority="235" operator="containsText" text="A">
      <formula>NOT(ISERROR(SEARCH("A",I62)))</formula>
    </cfRule>
    <cfRule type="containsText" dxfId="247" priority="236" operator="containsText" text="B">
      <formula>NOT(ISERROR(SEARCH("B",I62)))</formula>
    </cfRule>
    <cfRule type="containsText" dxfId="246" priority="237" operator="containsText" text="c">
      <formula>NOT(ISERROR(SEARCH("c",I62)))</formula>
    </cfRule>
    <cfRule type="containsText" dxfId="245" priority="238" operator="containsText" text="A">
      <formula>NOT(ISERROR(SEARCH("A",I62)))</formula>
    </cfRule>
  </conditionalFormatting>
  <conditionalFormatting sqref="I62:AD62">
    <cfRule type="containsText" dxfId="244" priority="231" operator="containsText" text="A">
      <formula>NOT(ISERROR(SEARCH("A",I62)))</formula>
    </cfRule>
    <cfRule type="containsText" dxfId="243" priority="232" operator="containsText" text="B">
      <formula>NOT(ISERROR(SEARCH("B",I62)))</formula>
    </cfRule>
    <cfRule type="containsText" dxfId="242" priority="233" operator="containsText" text="c">
      <formula>NOT(ISERROR(SEARCH("c",I62)))</formula>
    </cfRule>
    <cfRule type="containsText" dxfId="241" priority="234" operator="containsText" text="A">
      <formula>NOT(ISERROR(SEARCH("A",I62)))</formula>
    </cfRule>
  </conditionalFormatting>
  <conditionalFormatting sqref="I62:AD62">
    <cfRule type="containsText" dxfId="240" priority="227" operator="containsText" text="A">
      <formula>NOT(ISERROR(SEARCH("A",I62)))</formula>
    </cfRule>
    <cfRule type="containsText" dxfId="239" priority="228" operator="containsText" text="B">
      <formula>NOT(ISERROR(SEARCH("B",I62)))</formula>
    </cfRule>
    <cfRule type="containsText" dxfId="238" priority="229" operator="containsText" text="c">
      <formula>NOT(ISERROR(SEARCH("c",I62)))</formula>
    </cfRule>
    <cfRule type="containsText" dxfId="237" priority="230" operator="containsText" text="A">
      <formula>NOT(ISERROR(SEARCH("A",I62)))</formula>
    </cfRule>
  </conditionalFormatting>
  <conditionalFormatting sqref="I62:AD62">
    <cfRule type="containsText" dxfId="236" priority="223" operator="containsText" text="A">
      <formula>NOT(ISERROR(SEARCH("A",I62)))</formula>
    </cfRule>
    <cfRule type="containsText" dxfId="235" priority="224" operator="containsText" text="B">
      <formula>NOT(ISERROR(SEARCH("B",I62)))</formula>
    </cfRule>
    <cfRule type="containsText" dxfId="234" priority="225" operator="containsText" text="c">
      <formula>NOT(ISERROR(SEARCH("c",I62)))</formula>
    </cfRule>
    <cfRule type="containsText" dxfId="233" priority="226" operator="containsText" text="A">
      <formula>NOT(ISERROR(SEARCH("A",I62)))</formula>
    </cfRule>
  </conditionalFormatting>
  <conditionalFormatting sqref="I62:AD62">
    <cfRule type="containsText" dxfId="232" priority="219" operator="containsText" text="A">
      <formula>NOT(ISERROR(SEARCH("A",I62)))</formula>
    </cfRule>
    <cfRule type="containsText" dxfId="231" priority="220" operator="containsText" text="B">
      <formula>NOT(ISERROR(SEARCH("B",I62)))</formula>
    </cfRule>
    <cfRule type="containsText" dxfId="230" priority="221" operator="containsText" text="c">
      <formula>NOT(ISERROR(SEARCH("c",I62)))</formula>
    </cfRule>
    <cfRule type="containsText" dxfId="229" priority="222" operator="containsText" text="A">
      <formula>NOT(ISERROR(SEARCH("A",I62)))</formula>
    </cfRule>
  </conditionalFormatting>
  <conditionalFormatting sqref="I62:AD62">
    <cfRule type="containsText" dxfId="228" priority="215" operator="containsText" text="A">
      <formula>NOT(ISERROR(SEARCH("A",I62)))</formula>
    </cfRule>
    <cfRule type="containsText" dxfId="227" priority="216" operator="containsText" text="B">
      <formula>NOT(ISERROR(SEARCH("B",I62)))</formula>
    </cfRule>
    <cfRule type="containsText" dxfId="226" priority="217" operator="containsText" text="c">
      <formula>NOT(ISERROR(SEARCH("c",I62)))</formula>
    </cfRule>
    <cfRule type="containsText" dxfId="225" priority="218" operator="containsText" text="A">
      <formula>NOT(ISERROR(SEARCH("A",I62)))</formula>
    </cfRule>
  </conditionalFormatting>
  <conditionalFormatting sqref="I62:AD62">
    <cfRule type="containsText" dxfId="224" priority="211" operator="containsText" text="A">
      <formula>NOT(ISERROR(SEARCH("A",I62)))</formula>
    </cfRule>
    <cfRule type="containsText" dxfId="223" priority="212" operator="containsText" text="B">
      <formula>NOT(ISERROR(SEARCH("B",I62)))</formula>
    </cfRule>
    <cfRule type="containsText" dxfId="222" priority="213" operator="containsText" text="c">
      <formula>NOT(ISERROR(SEARCH("c",I62)))</formula>
    </cfRule>
    <cfRule type="containsText" dxfId="221" priority="214" operator="containsText" text="A">
      <formula>NOT(ISERROR(SEARCH("A",I62)))</formula>
    </cfRule>
  </conditionalFormatting>
  <conditionalFormatting sqref="I62:AD62">
    <cfRule type="containsText" dxfId="220" priority="207" operator="containsText" text="A">
      <formula>NOT(ISERROR(SEARCH("A",I62)))</formula>
    </cfRule>
    <cfRule type="containsText" dxfId="219" priority="208" operator="containsText" text="B">
      <formula>NOT(ISERROR(SEARCH("B",I62)))</formula>
    </cfRule>
    <cfRule type="containsText" dxfId="218" priority="209" operator="containsText" text="c">
      <formula>NOT(ISERROR(SEARCH("c",I62)))</formula>
    </cfRule>
    <cfRule type="containsText" dxfId="217" priority="210" operator="containsText" text="A">
      <formula>NOT(ISERROR(SEARCH("A",I62)))</formula>
    </cfRule>
  </conditionalFormatting>
  <conditionalFormatting sqref="I62:AD62">
    <cfRule type="containsText" dxfId="216" priority="203" operator="containsText" text="A">
      <formula>NOT(ISERROR(SEARCH("A",I62)))</formula>
    </cfRule>
    <cfRule type="containsText" dxfId="215" priority="204" operator="containsText" text="B">
      <formula>NOT(ISERROR(SEARCH("B",I62)))</formula>
    </cfRule>
    <cfRule type="containsText" dxfId="214" priority="205" operator="containsText" text="c">
      <formula>NOT(ISERROR(SEARCH("c",I62)))</formula>
    </cfRule>
    <cfRule type="containsText" dxfId="213" priority="206" operator="containsText" text="A">
      <formula>NOT(ISERROR(SEARCH("A",I62)))</formula>
    </cfRule>
  </conditionalFormatting>
  <conditionalFormatting sqref="I62:AD62">
    <cfRule type="containsText" dxfId="212" priority="199" operator="containsText" text="A">
      <formula>NOT(ISERROR(SEARCH("A",I62)))</formula>
    </cfRule>
    <cfRule type="containsText" dxfId="211" priority="200" operator="containsText" text="B">
      <formula>NOT(ISERROR(SEARCH("B",I62)))</formula>
    </cfRule>
    <cfRule type="containsText" dxfId="210" priority="201" operator="containsText" text="c">
      <formula>NOT(ISERROR(SEARCH("c",I62)))</formula>
    </cfRule>
    <cfRule type="containsText" dxfId="209" priority="202" operator="containsText" text="A">
      <formula>NOT(ISERROR(SEARCH("A",I62)))</formula>
    </cfRule>
  </conditionalFormatting>
  <conditionalFormatting sqref="I62:AD62">
    <cfRule type="containsText" dxfId="208" priority="195" operator="containsText" text="A">
      <formula>NOT(ISERROR(SEARCH("A",I62)))</formula>
    </cfRule>
    <cfRule type="containsText" dxfId="207" priority="196" operator="containsText" text="B">
      <formula>NOT(ISERROR(SEARCH("B",I62)))</formula>
    </cfRule>
    <cfRule type="containsText" dxfId="206" priority="197" operator="containsText" text="c">
      <formula>NOT(ISERROR(SEARCH("c",I62)))</formula>
    </cfRule>
    <cfRule type="containsText" dxfId="205" priority="198" operator="containsText" text="A">
      <formula>NOT(ISERROR(SEARCH("A",I62)))</formula>
    </cfRule>
  </conditionalFormatting>
  <conditionalFormatting sqref="I62:AD62">
    <cfRule type="containsText" dxfId="204" priority="191" operator="containsText" text="A">
      <formula>NOT(ISERROR(SEARCH("A",I62)))</formula>
    </cfRule>
    <cfRule type="containsText" dxfId="203" priority="192" operator="containsText" text="B">
      <formula>NOT(ISERROR(SEARCH("B",I62)))</formula>
    </cfRule>
    <cfRule type="containsText" dxfId="202" priority="193" operator="containsText" text="c">
      <formula>NOT(ISERROR(SEARCH("c",I62)))</formula>
    </cfRule>
    <cfRule type="containsText" dxfId="201" priority="194" operator="containsText" text="A">
      <formula>NOT(ISERROR(SEARCH("A",I62)))</formula>
    </cfRule>
  </conditionalFormatting>
  <conditionalFormatting sqref="I62:AD62">
    <cfRule type="containsText" dxfId="200" priority="187" operator="containsText" text="A">
      <formula>NOT(ISERROR(SEARCH("A",I62)))</formula>
    </cfRule>
    <cfRule type="containsText" dxfId="199" priority="188" operator="containsText" text="B">
      <formula>NOT(ISERROR(SEARCH("B",I62)))</formula>
    </cfRule>
    <cfRule type="containsText" dxfId="198" priority="189" operator="containsText" text="c">
      <formula>NOT(ISERROR(SEARCH("c",I62)))</formula>
    </cfRule>
    <cfRule type="containsText" dxfId="197" priority="190" operator="containsText" text="A">
      <formula>NOT(ISERROR(SEARCH("A",I62)))</formula>
    </cfRule>
  </conditionalFormatting>
  <conditionalFormatting sqref="I62:AD62">
    <cfRule type="containsText" dxfId="196" priority="183" operator="containsText" text="A">
      <formula>NOT(ISERROR(SEARCH("A",I62)))</formula>
    </cfRule>
    <cfRule type="containsText" dxfId="195" priority="184" operator="containsText" text="B">
      <formula>NOT(ISERROR(SEARCH("B",I62)))</formula>
    </cfRule>
    <cfRule type="containsText" dxfId="194" priority="185" operator="containsText" text="c">
      <formula>NOT(ISERROR(SEARCH("c",I62)))</formula>
    </cfRule>
    <cfRule type="containsText" dxfId="193" priority="186" operator="containsText" text="A">
      <formula>NOT(ISERROR(SEARCH("A",I62)))</formula>
    </cfRule>
  </conditionalFormatting>
  <conditionalFormatting sqref="I62:AD62">
    <cfRule type="containsText" dxfId="192" priority="179" operator="containsText" text="A">
      <formula>NOT(ISERROR(SEARCH("A",I62)))</formula>
    </cfRule>
    <cfRule type="containsText" dxfId="191" priority="180" operator="containsText" text="B">
      <formula>NOT(ISERROR(SEARCH("B",I62)))</formula>
    </cfRule>
    <cfRule type="containsText" dxfId="190" priority="181" operator="containsText" text="c">
      <formula>NOT(ISERROR(SEARCH("c",I62)))</formula>
    </cfRule>
    <cfRule type="containsText" dxfId="189" priority="182" operator="containsText" text="A">
      <formula>NOT(ISERROR(SEARCH("A",I62)))</formula>
    </cfRule>
  </conditionalFormatting>
  <conditionalFormatting sqref="I62:AD62">
    <cfRule type="containsText" dxfId="188" priority="175" operator="containsText" text="A">
      <formula>NOT(ISERROR(SEARCH("A",I62)))</formula>
    </cfRule>
    <cfRule type="containsText" dxfId="187" priority="176" operator="containsText" text="B">
      <formula>NOT(ISERROR(SEARCH("B",I62)))</formula>
    </cfRule>
    <cfRule type="containsText" dxfId="186" priority="177" operator="containsText" text="c">
      <formula>NOT(ISERROR(SEARCH("c",I62)))</formula>
    </cfRule>
    <cfRule type="containsText" dxfId="185" priority="178" operator="containsText" text="A">
      <formula>NOT(ISERROR(SEARCH("A",I62)))</formula>
    </cfRule>
  </conditionalFormatting>
  <conditionalFormatting sqref="I62:AD62">
    <cfRule type="containsText" dxfId="184" priority="171" operator="containsText" text="A">
      <formula>NOT(ISERROR(SEARCH("A",I62)))</formula>
    </cfRule>
    <cfRule type="containsText" dxfId="183" priority="172" operator="containsText" text="B">
      <formula>NOT(ISERROR(SEARCH("B",I62)))</formula>
    </cfRule>
    <cfRule type="containsText" dxfId="182" priority="173" operator="containsText" text="c">
      <formula>NOT(ISERROR(SEARCH("c",I62)))</formula>
    </cfRule>
    <cfRule type="containsText" dxfId="181" priority="174" operator="containsText" text="A">
      <formula>NOT(ISERROR(SEARCH("A",I62)))</formula>
    </cfRule>
  </conditionalFormatting>
  <conditionalFormatting sqref="I62:AD62">
    <cfRule type="containsText" dxfId="180" priority="167" operator="containsText" text="A">
      <formula>NOT(ISERROR(SEARCH("A",I62)))</formula>
    </cfRule>
    <cfRule type="containsText" dxfId="179" priority="168" operator="containsText" text="B">
      <formula>NOT(ISERROR(SEARCH("B",I62)))</formula>
    </cfRule>
    <cfRule type="containsText" dxfId="178" priority="169" operator="containsText" text="c">
      <formula>NOT(ISERROR(SEARCH("c",I62)))</formula>
    </cfRule>
    <cfRule type="containsText" dxfId="177" priority="170" operator="containsText" text="A">
      <formula>NOT(ISERROR(SEARCH("A",I62)))</formula>
    </cfRule>
  </conditionalFormatting>
  <conditionalFormatting sqref="I62:AD62">
    <cfRule type="containsText" dxfId="176" priority="163" operator="containsText" text="A">
      <formula>NOT(ISERROR(SEARCH("A",I62)))</formula>
    </cfRule>
    <cfRule type="containsText" dxfId="175" priority="164" operator="containsText" text="B">
      <formula>NOT(ISERROR(SEARCH("B",I62)))</formula>
    </cfRule>
    <cfRule type="containsText" dxfId="174" priority="165" operator="containsText" text="c">
      <formula>NOT(ISERROR(SEARCH("c",I62)))</formula>
    </cfRule>
    <cfRule type="containsText" dxfId="173" priority="166" operator="containsText" text="A">
      <formula>NOT(ISERROR(SEARCH("A",I62)))</formula>
    </cfRule>
  </conditionalFormatting>
  <conditionalFormatting sqref="I62:AD62">
    <cfRule type="containsText" dxfId="172" priority="159" operator="containsText" text="A">
      <formula>NOT(ISERROR(SEARCH("A",I62)))</formula>
    </cfRule>
    <cfRule type="containsText" dxfId="171" priority="160" operator="containsText" text="B">
      <formula>NOT(ISERROR(SEARCH("B",I62)))</formula>
    </cfRule>
    <cfRule type="containsText" dxfId="170" priority="161" operator="containsText" text="c">
      <formula>NOT(ISERROR(SEARCH("c",I62)))</formula>
    </cfRule>
    <cfRule type="containsText" dxfId="169" priority="162" operator="containsText" text="A">
      <formula>NOT(ISERROR(SEARCH("A",I62)))</formula>
    </cfRule>
  </conditionalFormatting>
  <conditionalFormatting sqref="I62:AD62">
    <cfRule type="containsText" dxfId="168" priority="155" operator="containsText" text="A">
      <formula>NOT(ISERROR(SEARCH("A",I62)))</formula>
    </cfRule>
    <cfRule type="containsText" dxfId="167" priority="156" operator="containsText" text="B">
      <formula>NOT(ISERROR(SEARCH("B",I62)))</formula>
    </cfRule>
    <cfRule type="containsText" dxfId="166" priority="157" operator="containsText" text="c">
      <formula>NOT(ISERROR(SEARCH("c",I62)))</formula>
    </cfRule>
    <cfRule type="containsText" dxfId="165" priority="158" operator="containsText" text="A">
      <formula>NOT(ISERROR(SEARCH("A",I62)))</formula>
    </cfRule>
  </conditionalFormatting>
  <conditionalFormatting sqref="I62:AD62">
    <cfRule type="containsText" dxfId="164" priority="151" operator="containsText" text="A">
      <formula>NOT(ISERROR(SEARCH("A",I62)))</formula>
    </cfRule>
    <cfRule type="containsText" dxfId="163" priority="152" operator="containsText" text="B">
      <formula>NOT(ISERROR(SEARCH("B",I62)))</formula>
    </cfRule>
    <cfRule type="containsText" dxfId="162" priority="153" operator="containsText" text="c">
      <formula>NOT(ISERROR(SEARCH("c",I62)))</formula>
    </cfRule>
    <cfRule type="containsText" dxfId="161" priority="154" operator="containsText" text="A">
      <formula>NOT(ISERROR(SEARCH("A",I62)))</formula>
    </cfRule>
  </conditionalFormatting>
  <conditionalFormatting sqref="I62:AD62">
    <cfRule type="containsText" dxfId="160" priority="147" operator="containsText" text="A">
      <formula>NOT(ISERROR(SEARCH("A",I62)))</formula>
    </cfRule>
    <cfRule type="containsText" dxfId="159" priority="148" operator="containsText" text="B">
      <formula>NOT(ISERROR(SEARCH("B",I62)))</formula>
    </cfRule>
    <cfRule type="containsText" dxfId="158" priority="149" operator="containsText" text="c">
      <formula>NOT(ISERROR(SEARCH("c",I62)))</formula>
    </cfRule>
    <cfRule type="containsText" dxfId="157" priority="150" operator="containsText" text="A">
      <formula>NOT(ISERROR(SEARCH("A",I62)))</formula>
    </cfRule>
  </conditionalFormatting>
  <conditionalFormatting sqref="I62:AD62">
    <cfRule type="containsText" dxfId="156" priority="143" operator="containsText" text="A">
      <formula>NOT(ISERROR(SEARCH("A",I62)))</formula>
    </cfRule>
    <cfRule type="containsText" dxfId="155" priority="144" operator="containsText" text="B">
      <formula>NOT(ISERROR(SEARCH("B",I62)))</formula>
    </cfRule>
    <cfRule type="containsText" dxfId="154" priority="145" operator="containsText" text="c">
      <formula>NOT(ISERROR(SEARCH("c",I62)))</formula>
    </cfRule>
    <cfRule type="containsText" dxfId="153" priority="146" operator="containsText" text="A">
      <formula>NOT(ISERROR(SEARCH("A",I62)))</formula>
    </cfRule>
  </conditionalFormatting>
  <conditionalFormatting sqref="I62:AD62">
    <cfRule type="containsText" dxfId="152" priority="139" operator="containsText" text="A">
      <formula>NOT(ISERROR(SEARCH("A",I62)))</formula>
    </cfRule>
    <cfRule type="containsText" dxfId="151" priority="140" operator="containsText" text="B">
      <formula>NOT(ISERROR(SEARCH("B",I62)))</formula>
    </cfRule>
    <cfRule type="containsText" dxfId="150" priority="141" operator="containsText" text="c">
      <formula>NOT(ISERROR(SEARCH("c",I62)))</formula>
    </cfRule>
    <cfRule type="containsText" dxfId="149" priority="142" operator="containsText" text="A">
      <formula>NOT(ISERROR(SEARCH("A",I62)))</formula>
    </cfRule>
  </conditionalFormatting>
  <conditionalFormatting sqref="I62:AD62">
    <cfRule type="containsText" dxfId="148" priority="135" operator="containsText" text="A">
      <formula>NOT(ISERROR(SEARCH("A",I62)))</formula>
    </cfRule>
    <cfRule type="containsText" dxfId="147" priority="136" operator="containsText" text="B">
      <formula>NOT(ISERROR(SEARCH("B",I62)))</formula>
    </cfRule>
    <cfRule type="containsText" dxfId="146" priority="137" operator="containsText" text="c">
      <formula>NOT(ISERROR(SEARCH("c",I62)))</formula>
    </cfRule>
    <cfRule type="containsText" dxfId="145" priority="138" operator="containsText" text="A">
      <formula>NOT(ISERROR(SEARCH("A",I62)))</formula>
    </cfRule>
  </conditionalFormatting>
  <conditionalFormatting sqref="I62:AD62">
    <cfRule type="containsText" dxfId="144" priority="131" operator="containsText" text="A">
      <formula>NOT(ISERROR(SEARCH("A",I62)))</formula>
    </cfRule>
    <cfRule type="containsText" dxfId="143" priority="132" operator="containsText" text="B">
      <formula>NOT(ISERROR(SEARCH("B",I62)))</formula>
    </cfRule>
    <cfRule type="containsText" dxfId="142" priority="133" operator="containsText" text="c">
      <formula>NOT(ISERROR(SEARCH("c",I62)))</formula>
    </cfRule>
    <cfRule type="containsText" dxfId="141" priority="134" operator="containsText" text="A">
      <formula>NOT(ISERROR(SEARCH("A",I62)))</formula>
    </cfRule>
  </conditionalFormatting>
  <conditionalFormatting sqref="I62:AD62">
    <cfRule type="containsText" dxfId="140" priority="127" operator="containsText" text="A">
      <formula>NOT(ISERROR(SEARCH("A",I62)))</formula>
    </cfRule>
    <cfRule type="containsText" dxfId="139" priority="128" operator="containsText" text="B">
      <formula>NOT(ISERROR(SEARCH("B",I62)))</formula>
    </cfRule>
    <cfRule type="containsText" dxfId="138" priority="129" operator="containsText" text="c">
      <formula>NOT(ISERROR(SEARCH("c",I62)))</formula>
    </cfRule>
    <cfRule type="containsText" dxfId="137" priority="130" operator="containsText" text="A">
      <formula>NOT(ISERROR(SEARCH("A",I62)))</formula>
    </cfRule>
  </conditionalFormatting>
  <conditionalFormatting sqref="I62:AD62">
    <cfRule type="containsText" dxfId="136" priority="123" operator="containsText" text="A">
      <formula>NOT(ISERROR(SEARCH("A",I62)))</formula>
    </cfRule>
    <cfRule type="containsText" dxfId="135" priority="124" operator="containsText" text="B">
      <formula>NOT(ISERROR(SEARCH("B",I62)))</formula>
    </cfRule>
    <cfRule type="containsText" dxfId="134" priority="125" operator="containsText" text="c">
      <formula>NOT(ISERROR(SEARCH("c",I62)))</formula>
    </cfRule>
    <cfRule type="containsText" dxfId="133" priority="126" operator="containsText" text="A">
      <formula>NOT(ISERROR(SEARCH("A",I62)))</formula>
    </cfRule>
  </conditionalFormatting>
  <conditionalFormatting sqref="I62:AD62">
    <cfRule type="containsText" dxfId="132" priority="119" operator="containsText" text="A">
      <formula>NOT(ISERROR(SEARCH("A",I62)))</formula>
    </cfRule>
    <cfRule type="containsText" dxfId="131" priority="120" operator="containsText" text="B">
      <formula>NOT(ISERROR(SEARCH("B",I62)))</formula>
    </cfRule>
    <cfRule type="containsText" dxfId="130" priority="121" operator="containsText" text="c">
      <formula>NOT(ISERROR(SEARCH("c",I62)))</formula>
    </cfRule>
    <cfRule type="containsText" dxfId="129" priority="122" operator="containsText" text="A">
      <formula>NOT(ISERROR(SEARCH("A",I62)))</formula>
    </cfRule>
  </conditionalFormatting>
  <conditionalFormatting sqref="I62:AD62">
    <cfRule type="containsText" dxfId="128" priority="115" operator="containsText" text="A">
      <formula>NOT(ISERROR(SEARCH("A",I62)))</formula>
    </cfRule>
    <cfRule type="containsText" dxfId="127" priority="116" operator="containsText" text="B">
      <formula>NOT(ISERROR(SEARCH("B",I62)))</formula>
    </cfRule>
    <cfRule type="containsText" dxfId="126" priority="117" operator="containsText" text="c">
      <formula>NOT(ISERROR(SEARCH("c",I62)))</formula>
    </cfRule>
    <cfRule type="containsText" dxfId="125" priority="118" operator="containsText" text="A">
      <formula>NOT(ISERROR(SEARCH("A",I62)))</formula>
    </cfRule>
  </conditionalFormatting>
  <conditionalFormatting sqref="I62:AD62">
    <cfRule type="containsText" dxfId="124" priority="111" operator="containsText" text="A">
      <formula>NOT(ISERROR(SEARCH("A",I62)))</formula>
    </cfRule>
    <cfRule type="containsText" dxfId="123" priority="112" operator="containsText" text="B">
      <formula>NOT(ISERROR(SEARCH("B",I62)))</formula>
    </cfRule>
    <cfRule type="containsText" dxfId="122" priority="113" operator="containsText" text="c">
      <formula>NOT(ISERROR(SEARCH("c",I62)))</formula>
    </cfRule>
    <cfRule type="containsText" dxfId="121" priority="114" operator="containsText" text="A">
      <formula>NOT(ISERROR(SEARCH("A",I62)))</formula>
    </cfRule>
  </conditionalFormatting>
  <conditionalFormatting sqref="I62:AD62">
    <cfRule type="containsText" dxfId="120" priority="107" operator="containsText" text="A">
      <formula>NOT(ISERROR(SEARCH("A",I62)))</formula>
    </cfRule>
    <cfRule type="containsText" dxfId="119" priority="108" operator="containsText" text="B">
      <formula>NOT(ISERROR(SEARCH("B",I62)))</formula>
    </cfRule>
    <cfRule type="containsText" dxfId="118" priority="109" operator="containsText" text="c">
      <formula>NOT(ISERROR(SEARCH("c",I62)))</formula>
    </cfRule>
    <cfRule type="containsText" dxfId="117" priority="110" operator="containsText" text="A">
      <formula>NOT(ISERROR(SEARCH("A",I62)))</formula>
    </cfRule>
  </conditionalFormatting>
  <conditionalFormatting sqref="I62:AD62">
    <cfRule type="containsText" dxfId="116" priority="103" operator="containsText" text="A">
      <formula>NOT(ISERROR(SEARCH("A",I62)))</formula>
    </cfRule>
    <cfRule type="containsText" dxfId="115" priority="104" operator="containsText" text="B">
      <formula>NOT(ISERROR(SEARCH("B",I62)))</formula>
    </cfRule>
    <cfRule type="containsText" dxfId="114" priority="105" operator="containsText" text="c">
      <formula>NOT(ISERROR(SEARCH("c",I62)))</formula>
    </cfRule>
    <cfRule type="containsText" dxfId="113" priority="106" operator="containsText" text="A">
      <formula>NOT(ISERROR(SEARCH("A",I62)))</formula>
    </cfRule>
  </conditionalFormatting>
  <conditionalFormatting sqref="I62:AD62">
    <cfRule type="containsText" dxfId="112" priority="99" operator="containsText" text="A">
      <formula>NOT(ISERROR(SEARCH("A",I62)))</formula>
    </cfRule>
    <cfRule type="containsText" dxfId="111" priority="100" operator="containsText" text="B">
      <formula>NOT(ISERROR(SEARCH("B",I62)))</formula>
    </cfRule>
    <cfRule type="containsText" dxfId="110" priority="101" operator="containsText" text="c">
      <formula>NOT(ISERROR(SEARCH("c",I62)))</formula>
    </cfRule>
    <cfRule type="containsText" dxfId="109" priority="102" operator="containsText" text="A">
      <formula>NOT(ISERROR(SEARCH("A",I62)))</formula>
    </cfRule>
  </conditionalFormatting>
  <conditionalFormatting sqref="I62:AD62">
    <cfRule type="containsText" dxfId="108" priority="95" operator="containsText" text="A">
      <formula>NOT(ISERROR(SEARCH("A",I62)))</formula>
    </cfRule>
    <cfRule type="containsText" dxfId="107" priority="96" operator="containsText" text="B">
      <formula>NOT(ISERROR(SEARCH("B",I62)))</formula>
    </cfRule>
    <cfRule type="containsText" dxfId="106" priority="97" operator="containsText" text="c">
      <formula>NOT(ISERROR(SEARCH("c",I62)))</formula>
    </cfRule>
    <cfRule type="containsText" dxfId="105" priority="98" operator="containsText" text="A">
      <formula>NOT(ISERROR(SEARCH("A",I62)))</formula>
    </cfRule>
  </conditionalFormatting>
  <conditionalFormatting sqref="I62:AD62">
    <cfRule type="containsText" dxfId="104" priority="91" operator="containsText" text="A">
      <formula>NOT(ISERROR(SEARCH("A",I62)))</formula>
    </cfRule>
    <cfRule type="containsText" dxfId="103" priority="92" operator="containsText" text="B">
      <formula>NOT(ISERROR(SEARCH("B",I62)))</formula>
    </cfRule>
    <cfRule type="containsText" dxfId="102" priority="93" operator="containsText" text="c">
      <formula>NOT(ISERROR(SEARCH("c",I62)))</formula>
    </cfRule>
    <cfRule type="containsText" dxfId="101" priority="94" operator="containsText" text="A">
      <formula>NOT(ISERROR(SEARCH("A",I62)))</formula>
    </cfRule>
  </conditionalFormatting>
  <conditionalFormatting sqref="I62:AD62">
    <cfRule type="containsText" dxfId="100" priority="87" operator="containsText" text="A">
      <formula>NOT(ISERROR(SEARCH("A",I62)))</formula>
    </cfRule>
    <cfRule type="containsText" dxfId="99" priority="88" operator="containsText" text="B">
      <formula>NOT(ISERROR(SEARCH("B",I62)))</formula>
    </cfRule>
    <cfRule type="containsText" dxfId="98" priority="89" operator="containsText" text="c">
      <formula>NOT(ISERROR(SEARCH("c",I62)))</formula>
    </cfRule>
    <cfRule type="containsText" dxfId="97" priority="90" operator="containsText" text="A">
      <formula>NOT(ISERROR(SEARCH("A",I62)))</formula>
    </cfRule>
  </conditionalFormatting>
  <conditionalFormatting sqref="I62:AD62">
    <cfRule type="containsText" dxfId="96" priority="83" operator="containsText" text="A">
      <formula>NOT(ISERROR(SEARCH("A",I62)))</formula>
    </cfRule>
    <cfRule type="containsText" dxfId="95" priority="84" operator="containsText" text="B">
      <formula>NOT(ISERROR(SEARCH("B",I62)))</formula>
    </cfRule>
    <cfRule type="containsText" dxfId="94" priority="85" operator="containsText" text="c">
      <formula>NOT(ISERROR(SEARCH("c",I62)))</formula>
    </cfRule>
    <cfRule type="containsText" dxfId="93" priority="86" operator="containsText" text="A">
      <formula>NOT(ISERROR(SEARCH("A",I62)))</formula>
    </cfRule>
  </conditionalFormatting>
  <conditionalFormatting sqref="I62:AD62">
    <cfRule type="containsText" dxfId="92" priority="79" operator="containsText" text="A">
      <formula>NOT(ISERROR(SEARCH("A",I62)))</formula>
    </cfRule>
    <cfRule type="containsText" dxfId="91" priority="80" operator="containsText" text="B">
      <formula>NOT(ISERROR(SEARCH("B",I62)))</formula>
    </cfRule>
    <cfRule type="containsText" dxfId="90" priority="81" operator="containsText" text="c">
      <formula>NOT(ISERROR(SEARCH("c",I62)))</formula>
    </cfRule>
    <cfRule type="containsText" dxfId="89" priority="82" operator="containsText" text="A">
      <formula>NOT(ISERROR(SEARCH("A",I62)))</formula>
    </cfRule>
  </conditionalFormatting>
  <conditionalFormatting sqref="I62:AD62">
    <cfRule type="containsText" dxfId="88" priority="75" operator="containsText" text="A">
      <formula>NOT(ISERROR(SEARCH("A",I62)))</formula>
    </cfRule>
    <cfRule type="containsText" dxfId="87" priority="76" operator="containsText" text="B">
      <formula>NOT(ISERROR(SEARCH("B",I62)))</formula>
    </cfRule>
    <cfRule type="containsText" dxfId="86" priority="77" operator="containsText" text="c">
      <formula>NOT(ISERROR(SEARCH("c",I62)))</formula>
    </cfRule>
    <cfRule type="containsText" dxfId="85" priority="78" operator="containsText" text="A">
      <formula>NOT(ISERROR(SEARCH("A",I62)))</formula>
    </cfRule>
  </conditionalFormatting>
  <conditionalFormatting sqref="I62:AD62">
    <cfRule type="containsText" dxfId="84" priority="71" operator="containsText" text="A">
      <formula>NOT(ISERROR(SEARCH("A",I62)))</formula>
    </cfRule>
    <cfRule type="containsText" dxfId="83" priority="72" operator="containsText" text="B">
      <formula>NOT(ISERROR(SEARCH("B",I62)))</formula>
    </cfRule>
    <cfRule type="containsText" dxfId="82" priority="73" operator="containsText" text="c">
      <formula>NOT(ISERROR(SEARCH("c",I62)))</formula>
    </cfRule>
    <cfRule type="containsText" dxfId="81" priority="74" operator="containsText" text="A">
      <formula>NOT(ISERROR(SEARCH("A",I62)))</formula>
    </cfRule>
  </conditionalFormatting>
  <conditionalFormatting sqref="I62:AD62">
    <cfRule type="containsText" dxfId="80" priority="67" operator="containsText" text="A">
      <formula>NOT(ISERROR(SEARCH("A",I62)))</formula>
    </cfRule>
    <cfRule type="containsText" dxfId="79" priority="68" operator="containsText" text="B">
      <formula>NOT(ISERROR(SEARCH("B",I62)))</formula>
    </cfRule>
    <cfRule type="containsText" dxfId="78" priority="69" operator="containsText" text="c">
      <formula>NOT(ISERROR(SEARCH("c",I62)))</formula>
    </cfRule>
    <cfRule type="containsText" dxfId="77" priority="70" operator="containsText" text="A">
      <formula>NOT(ISERROR(SEARCH("A",I62)))</formula>
    </cfRule>
  </conditionalFormatting>
  <conditionalFormatting sqref="I62:AD62">
    <cfRule type="containsText" dxfId="76" priority="63" operator="containsText" text="A">
      <formula>NOT(ISERROR(SEARCH("A",I62)))</formula>
    </cfRule>
    <cfRule type="containsText" dxfId="75" priority="64" operator="containsText" text="B">
      <formula>NOT(ISERROR(SEARCH("B",I62)))</formula>
    </cfRule>
    <cfRule type="containsText" dxfId="74" priority="65" operator="containsText" text="c">
      <formula>NOT(ISERROR(SEARCH("c",I62)))</formula>
    </cfRule>
    <cfRule type="containsText" dxfId="73" priority="66" operator="containsText" text="A">
      <formula>NOT(ISERROR(SEARCH("A",I62)))</formula>
    </cfRule>
  </conditionalFormatting>
  <conditionalFormatting sqref="I62:AD62">
    <cfRule type="containsText" dxfId="72" priority="59" operator="containsText" text="A">
      <formula>NOT(ISERROR(SEARCH("A",I62)))</formula>
    </cfRule>
    <cfRule type="containsText" dxfId="71" priority="60" operator="containsText" text="B">
      <formula>NOT(ISERROR(SEARCH("B",I62)))</formula>
    </cfRule>
    <cfRule type="containsText" dxfId="70" priority="61" operator="containsText" text="c">
      <formula>NOT(ISERROR(SEARCH("c",I62)))</formula>
    </cfRule>
    <cfRule type="containsText" dxfId="69" priority="62" operator="containsText" text="A">
      <formula>NOT(ISERROR(SEARCH("A",I62)))</formula>
    </cfRule>
  </conditionalFormatting>
  <conditionalFormatting sqref="I62:AD62">
    <cfRule type="containsText" dxfId="68" priority="55" operator="containsText" text="A">
      <formula>NOT(ISERROR(SEARCH("A",I62)))</formula>
    </cfRule>
    <cfRule type="containsText" dxfId="67" priority="56" operator="containsText" text="B">
      <formula>NOT(ISERROR(SEARCH("B",I62)))</formula>
    </cfRule>
    <cfRule type="containsText" dxfId="66" priority="57" operator="containsText" text="c">
      <formula>NOT(ISERROR(SEARCH("c",I62)))</formula>
    </cfRule>
    <cfRule type="containsText" dxfId="65" priority="58" operator="containsText" text="A">
      <formula>NOT(ISERROR(SEARCH("A",I62)))</formula>
    </cfRule>
  </conditionalFormatting>
  <conditionalFormatting sqref="I62:AD62">
    <cfRule type="containsText" dxfId="64" priority="51" operator="containsText" text="A">
      <formula>NOT(ISERROR(SEARCH("A",I62)))</formula>
    </cfRule>
    <cfRule type="containsText" dxfId="63" priority="52" operator="containsText" text="B">
      <formula>NOT(ISERROR(SEARCH("B",I62)))</formula>
    </cfRule>
    <cfRule type="containsText" dxfId="62" priority="53" operator="containsText" text="c">
      <formula>NOT(ISERROR(SEARCH("c",I62)))</formula>
    </cfRule>
    <cfRule type="containsText" dxfId="61" priority="54" operator="containsText" text="A">
      <formula>NOT(ISERROR(SEARCH("A",I62)))</formula>
    </cfRule>
  </conditionalFormatting>
  <conditionalFormatting sqref="I62:AD62">
    <cfRule type="containsText" dxfId="60" priority="47" operator="containsText" text="A">
      <formula>NOT(ISERROR(SEARCH("A",I62)))</formula>
    </cfRule>
    <cfRule type="containsText" dxfId="59" priority="48" operator="containsText" text="B">
      <formula>NOT(ISERROR(SEARCH("B",I62)))</formula>
    </cfRule>
    <cfRule type="containsText" dxfId="58" priority="49" operator="containsText" text="c">
      <formula>NOT(ISERROR(SEARCH("c",I62)))</formula>
    </cfRule>
    <cfRule type="containsText" dxfId="57" priority="50" operator="containsText" text="A">
      <formula>NOT(ISERROR(SEARCH("A",I62)))</formula>
    </cfRule>
  </conditionalFormatting>
  <conditionalFormatting sqref="I62:AD62">
    <cfRule type="containsText" dxfId="56" priority="43" operator="containsText" text="A">
      <formula>NOT(ISERROR(SEARCH("A",I62)))</formula>
    </cfRule>
    <cfRule type="containsText" dxfId="55" priority="44" operator="containsText" text="B">
      <formula>NOT(ISERROR(SEARCH("B",I62)))</formula>
    </cfRule>
    <cfRule type="containsText" dxfId="54" priority="45" operator="containsText" text="c">
      <formula>NOT(ISERROR(SEARCH("c",I62)))</formula>
    </cfRule>
    <cfRule type="containsText" dxfId="53" priority="46" operator="containsText" text="A">
      <formula>NOT(ISERROR(SEARCH("A",I62)))</formula>
    </cfRule>
  </conditionalFormatting>
  <conditionalFormatting sqref="I62:AD62">
    <cfRule type="containsText" dxfId="52" priority="39" operator="containsText" text="A">
      <formula>NOT(ISERROR(SEARCH("A",I62)))</formula>
    </cfRule>
    <cfRule type="containsText" dxfId="51" priority="40" operator="containsText" text="B">
      <formula>NOT(ISERROR(SEARCH("B",I62)))</formula>
    </cfRule>
    <cfRule type="containsText" dxfId="50" priority="41" operator="containsText" text="c">
      <formula>NOT(ISERROR(SEARCH("c",I62)))</formula>
    </cfRule>
    <cfRule type="containsText" dxfId="49" priority="42" operator="containsText" text="A">
      <formula>NOT(ISERROR(SEARCH("A",I62)))</formula>
    </cfRule>
  </conditionalFormatting>
  <conditionalFormatting sqref="I62:AD62">
    <cfRule type="containsText" dxfId="48" priority="35" operator="containsText" text="A">
      <formula>NOT(ISERROR(SEARCH("A",I62)))</formula>
    </cfRule>
    <cfRule type="containsText" dxfId="47" priority="36" operator="containsText" text="B">
      <formula>NOT(ISERROR(SEARCH("B",I62)))</formula>
    </cfRule>
    <cfRule type="containsText" dxfId="46" priority="37" operator="containsText" text="c">
      <formula>NOT(ISERROR(SEARCH("c",I62)))</formula>
    </cfRule>
    <cfRule type="containsText" dxfId="45" priority="38" operator="containsText" text="A">
      <formula>NOT(ISERROR(SEARCH("A",I62)))</formula>
    </cfRule>
  </conditionalFormatting>
  <conditionalFormatting sqref="I62:AD62">
    <cfRule type="containsText" dxfId="44" priority="31" operator="containsText" text="A">
      <formula>NOT(ISERROR(SEARCH("A",I62)))</formula>
    </cfRule>
    <cfRule type="containsText" dxfId="43" priority="32" operator="containsText" text="B">
      <formula>NOT(ISERROR(SEARCH("B",I62)))</formula>
    </cfRule>
    <cfRule type="containsText" dxfId="42" priority="33" operator="containsText" text="c">
      <formula>NOT(ISERROR(SEARCH("c",I62)))</formula>
    </cfRule>
    <cfRule type="containsText" dxfId="41" priority="34" operator="containsText" text="A">
      <formula>NOT(ISERROR(SEARCH("A",I62)))</formula>
    </cfRule>
  </conditionalFormatting>
  <conditionalFormatting sqref="I62:AD62">
    <cfRule type="containsText" dxfId="40" priority="27" operator="containsText" text="A">
      <formula>NOT(ISERROR(SEARCH("A",I62)))</formula>
    </cfRule>
    <cfRule type="containsText" dxfId="39" priority="28" operator="containsText" text="B">
      <formula>NOT(ISERROR(SEARCH("B",I62)))</formula>
    </cfRule>
    <cfRule type="containsText" dxfId="38" priority="29" operator="containsText" text="c">
      <formula>NOT(ISERROR(SEARCH("c",I62)))</formula>
    </cfRule>
    <cfRule type="containsText" dxfId="37" priority="30" operator="containsText" text="A">
      <formula>NOT(ISERROR(SEARCH("A",I62)))</formula>
    </cfRule>
  </conditionalFormatting>
  <conditionalFormatting sqref="I62:AD62">
    <cfRule type="containsText" dxfId="36" priority="23" operator="containsText" text="A">
      <formula>NOT(ISERROR(SEARCH("A",I62)))</formula>
    </cfRule>
    <cfRule type="containsText" dxfId="35" priority="24" operator="containsText" text="B">
      <formula>NOT(ISERROR(SEARCH("B",I62)))</formula>
    </cfRule>
    <cfRule type="containsText" dxfId="34" priority="25" operator="containsText" text="c">
      <formula>NOT(ISERROR(SEARCH("c",I62)))</formula>
    </cfRule>
    <cfRule type="containsText" dxfId="33" priority="26" operator="containsText" text="A">
      <formula>NOT(ISERROR(SEARCH("A",I62)))</formula>
    </cfRule>
  </conditionalFormatting>
  <conditionalFormatting sqref="I62:AD62">
    <cfRule type="containsText" dxfId="32" priority="19" operator="containsText" text="A">
      <formula>NOT(ISERROR(SEARCH("A",I62)))</formula>
    </cfRule>
    <cfRule type="containsText" dxfId="31" priority="20" operator="containsText" text="B">
      <formula>NOT(ISERROR(SEARCH("B",I62)))</formula>
    </cfRule>
    <cfRule type="containsText" dxfId="30" priority="21" operator="containsText" text="c">
      <formula>NOT(ISERROR(SEARCH("c",I62)))</formula>
    </cfRule>
    <cfRule type="containsText" dxfId="29" priority="22" operator="containsText" text="A">
      <formula>NOT(ISERROR(SEARCH("A",I62)))</formula>
    </cfRule>
  </conditionalFormatting>
  <conditionalFormatting sqref="AE62">
    <cfRule type="cellIs" dxfId="28" priority="12" operator="between">
      <formula>5</formula>
      <formula>6</formula>
    </cfRule>
    <cfRule type="cellIs" dxfId="27" priority="13" operator="between">
      <formula>5</formula>
      <formula>6</formula>
    </cfRule>
    <cfRule type="cellIs" dxfId="26" priority="14" operator="between">
      <formula>3</formula>
      <formula>4</formula>
    </cfRule>
    <cfRule type="cellIs" dxfId="25" priority="15" operator="between">
      <formula>1</formula>
      <formula>2</formula>
    </cfRule>
    <cfRule type="cellIs" dxfId="24" priority="16" operator="between">
      <formula>1</formula>
      <formula>2</formula>
    </cfRule>
    <cfRule type="cellIs" dxfId="23" priority="17" operator="equal">
      <formula>1</formula>
    </cfRule>
    <cfRule type="cellIs" dxfId="22" priority="18" operator="equal">
      <formula>"1 ; 2"</formula>
    </cfRule>
  </conditionalFormatting>
  <conditionalFormatting sqref="F45:H45">
    <cfRule type="containsText" dxfId="21" priority="8" operator="containsText" text="A">
      <formula>NOT(ISERROR(SEARCH("A",F45)))</formula>
    </cfRule>
    <cfRule type="containsText" dxfId="20" priority="9" operator="containsText" text="B">
      <formula>NOT(ISERROR(SEARCH("B",F45)))</formula>
    </cfRule>
    <cfRule type="containsText" dxfId="19" priority="10" operator="containsText" text="c">
      <formula>NOT(ISERROR(SEARCH("c",F45)))</formula>
    </cfRule>
    <cfRule type="containsText" dxfId="18" priority="11" operator="containsText" text="A">
      <formula>NOT(ISERROR(SEARCH("A",F45)))</formula>
    </cfRule>
  </conditionalFormatting>
  <conditionalFormatting sqref="D47">
    <cfRule type="cellIs" dxfId="13" priority="7" operator="lessThan">
      <formula>5</formula>
    </cfRule>
  </conditionalFormatting>
  <conditionalFormatting sqref="H12:H14 H25 H27 H23 H21 G12:G20 H10 H8 H17:H19">
    <cfRule type="cellIs" dxfId="11" priority="6" operator="equal">
      <formula>"A"</formula>
    </cfRule>
  </conditionalFormatting>
  <conditionalFormatting sqref="H12:H14 H25 H27 H23 H21 G12:G20 H10 H8 H17:H19">
    <cfRule type="cellIs" dxfId="9" priority="5" operator="equal">
      <formula>"B"</formula>
    </cfRule>
  </conditionalFormatting>
  <conditionalFormatting sqref="H12:H14 H25 H27 H23 H21 G12:G20 H10 H8 H17:H19">
    <cfRule type="cellIs" dxfId="7" priority="4" operator="equal">
      <formula>"C"</formula>
    </cfRule>
  </conditionalFormatting>
  <conditionalFormatting sqref="H38 G42:H42 G30:H30 G27 H32:H36 H8:H27 G8:G22 H40">
    <cfRule type="cellIs" dxfId="5" priority="1" operator="equal">
      <formula>"C"</formula>
    </cfRule>
    <cfRule type="cellIs" dxfId="4" priority="2" operator="equal">
      <formula>"B"</formula>
    </cfRule>
    <cfRule type="cellIs" dxfId="3" priority="3" operator="equal">
      <formula>"A"</formula>
    </cfRule>
  </conditionalFormatting>
  <dataValidations count="3">
    <dataValidation type="list" allowBlank="1" showInputMessage="1" showErrorMessage="1" sqref="H8 H42 H40 H38 H36 H34 H32 H30 H44 H21 H23 H25 H27 G12:G20 H10">
      <formula1>$J$4:$J$6</formula1>
    </dataValidation>
    <dataValidation type="list" allowBlank="1" showInputMessage="1" showErrorMessage="1" sqref="I62:AD62">
      <formula1>$AF$2:$AF$4</formula1>
    </dataValidation>
    <dataValidation type="list" allowBlank="1" showInputMessage="1" showErrorMessage="1" sqref="E62">
      <formula1>$AF$6:$AF$7</formula1>
    </dataValidation>
  </dataValidations>
  <pageMargins left="0.78740157499999996" right="0.78740157499999996" top="0.984251969" bottom="0.984251969" header="0.4921259845" footer="0.4921259845"/>
  <pageSetup paperSize="9" scale="66"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Feuil4">
    <tabColor theme="3" tint="0.39997558519241921"/>
    <pageSetUpPr fitToPage="1"/>
  </sheetPr>
  <dimension ref="B1:N40"/>
  <sheetViews>
    <sheetView showGridLines="0" view="pageBreakPreview" zoomScaleNormal="100" zoomScaleSheetLayoutView="100" workbookViewId="0">
      <selection activeCell="Q35" sqref="Q35"/>
    </sheetView>
  </sheetViews>
  <sheetFormatPr baseColWidth="10" defaultRowHeight="12.75"/>
  <cols>
    <col min="2" max="2" width="15.140625" customWidth="1"/>
    <col min="3" max="3" width="16" customWidth="1"/>
    <col min="4" max="4" width="16.85546875" customWidth="1"/>
    <col min="5" max="5" width="14.85546875" customWidth="1"/>
    <col min="6" max="6" width="12" bestFit="1" customWidth="1"/>
    <col min="8" max="8" width="5.28515625" customWidth="1"/>
    <col min="9" max="9" width="4.140625" customWidth="1"/>
    <col min="10" max="10" width="11.85546875" customWidth="1"/>
    <col min="11" max="11" width="19" customWidth="1"/>
  </cols>
  <sheetData>
    <row r="1" spans="2:14" ht="42.75" customHeight="1" thickBot="1">
      <c r="B1" s="34"/>
      <c r="C1" s="34"/>
      <c r="D1" s="34"/>
      <c r="E1" s="34"/>
      <c r="F1" s="34"/>
      <c r="G1" s="34"/>
    </row>
    <row r="2" spans="2:14" ht="37.5" customHeight="1" thickTop="1" thickBot="1">
      <c r="B2" s="34"/>
      <c r="C2" s="74" t="s">
        <v>91</v>
      </c>
      <c r="D2" s="174" t="s">
        <v>114</v>
      </c>
      <c r="E2" s="174"/>
      <c r="F2" s="175"/>
      <c r="G2" s="34"/>
      <c r="H2" s="34"/>
      <c r="I2" s="34"/>
      <c r="J2" s="34"/>
      <c r="K2" s="34"/>
      <c r="L2" s="34"/>
      <c r="M2" s="34"/>
      <c r="N2" s="34"/>
    </row>
    <row r="3" spans="2:14" ht="13.5" thickTop="1">
      <c r="B3" s="34"/>
      <c r="C3" s="34"/>
      <c r="D3" s="34"/>
      <c r="E3" s="34"/>
      <c r="F3" s="34"/>
      <c r="G3" s="34"/>
      <c r="H3" s="34"/>
      <c r="I3" s="34"/>
      <c r="J3" s="34"/>
      <c r="K3" s="34"/>
      <c r="L3" s="34"/>
      <c r="M3" s="34"/>
      <c r="N3" s="34"/>
    </row>
    <row r="4" spans="2:14" ht="15.75">
      <c r="B4" s="34"/>
      <c r="C4" s="34"/>
      <c r="D4" s="53" t="s">
        <v>57</v>
      </c>
      <c r="E4" s="35">
        <f ca="1">TODAY()</f>
        <v>41199</v>
      </c>
      <c r="F4" s="34"/>
      <c r="G4" s="34"/>
      <c r="H4" s="34"/>
      <c r="I4" s="34"/>
      <c r="J4" s="75" t="s">
        <v>97</v>
      </c>
      <c r="K4" s="75" t="s">
        <v>96</v>
      </c>
      <c r="L4" s="34"/>
      <c r="M4" s="34"/>
      <c r="N4" s="34"/>
    </row>
    <row r="5" spans="2:14" ht="18.75">
      <c r="B5" s="34"/>
      <c r="C5" s="34"/>
      <c r="D5" s="34"/>
      <c r="E5" s="34"/>
      <c r="F5" s="34"/>
      <c r="G5" s="34"/>
      <c r="H5" s="34"/>
      <c r="I5" s="34"/>
      <c r="J5" s="35">
        <v>40909</v>
      </c>
      <c r="K5" s="47">
        <v>150</v>
      </c>
      <c r="L5" s="34"/>
      <c r="M5" s="34"/>
      <c r="N5" s="34"/>
    </row>
    <row r="6" spans="2:14" ht="21" customHeight="1">
      <c r="B6" s="36"/>
      <c r="C6" s="176" t="s">
        <v>87</v>
      </c>
      <c r="D6" s="176"/>
      <c r="E6" s="176"/>
      <c r="F6" s="176"/>
      <c r="G6" s="36"/>
      <c r="H6" s="34"/>
      <c r="I6" s="34"/>
      <c r="J6" s="35">
        <v>41193</v>
      </c>
      <c r="K6" s="56">
        <v>228.125</v>
      </c>
      <c r="L6" s="34"/>
      <c r="M6" s="34"/>
      <c r="N6" s="34"/>
    </row>
    <row r="7" spans="2:14" ht="19.5" thickBot="1">
      <c r="B7" s="34"/>
      <c r="C7" s="34"/>
      <c r="D7" s="34"/>
      <c r="E7" s="34"/>
      <c r="F7" s="34"/>
      <c r="G7" s="34"/>
      <c r="H7" s="34"/>
      <c r="I7" s="34"/>
      <c r="J7" s="35">
        <v>41010</v>
      </c>
      <c r="K7" s="56">
        <v>253.75</v>
      </c>
      <c r="L7" s="34"/>
      <c r="M7" s="34"/>
      <c r="N7" s="34"/>
    </row>
    <row r="8" spans="2:14" ht="19.5" thickTop="1">
      <c r="B8" s="37"/>
      <c r="C8" s="38"/>
      <c r="D8" s="39" t="s">
        <v>95</v>
      </c>
      <c r="E8" s="40">
        <f>SUM(E9:E14)</f>
        <v>53</v>
      </c>
      <c r="F8" s="38" t="s">
        <v>98</v>
      </c>
      <c r="G8" s="41"/>
      <c r="H8" s="34"/>
      <c r="I8" s="34"/>
      <c r="J8" s="35">
        <v>41077</v>
      </c>
      <c r="K8" s="56">
        <v>253.75</v>
      </c>
      <c r="L8" s="34"/>
      <c r="M8" s="34"/>
      <c r="N8" s="34"/>
    </row>
    <row r="9" spans="2:14" ht="18.75">
      <c r="B9" s="42"/>
      <c r="C9" s="43"/>
      <c r="D9" s="44" t="s">
        <v>81</v>
      </c>
      <c r="E9" s="45">
        <f>'LISTE DES RESIDENTS'!AG3</f>
        <v>1</v>
      </c>
      <c r="F9" s="57">
        <f>E9/E8</f>
        <v>1.8867924528301886E-2</v>
      </c>
      <c r="G9" s="46"/>
      <c r="H9" s="34"/>
      <c r="I9" s="34"/>
      <c r="J9" s="35">
        <v>41138</v>
      </c>
      <c r="K9" s="56">
        <v>348.75</v>
      </c>
      <c r="L9" s="34"/>
      <c r="M9" s="34"/>
      <c r="N9" s="34"/>
    </row>
    <row r="10" spans="2:14" ht="18.75">
      <c r="B10" s="42"/>
      <c r="C10" s="43"/>
      <c r="D10" s="44" t="s">
        <v>82</v>
      </c>
      <c r="E10" s="45">
        <f>'LISTE DES RESIDENTS'!AH3</f>
        <v>2</v>
      </c>
      <c r="F10" s="57">
        <f>E10/E8</f>
        <v>3.7735849056603772E-2</v>
      </c>
      <c r="G10" s="46"/>
      <c r="H10" s="34"/>
      <c r="I10" s="34"/>
      <c r="J10" s="35">
        <v>41199</v>
      </c>
      <c r="K10" s="56">
        <v>309.24528301886795</v>
      </c>
      <c r="L10" s="34"/>
      <c r="M10" s="34"/>
      <c r="N10" s="34"/>
    </row>
    <row r="11" spans="2:14" ht="15.75">
      <c r="B11" s="42"/>
      <c r="C11" s="43"/>
      <c r="D11" s="44" t="s">
        <v>83</v>
      </c>
      <c r="E11" s="45">
        <f>'LISTE DES RESIDENTS'!AI3</f>
        <v>9</v>
      </c>
      <c r="F11" s="57">
        <f>E11/E8</f>
        <v>0.16981132075471697</v>
      </c>
      <c r="G11" s="46"/>
      <c r="H11" s="34"/>
      <c r="I11" s="34"/>
      <c r="J11" s="165"/>
      <c r="K11" s="165"/>
      <c r="L11" s="34"/>
      <c r="M11" s="34"/>
      <c r="N11" s="34"/>
    </row>
    <row r="12" spans="2:14" ht="15.75">
      <c r="B12" s="42"/>
      <c r="C12" s="43"/>
      <c r="D12" s="44" t="s">
        <v>84</v>
      </c>
      <c r="E12" s="45">
        <f>'LISTE DES RESIDENTS'!AJ3</f>
        <v>14</v>
      </c>
      <c r="F12" s="57">
        <f>E12/E8</f>
        <v>0.26415094339622641</v>
      </c>
      <c r="G12" s="46"/>
      <c r="H12" s="34"/>
      <c r="I12" s="34"/>
      <c r="J12" s="165"/>
      <c r="K12" s="165"/>
      <c r="L12" s="34"/>
      <c r="M12" s="34"/>
      <c r="N12" s="34"/>
    </row>
    <row r="13" spans="2:14" ht="15.75">
      <c r="B13" s="42"/>
      <c r="C13" s="43"/>
      <c r="D13" s="44" t="s">
        <v>85</v>
      </c>
      <c r="E13" s="45">
        <f>'LISTE DES RESIDENTS'!AK3</f>
        <v>0</v>
      </c>
      <c r="F13" s="57">
        <f>E13/E8</f>
        <v>0</v>
      </c>
      <c r="G13" s="46"/>
      <c r="H13" s="48"/>
      <c r="I13" s="34"/>
      <c r="J13" s="165"/>
      <c r="K13" s="165"/>
      <c r="L13" s="34"/>
      <c r="M13" s="34"/>
      <c r="N13" s="34"/>
    </row>
    <row r="14" spans="2:14" ht="15.75">
      <c r="B14" s="42"/>
      <c r="C14" s="43"/>
      <c r="D14" s="44" t="s">
        <v>86</v>
      </c>
      <c r="E14" s="45">
        <f>'LISTE DES RESIDENTS'!AL3</f>
        <v>27</v>
      </c>
      <c r="F14" s="57">
        <f>E14/E8</f>
        <v>0.50943396226415094</v>
      </c>
      <c r="G14" s="46"/>
      <c r="H14" s="34"/>
      <c r="I14" s="34"/>
      <c r="J14" s="165"/>
      <c r="K14" s="165"/>
      <c r="L14" s="34"/>
      <c r="M14" s="34"/>
      <c r="N14" s="34"/>
    </row>
    <row r="15" spans="2:14" ht="15.75">
      <c r="B15" s="42"/>
      <c r="C15" s="43"/>
      <c r="D15" s="43"/>
      <c r="E15" s="45"/>
      <c r="F15" s="43"/>
      <c r="G15" s="46"/>
      <c r="H15" s="34"/>
      <c r="I15" s="34"/>
      <c r="J15" s="165"/>
      <c r="K15" s="165"/>
      <c r="L15" s="34"/>
      <c r="M15" s="34"/>
      <c r="N15" s="34"/>
    </row>
    <row r="16" spans="2:14" ht="18.75">
      <c r="B16" s="42"/>
      <c r="C16" s="54"/>
      <c r="D16" s="55" t="s">
        <v>80</v>
      </c>
      <c r="E16" s="56">
        <f>(E9*1000+E10*840+E11*660+E12*420+E13*250+E14*70)/E8</f>
        <v>309.24528301886795</v>
      </c>
      <c r="F16" s="49"/>
      <c r="G16" s="46"/>
      <c r="H16" s="34"/>
      <c r="I16" s="34"/>
      <c r="J16" s="165"/>
      <c r="K16" s="165"/>
      <c r="L16" s="34"/>
      <c r="M16" s="34"/>
      <c r="N16" s="34"/>
    </row>
    <row r="17" spans="2:14" ht="16.5" thickBot="1">
      <c r="B17" s="50"/>
      <c r="C17" s="51"/>
      <c r="D17" s="51"/>
      <c r="E17" s="51"/>
      <c r="F17" s="51"/>
      <c r="G17" s="52"/>
      <c r="H17" s="34"/>
      <c r="I17" s="34"/>
      <c r="J17" s="165"/>
      <c r="K17" s="165"/>
      <c r="L17" s="34"/>
      <c r="M17" s="34"/>
      <c r="N17" s="34"/>
    </row>
    <row r="18" spans="2:14" ht="13.5" thickTop="1">
      <c r="B18" s="34"/>
      <c r="C18" s="34"/>
      <c r="D18" s="34"/>
      <c r="E18" s="34"/>
      <c r="F18" s="34"/>
      <c r="G18" s="34"/>
      <c r="H18" s="34"/>
      <c r="I18" s="34"/>
      <c r="J18" s="165"/>
      <c r="K18" s="165"/>
      <c r="L18" s="34"/>
      <c r="M18" s="34"/>
      <c r="N18" s="34"/>
    </row>
    <row r="19" spans="2:14">
      <c r="B19" s="34"/>
      <c r="C19" s="34"/>
      <c r="D19" s="34"/>
      <c r="E19" s="34"/>
      <c r="F19" s="34"/>
      <c r="G19" s="34"/>
      <c r="H19" s="34"/>
      <c r="I19" s="34"/>
      <c r="J19" s="165"/>
      <c r="K19" s="165"/>
      <c r="L19" s="34"/>
      <c r="M19" s="34"/>
      <c r="N19" s="34"/>
    </row>
    <row r="20" spans="2:14">
      <c r="B20" s="34"/>
      <c r="C20" s="34"/>
      <c r="D20" s="34"/>
      <c r="E20" s="34"/>
      <c r="F20" s="34"/>
      <c r="G20" s="34"/>
      <c r="H20" s="34"/>
      <c r="I20" s="34"/>
      <c r="J20" s="165"/>
      <c r="K20" s="165"/>
      <c r="L20" s="34"/>
      <c r="M20" s="34"/>
      <c r="N20" s="34"/>
    </row>
    <row r="21" spans="2:14">
      <c r="B21" s="34"/>
      <c r="C21" s="34"/>
      <c r="D21" s="34"/>
      <c r="E21" s="34"/>
      <c r="F21" s="34"/>
      <c r="G21" s="34"/>
      <c r="H21" s="34"/>
      <c r="I21" s="34"/>
      <c r="J21" s="165"/>
      <c r="K21" s="165"/>
      <c r="L21" s="34"/>
      <c r="M21" s="34"/>
      <c r="N21" s="34"/>
    </row>
    <row r="22" spans="2:14">
      <c r="B22" s="34"/>
      <c r="C22" s="34"/>
      <c r="D22" s="34"/>
      <c r="E22" s="34"/>
      <c r="F22" s="34"/>
      <c r="G22" s="34"/>
      <c r="H22" s="34"/>
      <c r="I22" s="34"/>
      <c r="J22" s="165"/>
      <c r="K22" s="165"/>
      <c r="L22" s="34"/>
      <c r="M22" s="34"/>
      <c r="N22" s="34"/>
    </row>
    <row r="23" spans="2:14">
      <c r="B23" s="34"/>
      <c r="C23" s="34"/>
      <c r="D23" s="34"/>
      <c r="E23" s="34"/>
      <c r="F23" s="34"/>
      <c r="G23" s="34"/>
      <c r="J23" s="165"/>
      <c r="K23" s="165"/>
    </row>
    <row r="24" spans="2:14">
      <c r="B24" s="34"/>
      <c r="C24" s="34"/>
      <c r="D24" s="34"/>
      <c r="E24" s="34"/>
      <c r="F24" s="34"/>
      <c r="G24" s="34"/>
      <c r="J24" s="165"/>
      <c r="K24" s="165"/>
    </row>
    <row r="25" spans="2:14">
      <c r="B25" s="34"/>
      <c r="C25" s="34"/>
      <c r="D25" s="34"/>
      <c r="E25" s="34"/>
      <c r="F25" s="34"/>
      <c r="G25" s="34"/>
      <c r="J25" s="165"/>
      <c r="K25" s="165"/>
    </row>
    <row r="26" spans="2:14">
      <c r="B26" s="34"/>
      <c r="C26" s="34"/>
      <c r="D26" s="34"/>
      <c r="E26" s="34"/>
      <c r="F26" s="34"/>
      <c r="G26" s="34"/>
      <c r="J26" s="165"/>
      <c r="K26" s="165"/>
    </row>
    <row r="27" spans="2:14">
      <c r="B27" s="34"/>
      <c r="C27" s="34"/>
      <c r="D27" s="34"/>
      <c r="E27" s="34"/>
      <c r="F27" s="34"/>
      <c r="G27" s="34"/>
      <c r="J27" s="165"/>
      <c r="K27" s="165"/>
    </row>
    <row r="28" spans="2:14">
      <c r="B28" s="34"/>
      <c r="C28" s="34"/>
      <c r="D28" s="34"/>
      <c r="E28" s="34"/>
      <c r="F28" s="34"/>
      <c r="G28" s="34"/>
      <c r="J28" s="165"/>
      <c r="K28" s="165"/>
    </row>
    <row r="29" spans="2:14">
      <c r="B29" s="34"/>
      <c r="C29" s="34"/>
      <c r="D29" s="34"/>
      <c r="E29" s="34"/>
      <c r="F29" s="34"/>
      <c r="G29" s="34"/>
      <c r="J29" s="165"/>
      <c r="K29" s="165"/>
    </row>
    <row r="30" spans="2:14">
      <c r="B30" s="34"/>
      <c r="C30" s="34"/>
      <c r="D30" s="34"/>
      <c r="E30" s="34"/>
      <c r="F30" s="34"/>
      <c r="G30" s="34"/>
      <c r="J30" s="165"/>
      <c r="K30" s="165"/>
    </row>
    <row r="31" spans="2:14">
      <c r="B31" s="34"/>
      <c r="C31" s="34"/>
      <c r="D31" s="34"/>
      <c r="E31" s="34"/>
      <c r="F31" s="34"/>
      <c r="G31" s="34"/>
      <c r="J31" s="165"/>
      <c r="K31" s="165"/>
    </row>
    <row r="32" spans="2:14">
      <c r="B32" s="34"/>
      <c r="C32" s="34"/>
      <c r="D32" s="34"/>
      <c r="E32" s="34"/>
      <c r="F32" s="34"/>
      <c r="G32" s="34"/>
      <c r="J32" s="165"/>
      <c r="K32" s="165"/>
    </row>
    <row r="33" spans="2:11">
      <c r="B33" s="34"/>
      <c r="C33" s="34"/>
      <c r="D33" s="34"/>
      <c r="E33" s="34"/>
      <c r="F33" s="34"/>
      <c r="G33" s="34"/>
      <c r="J33" s="165"/>
      <c r="K33" s="165"/>
    </row>
    <row r="34" spans="2:11">
      <c r="B34" s="34"/>
      <c r="C34" s="34"/>
      <c r="D34" s="34"/>
      <c r="E34" s="34"/>
      <c r="F34" s="34"/>
      <c r="G34" s="34"/>
      <c r="J34" s="165"/>
      <c r="K34" s="165"/>
    </row>
    <row r="35" spans="2:11">
      <c r="B35" s="34"/>
      <c r="C35" s="34"/>
      <c r="D35" s="34"/>
      <c r="E35" s="34"/>
      <c r="F35" s="34"/>
      <c r="G35" s="34"/>
      <c r="J35" s="165"/>
      <c r="K35" s="165"/>
    </row>
    <row r="36" spans="2:11">
      <c r="B36" s="34"/>
      <c r="C36" s="34"/>
      <c r="D36" s="34"/>
      <c r="E36" s="34"/>
      <c r="F36" s="34"/>
      <c r="G36" s="34"/>
      <c r="J36" s="165"/>
      <c r="K36" s="165"/>
    </row>
    <row r="37" spans="2:11">
      <c r="B37" s="34"/>
      <c r="C37" s="34"/>
      <c r="D37" s="34"/>
      <c r="E37" s="34"/>
      <c r="F37" s="34"/>
      <c r="G37" s="34"/>
      <c r="J37" s="165"/>
      <c r="K37" s="165"/>
    </row>
    <row r="38" spans="2:11">
      <c r="B38" s="34"/>
      <c r="C38" s="34"/>
      <c r="D38" s="34"/>
      <c r="E38" s="34"/>
      <c r="F38" s="34"/>
      <c r="G38" s="34"/>
      <c r="J38" s="165"/>
      <c r="K38" s="165"/>
    </row>
    <row r="39" spans="2:11">
      <c r="B39" s="34"/>
      <c r="C39" s="34"/>
      <c r="D39" s="34"/>
      <c r="E39" s="34"/>
      <c r="F39" s="34"/>
      <c r="G39" s="34"/>
      <c r="J39" s="165"/>
      <c r="K39" s="165"/>
    </row>
    <row r="40" spans="2:11">
      <c r="J40" s="165"/>
      <c r="K40" s="165"/>
    </row>
  </sheetData>
  <mergeCells count="2">
    <mergeCell ref="D2:F2"/>
    <mergeCell ref="C6:F6"/>
  </mergeCells>
  <phoneticPr fontId="15" type="noConversion"/>
  <conditionalFormatting sqref="F9">
    <cfRule type="cellIs" dxfId="254" priority="6" operator="greaterThan">
      <formula>0</formula>
    </cfRule>
  </conditionalFormatting>
  <conditionalFormatting sqref="F10">
    <cfRule type="cellIs" dxfId="253" priority="1" operator="greaterThan">
      <formula>0.1</formula>
    </cfRule>
  </conditionalFormatting>
  <pageMargins left="0.78740157499999996" right="0.78740157499999996" top="0.984251969" bottom="0.984251969" header="0.4921259845" footer="0.4921259845"/>
  <pageSetup paperSize="9" scale="94"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sheetPr codeName="Feuil3">
    <tabColor theme="1" tint="4.9989318521683403E-2"/>
  </sheetPr>
  <dimension ref="A1:R26"/>
  <sheetViews>
    <sheetView workbookViewId="0"/>
  </sheetViews>
  <sheetFormatPr baseColWidth="10" defaultRowHeight="12.75"/>
  <cols>
    <col min="1" max="1" width="13.5703125" style="4" customWidth="1"/>
    <col min="2" max="2" width="2.28515625" style="4" customWidth="1"/>
    <col min="3" max="18" width="5.7109375" style="4" customWidth="1"/>
    <col min="19" max="16384" width="11.42578125" style="4"/>
  </cols>
  <sheetData>
    <row r="1" spans="1:18" ht="19.5" thickBot="1">
      <c r="A1" s="1" t="s">
        <v>0</v>
      </c>
      <c r="B1" s="3"/>
    </row>
    <row r="2" spans="1:18" ht="13.5" thickBot="1">
      <c r="A2" s="5" t="s">
        <v>1</v>
      </c>
      <c r="B2" s="6"/>
      <c r="C2" s="2" t="s">
        <v>2</v>
      </c>
      <c r="D2" s="3"/>
      <c r="E2" s="2" t="s">
        <v>5</v>
      </c>
      <c r="F2" s="3"/>
      <c r="G2" s="2" t="s">
        <v>6</v>
      </c>
      <c r="H2" s="3"/>
      <c r="I2" s="2" t="s">
        <v>7</v>
      </c>
      <c r="J2" s="3"/>
      <c r="K2" s="2" t="s">
        <v>8</v>
      </c>
      <c r="L2" s="3"/>
      <c r="M2" s="2" t="s">
        <v>9</v>
      </c>
      <c r="N2" s="3"/>
      <c r="O2" s="2" t="s">
        <v>10</v>
      </c>
      <c r="P2" s="3"/>
      <c r="Q2" s="2" t="s">
        <v>11</v>
      </c>
      <c r="R2" s="3"/>
    </row>
    <row r="3" spans="1:18" ht="13.5" thickBot="1">
      <c r="A3" s="7"/>
      <c r="B3" s="8"/>
      <c r="C3" s="9" t="s">
        <v>3</v>
      </c>
      <c r="D3" s="9" t="s">
        <v>4</v>
      </c>
      <c r="E3" s="9" t="s">
        <v>3</v>
      </c>
      <c r="F3" s="9" t="s">
        <v>4</v>
      </c>
      <c r="G3" s="9" t="s">
        <v>3</v>
      </c>
      <c r="H3" s="9" t="s">
        <v>4</v>
      </c>
      <c r="I3" s="9" t="s">
        <v>3</v>
      </c>
      <c r="J3" s="9" t="s">
        <v>4</v>
      </c>
      <c r="K3" s="9" t="s">
        <v>3</v>
      </c>
      <c r="L3" s="9" t="s">
        <v>4</v>
      </c>
      <c r="M3" s="9" t="s">
        <v>3</v>
      </c>
      <c r="N3" s="9" t="s">
        <v>4</v>
      </c>
      <c r="O3" s="9" t="s">
        <v>3</v>
      </c>
      <c r="P3" s="9" t="s">
        <v>4</v>
      </c>
      <c r="Q3" s="9" t="s">
        <v>3</v>
      </c>
      <c r="R3" s="9" t="s">
        <v>4</v>
      </c>
    </row>
    <row r="4" spans="1:18" ht="13.5" thickBot="1">
      <c r="A4" s="10" t="s">
        <v>12</v>
      </c>
      <c r="B4" s="9" t="s">
        <v>13</v>
      </c>
      <c r="C4" s="10">
        <v>2000</v>
      </c>
      <c r="D4" s="10">
        <f>IF('IMPRESSION AGGIR RESIDENT'!$H$8=$B$4,C4,0)</f>
        <v>0</v>
      </c>
      <c r="E4" s="10">
        <v>1500</v>
      </c>
      <c r="F4" s="10">
        <f>IF('IMPRESSION AGGIR RESIDENT'!$H$8=$B$4,E4,0)</f>
        <v>0</v>
      </c>
      <c r="G4" s="10">
        <v>0</v>
      </c>
      <c r="H4" s="10">
        <f>IF('IMPRESSION AGGIR RESIDENT'!$H$8=$B$4,G4,0)</f>
        <v>0</v>
      </c>
      <c r="I4" s="10">
        <v>0</v>
      </c>
      <c r="J4" s="10">
        <f>IF('IMPRESSION AGGIR RESIDENT'!$H$8=$B$4,I4,0)</f>
        <v>0</v>
      </c>
      <c r="K4" s="10">
        <v>400</v>
      </c>
      <c r="L4" s="10">
        <f>IF('IMPRESSION AGGIR RESIDENT'!$H$8=$B$4,K4,0)</f>
        <v>0</v>
      </c>
      <c r="M4" s="10">
        <v>200</v>
      </c>
      <c r="N4" s="10">
        <f>IF('IMPRESSION AGGIR RESIDENT'!$H$8=$B$4,M4,0)</f>
        <v>0</v>
      </c>
      <c r="O4" s="10">
        <v>150</v>
      </c>
      <c r="P4" s="10">
        <f>IF('IMPRESSION AGGIR RESIDENT'!$H$8=$B$4,O4,0)</f>
        <v>0</v>
      </c>
      <c r="Q4" s="10">
        <v>0</v>
      </c>
      <c r="R4" s="10">
        <f>IF('IMPRESSION AGGIR RESIDENT'!$H$8=$B$4,Q4,0)</f>
        <v>0</v>
      </c>
    </row>
    <row r="5" spans="1:18" ht="13.5" thickBot="1">
      <c r="A5" s="11"/>
      <c r="B5" s="9" t="s">
        <v>14</v>
      </c>
      <c r="C5" s="12">
        <v>0</v>
      </c>
      <c r="D5" s="12">
        <f>IF('IMPRESSION AGGIR RESIDENT'!$H$8=$B$5,C5,0)</f>
        <v>0</v>
      </c>
      <c r="E5" s="12">
        <v>320</v>
      </c>
      <c r="F5" s="12">
        <f>IF('IMPRESSION AGGIR RESIDENT'!$H$8=$B$5,E5,0)</f>
        <v>0</v>
      </c>
      <c r="G5" s="12">
        <v>0</v>
      </c>
      <c r="H5" s="12">
        <f>IF('IMPRESSION AGGIR RESIDENT'!$H$8=$B$5,G5,0)</f>
        <v>0</v>
      </c>
      <c r="I5" s="12">
        <v>0</v>
      </c>
      <c r="J5" s="12">
        <f>IF('IMPRESSION AGGIR RESIDENT'!$H$8=$B$5,I5,0)</f>
        <v>0</v>
      </c>
      <c r="K5" s="12">
        <v>0</v>
      </c>
      <c r="L5" s="12">
        <f>IF('IMPRESSION AGGIR RESIDENT'!$H$8=$B$5,K5,0)</f>
        <v>0</v>
      </c>
      <c r="M5" s="12">
        <v>100</v>
      </c>
      <c r="N5" s="12">
        <f>IF('IMPRESSION AGGIR RESIDENT'!$H$8=$B$5,M5,0)</f>
        <v>0</v>
      </c>
      <c r="O5" s="12">
        <v>0</v>
      </c>
      <c r="P5" s="12">
        <f>IF('IMPRESSION AGGIR RESIDENT'!$H$8=$B$5,O5,0)</f>
        <v>0</v>
      </c>
      <c r="Q5" s="12">
        <v>0</v>
      </c>
      <c r="R5" s="12">
        <f>IF('IMPRESSION AGGIR RESIDENT'!$H$8=$B$5,Q5,0)</f>
        <v>0</v>
      </c>
    </row>
    <row r="6" spans="1:18" ht="13.5" thickBot="1">
      <c r="A6" s="10" t="s">
        <v>15</v>
      </c>
      <c r="B6" s="9" t="s">
        <v>13</v>
      </c>
      <c r="C6" s="12">
        <v>1200</v>
      </c>
      <c r="D6" s="12">
        <f>IF('IMPRESSION AGGIR RESIDENT'!$H$10=$B$6,C6,0)</f>
        <v>0</v>
      </c>
      <c r="E6" s="12">
        <v>1200</v>
      </c>
      <c r="F6" s="12">
        <f>IF('IMPRESSION AGGIR RESIDENT'!$H$10=$B$6,E6,0)</f>
        <v>0</v>
      </c>
      <c r="G6" s="12">
        <v>0</v>
      </c>
      <c r="H6" s="12">
        <f>IF('IMPRESSION AGGIR RESIDENT'!$H$10=$B$6,G6,0)</f>
        <v>0</v>
      </c>
      <c r="I6" s="12">
        <v>0</v>
      </c>
      <c r="J6" s="12">
        <f>IF('IMPRESSION AGGIR RESIDENT'!$H$10=$B$6,I6,0)</f>
        <v>0</v>
      </c>
      <c r="K6" s="12">
        <v>400</v>
      </c>
      <c r="L6" s="12">
        <f>IF('IMPRESSION AGGIR RESIDENT'!$H$10=$B$6,K6,0)</f>
        <v>0</v>
      </c>
      <c r="M6" s="12">
        <v>200</v>
      </c>
      <c r="N6" s="12">
        <f>IF('IMPRESSION AGGIR RESIDENT'!$H$10=$B$6,M6,0)</f>
        <v>0</v>
      </c>
      <c r="O6" s="12">
        <v>150</v>
      </c>
      <c r="P6" s="12">
        <f>IF('IMPRESSION AGGIR RESIDENT'!$H$10=$B$6,O6,0)</f>
        <v>0</v>
      </c>
      <c r="Q6" s="12">
        <v>0</v>
      </c>
      <c r="R6" s="12">
        <f>IF('IMPRESSION AGGIR RESIDENT'!$H$10=$B$6,Q6,0)</f>
        <v>0</v>
      </c>
    </row>
    <row r="7" spans="1:18" ht="13.5" thickBot="1">
      <c r="A7" s="11"/>
      <c r="B7" s="9" t="s">
        <v>14</v>
      </c>
      <c r="C7" s="12">
        <v>0</v>
      </c>
      <c r="D7" s="12">
        <f>IF('IMPRESSION AGGIR RESIDENT'!$H$10=$B$7,C7,0)</f>
        <v>0</v>
      </c>
      <c r="E7" s="12">
        <v>120</v>
      </c>
      <c r="F7" s="12">
        <f>IF('IMPRESSION AGGIR RESIDENT'!$H$10=$B$7,E7,0)</f>
        <v>0</v>
      </c>
      <c r="G7" s="12">
        <v>0</v>
      </c>
      <c r="H7" s="12">
        <f>IF('IMPRESSION AGGIR RESIDENT'!$H$10=$B$7,G7,0)</f>
        <v>0</v>
      </c>
      <c r="I7" s="12">
        <v>0</v>
      </c>
      <c r="J7" s="12">
        <f>IF('IMPRESSION AGGIR RESIDENT'!$H$10=$B$7,I7,0)</f>
        <v>0</v>
      </c>
      <c r="K7" s="12">
        <v>0</v>
      </c>
      <c r="L7" s="12">
        <f>IF('IMPRESSION AGGIR RESIDENT'!$H$10=$B$7,K7,0)</f>
        <v>0</v>
      </c>
      <c r="M7" s="12">
        <v>100</v>
      </c>
      <c r="N7" s="12">
        <f>IF('IMPRESSION AGGIR RESIDENT'!$H$10=$B$7,M7,0)</f>
        <v>0</v>
      </c>
      <c r="O7" s="12">
        <v>0</v>
      </c>
      <c r="P7" s="12">
        <f>IF('IMPRESSION AGGIR RESIDENT'!$H$10=$B$7,O7,0)</f>
        <v>0</v>
      </c>
      <c r="Q7" s="12">
        <v>0</v>
      </c>
      <c r="R7" s="12">
        <f>IF('IMPRESSION AGGIR RESIDENT'!$H$10=$B$7,Q7,0)</f>
        <v>0</v>
      </c>
    </row>
    <row r="8" spans="1:18" ht="13.5" thickBot="1">
      <c r="A8" s="10" t="s">
        <v>16</v>
      </c>
      <c r="B8" s="9" t="s">
        <v>13</v>
      </c>
      <c r="C8" s="12">
        <v>40</v>
      </c>
      <c r="D8" s="12">
        <f>IF('IMPRESSION AGGIR RESIDENT'!$H$12=$B$8,C8,0)</f>
        <v>0</v>
      </c>
      <c r="E8" s="12">
        <v>40</v>
      </c>
      <c r="F8" s="12">
        <f>IF('IMPRESSION AGGIR RESIDENT'!$H$12=$B$8,E8,0)</f>
        <v>0</v>
      </c>
      <c r="G8" s="12">
        <v>40</v>
      </c>
      <c r="H8" s="12">
        <f>IF('IMPRESSION AGGIR RESIDENT'!$H$12=$B$8,G8,0)</f>
        <v>0</v>
      </c>
      <c r="I8" s="12">
        <v>0</v>
      </c>
      <c r="J8" s="12">
        <f>IF('IMPRESSION AGGIR RESIDENT'!$H$12=$B$8,I8,0)</f>
        <v>0</v>
      </c>
      <c r="K8" s="12">
        <v>400</v>
      </c>
      <c r="L8" s="12">
        <f>IF('IMPRESSION AGGIR RESIDENT'!$H$12=$B$8,K8,0)</f>
        <v>0</v>
      </c>
      <c r="M8" s="12">
        <v>500</v>
      </c>
      <c r="N8" s="12">
        <f>IF('IMPRESSION AGGIR RESIDENT'!$H$12=$B$8,M8,0)</f>
        <v>0</v>
      </c>
      <c r="O8" s="12">
        <v>300</v>
      </c>
      <c r="P8" s="12">
        <f>IF('IMPRESSION AGGIR RESIDENT'!$H$12=$B$8,O8,0)</f>
        <v>0</v>
      </c>
      <c r="Q8" s="12">
        <v>3000</v>
      </c>
      <c r="R8" s="12">
        <f>IF('IMPRESSION AGGIR RESIDENT'!$H$12=$B$8,Q8,0)</f>
        <v>0</v>
      </c>
    </row>
    <row r="9" spans="1:18" ht="13.5" thickBot="1">
      <c r="A9" s="12"/>
      <c r="B9" s="9" t="s">
        <v>14</v>
      </c>
      <c r="C9" s="12">
        <v>16</v>
      </c>
      <c r="D9" s="12">
        <f>IF('IMPRESSION AGGIR RESIDENT'!$H$12=$B$9,C9,0)</f>
        <v>0</v>
      </c>
      <c r="E9" s="12">
        <v>16</v>
      </c>
      <c r="F9" s="12">
        <f>IF('IMPRESSION AGGIR RESIDENT'!$H$12=$B$9,E9,0)</f>
        <v>0</v>
      </c>
      <c r="G9" s="12">
        <v>16</v>
      </c>
      <c r="H9" s="12">
        <f>IF('IMPRESSION AGGIR RESIDENT'!$H$12=$B$9,G9,0)</f>
        <v>0</v>
      </c>
      <c r="I9" s="12">
        <v>0</v>
      </c>
      <c r="J9" s="12">
        <f>IF('IMPRESSION AGGIR RESIDENT'!$H$12=$B$9,I9,0)</f>
        <v>0</v>
      </c>
      <c r="K9" s="12">
        <v>100</v>
      </c>
      <c r="L9" s="12">
        <f>IF('IMPRESSION AGGIR RESIDENT'!$H$12=$B$9,K9,0)</f>
        <v>0</v>
      </c>
      <c r="M9" s="12">
        <v>100</v>
      </c>
      <c r="N9" s="12">
        <f>IF('IMPRESSION AGGIR RESIDENT'!$H$12=$B$9,M9,0)</f>
        <v>0</v>
      </c>
      <c r="O9" s="12">
        <v>200</v>
      </c>
      <c r="P9" s="12">
        <f>IF('IMPRESSION AGGIR RESIDENT'!$H$12=$B$9,O9,0)</f>
        <v>0</v>
      </c>
      <c r="Q9" s="12">
        <v>2000</v>
      </c>
      <c r="R9" s="12">
        <f>IF('IMPRESSION AGGIR RESIDENT'!$H$12=$B$9,Q9,0)</f>
        <v>0</v>
      </c>
    </row>
    <row r="10" spans="1:18" ht="13.5" thickBot="1">
      <c r="A10" s="10" t="s">
        <v>17</v>
      </c>
      <c r="B10" s="9" t="s">
        <v>13</v>
      </c>
      <c r="C10" s="12">
        <v>40</v>
      </c>
      <c r="D10" s="12">
        <f>IF('IMPRESSION AGGIR RESIDENT'!$H$14=$B$10,C10,0)</f>
        <v>0</v>
      </c>
      <c r="E10" s="12">
        <v>40</v>
      </c>
      <c r="F10" s="12">
        <f>IF('IMPRESSION AGGIR RESIDENT'!$H$14=$B$10,E10,0)</f>
        <v>0</v>
      </c>
      <c r="G10" s="12">
        <v>40</v>
      </c>
      <c r="H10" s="12">
        <f>IF('IMPRESSION AGGIR RESIDENT'!$H$14=$B$10,G10,0)</f>
        <v>0</v>
      </c>
      <c r="I10" s="12">
        <v>0</v>
      </c>
      <c r="J10" s="12">
        <f>IF('IMPRESSION AGGIR RESIDENT'!$H$14=$B$10,I10,0)</f>
        <v>0</v>
      </c>
      <c r="K10" s="12">
        <v>400</v>
      </c>
      <c r="L10" s="12">
        <f>IF('IMPRESSION AGGIR RESIDENT'!$H$14=$B$10,K10,0)</f>
        <v>0</v>
      </c>
      <c r="M10" s="12">
        <v>500</v>
      </c>
      <c r="N10" s="12">
        <f>IF('IMPRESSION AGGIR RESIDENT'!$H$14=$B$10,M10,0)</f>
        <v>0</v>
      </c>
      <c r="O10" s="12">
        <v>300</v>
      </c>
      <c r="P10" s="12">
        <f>IF('IMPRESSION AGGIR RESIDENT'!$H$14=$B$10,O10,0)</f>
        <v>0</v>
      </c>
      <c r="Q10" s="12">
        <v>3000</v>
      </c>
      <c r="R10" s="12">
        <f>IF('IMPRESSION AGGIR RESIDENT'!$H$14=$B$10,Q10,0)</f>
        <v>0</v>
      </c>
    </row>
    <row r="11" spans="1:18" ht="13.5" thickBot="1">
      <c r="A11" s="11"/>
      <c r="B11" s="9" t="s">
        <v>14</v>
      </c>
      <c r="C11" s="12">
        <v>16</v>
      </c>
      <c r="D11" s="12">
        <f>IF('IMPRESSION AGGIR RESIDENT'!$H$14=$B$11,C11,0)</f>
        <v>0</v>
      </c>
      <c r="E11" s="12">
        <v>16</v>
      </c>
      <c r="F11" s="12">
        <f>IF('IMPRESSION AGGIR RESIDENT'!$H$14=$B$11,E11,0)</f>
        <v>0</v>
      </c>
      <c r="G11" s="12">
        <v>16</v>
      </c>
      <c r="H11" s="12">
        <f>IF('IMPRESSION AGGIR RESIDENT'!$H$14=$B$11,G11,0)</f>
        <v>0</v>
      </c>
      <c r="I11" s="12">
        <v>0</v>
      </c>
      <c r="J11" s="12">
        <f>IF('IMPRESSION AGGIR RESIDENT'!$H$14=$B$11,I11,0)</f>
        <v>0</v>
      </c>
      <c r="K11" s="12">
        <v>100</v>
      </c>
      <c r="L11" s="12">
        <f>IF('IMPRESSION AGGIR RESIDENT'!$H$14=$B$11,K11,0)</f>
        <v>0</v>
      </c>
      <c r="M11" s="12">
        <v>100</v>
      </c>
      <c r="N11" s="12">
        <f>IF('IMPRESSION AGGIR RESIDENT'!$H$14=$B$11,M11,0)</f>
        <v>0</v>
      </c>
      <c r="O11" s="12">
        <v>200</v>
      </c>
      <c r="P11" s="12">
        <f>IF('IMPRESSION AGGIR RESIDENT'!$H$14=$B$11,O11,0)</f>
        <v>0</v>
      </c>
      <c r="Q11" s="12">
        <v>2000</v>
      </c>
      <c r="R11" s="12">
        <f>IF('IMPRESSION AGGIR RESIDENT'!$H$14=$B$11,Q11,0)</f>
        <v>0</v>
      </c>
    </row>
    <row r="12" spans="1:18" ht="13.5" thickBot="1">
      <c r="A12" s="10" t="s">
        <v>18</v>
      </c>
      <c r="B12" s="9" t="s">
        <v>13</v>
      </c>
      <c r="C12" s="12">
        <v>60</v>
      </c>
      <c r="D12" s="12">
        <f>IF('IMPRESSION AGGIR RESIDENT'!$H$17=$B$12,C12,0)</f>
        <v>0</v>
      </c>
      <c r="E12" s="12">
        <v>60</v>
      </c>
      <c r="F12" s="12">
        <f>IF('IMPRESSION AGGIR RESIDENT'!$H$17=$B$12,E12,0)</f>
        <v>0</v>
      </c>
      <c r="G12" s="12">
        <v>60</v>
      </c>
      <c r="H12" s="12">
        <f>IF('IMPRESSION AGGIR RESIDENT'!$H$17=$B$12,G12,0)</f>
        <v>0</v>
      </c>
      <c r="I12" s="12">
        <v>2000</v>
      </c>
      <c r="J12" s="12">
        <f>IF('IMPRESSION AGGIR RESIDENT'!$H$17=$B$12,I12,0)</f>
        <v>0</v>
      </c>
      <c r="K12" s="12">
        <v>400</v>
      </c>
      <c r="L12" s="12">
        <f>IF('IMPRESSION AGGIR RESIDENT'!$H$17=$B$12,K12,0)</f>
        <v>0</v>
      </c>
      <c r="M12" s="12">
        <v>500</v>
      </c>
      <c r="N12" s="12">
        <f>IF('IMPRESSION AGGIR RESIDENT'!$H$17=$B$12,M12,0)</f>
        <v>0</v>
      </c>
      <c r="O12" s="12">
        <v>500</v>
      </c>
      <c r="P12" s="12">
        <f>IF('IMPRESSION AGGIR RESIDENT'!$H$17=$B$12,O12,0)</f>
        <v>0</v>
      </c>
      <c r="Q12" s="12">
        <v>3000</v>
      </c>
      <c r="R12" s="12">
        <f>IF('IMPRESSION AGGIR RESIDENT'!$H$17=$B$12,Q12,0)</f>
        <v>0</v>
      </c>
    </row>
    <row r="13" spans="1:18" ht="13.5" thickBot="1">
      <c r="A13" s="11"/>
      <c r="B13" s="9" t="s">
        <v>14</v>
      </c>
      <c r="C13" s="12">
        <v>20</v>
      </c>
      <c r="D13" s="12">
        <f>IF('IMPRESSION AGGIR RESIDENT'!$H$17=$B$13,C13,0)</f>
        <v>0</v>
      </c>
      <c r="E13" s="12">
        <v>0</v>
      </c>
      <c r="F13" s="12">
        <f>IF('IMPRESSION AGGIR RESIDENT'!$H$17=$B$13,E13,0)</f>
        <v>0</v>
      </c>
      <c r="G13" s="12">
        <v>20</v>
      </c>
      <c r="H13" s="12">
        <f>IF('IMPRESSION AGGIR RESIDENT'!$H$17=$B$13,G13,0)</f>
        <v>0</v>
      </c>
      <c r="I13" s="12">
        <v>200</v>
      </c>
      <c r="J13" s="12">
        <f>IF('IMPRESSION AGGIR RESIDENT'!$H$17=$B$13,I13,0)</f>
        <v>0</v>
      </c>
      <c r="K13" s="12">
        <v>100</v>
      </c>
      <c r="L13" s="12">
        <f>IF('IMPRESSION AGGIR RESIDENT'!$H$17=$B$13,K13,0)</f>
        <v>0</v>
      </c>
      <c r="M13" s="12">
        <v>100</v>
      </c>
      <c r="N13" s="12">
        <f>IF('IMPRESSION AGGIR RESIDENT'!$H$17=$B$13,M13,0)</f>
        <v>0</v>
      </c>
      <c r="O13" s="12">
        <v>200</v>
      </c>
      <c r="P13" s="12">
        <f>IF('IMPRESSION AGGIR RESIDENT'!$H$17=$B$13,O13,0)</f>
        <v>0</v>
      </c>
      <c r="Q13" s="12">
        <v>2000</v>
      </c>
      <c r="R13" s="12">
        <f>IF('IMPRESSION AGGIR RESIDENT'!$H$17=$B$13,Q13,0)</f>
        <v>0</v>
      </c>
    </row>
    <row r="14" spans="1:18" ht="13.5" thickBot="1">
      <c r="A14" s="10" t="s">
        <v>19</v>
      </c>
      <c r="B14" s="9" t="s">
        <v>13</v>
      </c>
      <c r="C14" s="12">
        <v>100</v>
      </c>
      <c r="D14" s="12">
        <f>IF('IMPRESSION AGGIR RESIDENT'!$H$19=$B$14,C14,0)</f>
        <v>0</v>
      </c>
      <c r="E14" s="12">
        <v>100</v>
      </c>
      <c r="F14" s="12">
        <f>IF('IMPRESSION AGGIR RESIDENT'!$H$19=$B$14,E14,0)</f>
        <v>0</v>
      </c>
      <c r="G14" s="12">
        <v>160</v>
      </c>
      <c r="H14" s="12">
        <f>IF('IMPRESSION AGGIR RESIDENT'!$H$19=$B$14,G14,0)</f>
        <v>0</v>
      </c>
      <c r="I14" s="12">
        <v>400</v>
      </c>
      <c r="J14" s="12">
        <f>IF('IMPRESSION AGGIR RESIDENT'!$H$19=$B$14,I14,0)</f>
        <v>0</v>
      </c>
      <c r="K14" s="12">
        <v>800</v>
      </c>
      <c r="L14" s="12">
        <f>IF('IMPRESSION AGGIR RESIDENT'!$H$19=$B$14,K14,0)</f>
        <v>0</v>
      </c>
      <c r="M14" s="12">
        <v>500</v>
      </c>
      <c r="N14" s="12">
        <f>IF('IMPRESSION AGGIR RESIDENT'!$H$19=$B$14,M14,0)</f>
        <v>0</v>
      </c>
      <c r="O14" s="12">
        <v>500</v>
      </c>
      <c r="P14" s="12">
        <f>IF('IMPRESSION AGGIR RESIDENT'!$H$19=$B$14,O14,0)</f>
        <v>0</v>
      </c>
      <c r="Q14" s="12">
        <v>3000</v>
      </c>
      <c r="R14" s="12">
        <f>IF('IMPRESSION AGGIR RESIDENT'!$H$19=$B$14,Q14,0)</f>
        <v>0</v>
      </c>
    </row>
    <row r="15" spans="1:18" ht="13.5" thickBot="1">
      <c r="A15" s="11"/>
      <c r="B15" s="9" t="s">
        <v>14</v>
      </c>
      <c r="C15" s="12">
        <v>16</v>
      </c>
      <c r="D15" s="12">
        <f>IF('IMPRESSION AGGIR RESIDENT'!$H$19=$B$15,C15,0)</f>
        <v>0</v>
      </c>
      <c r="E15" s="12">
        <v>16</v>
      </c>
      <c r="F15" s="12">
        <f>IF('IMPRESSION AGGIR RESIDENT'!$H$19=$B$15,E15,0)</f>
        <v>0</v>
      </c>
      <c r="G15" s="12">
        <v>20</v>
      </c>
      <c r="H15" s="12">
        <f>IF('IMPRESSION AGGIR RESIDENT'!$H$19=$B$15,G15,0)</f>
        <v>0</v>
      </c>
      <c r="I15" s="12">
        <v>200</v>
      </c>
      <c r="J15" s="12">
        <f>IF('IMPRESSION AGGIR RESIDENT'!$H$19=$B$15,I15,0)</f>
        <v>0</v>
      </c>
      <c r="K15" s="12">
        <v>100</v>
      </c>
      <c r="L15" s="12">
        <f>IF('IMPRESSION AGGIR RESIDENT'!$H$19=$B$15,K15,0)</f>
        <v>0</v>
      </c>
      <c r="M15" s="12">
        <v>100</v>
      </c>
      <c r="N15" s="12">
        <f>IF('IMPRESSION AGGIR RESIDENT'!$H$19=$B$15,M15,0)</f>
        <v>0</v>
      </c>
      <c r="O15" s="12">
        <v>200</v>
      </c>
      <c r="P15" s="12">
        <f>IF('IMPRESSION AGGIR RESIDENT'!$H$19=$B$15,O15,0)</f>
        <v>0</v>
      </c>
      <c r="Q15" s="12">
        <v>2000</v>
      </c>
      <c r="R15" s="12">
        <f>IF('IMPRESSION AGGIR RESIDENT'!$H$19=$B$15,Q15,0)</f>
        <v>0</v>
      </c>
    </row>
    <row r="16" spans="1:18" ht="13.5" thickBot="1">
      <c r="A16" s="10" t="s">
        <v>20</v>
      </c>
      <c r="B16" s="9" t="s">
        <v>13</v>
      </c>
      <c r="C16" s="12">
        <v>800</v>
      </c>
      <c r="D16" s="12">
        <f>IF('IMPRESSION AGGIR RESIDENT'!$H$21=$B$16,C16,0)</f>
        <v>0</v>
      </c>
      <c r="E16" s="12">
        <v>800</v>
      </c>
      <c r="F16" s="12">
        <f>IF('IMPRESSION AGGIR RESIDENT'!$H$21=$B$16,E16,0)</f>
        <v>0</v>
      </c>
      <c r="G16" s="12">
        <v>1000</v>
      </c>
      <c r="H16" s="12">
        <f>IF('IMPRESSION AGGIR RESIDENT'!$H$21=$B$16,G16,0)</f>
        <v>0</v>
      </c>
      <c r="I16" s="12">
        <v>2000</v>
      </c>
      <c r="J16" s="12">
        <f>IF('IMPRESSION AGGIR RESIDENT'!$H$21=$B$16,I16,0)</f>
        <v>0</v>
      </c>
      <c r="K16" s="12">
        <v>800</v>
      </c>
      <c r="L16" s="12">
        <f>IF('IMPRESSION AGGIR RESIDENT'!$H$21=$B$16,K16,0)</f>
        <v>0</v>
      </c>
      <c r="M16" s="12">
        <v>500</v>
      </c>
      <c r="N16" s="12">
        <f>IF('IMPRESSION AGGIR RESIDENT'!$H$21=$B$16,M16,0)</f>
        <v>0</v>
      </c>
      <c r="O16" s="12">
        <v>400</v>
      </c>
      <c r="P16" s="12">
        <f>IF('IMPRESSION AGGIR RESIDENT'!$H$21=$B$16,O16,0)</f>
        <v>0</v>
      </c>
      <c r="Q16" s="12">
        <v>1000</v>
      </c>
      <c r="R16" s="12">
        <f>IF('IMPRESSION AGGIR RESIDENT'!$H$21=$B$16,Q16,0)</f>
        <v>0</v>
      </c>
    </row>
    <row r="17" spans="1:18" ht="13.5" thickBot="1">
      <c r="A17" s="11"/>
      <c r="B17" s="9" t="s">
        <v>14</v>
      </c>
      <c r="C17" s="12">
        <v>120</v>
      </c>
      <c r="D17" s="12">
        <f>IF('IMPRESSION AGGIR RESIDENT'!$H$21=$B$17,C17,0)</f>
        <v>0</v>
      </c>
      <c r="E17" s="12">
        <v>120</v>
      </c>
      <c r="F17" s="12">
        <f>IF('IMPRESSION AGGIR RESIDENT'!$H$21=$B$17,E17,0)</f>
        <v>0</v>
      </c>
      <c r="G17" s="12">
        <v>200</v>
      </c>
      <c r="H17" s="12">
        <f>IF('IMPRESSION AGGIR RESIDENT'!$H$21=$B$17,G17,0)</f>
        <v>0</v>
      </c>
      <c r="I17" s="12">
        <v>200</v>
      </c>
      <c r="J17" s="12">
        <f>IF('IMPRESSION AGGIR RESIDENT'!$H$21=$B$17,I17,0)</f>
        <v>0</v>
      </c>
      <c r="K17" s="12">
        <v>100</v>
      </c>
      <c r="L17" s="12">
        <f>IF('IMPRESSION AGGIR RESIDENT'!$H$21=$B$17,K17,0)</f>
        <v>0</v>
      </c>
      <c r="M17" s="12">
        <v>100</v>
      </c>
      <c r="N17" s="12">
        <f>IF('IMPRESSION AGGIR RESIDENT'!$H$21=$B$17,M17,0)</f>
        <v>0</v>
      </c>
      <c r="O17" s="12">
        <v>200</v>
      </c>
      <c r="P17" s="12">
        <f>IF('IMPRESSION AGGIR RESIDENT'!$H$21=$B$17,O17,0)</f>
        <v>0</v>
      </c>
      <c r="Q17" s="12">
        <v>2000</v>
      </c>
      <c r="R17" s="12">
        <f>IF('IMPRESSION AGGIR RESIDENT'!$H$21=$B$17,Q17,0)</f>
        <v>0</v>
      </c>
    </row>
    <row r="18" spans="1:18" ht="13.5" thickBot="1">
      <c r="A18" s="10" t="s">
        <v>53</v>
      </c>
      <c r="B18" s="9" t="s">
        <v>13</v>
      </c>
      <c r="C18" s="12">
        <v>200</v>
      </c>
      <c r="D18" s="12">
        <f>IF('IMPRESSION AGGIR RESIDENT'!$H$23=$B$18,C18,0)</f>
        <v>0</v>
      </c>
      <c r="E18" s="12">
        <v>-80</v>
      </c>
      <c r="F18" s="12">
        <f>IF('IMPRESSION AGGIR RESIDENT'!$H$23=$B$18,E18,0)</f>
        <v>0</v>
      </c>
      <c r="G18" s="12">
        <v>400</v>
      </c>
      <c r="H18" s="12">
        <f>IF('IMPRESSION AGGIR RESIDENT'!$H$23=$B$18,G18,0)</f>
        <v>0</v>
      </c>
      <c r="I18" s="12">
        <v>200</v>
      </c>
      <c r="J18" s="12">
        <f>IF('IMPRESSION AGGIR RESIDENT'!$H$23=$B$18,I18,0)</f>
        <v>0</v>
      </c>
      <c r="K18" s="12">
        <v>200</v>
      </c>
      <c r="L18" s="12">
        <f>IF('IMPRESSION AGGIR RESIDENT'!$H$23=$B$18,K18,0)</f>
        <v>0</v>
      </c>
      <c r="M18" s="12">
        <v>200</v>
      </c>
      <c r="N18" s="12">
        <f>IF('IMPRESSION AGGIR RESIDENT'!$H$23=$B$18,M18,0)</f>
        <v>0</v>
      </c>
      <c r="O18" s="12">
        <v>200</v>
      </c>
      <c r="P18" s="12">
        <f>IF('IMPRESSION AGGIR RESIDENT'!$H$23=$B$18,O18,0)</f>
        <v>0</v>
      </c>
      <c r="Q18" s="12">
        <v>1000</v>
      </c>
      <c r="R18" s="12">
        <f>IF('IMPRESSION AGGIR RESIDENT'!$H$23=$B$18,Q18,0)</f>
        <v>0</v>
      </c>
    </row>
    <row r="19" spans="1:18" ht="13.5" thickBot="1">
      <c r="A19" s="11" t="s">
        <v>54</v>
      </c>
      <c r="B19" s="9" t="s">
        <v>14</v>
      </c>
      <c r="C19" s="12">
        <v>32</v>
      </c>
      <c r="D19" s="12">
        <f>IF('IMPRESSION AGGIR RESIDENT'!$H$23=$B$19,C19,0)</f>
        <v>0</v>
      </c>
      <c r="E19" s="12">
        <v>-40</v>
      </c>
      <c r="F19" s="12">
        <f>IF('IMPRESSION AGGIR RESIDENT'!$H$23=$B$19,E19,0)</f>
        <v>0</v>
      </c>
      <c r="G19" s="12">
        <v>40</v>
      </c>
      <c r="H19" s="12">
        <f>IF('IMPRESSION AGGIR RESIDENT'!$H$23=$B$19,G19,0)</f>
        <v>0</v>
      </c>
      <c r="I19" s="12">
        <v>0</v>
      </c>
      <c r="J19" s="12">
        <f>IF('IMPRESSION AGGIR RESIDENT'!$H$23=$B$19,I19,0)</f>
        <v>0</v>
      </c>
      <c r="K19" s="12">
        <v>0</v>
      </c>
      <c r="L19" s="12">
        <f>IF('IMPRESSION AGGIR RESIDENT'!$H$23=$B$19,K19,0)</f>
        <v>0</v>
      </c>
      <c r="M19" s="12">
        <v>0</v>
      </c>
      <c r="N19" s="12">
        <f>IF('IMPRESSION AGGIR RESIDENT'!$H$23=$B$19,M19,0)</f>
        <v>0</v>
      </c>
      <c r="O19" s="12">
        <v>100</v>
      </c>
      <c r="P19" s="12">
        <f>IF('IMPRESSION AGGIR RESIDENT'!$H$23=$B$19,O19,0)</f>
        <v>0</v>
      </c>
      <c r="Q19" s="12">
        <v>1000</v>
      </c>
      <c r="R19" s="12">
        <f>IF('IMPRESSION AGGIR RESIDENT'!$H$23=$B$19,Q19,0)</f>
        <v>0</v>
      </c>
    </row>
    <row r="20" spans="1:18" ht="13.5" thickBot="1">
      <c r="A20" s="10" t="s">
        <v>53</v>
      </c>
      <c r="B20" s="9" t="s">
        <v>13</v>
      </c>
      <c r="C20" s="12">
        <v>0</v>
      </c>
      <c r="D20" s="12">
        <f>IF('IMPRESSION AGGIR RESIDENT'!$H$25=$B$20,C20,0)</f>
        <v>0</v>
      </c>
      <c r="E20" s="12">
        <v>0</v>
      </c>
      <c r="F20" s="12">
        <f>IF('IMPRESSION AGGIR RESIDENT'!$H$25=$B$20,E20,0)</f>
        <v>0</v>
      </c>
      <c r="G20" s="12">
        <v>0</v>
      </c>
      <c r="H20" s="12">
        <f>IF('IMPRESSION AGGIR RESIDENT'!$H$25=$B$20,G20,0)</f>
        <v>0</v>
      </c>
      <c r="I20" s="12">
        <v>0</v>
      </c>
      <c r="J20" s="12">
        <f>IF('IMPRESSION AGGIR RESIDENT'!$H$25=$B$20,I20,0)</f>
        <v>0</v>
      </c>
      <c r="K20" s="12">
        <v>0</v>
      </c>
      <c r="L20" s="12">
        <f>IF('IMPRESSION AGGIR RESIDENT'!$H$25=$B$20,K20,0)</f>
        <v>0</v>
      </c>
      <c r="M20" s="12">
        <v>0</v>
      </c>
      <c r="N20" s="12">
        <f>IF('IMPRESSION AGGIR RESIDENT'!$H$25=$B$20,M20,0)</f>
        <v>0</v>
      </c>
      <c r="O20" s="12">
        <v>0</v>
      </c>
      <c r="P20" s="12">
        <f>IF('IMPRESSION AGGIR RESIDENT'!$H$25=$B$20,O20,0)</f>
        <v>0</v>
      </c>
      <c r="Q20" s="12">
        <v>0</v>
      </c>
      <c r="R20" s="12">
        <f>IF('IMPRESSION AGGIR RESIDENT'!$H$25=$B$20,Q20,0)</f>
        <v>0</v>
      </c>
    </row>
    <row r="21" spans="1:18" ht="13.5" thickBot="1">
      <c r="A21" s="11" t="s">
        <v>55</v>
      </c>
      <c r="B21" s="9" t="s">
        <v>14</v>
      </c>
      <c r="C21" s="12">
        <v>0</v>
      </c>
      <c r="D21" s="12">
        <f>IF('IMPRESSION AGGIR RESIDENT'!$H$25=$B$21,C21,0)</f>
        <v>0</v>
      </c>
      <c r="E21" s="12">
        <v>0</v>
      </c>
      <c r="F21" s="12">
        <f>IF('IMPRESSION AGGIR RESIDENT'!$H$25=$B$21,E21,0)</f>
        <v>0</v>
      </c>
      <c r="G21" s="12">
        <v>0</v>
      </c>
      <c r="H21" s="12">
        <f>IF('IMPRESSION AGGIR RESIDENT'!$H$25=$B$21,G21,0)</f>
        <v>0</v>
      </c>
      <c r="I21" s="12">
        <v>0</v>
      </c>
      <c r="J21" s="12">
        <f>IF('IMPRESSION AGGIR RESIDENT'!$H$25=$B$21,I21,0)</f>
        <v>0</v>
      </c>
      <c r="K21" s="12">
        <v>0</v>
      </c>
      <c r="L21" s="12">
        <f>IF('IMPRESSION AGGIR RESIDENT'!$H$25=$B$21,K21,0)</f>
        <v>0</v>
      </c>
      <c r="M21" s="12">
        <v>0</v>
      </c>
      <c r="N21" s="12">
        <f>IF('IMPRESSION AGGIR RESIDENT'!$H$25=$B$21,M21,0)</f>
        <v>0</v>
      </c>
      <c r="O21" s="12">
        <v>0</v>
      </c>
      <c r="P21" s="12">
        <f>IF('IMPRESSION AGGIR RESIDENT'!$H$25=$B$21,O21,0)</f>
        <v>0</v>
      </c>
      <c r="Q21" s="12">
        <v>0</v>
      </c>
      <c r="R21" s="12">
        <f>IF('IMPRESSION AGGIR RESIDENT'!$H$25=$B$21,Q21,0)</f>
        <v>0</v>
      </c>
    </row>
    <row r="22" spans="1:18" ht="13.5" thickBot="1">
      <c r="A22" s="10" t="s">
        <v>21</v>
      </c>
      <c r="B22" s="9" t="s">
        <v>13</v>
      </c>
      <c r="C22" s="12">
        <v>0</v>
      </c>
      <c r="D22" s="12">
        <f>IF('IMPRESSION AGGIR RESIDENT'!$H$27=$B$22,C22,0)</f>
        <v>0</v>
      </c>
      <c r="E22" s="12">
        <v>0</v>
      </c>
      <c r="F22" s="12">
        <f>IF('IMPRESSION AGGIR RESIDENT'!$H$27=$B$22,E22,0)</f>
        <v>0</v>
      </c>
      <c r="G22" s="12">
        <v>0</v>
      </c>
      <c r="H22" s="12">
        <f>IF('IMPRESSION AGGIR RESIDENT'!$H$27=$B$22,G22,0)</f>
        <v>0</v>
      </c>
      <c r="I22" s="12">
        <v>0</v>
      </c>
      <c r="J22" s="12">
        <f>IF('IMPRESSION AGGIR RESIDENT'!$H$27=$B$22,I22,0)</f>
        <v>0</v>
      </c>
      <c r="K22" s="12">
        <v>0</v>
      </c>
      <c r="L22" s="12">
        <f>IF('IMPRESSION AGGIR RESIDENT'!$H$27=$B$22,K22,0)</f>
        <v>0</v>
      </c>
      <c r="M22" s="12">
        <v>0</v>
      </c>
      <c r="N22" s="12">
        <f>IF('IMPRESSION AGGIR RESIDENT'!$H$27=$B$22,M22,0)</f>
        <v>0</v>
      </c>
      <c r="O22" s="12">
        <v>0</v>
      </c>
      <c r="P22" s="12">
        <f>IF('IMPRESSION AGGIR RESIDENT'!$H$27=$B$22,O22,0)</f>
        <v>0</v>
      </c>
      <c r="Q22" s="12">
        <v>0</v>
      </c>
      <c r="R22" s="12">
        <f>IF('IMPRESSION AGGIR RESIDENT'!$H$27=$B$22,Q22,0)</f>
        <v>0</v>
      </c>
    </row>
    <row r="23" spans="1:18" ht="13.5" thickBot="1">
      <c r="A23" s="11"/>
      <c r="B23" s="9" t="s">
        <v>14</v>
      </c>
      <c r="C23" s="11">
        <v>0</v>
      </c>
      <c r="D23" s="11">
        <f>IF('IMPRESSION AGGIR RESIDENT'!$H$27=$B$23,C23,0)</f>
        <v>0</v>
      </c>
      <c r="E23" s="11">
        <v>0</v>
      </c>
      <c r="F23" s="11">
        <f>IF('IMPRESSION AGGIR RESIDENT'!$H$27=$B$23,E23,0)</f>
        <v>0</v>
      </c>
      <c r="G23" s="11">
        <v>0</v>
      </c>
      <c r="H23" s="11">
        <f>IF('IMPRESSION AGGIR RESIDENT'!$H$27=$B$23,G23,0)</f>
        <v>0</v>
      </c>
      <c r="I23" s="11">
        <v>0</v>
      </c>
      <c r="J23" s="11">
        <f>IF('IMPRESSION AGGIR RESIDENT'!$H$27=$B$23,I23,0)</f>
        <v>0</v>
      </c>
      <c r="K23" s="11">
        <v>0</v>
      </c>
      <c r="L23" s="11">
        <f>IF('IMPRESSION AGGIR RESIDENT'!$H$27=$B$23,K23,0)</f>
        <v>0</v>
      </c>
      <c r="M23" s="11">
        <v>0</v>
      </c>
      <c r="N23" s="11">
        <f>IF('IMPRESSION AGGIR RESIDENT'!$H$27=$B$23,M23,0)</f>
        <v>0</v>
      </c>
      <c r="O23" s="11">
        <v>0</v>
      </c>
      <c r="P23" s="11">
        <f>IF('IMPRESSION AGGIR RESIDENT'!$H$27=$B$23,O23,0)</f>
        <v>0</v>
      </c>
      <c r="Q23" s="11">
        <v>0</v>
      </c>
      <c r="R23" s="11">
        <f>IF('IMPRESSION AGGIR RESIDENT'!$H$27=$B$23,Q23,0)</f>
        <v>0</v>
      </c>
    </row>
    <row r="24" spans="1:18" ht="13.5" thickBot="1">
      <c r="A24" s="2" t="s">
        <v>50</v>
      </c>
      <c r="B24" s="13"/>
      <c r="C24" s="14"/>
      <c r="D24" s="13">
        <f>SUM(D4:D23)</f>
        <v>0</v>
      </c>
      <c r="E24" s="13"/>
      <c r="F24" s="13">
        <f>SUM(F4:F23)</f>
        <v>0</v>
      </c>
      <c r="G24" s="13"/>
      <c r="H24" s="13">
        <f>SUM(H4:H23)</f>
        <v>0</v>
      </c>
      <c r="I24" s="13"/>
      <c r="J24" s="13">
        <f>SUM(J4:J23)</f>
        <v>0</v>
      </c>
      <c r="K24" s="13"/>
      <c r="L24" s="13">
        <f>SUM(L4:L23)</f>
        <v>0</v>
      </c>
      <c r="M24" s="13"/>
      <c r="N24" s="13">
        <f>SUM(N4:N23)</f>
        <v>0</v>
      </c>
      <c r="O24" s="13"/>
      <c r="P24" s="13">
        <f>SUM(P4:P23)</f>
        <v>0</v>
      </c>
      <c r="Q24" s="13"/>
      <c r="R24" s="3">
        <f>SUM(R4:R23)</f>
        <v>0</v>
      </c>
    </row>
    <row r="25" spans="1:18" ht="14.25" thickTop="1" thickBot="1">
      <c r="A25" s="2" t="s">
        <v>51</v>
      </c>
      <c r="B25" s="13"/>
      <c r="C25" s="15">
        <f>IF(D24&gt;=4380,1,D25)</f>
        <v>13</v>
      </c>
      <c r="D25" s="13">
        <f>IF(D24&gt;=4140,2,E25)</f>
        <v>13</v>
      </c>
      <c r="E25" s="13">
        <f>IF(D24&gt;=3390,3,F25)</f>
        <v>13</v>
      </c>
      <c r="F25" s="13">
        <f>IF(F24&gt;=2016,4,G25)</f>
        <v>13</v>
      </c>
      <c r="G25" s="13">
        <f>IF(H24&gt;=1700,5,H25)</f>
        <v>13</v>
      </c>
      <c r="H25" s="13">
        <f>IF(H24&gt;=1432,6,I25)</f>
        <v>13</v>
      </c>
      <c r="I25" s="13">
        <f>IF(J24&gt;=2400,7,J25)</f>
        <v>13</v>
      </c>
      <c r="J25" s="13">
        <f>IF(L24&gt;=1200,8,K25)</f>
        <v>13</v>
      </c>
      <c r="K25" s="13">
        <f>IF(N24&gt;=800,9,L25)</f>
        <v>13</v>
      </c>
      <c r="L25" s="13">
        <f>IF(P24&gt;=650,10,M25)</f>
        <v>13</v>
      </c>
      <c r="M25" s="13">
        <f>IF($R$24&gt;=4000,11,N25)</f>
        <v>13</v>
      </c>
      <c r="N25" s="13">
        <f>IF($R$24&gt;=2000,12,O25)</f>
        <v>13</v>
      </c>
      <c r="O25" s="13">
        <f>IF($R$24&lt;2000,13,P25)</f>
        <v>13</v>
      </c>
      <c r="P25" s="3">
        <v>0</v>
      </c>
    </row>
    <row r="26" spans="1:18" ht="16.5" thickTop="1" thickBot="1">
      <c r="A26" s="2" t="s">
        <v>52</v>
      </c>
      <c r="B26" s="13"/>
      <c r="C26" s="16">
        <f>IF($C$25=1,1,D26)</f>
        <v>6</v>
      </c>
      <c r="D26" s="13">
        <f>IF(AND($C$25&gt;=2,$C$25&lt;=7),2,E26)</f>
        <v>6</v>
      </c>
      <c r="E26" s="13">
        <f>IF(OR($C$25=8,$C$25=9),3,F26)</f>
        <v>6</v>
      </c>
      <c r="F26" s="13">
        <f>IF(OR($C$25=10,$C$25=11),4,G26)</f>
        <v>6</v>
      </c>
      <c r="G26" s="13">
        <f>IF($C$25=12,5,H26)</f>
        <v>6</v>
      </c>
      <c r="H26" s="13">
        <f>IF($C$25=13,6,I26)</f>
        <v>6</v>
      </c>
      <c r="I26" s="3">
        <v>0</v>
      </c>
    </row>
  </sheetData>
  <sheetProtection password="C338" sheet="1" objects="1" scenarios="1"/>
  <phoneticPr fontId="0" type="noConversion"/>
  <pageMargins left="0.78740157499999996" right="0.78740157499999996" top="0.984251969" bottom="0.984251969" header="0.4921259845" footer="0.4921259845"/>
  <pageSetup paperSize="9" scale="7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Feuil6">
    <tabColor theme="1" tint="4.9989318521683403E-2"/>
  </sheetPr>
  <dimension ref="A1:R26"/>
  <sheetViews>
    <sheetView workbookViewId="0">
      <selection activeCell="D22" sqref="D22"/>
    </sheetView>
  </sheetViews>
  <sheetFormatPr baseColWidth="10" defaultRowHeight="12.75"/>
  <cols>
    <col min="1" max="1" width="13.5703125" style="4" customWidth="1"/>
    <col min="2" max="2" width="2.28515625" style="4" customWidth="1"/>
    <col min="3" max="18" width="5.7109375" style="4" customWidth="1"/>
    <col min="19" max="16384" width="11.42578125" style="4"/>
  </cols>
  <sheetData>
    <row r="1" spans="1:18" ht="19.5" thickBot="1">
      <c r="A1" s="1" t="s">
        <v>0</v>
      </c>
      <c r="B1" s="3"/>
    </row>
    <row r="2" spans="1:18" ht="13.5" thickBot="1">
      <c r="A2" s="5" t="s">
        <v>1</v>
      </c>
      <c r="B2" s="6"/>
      <c r="C2" s="2" t="s">
        <v>2</v>
      </c>
      <c r="D2" s="3"/>
      <c r="E2" s="2" t="s">
        <v>5</v>
      </c>
      <c r="F2" s="3"/>
      <c r="G2" s="2" t="s">
        <v>6</v>
      </c>
      <c r="H2" s="3"/>
      <c r="I2" s="2" t="s">
        <v>7</v>
      </c>
      <c r="J2" s="3"/>
      <c r="K2" s="2" t="s">
        <v>8</v>
      </c>
      <c r="L2" s="3"/>
      <c r="M2" s="2" t="s">
        <v>9</v>
      </c>
      <c r="N2" s="3"/>
      <c r="O2" s="2" t="s">
        <v>10</v>
      </c>
      <c r="P2" s="3"/>
      <c r="Q2" s="2" t="s">
        <v>11</v>
      </c>
      <c r="R2" s="3"/>
    </row>
    <row r="3" spans="1:18" ht="13.5" thickBot="1">
      <c r="A3" s="7"/>
      <c r="B3" s="8"/>
      <c r="C3" s="9" t="s">
        <v>3</v>
      </c>
      <c r="D3" s="9" t="s">
        <v>4</v>
      </c>
      <c r="E3" s="9" t="s">
        <v>3</v>
      </c>
      <c r="F3" s="9" t="s">
        <v>4</v>
      </c>
      <c r="G3" s="9" t="s">
        <v>3</v>
      </c>
      <c r="H3" s="9" t="s">
        <v>4</v>
      </c>
      <c r="I3" s="9" t="s">
        <v>3</v>
      </c>
      <c r="J3" s="9" t="s">
        <v>4</v>
      </c>
      <c r="K3" s="9" t="s">
        <v>3</v>
      </c>
      <c r="L3" s="9" t="s">
        <v>4</v>
      </c>
      <c r="M3" s="9" t="s">
        <v>3</v>
      </c>
      <c r="N3" s="9" t="s">
        <v>4</v>
      </c>
      <c r="O3" s="9" t="s">
        <v>3</v>
      </c>
      <c r="P3" s="9" t="s">
        <v>4</v>
      </c>
      <c r="Q3" s="9" t="s">
        <v>3</v>
      </c>
      <c r="R3" s="9" t="s">
        <v>4</v>
      </c>
    </row>
    <row r="4" spans="1:18" ht="13.5" thickBot="1">
      <c r="A4" s="10" t="s">
        <v>12</v>
      </c>
      <c r="B4" s="9" t="s">
        <v>13</v>
      </c>
      <c r="C4" s="10">
        <v>2000</v>
      </c>
      <c r="D4" s="10">
        <f>IF('TEST GIR PROSPECT'!$H$8=$B$4,C4,0)</f>
        <v>0</v>
      </c>
      <c r="E4" s="10">
        <v>1500</v>
      </c>
      <c r="F4" s="10">
        <f>IF('TEST GIR PROSPECT'!$H$8=$B$4,E4,0)</f>
        <v>0</v>
      </c>
      <c r="G4" s="10">
        <v>0</v>
      </c>
      <c r="H4" s="10">
        <f>IF('TEST GIR PROSPECT'!$H$8=$B$4,G4,0)</f>
        <v>0</v>
      </c>
      <c r="I4" s="10">
        <v>0</v>
      </c>
      <c r="J4" s="10">
        <f>IF('TEST GIR PROSPECT'!$H$8=$B$4,I4,0)</f>
        <v>0</v>
      </c>
      <c r="K4" s="10">
        <v>400</v>
      </c>
      <c r="L4" s="10">
        <f>IF('TEST GIR PROSPECT'!$H$8=$B$4,K4,0)</f>
        <v>0</v>
      </c>
      <c r="M4" s="10">
        <v>200</v>
      </c>
      <c r="N4" s="10">
        <f>IF('TEST GIR PROSPECT'!$H$8=$B$4,M4,0)</f>
        <v>0</v>
      </c>
      <c r="O4" s="10">
        <v>150</v>
      </c>
      <c r="P4" s="10">
        <f>IF('TEST GIR PROSPECT'!$H$8=$B$4,O4,0)</f>
        <v>0</v>
      </c>
      <c r="Q4" s="10">
        <v>0</v>
      </c>
      <c r="R4" s="10">
        <f>IF('TEST GIR PROSPECT'!$H$8=$B$4,Q4,0)</f>
        <v>0</v>
      </c>
    </row>
    <row r="5" spans="1:18" ht="13.5" thickBot="1">
      <c r="A5" s="11"/>
      <c r="B5" s="9" t="s">
        <v>14</v>
      </c>
      <c r="C5" s="12">
        <v>0</v>
      </c>
      <c r="D5" s="12">
        <f>IF('TEST GIR PROSPECT'!$H$8=$B$5,C5,0)</f>
        <v>0</v>
      </c>
      <c r="E5" s="12">
        <v>320</v>
      </c>
      <c r="F5" s="12">
        <f>IF('TEST GIR PROSPECT'!$H$8=$B$5,E5,0)</f>
        <v>0</v>
      </c>
      <c r="G5" s="12">
        <v>0</v>
      </c>
      <c r="H5" s="12">
        <f>IF('TEST GIR PROSPECT'!$H$8=$B$5,G5,0)</f>
        <v>0</v>
      </c>
      <c r="I5" s="12">
        <v>0</v>
      </c>
      <c r="J5" s="12">
        <f>IF('TEST GIR PROSPECT'!$H$8=$B$5,I5,0)</f>
        <v>0</v>
      </c>
      <c r="K5" s="12">
        <v>0</v>
      </c>
      <c r="L5" s="12">
        <f>IF('TEST GIR PROSPECT'!$H$8=$B$5,K5,0)</f>
        <v>0</v>
      </c>
      <c r="M5" s="12">
        <v>100</v>
      </c>
      <c r="N5" s="12">
        <f>IF('TEST GIR PROSPECT'!$H$8=$B$5,M5,0)</f>
        <v>0</v>
      </c>
      <c r="O5" s="12">
        <v>0</v>
      </c>
      <c r="P5" s="12">
        <f>IF('TEST GIR PROSPECT'!$H$8=$B$5,O5,0)</f>
        <v>0</v>
      </c>
      <c r="Q5" s="12">
        <v>0</v>
      </c>
      <c r="R5" s="12">
        <f>IF('TEST GIR PROSPECT'!$H$8=$B$5,Q5,0)</f>
        <v>0</v>
      </c>
    </row>
    <row r="6" spans="1:18" ht="13.5" thickBot="1">
      <c r="A6" s="10" t="s">
        <v>15</v>
      </c>
      <c r="B6" s="9" t="s">
        <v>13</v>
      </c>
      <c r="C6" s="12">
        <v>1200</v>
      </c>
      <c r="D6" s="12">
        <f>IF('TEST GIR PROSPECT'!$H$10=$B$6,C6,0)</f>
        <v>0</v>
      </c>
      <c r="E6" s="12">
        <v>1200</v>
      </c>
      <c r="F6" s="12">
        <f>IF('TEST GIR PROSPECT'!$H$10=$B$6,E6,0)</f>
        <v>0</v>
      </c>
      <c r="G6" s="12">
        <v>0</v>
      </c>
      <c r="H6" s="12">
        <f>IF('TEST GIR PROSPECT'!$H$10=$B$6,G6,0)</f>
        <v>0</v>
      </c>
      <c r="I6" s="12">
        <v>0</v>
      </c>
      <c r="J6" s="12">
        <f>IF('TEST GIR PROSPECT'!$H$10=$B$6,I6,0)</f>
        <v>0</v>
      </c>
      <c r="K6" s="12">
        <v>400</v>
      </c>
      <c r="L6" s="12">
        <f>IF('TEST GIR PROSPECT'!$H$10=$B$6,K6,0)</f>
        <v>0</v>
      </c>
      <c r="M6" s="12">
        <v>200</v>
      </c>
      <c r="N6" s="12">
        <f>IF('TEST GIR PROSPECT'!$H$10=$B$6,M6,0)</f>
        <v>0</v>
      </c>
      <c r="O6" s="12">
        <v>150</v>
      </c>
      <c r="P6" s="12">
        <f>IF('TEST GIR PROSPECT'!$H$10=$B$6,O6,0)</f>
        <v>0</v>
      </c>
      <c r="Q6" s="12">
        <v>0</v>
      </c>
      <c r="R6" s="12">
        <f>IF('TEST GIR PROSPECT'!$H$10=$B$6,Q6,0)</f>
        <v>0</v>
      </c>
    </row>
    <row r="7" spans="1:18" ht="13.5" thickBot="1">
      <c r="A7" s="11"/>
      <c r="B7" s="9" t="s">
        <v>14</v>
      </c>
      <c r="C7" s="12">
        <v>0</v>
      </c>
      <c r="D7" s="12">
        <f>IF('TEST GIR PROSPECT'!$H$10=$B$7,C7,0)</f>
        <v>0</v>
      </c>
      <c r="E7" s="12">
        <v>120</v>
      </c>
      <c r="F7" s="12">
        <f>IF('TEST GIR PROSPECT'!$H$10=$B$7,E7,0)</f>
        <v>0</v>
      </c>
      <c r="G7" s="12">
        <v>0</v>
      </c>
      <c r="H7" s="12">
        <f>IF('TEST GIR PROSPECT'!$H$10=$B$7,G7,0)</f>
        <v>0</v>
      </c>
      <c r="I7" s="12">
        <v>0</v>
      </c>
      <c r="J7" s="12">
        <f>IF('TEST GIR PROSPECT'!$H$10=$B$7,I7,0)</f>
        <v>0</v>
      </c>
      <c r="K7" s="12">
        <v>0</v>
      </c>
      <c r="L7" s="12">
        <f>IF('TEST GIR PROSPECT'!$H$10=$B$7,K7,0)</f>
        <v>0</v>
      </c>
      <c r="M7" s="12">
        <v>100</v>
      </c>
      <c r="N7" s="12">
        <f>IF('TEST GIR PROSPECT'!$H$10=$B$7,M7,0)</f>
        <v>0</v>
      </c>
      <c r="O7" s="12">
        <v>0</v>
      </c>
      <c r="P7" s="12">
        <f>IF('TEST GIR PROSPECT'!$H$10=$B$7,O7,0)</f>
        <v>0</v>
      </c>
      <c r="Q7" s="12">
        <v>0</v>
      </c>
      <c r="R7" s="12">
        <f>IF('TEST GIR PROSPECT'!$H$10=$B$7,Q7,0)</f>
        <v>0</v>
      </c>
    </row>
    <row r="8" spans="1:18" ht="13.5" thickBot="1">
      <c r="A8" s="10" t="s">
        <v>16</v>
      </c>
      <c r="B8" s="9" t="s">
        <v>13</v>
      </c>
      <c r="C8" s="12">
        <v>40</v>
      </c>
      <c r="D8" s="12">
        <f>IF('TEST GIR PROSPECT'!$H$12=$B$8,C8,0)</f>
        <v>0</v>
      </c>
      <c r="E8" s="12">
        <v>40</v>
      </c>
      <c r="F8" s="12">
        <f>IF('TEST GIR PROSPECT'!$H$12=$B$8,E8,0)</f>
        <v>0</v>
      </c>
      <c r="G8" s="12">
        <v>40</v>
      </c>
      <c r="H8" s="12">
        <f>IF('TEST GIR PROSPECT'!$H$12=$B$8,G8,0)</f>
        <v>0</v>
      </c>
      <c r="I8" s="12">
        <v>0</v>
      </c>
      <c r="J8" s="12">
        <f>IF('TEST GIR PROSPECT'!$H$12=$B$8,I8,0)</f>
        <v>0</v>
      </c>
      <c r="K8" s="12">
        <v>400</v>
      </c>
      <c r="L8" s="12">
        <f>IF('TEST GIR PROSPECT'!$H$12=$B$8,K8,0)</f>
        <v>0</v>
      </c>
      <c r="M8" s="12">
        <v>500</v>
      </c>
      <c r="N8" s="12">
        <f>IF('TEST GIR PROSPECT'!$H$12=$B$8,M8,0)</f>
        <v>0</v>
      </c>
      <c r="O8" s="12">
        <v>300</v>
      </c>
      <c r="P8" s="12">
        <f>IF('TEST GIR PROSPECT'!$H$12=$B$8,O8,0)</f>
        <v>0</v>
      </c>
      <c r="Q8" s="12">
        <v>3000</v>
      </c>
      <c r="R8" s="12">
        <f>IF('TEST GIR PROSPECT'!$H$12=$B$8,Q8,0)</f>
        <v>0</v>
      </c>
    </row>
    <row r="9" spans="1:18" ht="13.5" thickBot="1">
      <c r="A9" s="12"/>
      <c r="B9" s="9" t="s">
        <v>14</v>
      </c>
      <c r="C9" s="12">
        <v>16</v>
      </c>
      <c r="D9" s="12">
        <f>IF('TEST GIR PROSPECT'!$H$12=$B$9,C9,0)</f>
        <v>0</v>
      </c>
      <c r="E9" s="12">
        <v>16</v>
      </c>
      <c r="F9" s="12">
        <f>IF('TEST GIR PROSPECT'!$H$12=$B$9,E9,0)</f>
        <v>0</v>
      </c>
      <c r="G9" s="12">
        <v>16</v>
      </c>
      <c r="H9" s="12">
        <f>IF('TEST GIR PROSPECT'!$H$12=$B$9,G9,0)</f>
        <v>0</v>
      </c>
      <c r="I9" s="12">
        <v>0</v>
      </c>
      <c r="J9" s="12">
        <f>IF('TEST GIR PROSPECT'!$H$12=$B$9,I9,0)</f>
        <v>0</v>
      </c>
      <c r="K9" s="12">
        <v>100</v>
      </c>
      <c r="L9" s="12">
        <f>IF('TEST GIR PROSPECT'!$H$12=$B$9,K9,0)</f>
        <v>0</v>
      </c>
      <c r="M9" s="12">
        <v>100</v>
      </c>
      <c r="N9" s="12">
        <f>IF('TEST GIR PROSPECT'!$H$12=$B$9,M9,0)</f>
        <v>0</v>
      </c>
      <c r="O9" s="12">
        <v>200</v>
      </c>
      <c r="P9" s="12">
        <f>IF('TEST GIR PROSPECT'!$H$12=$B$9,O9,0)</f>
        <v>0</v>
      </c>
      <c r="Q9" s="12">
        <v>2000</v>
      </c>
      <c r="R9" s="12">
        <f>IF('TEST GIR PROSPECT'!$H$12=$B$9,Q9,0)</f>
        <v>0</v>
      </c>
    </row>
    <row r="10" spans="1:18" ht="13.5" thickBot="1">
      <c r="A10" s="10" t="s">
        <v>17</v>
      </c>
      <c r="B10" s="9" t="s">
        <v>13</v>
      </c>
      <c r="C10" s="12">
        <v>40</v>
      </c>
      <c r="D10" s="12">
        <f>IF('TEST GIR PROSPECT'!$H$14=$B$10,C10,0)</f>
        <v>0</v>
      </c>
      <c r="E10" s="12">
        <v>40</v>
      </c>
      <c r="F10" s="12">
        <f>IF('TEST GIR PROSPECT'!$H$14=$B$10,E10,0)</f>
        <v>0</v>
      </c>
      <c r="G10" s="12">
        <v>40</v>
      </c>
      <c r="H10" s="12">
        <f>IF('TEST GIR PROSPECT'!$H$14=$B$10,G10,0)</f>
        <v>0</v>
      </c>
      <c r="I10" s="12">
        <v>0</v>
      </c>
      <c r="J10" s="12">
        <f>IF('TEST GIR PROSPECT'!$H$14=$B$10,I10,0)</f>
        <v>0</v>
      </c>
      <c r="K10" s="12">
        <v>400</v>
      </c>
      <c r="L10" s="12">
        <f>IF('TEST GIR PROSPECT'!$H$14=$B$10,K10,0)</f>
        <v>0</v>
      </c>
      <c r="M10" s="12">
        <v>500</v>
      </c>
      <c r="N10" s="12">
        <f>IF('TEST GIR PROSPECT'!$H$14=$B$10,M10,0)</f>
        <v>0</v>
      </c>
      <c r="O10" s="12">
        <v>300</v>
      </c>
      <c r="P10" s="12">
        <f>IF('TEST GIR PROSPECT'!$H$14=$B$10,O10,0)</f>
        <v>0</v>
      </c>
      <c r="Q10" s="12">
        <v>3000</v>
      </c>
      <c r="R10" s="12">
        <f>IF('TEST GIR PROSPECT'!$H$14=$B$10,Q10,0)</f>
        <v>0</v>
      </c>
    </row>
    <row r="11" spans="1:18" ht="13.5" thickBot="1">
      <c r="A11" s="11"/>
      <c r="B11" s="9" t="s">
        <v>14</v>
      </c>
      <c r="C11" s="12">
        <v>16</v>
      </c>
      <c r="D11" s="12">
        <f>IF('TEST GIR PROSPECT'!$H$14=$B$11,C11,0)</f>
        <v>0</v>
      </c>
      <c r="E11" s="12">
        <v>16</v>
      </c>
      <c r="F11" s="12">
        <f>IF('TEST GIR PROSPECT'!$H$14=$B$11,E11,0)</f>
        <v>0</v>
      </c>
      <c r="G11" s="12">
        <v>16</v>
      </c>
      <c r="H11" s="12">
        <f>IF('TEST GIR PROSPECT'!$H$14=$B$11,G11,0)</f>
        <v>0</v>
      </c>
      <c r="I11" s="12">
        <v>0</v>
      </c>
      <c r="J11" s="12">
        <f>IF('TEST GIR PROSPECT'!$H$14=$B$11,I11,0)</f>
        <v>0</v>
      </c>
      <c r="K11" s="12">
        <v>100</v>
      </c>
      <c r="L11" s="12">
        <f>IF('TEST GIR PROSPECT'!$H$14=$B$11,K11,0)</f>
        <v>0</v>
      </c>
      <c r="M11" s="12">
        <v>100</v>
      </c>
      <c r="N11" s="12">
        <f>IF('TEST GIR PROSPECT'!$H$14=$B$11,M11,0)</f>
        <v>0</v>
      </c>
      <c r="O11" s="12">
        <v>200</v>
      </c>
      <c r="P11" s="12">
        <f>IF('TEST GIR PROSPECT'!$H$14=$B$11,O11,0)</f>
        <v>0</v>
      </c>
      <c r="Q11" s="12">
        <v>2000</v>
      </c>
      <c r="R11" s="12">
        <f>IF('TEST GIR PROSPECT'!$H$14=$B$11,Q11,0)</f>
        <v>0</v>
      </c>
    </row>
    <row r="12" spans="1:18" ht="13.5" thickBot="1">
      <c r="A12" s="10" t="s">
        <v>18</v>
      </c>
      <c r="B12" s="9" t="s">
        <v>13</v>
      </c>
      <c r="C12" s="12">
        <v>60</v>
      </c>
      <c r="D12" s="12">
        <f>IF('TEST GIR PROSPECT'!$H$17=$B$12,C12,0)</f>
        <v>0</v>
      </c>
      <c r="E12" s="12">
        <v>60</v>
      </c>
      <c r="F12" s="12">
        <f>IF('TEST GIR PROSPECT'!$H$17=$B$12,E12,0)</f>
        <v>0</v>
      </c>
      <c r="G12" s="12">
        <v>60</v>
      </c>
      <c r="H12" s="12">
        <f>IF('TEST GIR PROSPECT'!$H$17=$B$12,G12,0)</f>
        <v>0</v>
      </c>
      <c r="I12" s="12">
        <v>2000</v>
      </c>
      <c r="J12" s="12">
        <f>IF('TEST GIR PROSPECT'!$H$17=$B$12,I12,0)</f>
        <v>0</v>
      </c>
      <c r="K12" s="12">
        <v>400</v>
      </c>
      <c r="L12" s="12">
        <f>IF('TEST GIR PROSPECT'!$H$17=$B$12,K12,0)</f>
        <v>0</v>
      </c>
      <c r="M12" s="12">
        <v>500</v>
      </c>
      <c r="N12" s="12">
        <f>IF('TEST GIR PROSPECT'!$H$17=$B$12,M12,0)</f>
        <v>0</v>
      </c>
      <c r="O12" s="12">
        <v>500</v>
      </c>
      <c r="P12" s="12">
        <f>IF('TEST GIR PROSPECT'!$H$17=$B$12,O12,0)</f>
        <v>0</v>
      </c>
      <c r="Q12" s="12">
        <v>3000</v>
      </c>
      <c r="R12" s="12">
        <f>IF('TEST GIR PROSPECT'!$H$17=$B$12,Q12,0)</f>
        <v>0</v>
      </c>
    </row>
    <row r="13" spans="1:18" ht="13.5" thickBot="1">
      <c r="A13" s="11"/>
      <c r="B13" s="9" t="s">
        <v>14</v>
      </c>
      <c r="C13" s="12">
        <v>20</v>
      </c>
      <c r="D13" s="12">
        <f>IF('TEST GIR PROSPECT'!$H$17=$B$13,C13,0)</f>
        <v>0</v>
      </c>
      <c r="E13" s="12">
        <v>0</v>
      </c>
      <c r="F13" s="12">
        <f>IF('TEST GIR PROSPECT'!$H$17=$B$13,E13,0)</f>
        <v>0</v>
      </c>
      <c r="G13" s="12">
        <v>20</v>
      </c>
      <c r="H13" s="12">
        <f>IF('TEST GIR PROSPECT'!$H$17=$B$13,G13,0)</f>
        <v>0</v>
      </c>
      <c r="I13" s="12">
        <v>200</v>
      </c>
      <c r="J13" s="12">
        <f>IF('TEST GIR PROSPECT'!$H$17=$B$13,I13,0)</f>
        <v>0</v>
      </c>
      <c r="K13" s="12">
        <v>100</v>
      </c>
      <c r="L13" s="12">
        <f>IF('TEST GIR PROSPECT'!$H$17=$B$13,K13,0)</f>
        <v>0</v>
      </c>
      <c r="M13" s="12">
        <v>100</v>
      </c>
      <c r="N13" s="12">
        <f>IF('TEST GIR PROSPECT'!$H$17=$B$13,M13,0)</f>
        <v>0</v>
      </c>
      <c r="O13" s="12">
        <v>200</v>
      </c>
      <c r="P13" s="12">
        <f>IF('TEST GIR PROSPECT'!$H$17=$B$13,O13,0)</f>
        <v>0</v>
      </c>
      <c r="Q13" s="12">
        <v>2000</v>
      </c>
      <c r="R13" s="12">
        <f>IF('TEST GIR PROSPECT'!$H$17=$B$13,Q13,0)</f>
        <v>0</v>
      </c>
    </row>
    <row r="14" spans="1:18" ht="13.5" thickBot="1">
      <c r="A14" s="10" t="s">
        <v>19</v>
      </c>
      <c r="B14" s="9" t="s">
        <v>13</v>
      </c>
      <c r="C14" s="12">
        <v>100</v>
      </c>
      <c r="D14" s="12">
        <f>IF('TEST GIR PROSPECT'!$H$19=$B$14,C14,0)</f>
        <v>0</v>
      </c>
      <c r="E14" s="12">
        <v>100</v>
      </c>
      <c r="F14" s="12">
        <f>IF('TEST GIR PROSPECT'!$H$19=$B$14,E14,0)</f>
        <v>0</v>
      </c>
      <c r="G14" s="12">
        <v>160</v>
      </c>
      <c r="H14" s="12">
        <f>IF('TEST GIR PROSPECT'!$H$19=$B$14,G14,0)</f>
        <v>0</v>
      </c>
      <c r="I14" s="12">
        <v>400</v>
      </c>
      <c r="J14" s="12">
        <f>IF('TEST GIR PROSPECT'!$H$19=$B$14,I14,0)</f>
        <v>0</v>
      </c>
      <c r="K14" s="12">
        <v>800</v>
      </c>
      <c r="L14" s="12">
        <f>IF('TEST GIR PROSPECT'!$H$19=$B$14,K14,0)</f>
        <v>0</v>
      </c>
      <c r="M14" s="12">
        <v>500</v>
      </c>
      <c r="N14" s="12">
        <f>IF('TEST GIR PROSPECT'!$H$19=$B$14,M14,0)</f>
        <v>0</v>
      </c>
      <c r="O14" s="12">
        <v>500</v>
      </c>
      <c r="P14" s="12">
        <f>IF('TEST GIR PROSPECT'!$H$19=$B$14,O14,0)</f>
        <v>0</v>
      </c>
      <c r="Q14" s="12">
        <v>3000</v>
      </c>
      <c r="R14" s="12">
        <f>IF('TEST GIR PROSPECT'!$H$19=$B$14,Q14,0)</f>
        <v>0</v>
      </c>
    </row>
    <row r="15" spans="1:18" ht="13.5" thickBot="1">
      <c r="A15" s="11"/>
      <c r="B15" s="9" t="s">
        <v>14</v>
      </c>
      <c r="C15" s="12">
        <v>16</v>
      </c>
      <c r="D15" s="12">
        <f>IF('TEST GIR PROSPECT'!$H$19=$B$15,C15,0)</f>
        <v>0</v>
      </c>
      <c r="E15" s="12">
        <v>16</v>
      </c>
      <c r="F15" s="12">
        <f>IF('TEST GIR PROSPECT'!$H$19=$B$15,E15,0)</f>
        <v>0</v>
      </c>
      <c r="G15" s="12">
        <v>20</v>
      </c>
      <c r="H15" s="12">
        <f>IF('TEST GIR PROSPECT'!$H$19=$B$15,G15,0)</f>
        <v>0</v>
      </c>
      <c r="I15" s="12">
        <v>200</v>
      </c>
      <c r="J15" s="12">
        <f>IF('TEST GIR PROSPECT'!$H$19=$B$15,I15,0)</f>
        <v>0</v>
      </c>
      <c r="K15" s="12">
        <v>100</v>
      </c>
      <c r="L15" s="12">
        <f>IF('TEST GIR PROSPECT'!$H$19=$B$15,K15,0)</f>
        <v>0</v>
      </c>
      <c r="M15" s="12">
        <v>100</v>
      </c>
      <c r="N15" s="12">
        <f>IF('TEST GIR PROSPECT'!$H$19=$B$15,M15,0)</f>
        <v>0</v>
      </c>
      <c r="O15" s="12">
        <v>200</v>
      </c>
      <c r="P15" s="12">
        <f>IF('TEST GIR PROSPECT'!$H$19=$B$15,O15,0)</f>
        <v>0</v>
      </c>
      <c r="Q15" s="12">
        <v>2000</v>
      </c>
      <c r="R15" s="12">
        <f>IF('TEST GIR PROSPECT'!$H$19=$B$15,Q15,0)</f>
        <v>0</v>
      </c>
    </row>
    <row r="16" spans="1:18" ht="13.5" thickBot="1">
      <c r="A16" s="10" t="s">
        <v>20</v>
      </c>
      <c r="B16" s="9" t="s">
        <v>13</v>
      </c>
      <c r="C16" s="12">
        <v>800</v>
      </c>
      <c r="D16" s="12">
        <f>IF('TEST GIR PROSPECT'!$H$21=$B$16,C16,0)</f>
        <v>0</v>
      </c>
      <c r="E16" s="12">
        <v>800</v>
      </c>
      <c r="F16" s="12">
        <f>IF('TEST GIR PROSPECT'!$H$21=$B$16,E16,0)</f>
        <v>0</v>
      </c>
      <c r="G16" s="12">
        <v>1000</v>
      </c>
      <c r="H16" s="12">
        <f>IF('TEST GIR PROSPECT'!$H$21=$B$16,G16,0)</f>
        <v>0</v>
      </c>
      <c r="I16" s="12">
        <v>2000</v>
      </c>
      <c r="J16" s="12">
        <f>IF('TEST GIR PROSPECT'!$H$21=$B$16,I16,0)</f>
        <v>0</v>
      </c>
      <c r="K16" s="12">
        <v>800</v>
      </c>
      <c r="L16" s="12">
        <f>IF('TEST GIR PROSPECT'!$H$21=$B$16,K16,0)</f>
        <v>0</v>
      </c>
      <c r="M16" s="12">
        <v>500</v>
      </c>
      <c r="N16" s="12">
        <f>IF('TEST GIR PROSPECT'!$H$21=$B$16,M16,0)</f>
        <v>0</v>
      </c>
      <c r="O16" s="12">
        <v>400</v>
      </c>
      <c r="P16" s="12">
        <f>IF('TEST GIR PROSPECT'!$H$21=$B$16,O16,0)</f>
        <v>0</v>
      </c>
      <c r="Q16" s="12">
        <v>1000</v>
      </c>
      <c r="R16" s="12">
        <f>IF('TEST GIR PROSPECT'!$H$21=$B$16,Q16,0)</f>
        <v>0</v>
      </c>
    </row>
    <row r="17" spans="1:18" ht="13.5" thickBot="1">
      <c r="A17" s="11"/>
      <c r="B17" s="9" t="s">
        <v>14</v>
      </c>
      <c r="C17" s="12">
        <v>120</v>
      </c>
      <c r="D17" s="12">
        <f>IF('TEST GIR PROSPECT'!$H$21=$B$17,C17,0)</f>
        <v>0</v>
      </c>
      <c r="E17" s="12">
        <v>120</v>
      </c>
      <c r="F17" s="12">
        <f>IF('TEST GIR PROSPECT'!$H$21=$B$17,E17,0)</f>
        <v>0</v>
      </c>
      <c r="G17" s="12">
        <v>200</v>
      </c>
      <c r="H17" s="12">
        <f>IF('TEST GIR PROSPECT'!$H$21=$B$17,G17,0)</f>
        <v>0</v>
      </c>
      <c r="I17" s="12">
        <v>200</v>
      </c>
      <c r="J17" s="12">
        <f>IF('TEST GIR PROSPECT'!$H$21=$B$17,I17,0)</f>
        <v>0</v>
      </c>
      <c r="K17" s="12">
        <v>100</v>
      </c>
      <c r="L17" s="12">
        <f>IF('TEST GIR PROSPECT'!$H$21=$B$17,K17,0)</f>
        <v>0</v>
      </c>
      <c r="M17" s="12">
        <v>100</v>
      </c>
      <c r="N17" s="12">
        <f>IF('TEST GIR PROSPECT'!$H$21=$B$17,M17,0)</f>
        <v>0</v>
      </c>
      <c r="O17" s="12">
        <v>200</v>
      </c>
      <c r="P17" s="12">
        <f>IF('TEST GIR PROSPECT'!$H$21=$B$17,O17,0)</f>
        <v>0</v>
      </c>
      <c r="Q17" s="12">
        <v>2000</v>
      </c>
      <c r="R17" s="12">
        <f>IF('TEST GIR PROSPECT'!$H$21=$B$17,Q17,0)</f>
        <v>0</v>
      </c>
    </row>
    <row r="18" spans="1:18" ht="13.5" thickBot="1">
      <c r="A18" s="10" t="s">
        <v>53</v>
      </c>
      <c r="B18" s="9" t="s">
        <v>13</v>
      </c>
      <c r="C18" s="12">
        <v>200</v>
      </c>
      <c r="D18" s="12">
        <f>IF('TEST GIR PROSPECT'!$H$23=$B$18,C18,0)</f>
        <v>0</v>
      </c>
      <c r="E18" s="12">
        <v>-80</v>
      </c>
      <c r="F18" s="12">
        <f>IF('TEST GIR PROSPECT'!$H$23=$B$18,E18,0)</f>
        <v>0</v>
      </c>
      <c r="G18" s="12">
        <v>400</v>
      </c>
      <c r="H18" s="12">
        <f>IF('TEST GIR PROSPECT'!$H$23=$B$18,G18,0)</f>
        <v>0</v>
      </c>
      <c r="I18" s="12">
        <v>200</v>
      </c>
      <c r="J18" s="12">
        <f>IF('TEST GIR PROSPECT'!$H$23=$B$18,I18,0)</f>
        <v>0</v>
      </c>
      <c r="K18" s="12">
        <v>200</v>
      </c>
      <c r="L18" s="12">
        <f>IF('TEST GIR PROSPECT'!$H$23=$B$18,K18,0)</f>
        <v>0</v>
      </c>
      <c r="M18" s="12">
        <v>200</v>
      </c>
      <c r="N18" s="12">
        <f>IF('TEST GIR PROSPECT'!$H$23=$B$18,M18,0)</f>
        <v>0</v>
      </c>
      <c r="O18" s="12">
        <v>200</v>
      </c>
      <c r="P18" s="12">
        <f>IF('TEST GIR PROSPECT'!$H$23=$B$18,O18,0)</f>
        <v>0</v>
      </c>
      <c r="Q18" s="12">
        <v>1000</v>
      </c>
      <c r="R18" s="12">
        <f>IF('TEST GIR PROSPECT'!$H$23=$B$18,Q18,0)</f>
        <v>0</v>
      </c>
    </row>
    <row r="19" spans="1:18" ht="13.5" thickBot="1">
      <c r="A19" s="11" t="s">
        <v>54</v>
      </c>
      <c r="B19" s="9" t="s">
        <v>14</v>
      </c>
      <c r="C19" s="12">
        <v>32</v>
      </c>
      <c r="D19" s="12">
        <f>IF('TEST GIR PROSPECT'!$H$23=$B$19,C19,0)</f>
        <v>0</v>
      </c>
      <c r="E19" s="12">
        <v>-40</v>
      </c>
      <c r="F19" s="12">
        <f>IF('TEST GIR PROSPECT'!$H$23=$B$19,E19,0)</f>
        <v>0</v>
      </c>
      <c r="G19" s="12">
        <v>40</v>
      </c>
      <c r="H19" s="12">
        <f>IF('TEST GIR PROSPECT'!$H$23=$B$19,G19,0)</f>
        <v>0</v>
      </c>
      <c r="I19" s="12">
        <v>0</v>
      </c>
      <c r="J19" s="12">
        <f>IF('TEST GIR PROSPECT'!$H$23=$B$19,I19,0)</f>
        <v>0</v>
      </c>
      <c r="K19" s="12">
        <v>0</v>
      </c>
      <c r="L19" s="12">
        <f>IF('TEST GIR PROSPECT'!$H$23=$B$19,K19,0)</f>
        <v>0</v>
      </c>
      <c r="M19" s="12">
        <v>0</v>
      </c>
      <c r="N19" s="12">
        <f>IF('TEST GIR PROSPECT'!$H$23=$B$19,M19,0)</f>
        <v>0</v>
      </c>
      <c r="O19" s="12">
        <v>100</v>
      </c>
      <c r="P19" s="12">
        <f>IF('TEST GIR PROSPECT'!$H$23=$B$19,O19,0)</f>
        <v>0</v>
      </c>
      <c r="Q19" s="12">
        <v>1000</v>
      </c>
      <c r="R19" s="12">
        <f>IF('TEST GIR PROSPECT'!$H$23=$B$19,Q19,0)</f>
        <v>0</v>
      </c>
    </row>
    <row r="20" spans="1:18" ht="13.5" thickBot="1">
      <c r="A20" s="10" t="s">
        <v>53</v>
      </c>
      <c r="B20" s="9" t="s">
        <v>13</v>
      </c>
      <c r="C20" s="12">
        <v>0</v>
      </c>
      <c r="D20" s="12">
        <f>IF('TEST GIR PROSPECT'!$H$25=$B$20,C20,0)</f>
        <v>0</v>
      </c>
      <c r="E20" s="12">
        <v>0</v>
      </c>
      <c r="F20" s="12">
        <f>IF('TEST GIR PROSPECT'!$H$25=$B$20,E20,0)</f>
        <v>0</v>
      </c>
      <c r="G20" s="12">
        <v>0</v>
      </c>
      <c r="H20" s="12">
        <f>IF('TEST GIR PROSPECT'!$H$25=$B$20,G20,0)</f>
        <v>0</v>
      </c>
      <c r="I20" s="12">
        <v>0</v>
      </c>
      <c r="J20" s="12">
        <f>IF('TEST GIR PROSPECT'!$H$25=$B$20,I20,0)</f>
        <v>0</v>
      </c>
      <c r="K20" s="12">
        <v>0</v>
      </c>
      <c r="L20" s="12">
        <f>IF('TEST GIR PROSPECT'!$H$25=$B$20,K20,0)</f>
        <v>0</v>
      </c>
      <c r="M20" s="12">
        <v>0</v>
      </c>
      <c r="N20" s="12">
        <f>IF('TEST GIR PROSPECT'!$H$25=$B$20,M20,0)</f>
        <v>0</v>
      </c>
      <c r="O20" s="12">
        <v>0</v>
      </c>
      <c r="P20" s="12">
        <f>IF('TEST GIR PROSPECT'!$H$25=$B$20,O20,0)</f>
        <v>0</v>
      </c>
      <c r="Q20" s="12">
        <v>0</v>
      </c>
      <c r="R20" s="12">
        <f>IF('TEST GIR PROSPECT'!$H$25=$B$20,Q20,0)</f>
        <v>0</v>
      </c>
    </row>
    <row r="21" spans="1:18" ht="13.5" thickBot="1">
      <c r="A21" s="11" t="s">
        <v>55</v>
      </c>
      <c r="B21" s="9" t="s">
        <v>14</v>
      </c>
      <c r="C21" s="12">
        <v>0</v>
      </c>
      <c r="D21" s="12">
        <f>IF('TEST GIR PROSPECT'!$H$25=$B$21,C21,0)</f>
        <v>0</v>
      </c>
      <c r="E21" s="12">
        <v>0</v>
      </c>
      <c r="F21" s="12">
        <f>IF('TEST GIR PROSPECT'!$H$25=$B$21,E21,0)</f>
        <v>0</v>
      </c>
      <c r="G21" s="12">
        <v>0</v>
      </c>
      <c r="H21" s="12">
        <f>IF('TEST GIR PROSPECT'!$H$25=$B$21,G21,0)</f>
        <v>0</v>
      </c>
      <c r="I21" s="12">
        <v>0</v>
      </c>
      <c r="J21" s="12">
        <f>IF('TEST GIR PROSPECT'!$H$25=$B$21,I21,0)</f>
        <v>0</v>
      </c>
      <c r="K21" s="12">
        <v>0</v>
      </c>
      <c r="L21" s="12">
        <f>IF('TEST GIR PROSPECT'!$H$25=$B$21,K21,0)</f>
        <v>0</v>
      </c>
      <c r="M21" s="12">
        <v>0</v>
      </c>
      <c r="N21" s="12">
        <f>IF('TEST GIR PROSPECT'!$H$25=$B$21,M21,0)</f>
        <v>0</v>
      </c>
      <c r="O21" s="12">
        <v>0</v>
      </c>
      <c r="P21" s="12">
        <f>IF('TEST GIR PROSPECT'!$H$25=$B$21,O21,0)</f>
        <v>0</v>
      </c>
      <c r="Q21" s="12">
        <v>0</v>
      </c>
      <c r="R21" s="12">
        <f>IF('TEST GIR PROSPECT'!$H$25=$B$21,Q21,0)</f>
        <v>0</v>
      </c>
    </row>
    <row r="22" spans="1:18" ht="13.5" thickBot="1">
      <c r="A22" s="10" t="s">
        <v>21</v>
      </c>
      <c r="B22" s="9" t="s">
        <v>13</v>
      </c>
      <c r="C22" s="12">
        <v>0</v>
      </c>
      <c r="D22" s="12">
        <f>IF('TEST GIR PROSPECT'!$H$27=$B$22,C22,0)</f>
        <v>0</v>
      </c>
      <c r="E22" s="12">
        <v>0</v>
      </c>
      <c r="F22" s="12">
        <f>IF('TEST GIR PROSPECT'!$H$27=$B$22,E22,0)</f>
        <v>0</v>
      </c>
      <c r="G22" s="12">
        <v>0</v>
      </c>
      <c r="H22" s="12">
        <f>IF('TEST GIR PROSPECT'!$H$27=$B$22,G22,0)</f>
        <v>0</v>
      </c>
      <c r="I22" s="12">
        <v>0</v>
      </c>
      <c r="J22" s="12">
        <f>IF('TEST GIR PROSPECT'!$H$27=$B$22,I22,0)</f>
        <v>0</v>
      </c>
      <c r="K22" s="12">
        <v>0</v>
      </c>
      <c r="L22" s="12">
        <f>IF('TEST GIR PROSPECT'!$H$27=$B$22,K22,0)</f>
        <v>0</v>
      </c>
      <c r="M22" s="12">
        <v>0</v>
      </c>
      <c r="N22" s="12">
        <f>IF('TEST GIR PROSPECT'!$H$27=$B$22,M22,0)</f>
        <v>0</v>
      </c>
      <c r="O22" s="12">
        <v>0</v>
      </c>
      <c r="P22" s="12">
        <f>IF('TEST GIR PROSPECT'!$H$27=$B$22,O22,0)</f>
        <v>0</v>
      </c>
      <c r="Q22" s="12">
        <v>0</v>
      </c>
      <c r="R22" s="12">
        <f>IF('TEST GIR PROSPECT'!$H$27=$B$22,Q22,0)</f>
        <v>0</v>
      </c>
    </row>
    <row r="23" spans="1:18" ht="13.5" thickBot="1">
      <c r="A23" s="11"/>
      <c r="B23" s="9" t="s">
        <v>14</v>
      </c>
      <c r="C23" s="11">
        <v>0</v>
      </c>
      <c r="D23" s="11">
        <f>IF('TEST GIR PROSPECT'!$H$27=$B$23,C23,0)</f>
        <v>0</v>
      </c>
      <c r="E23" s="11">
        <v>0</v>
      </c>
      <c r="F23" s="11">
        <f>IF('TEST GIR PROSPECT'!$H$27=$B$23,E23,0)</f>
        <v>0</v>
      </c>
      <c r="G23" s="11">
        <v>0</v>
      </c>
      <c r="H23" s="11">
        <f>IF('TEST GIR PROSPECT'!$H$27=$B$23,G23,0)</f>
        <v>0</v>
      </c>
      <c r="I23" s="11">
        <v>0</v>
      </c>
      <c r="J23" s="11">
        <f>IF('TEST GIR PROSPECT'!$H$27=$B$23,I23,0)</f>
        <v>0</v>
      </c>
      <c r="K23" s="11">
        <v>0</v>
      </c>
      <c r="L23" s="11">
        <f>IF('TEST GIR PROSPECT'!$H$27=$B$23,K23,0)</f>
        <v>0</v>
      </c>
      <c r="M23" s="11">
        <v>0</v>
      </c>
      <c r="N23" s="11">
        <f>IF('TEST GIR PROSPECT'!$H$27=$B$23,M23,0)</f>
        <v>0</v>
      </c>
      <c r="O23" s="11">
        <v>0</v>
      </c>
      <c r="P23" s="11">
        <f>IF('TEST GIR PROSPECT'!$H$27=$B$23,O23,0)</f>
        <v>0</v>
      </c>
      <c r="Q23" s="11">
        <v>0</v>
      </c>
      <c r="R23" s="11">
        <f>IF('TEST GIR PROSPECT'!$H$27=$B$23,Q23,0)</f>
        <v>0</v>
      </c>
    </row>
    <row r="24" spans="1:18" ht="13.5" thickBot="1">
      <c r="A24" s="2" t="s">
        <v>50</v>
      </c>
      <c r="B24" s="13"/>
      <c r="C24" s="14"/>
      <c r="D24" s="13">
        <f>SUM(D4:D23)</f>
        <v>0</v>
      </c>
      <c r="E24" s="13"/>
      <c r="F24" s="13">
        <f>SUM(F4:F23)</f>
        <v>0</v>
      </c>
      <c r="G24" s="13"/>
      <c r="H24" s="13">
        <f>SUM(H4:H23)</f>
        <v>0</v>
      </c>
      <c r="I24" s="13"/>
      <c r="J24" s="13">
        <f>SUM(J4:J23)</f>
        <v>0</v>
      </c>
      <c r="K24" s="13"/>
      <c r="L24" s="13">
        <f>SUM(L4:L23)</f>
        <v>0</v>
      </c>
      <c r="M24" s="13"/>
      <c r="N24" s="13">
        <f>SUM(N4:N23)</f>
        <v>0</v>
      </c>
      <c r="O24" s="13"/>
      <c r="P24" s="13">
        <f>SUM(P4:P23)</f>
        <v>0</v>
      </c>
      <c r="Q24" s="13"/>
      <c r="R24" s="3">
        <f>SUM(R4:R23)</f>
        <v>0</v>
      </c>
    </row>
    <row r="25" spans="1:18" ht="14.25" thickTop="1" thickBot="1">
      <c r="A25" s="2" t="s">
        <v>51</v>
      </c>
      <c r="B25" s="13"/>
      <c r="C25" s="15">
        <f>IF(D24&gt;=4380,1,D25)</f>
        <v>13</v>
      </c>
      <c r="D25" s="13">
        <f>IF(D24&gt;=4140,2,E25)</f>
        <v>13</v>
      </c>
      <c r="E25" s="13">
        <f>IF(D24&gt;=3390,3,F25)</f>
        <v>13</v>
      </c>
      <c r="F25" s="13">
        <f>IF(F24&gt;=2016,4,G25)</f>
        <v>13</v>
      </c>
      <c r="G25" s="13">
        <f>IF(H24&gt;=1700,5,H25)</f>
        <v>13</v>
      </c>
      <c r="H25" s="13">
        <f>IF(H24&gt;=1432,6,I25)</f>
        <v>13</v>
      </c>
      <c r="I25" s="13">
        <f>IF(J24&gt;=2400,7,J25)</f>
        <v>13</v>
      </c>
      <c r="J25" s="13">
        <f>IF(L24&gt;=1200,8,K25)</f>
        <v>13</v>
      </c>
      <c r="K25" s="13">
        <f>IF(N24&gt;=800,9,L25)</f>
        <v>13</v>
      </c>
      <c r="L25" s="13">
        <f>IF(P24&gt;=650,10,M25)</f>
        <v>13</v>
      </c>
      <c r="M25" s="13">
        <f>IF($R$24&gt;=4000,11,N25)</f>
        <v>13</v>
      </c>
      <c r="N25" s="13">
        <f>IF($R$24&gt;=2000,12,O25)</f>
        <v>13</v>
      </c>
      <c r="O25" s="13">
        <f>IF($R$24&lt;2000,13,P25)</f>
        <v>13</v>
      </c>
      <c r="P25" s="3">
        <v>0</v>
      </c>
    </row>
    <row r="26" spans="1:18" ht="16.5" thickTop="1" thickBot="1">
      <c r="A26" s="2" t="s">
        <v>52</v>
      </c>
      <c r="B26" s="13"/>
      <c r="C26" s="16">
        <f>IF($C$25=1,1,D26)</f>
        <v>6</v>
      </c>
      <c r="D26" s="13">
        <f>IF(AND($C$25&gt;=2,$C$25&lt;=7),2,E26)</f>
        <v>6</v>
      </c>
      <c r="E26" s="13">
        <f>IF(OR($C$25=8,$C$25=9),3,F26)</f>
        <v>6</v>
      </c>
      <c r="F26" s="13">
        <f>IF(OR($C$25=10,$C$25=11),4,G26)</f>
        <v>6</v>
      </c>
      <c r="G26" s="13">
        <f>IF($C$25=12,5,H26)</f>
        <v>6</v>
      </c>
      <c r="H26" s="13">
        <f>IF($C$25=13,6,I26)</f>
        <v>6</v>
      </c>
      <c r="I26" s="3">
        <v>0</v>
      </c>
    </row>
  </sheetData>
  <sheetProtection password="C338" sheet="1" objects="1" scenarios="1"/>
  <pageMargins left="0.78740157499999996" right="0.78740157499999996" top="0.984251969" bottom="0.984251969" header="0.4921259845" footer="0.4921259845"/>
  <pageSetup paperSize="9" scale="79"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TEST GIR PROSPECT</vt:lpstr>
      <vt:lpstr>LISTE DES RESIDENTS</vt:lpstr>
      <vt:lpstr>IMPRESSION AGGIR RESIDENT</vt:lpstr>
      <vt:lpstr>GIRMP</vt:lpstr>
      <vt:lpstr>algorithme</vt:lpstr>
      <vt:lpstr>algorithme (2)</vt:lpstr>
      <vt:lpstr>PATIENT1</vt:lpstr>
      <vt:lpstr>algorithme!Zone_d_impression</vt:lpstr>
      <vt:lpstr>'algorithme (2)'!Zone_d_impression</vt:lpstr>
      <vt:lpstr>GIRMP!Zone_d_impression</vt:lpstr>
      <vt:lpstr>'IMPRESSION AGGIR RESIDENT'!Zone_d_impression</vt:lpstr>
      <vt:lpstr>'LISTE DES RESIDENTS'!Zone_d_impression</vt:lpstr>
      <vt:lpstr>'TEST GIR PROSPECT'!Zone_d_impression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00371.direction</dc:creator>
  <cp:lastModifiedBy>00371.direction</cp:lastModifiedBy>
  <cp:lastPrinted>2012-10-11T18:51:02Z</cp:lastPrinted>
  <dcterms:created xsi:type="dcterms:W3CDTF">2004-06-22T06:49:40Z</dcterms:created>
  <dcterms:modified xsi:type="dcterms:W3CDTF">2012-10-17T15:44:47Z</dcterms:modified>
</cp:coreProperties>
</file>