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19425" windowHeight="10320"/>
  </bookViews>
  <sheets>
    <sheet name="Synthèse globale" sheetId="11" r:id="rId1"/>
    <sheet name="CCL5" sheetId="1" r:id="rId2"/>
    <sheet name="CMAI" sheetId="2" r:id="rId3"/>
    <sheet name="CAVRIL" sheetId="12" r:id="rId4"/>
  </sheets>
  <externalReferences>
    <externalReference r:id="rId5"/>
    <externalReference r:id="rId6"/>
  </externalReferences>
  <definedNames>
    <definedName name="CTI_Feuil1" localSheetId="2" hidden="1">CMAI!#REF!</definedName>
    <definedName name="CTI_Feuil1__1" localSheetId="1" hidden="1">'CCL5'!#REF!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2" l="1" a="1"/>
  <c r="G14" i="2" s="1"/>
  <c r="G18" i="2" a="1"/>
  <c r="G18" i="2" s="1"/>
  <c r="G24" i="2" a="1"/>
  <c r="G24" i="2" s="1"/>
  <c r="G13" i="2" a="1"/>
  <c r="G13" i="2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C25" i="11" a="1"/>
  <c r="D25" i="11" a="1"/>
  <c r="D18" i="11" a="1"/>
  <c r="C20" i="11" a="1"/>
  <c r="C16" i="11" a="1"/>
  <c r="C17" i="11" a="1"/>
  <c r="D20" i="11" a="1"/>
  <c r="C14" i="11" a="1"/>
  <c r="C18" i="11" a="1"/>
  <c r="D15" i="11" a="1"/>
  <c r="D19" i="11" a="1"/>
  <c r="C15" i="11" a="1"/>
  <c r="C19" i="11" a="1"/>
  <c r="D14" i="11" a="1"/>
  <c r="D13" i="11" a="1"/>
  <c r="C13" i="11" a="1"/>
  <c r="D17" i="11" a="1"/>
  <c r="D16" i="11" a="1"/>
  <c r="D25" i="11" l="1"/>
  <c r="C25" i="11"/>
  <c r="D20" i="11"/>
  <c r="C20" i="11"/>
  <c r="D18" i="11"/>
  <c r="C19" i="11"/>
  <c r="C18" i="11"/>
  <c r="C17" i="11"/>
  <c r="C16" i="11"/>
  <c r="C15" i="11"/>
  <c r="C14" i="11"/>
  <c r="C13" i="11"/>
  <c r="D19" i="11"/>
  <c r="D17" i="11"/>
  <c r="D16" i="11"/>
  <c r="D15" i="11"/>
  <c r="D14" i="11"/>
  <c r="D13" i="11"/>
  <c r="B24" i="11"/>
  <c r="C35" i="11" a="1"/>
  <c r="D34" i="11" a="1"/>
  <c r="C28" i="11" a="1"/>
  <c r="D33" i="11" a="1"/>
  <c r="D28" i="11" a="1"/>
  <c r="C33" i="11" a="1"/>
  <c r="C32" i="11" a="1"/>
  <c r="C31" i="11" a="1"/>
  <c r="D27" i="11" a="1"/>
  <c r="D32" i="11" a="1"/>
  <c r="C27" i="11" a="1"/>
  <c r="C36" i="11" a="1"/>
  <c r="C30" i="11" a="1"/>
  <c r="D36" i="11" a="1"/>
  <c r="D31" i="11" a="1"/>
  <c r="D30" i="11" a="1"/>
  <c r="D29" i="11" a="1"/>
  <c r="C34" i="11" a="1"/>
  <c r="C29" i="11" a="1"/>
  <c r="D35" i="11" a="1"/>
  <c r="C36" i="11" l="1"/>
  <c r="C35" i="11"/>
  <c r="C34" i="11"/>
  <c r="C33" i="11"/>
  <c r="C32" i="11"/>
  <c r="C31" i="11"/>
  <c r="C30" i="11"/>
  <c r="C29" i="11"/>
  <c r="C28" i="11"/>
  <c r="C27" i="11"/>
  <c r="D36" i="11"/>
  <c r="D35" i="11"/>
  <c r="D34" i="11"/>
  <c r="D33" i="11"/>
  <c r="D32" i="11"/>
  <c r="D31" i="11"/>
  <c r="D30" i="11"/>
  <c r="D29" i="11"/>
  <c r="D28" i="11"/>
  <c r="D27" i="11"/>
  <c r="E35" i="1"/>
  <c r="D35" i="1"/>
  <c r="B16" i="11" l="1"/>
  <c r="A10" i="11"/>
  <c r="A37" i="11" l="1"/>
  <c r="A19" i="2" l="1"/>
  <c r="B19" i="2"/>
  <c r="C19" i="2"/>
  <c r="G34" i="2" l="1" a="1"/>
  <c r="G34" i="2" s="1"/>
  <c r="G33" i="2" a="1"/>
  <c r="G33" i="2" s="1"/>
  <c r="G32" i="2" a="1"/>
  <c r="G32" i="2" s="1"/>
  <c r="G31" i="2" a="1"/>
  <c r="G31" i="2" s="1"/>
  <c r="G30" i="2" a="1"/>
  <c r="G30" i="2" s="1"/>
  <c r="G29" i="2" a="1"/>
  <c r="G29" i="2" s="1"/>
  <c r="G28" i="2" a="1"/>
  <c r="G28" i="2" s="1"/>
  <c r="G27" i="2" a="1"/>
  <c r="G27" i="2" s="1"/>
  <c r="G26" i="2" a="1"/>
  <c r="G26" i="2" s="1"/>
  <c r="G25" i="2" a="1"/>
  <c r="G25" i="2" s="1"/>
  <c r="C25" i="2"/>
  <c r="B25" i="2"/>
  <c r="A25" i="2"/>
  <c r="G23" i="2" a="1"/>
  <c r="G23" i="2" s="1"/>
  <c r="G22" i="2" a="1"/>
  <c r="G22" i="2" s="1"/>
  <c r="G21" i="2" a="1"/>
  <c r="G21" i="2" s="1"/>
  <c r="G20" i="2" a="1"/>
  <c r="G20" i="2" s="1"/>
  <c r="G17" i="2" a="1"/>
  <c r="G17" i="2" s="1"/>
  <c r="G16" i="2" a="1"/>
  <c r="G16" i="2" s="1"/>
  <c r="D22" i="11" a="1"/>
  <c r="D21" i="11" a="1"/>
  <c r="D23" i="11" a="1"/>
  <c r="D24" i="11" a="1"/>
  <c r="D21" i="11" l="1"/>
  <c r="D23" i="11"/>
  <c r="D22" i="11"/>
  <c r="D24" i="11"/>
  <c r="G15" i="2" a="1"/>
  <c r="G15" i="2" s="1"/>
  <c r="G19" i="2" a="1"/>
  <c r="G19" i="2" s="1"/>
  <c r="E35" i="2"/>
  <c r="C35" i="2"/>
  <c r="B23" i="11" s="1"/>
  <c r="B35" i="2"/>
  <c r="B22" i="11" s="1"/>
  <c r="A35" i="2"/>
  <c r="B21" i="11" s="1"/>
  <c r="A10" i="2"/>
  <c r="B25" i="1"/>
  <c r="C25" i="1"/>
  <c r="A25" i="1"/>
  <c r="B19" i="1"/>
  <c r="C19" i="1"/>
  <c r="A19" i="1"/>
  <c r="A10" i="1"/>
  <c r="C24" i="11" a="1"/>
  <c r="C21" i="11" a="1"/>
  <c r="C22" i="11" a="1"/>
  <c r="C23" i="11" a="1"/>
  <c r="C22" i="11" l="1"/>
  <c r="C24" i="11"/>
  <c r="C21" i="11"/>
  <c r="C23" i="11"/>
  <c r="A35" i="1"/>
  <c r="B13" i="11" s="1"/>
  <c r="B37" i="11" s="1"/>
  <c r="B35" i="1"/>
  <c r="B14" i="11" s="1"/>
  <c r="C35" i="1"/>
  <c r="B15" i="11" s="1"/>
  <c r="D37" i="11" l="1"/>
  <c r="C37" i="11"/>
</calcChain>
</file>

<file path=xl/connections.xml><?xml version="1.0" encoding="utf-8"?>
<connections xmlns="http://schemas.openxmlformats.org/spreadsheetml/2006/main">
  <connection id="1" sourceFile="T:\Section Commandement\Chef Section Commandement\SPA\CTI.xlsx" odcFile="C:\Users\plessyb\Documents\Mes sources de données\CTI Feuil1$.odc" keepAlive="1" name="CTI Feuil1$" type="5" refreshedVersion="0" new="1" background="1" saveData="1">
    <dbPr connection="Provider=Microsoft.ACE.OLEDB.12.0;Password=&quot;&quot;;User ID=Admin;Data Source=T:\Section Commandement\Chef Section Commandement\SPA\CTI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</connections>
</file>

<file path=xl/sharedStrings.xml><?xml version="1.0" encoding="utf-8"?>
<sst xmlns="http://schemas.openxmlformats.org/spreadsheetml/2006/main" count="87" uniqueCount="41">
  <si>
    <t/>
  </si>
  <si>
    <t>EFFECTIF PRATIQUE</t>
  </si>
  <si>
    <t>EFFECTIF RÉALISÉ</t>
  </si>
  <si>
    <t>PERMISSIONS / JRC</t>
  </si>
  <si>
    <t>NOMS</t>
  </si>
  <si>
    <t>ABSENCES (Motifs)</t>
  </si>
  <si>
    <t>malade</t>
  </si>
  <si>
    <t>accidenté</t>
  </si>
  <si>
    <t>consultation médicale</t>
  </si>
  <si>
    <t>aaaaa</t>
  </si>
  <si>
    <t>bbbbbb</t>
  </si>
  <si>
    <t>noms</t>
  </si>
  <si>
    <t>motifs</t>
  </si>
  <si>
    <t>ggggg</t>
  </si>
  <si>
    <t>autorisation d'absence</t>
  </si>
  <si>
    <t>CCL5</t>
  </si>
  <si>
    <t>CMAI</t>
  </si>
  <si>
    <t>absence injustifiée</t>
  </si>
  <si>
    <t>ccl5</t>
  </si>
  <si>
    <t>cmai</t>
  </si>
  <si>
    <t xml:space="preserve">     noms</t>
  </si>
  <si>
    <t>cavril</t>
  </si>
  <si>
    <t>Cadre A</t>
  </si>
  <si>
    <t>Cadre B</t>
  </si>
  <si>
    <t>Cadre C</t>
  </si>
  <si>
    <t>deuil</t>
  </si>
  <si>
    <t>cccccc</t>
  </si>
  <si>
    <t>dddd</t>
  </si>
  <si>
    <t>eeee</t>
  </si>
  <si>
    <t>fffff</t>
  </si>
  <si>
    <t>tulipe</t>
  </si>
  <si>
    <t>ok</t>
  </si>
  <si>
    <t>bruno</t>
  </si>
  <si>
    <t>alain</t>
  </si>
  <si>
    <t>serge</t>
  </si>
  <si>
    <t>elise</t>
  </si>
  <si>
    <t>corinne</t>
  </si>
  <si>
    <t>d'accord</t>
  </si>
  <si>
    <t>aaaaaa</t>
  </si>
  <si>
    <t>guillaume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</si>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</sst>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28"/>
      <color rgb="FFFF0000"/>
      <name val="Calibri"/>
      <family val="2"/>
      <scheme val="minor"/>
    </font>
    <font>
      <sz val="2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2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4" borderId="6" xfId="0" applyFont="1" applyFill="1" applyBorder="1" applyAlignment="1">
      <alignment vertical="center"/>
    </xf>
    <xf numFmtId="0" fontId="7" fillId="4" borderId="0" xfId="0" applyFont="1" applyFill="1"/>
    <xf numFmtId="0" fontId="2" fillId="4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177800</xdr:colOff>
      <xdr:row>16</xdr:row>
      <xdr:rowOff>139700</xdr:rowOff>
    </xdr:from>
    <xdr:to>
      <xdr:col>1</xdr:col>
      <xdr:colOff>1181100</xdr:colOff>
      <xdr:row>17</xdr:row>
      <xdr:rowOff>139700</xdr:rowOff>
    </xdr:to>
    <xdr:sp macro="" textlink="">
      <xdr:nvSpPr>
        <xdr:cNvPr id="6" name="ZoneTexte 5"/>
        <xdr:cNvSpPr txBox="1"/>
      </xdr:nvSpPr>
      <xdr:spPr>
        <a:xfrm>
          <a:off x="1905000" y="3581400"/>
          <a:ext cx="1003300" cy="190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 anchorCtr="0"/>
        <a:lstStyle/>
        <a:p>
          <a:r>
            <a:rPr lang="fr-FR" sz="1600" b="1">
              <a:solidFill>
                <a:srgbClr val="FF0000"/>
              </a:solidFill>
            </a:rPr>
            <a:t>     noms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12</xdr:row>
      <xdr:rowOff>9525</xdr:rowOff>
    </xdr:from>
    <xdr:to>
      <xdr:col>3</xdr:col>
      <xdr:colOff>1476375</xdr:colOff>
      <xdr:row>14</xdr:row>
      <xdr:rowOff>171450</xdr:rowOff>
    </xdr:to>
    <xdr:sp macro="" textlink="">
      <xdr:nvSpPr>
        <xdr:cNvPr id="2" name="Ellipse 1"/>
        <xdr:cNvSpPr/>
      </xdr:nvSpPr>
      <xdr:spPr>
        <a:xfrm>
          <a:off x="5495925" y="2743200"/>
          <a:ext cx="923925" cy="5429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495300</xdr:colOff>
      <xdr:row>17</xdr:row>
      <xdr:rowOff>133350</xdr:rowOff>
    </xdr:from>
    <xdr:to>
      <xdr:col>3</xdr:col>
      <xdr:colOff>1419225</xdr:colOff>
      <xdr:row>20</xdr:row>
      <xdr:rowOff>104775</xdr:rowOff>
    </xdr:to>
    <xdr:sp macro="" textlink="">
      <xdr:nvSpPr>
        <xdr:cNvPr id="3" name="Ellipse 2"/>
        <xdr:cNvSpPr/>
      </xdr:nvSpPr>
      <xdr:spPr>
        <a:xfrm>
          <a:off x="5438775" y="3819525"/>
          <a:ext cx="923925" cy="5429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485775</xdr:colOff>
      <xdr:row>23</xdr:row>
      <xdr:rowOff>142875</xdr:rowOff>
    </xdr:from>
    <xdr:to>
      <xdr:col>3</xdr:col>
      <xdr:colOff>1409700</xdr:colOff>
      <xdr:row>27</xdr:row>
      <xdr:rowOff>152400</xdr:rowOff>
    </xdr:to>
    <xdr:sp macro="" textlink="">
      <xdr:nvSpPr>
        <xdr:cNvPr id="4" name="Ellipse 3"/>
        <xdr:cNvSpPr/>
      </xdr:nvSpPr>
      <xdr:spPr>
        <a:xfrm>
          <a:off x="5429250" y="4972050"/>
          <a:ext cx="923925" cy="771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1790700</xdr:colOff>
      <xdr:row>22</xdr:row>
      <xdr:rowOff>171450</xdr:rowOff>
    </xdr:from>
    <xdr:to>
      <xdr:col>4</xdr:col>
      <xdr:colOff>3724275</xdr:colOff>
      <xdr:row>28</xdr:row>
      <xdr:rowOff>9525</xdr:rowOff>
    </xdr:to>
    <xdr:sp macro="" textlink="">
      <xdr:nvSpPr>
        <xdr:cNvPr id="5" name="Ellipse 4"/>
        <xdr:cNvSpPr/>
      </xdr:nvSpPr>
      <xdr:spPr>
        <a:xfrm>
          <a:off x="8648700" y="4810125"/>
          <a:ext cx="1933575" cy="9810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1676400</xdr:colOff>
      <xdr:row>11</xdr:row>
      <xdr:rowOff>38100</xdr:rowOff>
    </xdr:from>
    <xdr:to>
      <xdr:col>4</xdr:col>
      <xdr:colOff>3609975</xdr:colOff>
      <xdr:row>16</xdr:row>
      <xdr:rowOff>66675</xdr:rowOff>
    </xdr:to>
    <xdr:sp macro="" textlink="">
      <xdr:nvSpPr>
        <xdr:cNvPr id="6" name="Ellipse 5"/>
        <xdr:cNvSpPr/>
      </xdr:nvSpPr>
      <xdr:spPr>
        <a:xfrm>
          <a:off x="8534400" y="2581275"/>
          <a:ext cx="1933575" cy="9810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1752600</xdr:colOff>
      <xdr:row>17</xdr:row>
      <xdr:rowOff>66675</xdr:rowOff>
    </xdr:from>
    <xdr:to>
      <xdr:col>4</xdr:col>
      <xdr:colOff>3686175</xdr:colOff>
      <xdr:row>22</xdr:row>
      <xdr:rowOff>95250</xdr:rowOff>
    </xdr:to>
    <xdr:sp macro="" textlink="">
      <xdr:nvSpPr>
        <xdr:cNvPr id="7" name="Ellipse 6"/>
        <xdr:cNvSpPr/>
      </xdr:nvSpPr>
      <xdr:spPr>
        <a:xfrm>
          <a:off x="8610600" y="3752850"/>
          <a:ext cx="1933575" cy="9810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artage\SPA\CCL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artage\SPA\CM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L5"/>
    </sheetNames>
    <sheetDataSet>
      <sheetData sheetId="0">
        <row r="13">
          <cell r="A13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35">
          <cell r="D35">
            <v>0</v>
          </cell>
          <cell r="E35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MAI"/>
    </sheetNames>
    <sheetDataSet>
      <sheetData sheetId="0">
        <row r="13">
          <cell r="A13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H37"/>
  <sheetViews>
    <sheetView tabSelected="1" topLeftCell="A8" workbookViewId="0">
      <selection activeCell="C21" sqref="C21"/>
    </sheetView>
  </sheetViews>
  <sheetFormatPr baseColWidth="10" defaultColWidth="11.42578125" defaultRowHeight="15" x14ac:dyDescent="0.25"/>
  <cols>
    <col min="1" max="2" width="24.7109375" style="2" customWidth="1"/>
    <col min="3" max="3" width="14.42578125" style="2" customWidth="1"/>
    <col min="4" max="4" width="52.85546875" style="1" customWidth="1"/>
    <col min="5" max="5" width="18.85546875" style="1" customWidth="1"/>
    <col min="6" max="6" width="24.140625" style="1" customWidth="1"/>
    <col min="7" max="7" width="62.5703125" style="1" customWidth="1"/>
    <col min="8" max="16384" width="11.42578125" style="2"/>
  </cols>
  <sheetData>
    <row r="10" spans="1:8" s="4" customFormat="1" ht="23.25" x14ac:dyDescent="0.35">
      <c r="A10" s="32">
        <f ca="1">TODAY()</f>
        <v>42652</v>
      </c>
      <c r="B10" s="33" t="s">
        <v>0</v>
      </c>
      <c r="C10" s="33"/>
      <c r="D10" s="34" t="s">
        <v>0</v>
      </c>
      <c r="E10" s="3"/>
      <c r="F10" s="3"/>
      <c r="G10" s="3"/>
      <c r="H10" s="3"/>
    </row>
    <row r="11" spans="1:8" s="4" customFormat="1" ht="42" customHeight="1" x14ac:dyDescent="0.25">
      <c r="A11" s="30"/>
      <c r="B11" s="31"/>
      <c r="C11" s="9"/>
      <c r="D11" s="9"/>
      <c r="E11" s="3"/>
      <c r="F11" s="3"/>
      <c r="G11" s="3"/>
      <c r="H11" s="3"/>
    </row>
    <row r="12" spans="1:8" s="4" customFormat="1" ht="15" customHeight="1" x14ac:dyDescent="0.25">
      <c r="A12" s="28" t="s">
        <v>15</v>
      </c>
      <c r="B12" s="29"/>
      <c r="C12" s="12" t="s">
        <v>11</v>
      </c>
      <c r="D12" s="13" t="s">
        <v>12</v>
      </c>
      <c r="E12" s="3"/>
      <c r="F12" s="3"/>
      <c r="G12" s="3"/>
      <c r="H12" s="3"/>
    </row>
    <row r="13" spans="1:8" s="4" customFormat="1" ht="15" customHeight="1" x14ac:dyDescent="0.25">
      <c r="A13" s="15" t="s">
        <v>1</v>
      </c>
      <c r="B13" s="17">
        <f>'CCL5'!A35</f>
        <v>5</v>
      </c>
      <c r="C13" s="5" t="str">
        <f t="array" aca="1" ref="C13" ca="1">IFERROR(INDEX(INDIRECT(E13&amp;"!G$13:G$34"),SMALL(IF(INDIRECT(E13&amp;"!G$13:G$34")&lt;&gt;"",ROW(G$13:G$34)-12),COUNTIF(E$13:E13,E13))),"")</f>
        <v>Cadre A</v>
      </c>
      <c r="D13" s="5" t="str">
        <f t="array" aca="1" ref="D13" ca="1">IFERROR(INDEX(INDIRECT(E13&amp;"!E$13:E$34"),SMALL(IF(INDIRECT(E13&amp;"!E$13:E$34")&lt;&gt;"",ROW(H$13:H$34)-12),COUNTIF(E$13:E13,E13))),"")</f>
        <v>malade</v>
      </c>
      <c r="E13" s="3" t="s">
        <v>18</v>
      </c>
      <c r="F13" s="3"/>
      <c r="G13" s="3"/>
      <c r="H13" s="3"/>
    </row>
    <row r="14" spans="1:8" s="4" customFormat="1" ht="15" customHeight="1" x14ac:dyDescent="0.25">
      <c r="A14" s="16" t="s">
        <v>2</v>
      </c>
      <c r="B14" s="18">
        <f>'CCL5'!B35</f>
        <v>4</v>
      </c>
      <c r="C14" s="5" t="str">
        <f t="array" aca="1" ref="C14" ca="1">IFERROR(INDEX(INDIRECT(E14&amp;"!G$13:G$34"),SMALL(IF(INDIRECT(E14&amp;"!G$13:G$34")&lt;&gt;"",ROW(G$13:G$34)-12),COUNTIF(E$13:E14,E14))),"")</f>
        <v>Cadre A</v>
      </c>
      <c r="D14" s="5" t="str">
        <f t="array" aca="1" ref="D14" ca="1">IFERROR(INDEX(INDIRECT(E14&amp;"!E$13:E$34"),SMALL(IF(INDIRECT(E14&amp;"!E$13:E$34")&lt;&gt;"",ROW(H$13:H$34)-12),COUNTIF(E$13:E14,E14))),"")</f>
        <v>deuil</v>
      </c>
      <c r="E14" s="3" t="s">
        <v>18</v>
      </c>
      <c r="F14" s="3"/>
      <c r="G14" s="3"/>
      <c r="H14" s="3"/>
    </row>
    <row r="15" spans="1:8" s="4" customFormat="1" ht="15" customHeight="1" x14ac:dyDescent="0.25">
      <c r="A15" s="16" t="s">
        <v>3</v>
      </c>
      <c r="B15" s="18">
        <f>'CCL5'!C35</f>
        <v>0</v>
      </c>
      <c r="C15" s="5" t="str">
        <f t="array" aca="1" ref="C15" ca="1">IFERROR(INDEX(INDIRECT(E15&amp;"!G$13:G$34"),SMALL(IF(INDIRECT(E15&amp;"!G$13:G$34")&lt;&gt;"",ROW(G$13:G$34)-12),COUNTIF(E$13:E15,E15))),"")</f>
        <v>Cadre B</v>
      </c>
      <c r="D15" s="5" t="str">
        <f t="array" aca="1" ref="D15" ca="1">IFERROR(INDEX(INDIRECT(E15&amp;"!E$13:E$34"),SMALL(IF(INDIRECT(E15&amp;"!E$13:E$34")&lt;&gt;"",ROW(H$13:H$34)-12),COUNTIF(E$13:E15,E15))),"")</f>
        <v>accidenté</v>
      </c>
      <c r="E15" s="3" t="s">
        <v>18</v>
      </c>
      <c r="F15" s="3"/>
      <c r="G15" s="3"/>
      <c r="H15" s="3"/>
    </row>
    <row r="16" spans="1:8" s="4" customFormat="1" ht="15" customHeight="1" x14ac:dyDescent="0.25">
      <c r="A16" s="16" t="s">
        <v>5</v>
      </c>
      <c r="B16" s="18">
        <f>'CCL5'!D35</f>
        <v>0</v>
      </c>
      <c r="C16" s="5" t="str">
        <f t="array" aca="1" ref="C16" ca="1">IFERROR(INDEX(INDIRECT(E16&amp;"!G$13:G$34"),SMALL(IF(INDIRECT(E16&amp;"!G$13:G$34")&lt;&gt;"",ROW(G$13:G$34)-12),COUNTIF(E$13:E16,E16))),"")</f>
        <v>Cadre B</v>
      </c>
      <c r="D16" s="5" t="str">
        <f t="array" aca="1" ref="D16" ca="1">IFERROR(INDEX(INDIRECT(E16&amp;"!E$13:E$34"),SMALL(IF(INDIRECT(E16&amp;"!E$13:E$34")&lt;&gt;"",ROW(H$13:H$34)-12),COUNTIF(E$13:E16,E16))),"")</f>
        <v>malade</v>
      </c>
      <c r="E16" s="3" t="s">
        <v>18</v>
      </c>
      <c r="F16" s="3"/>
      <c r="G16" s="3"/>
      <c r="H16" s="3"/>
    </row>
    <row r="17" spans="1:8" s="4" customFormat="1" ht="15" customHeight="1" x14ac:dyDescent="0.25">
      <c r="A17" s="16"/>
      <c r="B17" s="18"/>
      <c r="C17" s="5" t="str">
        <f t="array" aca="1" ref="C17" ca="1">IFERROR(INDEX(INDIRECT(E17&amp;"!G$13:G$34"),SMALL(IF(INDIRECT(E17&amp;"!G$13:G$34")&lt;&gt;"",ROW(G$13:G$34)-12),COUNTIF(E$13:E17,E17))),"")</f>
        <v>Cadre C</v>
      </c>
      <c r="D17" s="5" t="str">
        <f t="array" aca="1" ref="D17" ca="1">IFERROR(INDEX(INDIRECT(E17&amp;"!E$13:E$34"),SMALL(IF(INDIRECT(E17&amp;"!E$13:E$34")&lt;&gt;"",ROW(H$13:H$34)-12),COUNTIF(E$13:E17,E17))),"")</f>
        <v>consultation médicale</v>
      </c>
      <c r="E17" s="3" t="s">
        <v>18</v>
      </c>
      <c r="F17" s="3"/>
      <c r="G17" s="3"/>
      <c r="H17" s="3"/>
    </row>
    <row r="18" spans="1:8" s="4" customFormat="1" ht="15" customHeight="1" x14ac:dyDescent="0.25">
      <c r="A18" s="16"/>
      <c r="B18" s="18"/>
      <c r="C18" s="5" t="str">
        <f t="array" aca="1" ref="C18" ca="1">IFERROR(INDEX(INDIRECT(E18&amp;"!G$13:G$34"),SMALL(IF(INDIRECT(E18&amp;"!G$13:G$34")&lt;&gt;"",ROW(G$13:G$34)-12),COUNTIF(E$13:E18,E18))),"")</f>
        <v>Cadre C</v>
      </c>
      <c r="D18" s="5" t="str">
        <f t="array" aca="1" ref="D18" ca="1">IFERROR(INDEX(INDIRECT(E18&amp;"!E$13:E$34"),SMALL(IF(INDIRECT(E18&amp;"!E$13:E$34")&lt;&gt;"",ROW(H$13:H$34)-12),COUNTIF(E$13:E18,E18))),"")</f>
        <v>malade</v>
      </c>
      <c r="E18" s="3" t="s">
        <v>18</v>
      </c>
      <c r="F18" s="3"/>
      <c r="G18" s="3"/>
      <c r="H18" s="3"/>
    </row>
    <row r="19" spans="1:8" s="4" customFormat="1" ht="15" customHeight="1" x14ac:dyDescent="0.25">
      <c r="A19" s="14"/>
      <c r="B19" s="19"/>
      <c r="C19" s="5" t="str">
        <f t="array" aca="1" ref="C19" ca="1">IFERROR(INDEX(INDIRECT(E19&amp;"!G$13:G$34"),SMALL(IF(INDIRECT(E19&amp;"!G$13:G$34")&lt;&gt;"",ROW(G$13:G$34)-12),COUNTIF(E$13:E19,E19))),"")</f>
        <v>Cadre C</v>
      </c>
      <c r="D19" s="5" t="str">
        <f t="array" aca="1" ref="D19" ca="1">IFERROR(INDEX(INDIRECT(E19&amp;"!E$13:E$34"),SMALL(IF(INDIRECT(E19&amp;"!E$13:E$34")&lt;&gt;"",ROW(H$13:H$34)-12),COUNTIF(E$13:E19,E19))),"")</f>
        <v>malade</v>
      </c>
      <c r="E19" s="3" t="s">
        <v>18</v>
      </c>
      <c r="F19" s="3"/>
      <c r="G19" s="3"/>
      <c r="H19" s="3"/>
    </row>
    <row r="20" spans="1:8" s="4" customFormat="1" ht="15" customHeight="1" x14ac:dyDescent="0.25">
      <c r="A20" s="35" t="s">
        <v>16</v>
      </c>
      <c r="B20" s="36"/>
      <c r="C20" s="24" t="str">
        <f t="array" aca="1" ref="C20" ca="1">IFERROR(INDEX(INDIRECT(E20&amp;"!G$13:G$34"),SMALL(IF(INDIRECT(E20&amp;"!G$13:G$34")&lt;&gt;"",ROW(G$13:G$34)-12),COUNTIF(E$13:E20,E20))),"")</f>
        <v/>
      </c>
      <c r="D20" s="24" t="str">
        <f t="array" aca="1" ref="D20" ca="1">IFERROR(INDEX(INDIRECT(E20&amp;"!E$13:E$34"),SMALL(IF(INDIRECT(E20&amp;"!E$13:E$34")&lt;&gt;"",ROW(H$13:H$34)-12),COUNTIF(E$13:E20,E20))),"")</f>
        <v/>
      </c>
      <c r="E20" s="3"/>
      <c r="F20" s="3"/>
      <c r="G20" s="3"/>
      <c r="H20" s="3"/>
    </row>
    <row r="21" spans="1:8" s="4" customFormat="1" ht="15" customHeight="1" x14ac:dyDescent="0.25">
      <c r="A21" s="15" t="s">
        <v>1</v>
      </c>
      <c r="B21" s="17">
        <f>CMAI!A35</f>
        <v>12</v>
      </c>
      <c r="C21" s="5" t="str">
        <f t="array" aca="1" ref="C21" ca="1">IFERROR(INDEX(INDIRECT(E21&amp;"!G$13:G$34"),SMALL(IF(INDIRECT(E21&amp;"!G$13:G$34")&lt;&gt;"",ROW(G$13:G$34)-12),COUNTIF(E$13:E21,E21))),"")</f>
        <v>bruno</v>
      </c>
      <c r="D21" s="5" t="str">
        <f t="array" aca="1" ref="D21" ca="1">IFERROR(INDEX(INDIRECT(E21&amp;"!E$13:E$34"),SMALL(IF(INDIRECT(E21&amp;"!E$13:E$34")&lt;&gt;"",ROW(H$13:H$34)-12),COUNTIF(E$13:E21,E21))),"")</f>
        <v>autorisation d'absence</v>
      </c>
      <c r="E21" s="5" t="s">
        <v>19</v>
      </c>
      <c r="F21" s="3"/>
      <c r="G21" s="3"/>
      <c r="H21" s="3"/>
    </row>
    <row r="22" spans="1:8" s="4" customFormat="1" ht="15" customHeight="1" x14ac:dyDescent="0.25">
      <c r="A22" s="16" t="s">
        <v>2</v>
      </c>
      <c r="B22" s="17">
        <f>CMAI!B35</f>
        <v>11</v>
      </c>
      <c r="C22" s="5" t="str">
        <f t="array" aca="1" ref="C22" ca="1">IFERROR(INDEX(INDIRECT(E22&amp;"!G$13:G$34"),SMALL(IF(INDIRECT(E22&amp;"!G$13:G$34")&lt;&gt;"",ROW(G$13:G$34)-12),COUNTIF(E$13:E22,E22))),"")</f>
        <v>bruno</v>
      </c>
      <c r="D22" s="5" t="str">
        <f t="array" aca="1" ref="D22" ca="1">IFERROR(INDEX(INDIRECT(E22&amp;"!E$13:E$34"),SMALL(IF(INDIRECT(E22&amp;"!E$13:E$34")&lt;&gt;"",ROW(H$13:H$34)-12),COUNTIF(E$13:E22,E22))),"")</f>
        <v>absence injustifiée</v>
      </c>
      <c r="E22" s="5" t="s">
        <v>19</v>
      </c>
      <c r="F22" s="3"/>
      <c r="G22" s="3"/>
      <c r="H22" s="3"/>
    </row>
    <row r="23" spans="1:8" s="4" customFormat="1" ht="15" customHeight="1" x14ac:dyDescent="0.25">
      <c r="A23" s="16" t="s">
        <v>3</v>
      </c>
      <c r="B23" s="17">
        <f>CMAI!C35</f>
        <v>0</v>
      </c>
      <c r="C23" s="5" t="str">
        <f t="array" aca="1" ref="C23" ca="1">IFERROR(INDEX(INDIRECT(E23&amp;"!G$13:G$34"),SMALL(IF(INDIRECT(E23&amp;"!G$13:G$34")&lt;&gt;"",ROW(G$13:G$34)-12),COUNTIF(E$13:E23,E23))),"")</f>
        <v>bruno</v>
      </c>
      <c r="D23" s="5" t="str">
        <f t="array" aca="1" ref="D23" ca="1">IFERROR(INDEX(INDIRECT(E23&amp;"!E$13:E$34"),SMALL(IF(INDIRECT(E23&amp;"!E$13:E$34")&lt;&gt;"",ROW(H$13:H$34)-12),COUNTIF(E$13:E23,E23))),"")</f>
        <v>absence injustifiée</v>
      </c>
      <c r="E23" s="5" t="s">
        <v>19</v>
      </c>
      <c r="F23" s="3"/>
      <c r="G23" s="3"/>
      <c r="H23" s="3"/>
    </row>
    <row r="24" spans="1:8" s="4" customFormat="1" ht="15" customHeight="1" x14ac:dyDescent="0.25">
      <c r="A24" s="16" t="s">
        <v>5</v>
      </c>
      <c r="B24" s="17">
        <f>CMAI!D35</f>
        <v>0</v>
      </c>
      <c r="C24" s="5" t="str">
        <f t="array" aca="1" ref="C24" ca="1">IFERROR(INDEX(INDIRECT(E24&amp;"!G$13:G$34"),SMALL(IF(INDIRECT(E24&amp;"!G$13:G$34")&lt;&gt;"",ROW(G$13:G$34)-12),COUNTIF(E$13:E24,E24))),"")</f>
        <v>bruno</v>
      </c>
      <c r="D24" s="5" t="str">
        <f t="array" aca="1" ref="D24" ca="1">IFERROR(INDEX(INDIRECT(E24&amp;"!E$13:E$34"),SMALL(IF(INDIRECT(E24&amp;"!E$13:E$34")&lt;&gt;"",ROW(H$13:H$34)-12),COUNTIF(E$13:E24,E24))),"")</f>
        <v>absence injustifiée</v>
      </c>
      <c r="E24" s="5" t="s">
        <v>19</v>
      </c>
      <c r="F24" s="3"/>
      <c r="G24" s="3"/>
      <c r="H24" s="3"/>
    </row>
    <row r="25" spans="1:8" s="4" customFormat="1" ht="15" customHeight="1" x14ac:dyDescent="0.25">
      <c r="A25" s="21"/>
      <c r="B25" s="21"/>
      <c r="C25" s="5" t="str">
        <f t="array" aca="1" ref="C25" ca="1">IFERROR(INDEX(INDIRECT(E25&amp;"!G$13:G$34"),SMALL(IF(INDIRECT(E25&amp;"!G$13:G$34")&lt;&gt;"",ROW(G$13:G$34)-12),COUNTIF(E$13:E25,E25))),"")</f>
        <v>bruno</v>
      </c>
      <c r="D25" s="5" t="str">
        <f t="array" aca="1" ref="D25" ca="1">IFERROR(INDEX(INDIRECT(E25&amp;"!E$13:E$34"),SMALL(IF(INDIRECT(E25&amp;"!E$13:E$34")&lt;&gt;"",ROW(H$13:H$34)-12),COUNTIF(E$13:E25,E25))),"")</f>
        <v>malade</v>
      </c>
      <c r="E25" s="5" t="s">
        <v>19</v>
      </c>
      <c r="F25" s="3"/>
      <c r="G25" s="3"/>
      <c r="H25" s="3"/>
    </row>
    <row r="26" spans="1:8" s="4" customFormat="1" ht="15" customHeight="1" x14ac:dyDescent="0.35">
      <c r="A26" s="22"/>
      <c r="B26" s="22"/>
      <c r="C26" s="23" t="s">
        <v>20</v>
      </c>
      <c r="D26" s="20" t="s">
        <v>12</v>
      </c>
      <c r="E26" s="3"/>
      <c r="F26" s="3"/>
      <c r="G26" s="3"/>
      <c r="H26" s="3"/>
    </row>
    <row r="27" spans="1:8" s="4" customFormat="1" ht="15" customHeight="1" x14ac:dyDescent="0.25">
      <c r="A27" s="25"/>
      <c r="B27" s="25"/>
      <c r="C27" s="5" t="str">
        <f t="array" aca="1" ref="C27" ca="1">IFERROR(INDEX(INDIRECT($E27&amp;"!D13:D34"),SMALL(IF(INDIRECT($E27&amp;"!D13:D34")&lt;&gt;"",ROW(D$13:D$36)-12,""),COUNTIF($E$13:$E27,$E27))),"")</f>
        <v/>
      </c>
      <c r="D27" s="5" t="str">
        <f t="array" aca="1" ref="D27" ca="1">IFERROR(INDEX(INDIRECT($E27&amp;"!e13:e34"),SMALL(IF(INDIRECT($E27&amp;"!D13:D34")&lt;&gt;"",ROW(E$13:E$36)-12,""),COUNTIF($E$13:$E27,$E27))),"")</f>
        <v/>
      </c>
      <c r="E27" s="3" t="s">
        <v>21</v>
      </c>
      <c r="F27" s="3"/>
      <c r="G27" s="3"/>
      <c r="H27" s="3"/>
    </row>
    <row r="28" spans="1:8" s="4" customFormat="1" ht="15" customHeight="1" x14ac:dyDescent="0.25">
      <c r="A28" s="26"/>
      <c r="B28" s="26"/>
      <c r="C28" s="5" t="str">
        <f t="array" aca="1" ref="C28" ca="1">IFERROR(INDEX(INDIRECT($E28&amp;"!D13:D34"),SMALL(IF(INDIRECT($E28&amp;"!D13:D34")&lt;&gt;"",ROW(D$13:D$36)-12,""),COUNTIF($E$13:$E28,$E28))),"")</f>
        <v/>
      </c>
      <c r="D28" s="5" t="str">
        <f t="array" aca="1" ref="D28" ca="1">IFERROR(INDEX(INDIRECT($E28&amp;"!e13:e34"),SMALL(IF(INDIRECT($E28&amp;"!D13:D34")&lt;&gt;"",ROW(E$13:E$36)-12,""),COUNTIF($E$13:$E28,$E28))),"")</f>
        <v/>
      </c>
      <c r="E28" s="3" t="s">
        <v>21</v>
      </c>
      <c r="F28" s="3"/>
      <c r="G28" s="3"/>
      <c r="H28" s="3"/>
    </row>
    <row r="29" spans="1:8" s="4" customFormat="1" ht="15" customHeight="1" x14ac:dyDescent="0.25">
      <c r="A29" s="26"/>
      <c r="B29" s="26"/>
      <c r="C29" s="5" t="str">
        <f t="array" aca="1" ref="C29" ca="1">IFERROR(INDEX(INDIRECT($E29&amp;"!D13:D34"),SMALL(IF(INDIRECT($E29&amp;"!D13:D34")&lt;&gt;"",ROW(D$13:D$36)-12,""),COUNTIF($E$13:$E29,$E29))),"")</f>
        <v/>
      </c>
      <c r="D29" s="5" t="str">
        <f t="array" aca="1" ref="D29" ca="1">IFERROR(INDEX(INDIRECT($E29&amp;"!e13:e34"),SMALL(IF(INDIRECT($E29&amp;"!D13:D34")&lt;&gt;"",ROW(E$13:E$36)-12,""),COUNTIF($E$13:$E29,$E29))),"")</f>
        <v/>
      </c>
      <c r="E29" s="3" t="s">
        <v>21</v>
      </c>
      <c r="F29" s="3"/>
      <c r="G29" s="3"/>
      <c r="H29" s="3"/>
    </row>
    <row r="30" spans="1:8" s="4" customFormat="1" ht="15" customHeight="1" x14ac:dyDescent="0.25">
      <c r="A30" s="26"/>
      <c r="B30" s="26"/>
      <c r="C30" s="5" t="str">
        <f t="array" aca="1" ref="C30" ca="1">IFERROR(INDEX(INDIRECT($E30&amp;"!D13:D34"),SMALL(IF(INDIRECT($E30&amp;"!D13:D34")&lt;&gt;"",ROW(D$13:D$36)-12,""),COUNTIF($E$13:$E30,$E30))),"")</f>
        <v/>
      </c>
      <c r="D30" s="5" t="str">
        <f t="array" aca="1" ref="D30" ca="1">IFERROR(INDEX(INDIRECT($E30&amp;"!e13:e34"),SMALL(IF(INDIRECT($E30&amp;"!D13:D34")&lt;&gt;"",ROW(E$13:E$36)-12,""),COUNTIF($E$13:$E30,$E30))),"")</f>
        <v/>
      </c>
      <c r="E30" s="3" t="s">
        <v>21</v>
      </c>
      <c r="F30" s="3"/>
      <c r="G30" s="3"/>
      <c r="H30" s="3"/>
    </row>
    <row r="31" spans="1:8" s="4" customFormat="1" ht="15" customHeight="1" x14ac:dyDescent="0.25">
      <c r="A31" s="26"/>
      <c r="B31" s="26"/>
      <c r="C31" s="5" t="str">
        <f t="array" aca="1" ref="C31" ca="1">IFERROR(INDEX(INDIRECT($E31&amp;"!D13:D34"),SMALL(IF(INDIRECT($E31&amp;"!D13:D34")&lt;&gt;"",ROW(D$13:D$36)-12,""),COUNTIF($E$13:$E31,$E31))),"")</f>
        <v/>
      </c>
      <c r="D31" s="5" t="str">
        <f t="array" aca="1" ref="D31" ca="1">IFERROR(INDEX(INDIRECT($E31&amp;"!e13:e34"),SMALL(IF(INDIRECT($E31&amp;"!D13:D34")&lt;&gt;"",ROW(E$13:E$36)-12,""),COUNTIF($E$13:$E31,$E31))),"")</f>
        <v/>
      </c>
      <c r="E31" s="3" t="s">
        <v>21</v>
      </c>
      <c r="F31" s="3"/>
      <c r="G31" s="3"/>
      <c r="H31" s="3"/>
    </row>
    <row r="32" spans="1:8" s="4" customFormat="1" ht="15" customHeight="1" x14ac:dyDescent="0.25">
      <c r="A32" s="26"/>
      <c r="B32" s="26"/>
      <c r="C32" s="5" t="str">
        <f t="array" aca="1" ref="C32" ca="1">IFERROR(INDEX(INDIRECT($E32&amp;"!D13:D34"),SMALL(IF(INDIRECT($E32&amp;"!D13:D34")&lt;&gt;"",ROW(D$13:D$36)-12,""),COUNTIF($E$13:$E32,$E32))),"")</f>
        <v/>
      </c>
      <c r="D32" s="5" t="str">
        <f t="array" aca="1" ref="D32" ca="1">IFERROR(INDEX(INDIRECT($E32&amp;"!e13:e34"),SMALL(IF(INDIRECT($E32&amp;"!D13:D34")&lt;&gt;"",ROW(E$13:E$36)-12,""),COUNTIF($E$13:$E32,$E32))),"")</f>
        <v/>
      </c>
      <c r="E32" s="3" t="s">
        <v>21</v>
      </c>
      <c r="F32" s="3"/>
      <c r="G32" s="3"/>
      <c r="H32" s="3"/>
    </row>
    <row r="33" spans="1:8" s="4" customFormat="1" ht="15" customHeight="1" x14ac:dyDescent="0.25">
      <c r="A33" s="26"/>
      <c r="B33" s="26"/>
      <c r="C33" s="5" t="str">
        <f t="array" aca="1" ref="C33" ca="1">IFERROR(INDEX(INDIRECT($E33&amp;"!D13:D34"),SMALL(IF(INDIRECT($E33&amp;"!D13:D34")&lt;&gt;"",ROW(D$13:D$36)-12,""),COUNTIF($E$13:$E33,$E33))),"")</f>
        <v/>
      </c>
      <c r="D33" s="5" t="str">
        <f t="array" aca="1" ref="D33" ca="1">IFERROR(INDEX(INDIRECT($E33&amp;"!e13:e34"),SMALL(IF(INDIRECT($E33&amp;"!D13:D34")&lt;&gt;"",ROW(E$13:E$36)-12,""),COUNTIF($E$13:$E33,$E33))),"")</f>
        <v/>
      </c>
      <c r="E33" s="3" t="s">
        <v>21</v>
      </c>
      <c r="F33" s="3"/>
      <c r="G33" s="3"/>
      <c r="H33" s="3"/>
    </row>
    <row r="34" spans="1:8" s="4" customFormat="1" ht="15" customHeight="1" x14ac:dyDescent="0.25">
      <c r="A34" s="26"/>
      <c r="B34" s="26"/>
      <c r="C34" s="5" t="str">
        <f t="array" aca="1" ref="C34" ca="1">IFERROR(INDEX(INDIRECT($E34&amp;"!D13:D34"),SMALL(IF(INDIRECT($E34&amp;"!D13:D34")&lt;&gt;"",ROW(D$13:D$36)-12,""),COUNTIF($E$13:$E34,$E34))),"")</f>
        <v/>
      </c>
      <c r="D34" s="5" t="str">
        <f t="array" aca="1" ref="D34" ca="1">IFERROR(INDEX(INDIRECT($E34&amp;"!e13:e34"),SMALL(IF(INDIRECT($E34&amp;"!D13:D34")&lt;&gt;"",ROW(E$13:E$36)-12,""),COUNTIF($E$13:$E34,$E34))),"")</f>
        <v/>
      </c>
      <c r="E34" s="3" t="s">
        <v>21</v>
      </c>
      <c r="F34" s="3"/>
      <c r="G34" s="3"/>
      <c r="H34" s="3"/>
    </row>
    <row r="35" spans="1:8" s="4" customFormat="1" ht="15" customHeight="1" x14ac:dyDescent="0.25">
      <c r="A35" s="26"/>
      <c r="B35" s="26"/>
      <c r="C35" s="5" t="str">
        <f t="array" aca="1" ref="C35" ca="1">IFERROR(INDEX(INDIRECT($E35&amp;"!D13:D34"),SMALL(IF(INDIRECT($E35&amp;"!D13:D34")&lt;&gt;"",ROW(D$13:D$36)-12,""),COUNTIF($E$13:$E35,$E35))),"")</f>
        <v/>
      </c>
      <c r="D35" s="5" t="str">
        <f t="array" aca="1" ref="D35" ca="1">IFERROR(INDEX(INDIRECT($E35&amp;"!e13:e34"),SMALL(IF(INDIRECT($E35&amp;"!D13:D34")&lt;&gt;"",ROW(E$13:E$36)-12,""),COUNTIF($E$13:$E35,$E35))),"")</f>
        <v/>
      </c>
      <c r="E35" s="3" t="s">
        <v>21</v>
      </c>
      <c r="F35" s="3"/>
      <c r="G35" s="3"/>
      <c r="H35" s="3"/>
    </row>
    <row r="36" spans="1:8" s="4" customFormat="1" ht="15" customHeight="1" x14ac:dyDescent="0.25">
      <c r="A36" s="27"/>
      <c r="B36" s="27"/>
      <c r="C36" s="5" t="str">
        <f t="array" aca="1" ref="C36" ca="1">IFERROR(INDEX(INDIRECT($E36&amp;"!D13:D34"),SMALL(IF(INDIRECT($E36&amp;"!D13:D34")&lt;&gt;"",ROW(D$13:D$36)-12,""),COUNTIF($E$13:$E36,$E36))),"")</f>
        <v/>
      </c>
      <c r="D36" s="5" t="str">
        <f t="array" aca="1" ref="D36" ca="1">IFERROR(INDEX(INDIRECT($E36&amp;"!e13:e34"),SMALL(IF(INDIRECT($E36&amp;"!D13:D34")&lt;&gt;"",ROW(E$13:E$36)-12,""),COUNTIF($E$13:$E36,$E36))),"")</f>
        <v/>
      </c>
      <c r="E36" s="3" t="s">
        <v>21</v>
      </c>
      <c r="F36" s="3"/>
      <c r="G36" s="3"/>
      <c r="H36" s="3"/>
    </row>
    <row r="37" spans="1:8" s="4" customFormat="1" ht="36" customHeight="1" x14ac:dyDescent="0.25">
      <c r="A37" s="6">
        <f>SUM(A13,A21,A27)</f>
        <v>0</v>
      </c>
      <c r="B37" s="6">
        <f>SUM(B13,B21,B27)</f>
        <v>17</v>
      </c>
      <c r="C37" s="6">
        <f ca="1">COUNTA(C13:C19,C21:C25)</f>
        <v>12</v>
      </c>
      <c r="D37" s="6">
        <f ca="1">COUNTA(D13:D19,D21:D25)</f>
        <v>12</v>
      </c>
      <c r="E37" s="3"/>
      <c r="F37" s="3"/>
      <c r="G37" s="3"/>
      <c r="H37" s="3"/>
    </row>
  </sheetData>
  <mergeCells count="6">
    <mergeCell ref="A27:A36"/>
    <mergeCell ref="B27:B36"/>
    <mergeCell ref="A12:B12"/>
    <mergeCell ref="A11:B11"/>
    <mergeCell ref="A10:D10"/>
    <mergeCell ref="A20:B2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I35"/>
  <sheetViews>
    <sheetView topLeftCell="A6" zoomScale="62" zoomScaleNormal="62" workbookViewId="0">
      <selection activeCell="A35" sqref="A35"/>
    </sheetView>
  </sheetViews>
  <sheetFormatPr baseColWidth="10" defaultColWidth="11.42578125" defaultRowHeight="15" x14ac:dyDescent="0.25"/>
  <cols>
    <col min="1" max="3" width="24.7109375" style="4" customWidth="1"/>
    <col min="4" max="4" width="28.7109375" style="4" customWidth="1"/>
    <col min="5" max="5" width="78.7109375" style="4" customWidth="1"/>
    <col min="6" max="6" width="17.140625" style="3" hidden="1" customWidth="1"/>
    <col min="7" max="7" width="24.140625" style="3" hidden="1" customWidth="1"/>
    <col min="8" max="8" width="24.140625" style="3" customWidth="1"/>
    <col min="9" max="9" width="15.42578125" style="3" customWidth="1"/>
    <col min="10" max="16384" width="11.42578125" style="4"/>
  </cols>
  <sheetData>
    <row r="10" spans="1:7" ht="23.25" x14ac:dyDescent="0.35">
      <c r="A10" s="32">
        <f ca="1">TODAY()</f>
        <v>42652</v>
      </c>
      <c r="B10" s="33" t="s">
        <v>0</v>
      </c>
      <c r="C10" s="33" t="s">
        <v>0</v>
      </c>
      <c r="D10" s="33"/>
      <c r="E10" s="34" t="s">
        <v>0</v>
      </c>
    </row>
    <row r="11" spans="1:7" ht="42" customHeight="1" x14ac:dyDescent="0.25">
      <c r="A11" s="9" t="s">
        <v>1</v>
      </c>
      <c r="B11" s="9" t="s">
        <v>2</v>
      </c>
      <c r="C11" s="9" t="s">
        <v>3</v>
      </c>
      <c r="D11" s="9" t="s">
        <v>4</v>
      </c>
      <c r="E11" s="9" t="s">
        <v>5</v>
      </c>
    </row>
    <row r="12" spans="1:7" ht="15" customHeight="1" x14ac:dyDescent="0.25">
      <c r="A12" s="28" t="s">
        <v>22</v>
      </c>
      <c r="B12" s="29"/>
      <c r="C12" s="29"/>
      <c r="D12" s="29"/>
      <c r="E12" s="37"/>
      <c r="F12" s="3">
        <v>1</v>
      </c>
    </row>
    <row r="13" spans="1:7" ht="15" customHeight="1" x14ac:dyDescent="0.25">
      <c r="A13" s="25">
        <v>5</v>
      </c>
      <c r="B13" s="25">
        <v>4</v>
      </c>
      <c r="C13" s="25">
        <v>0</v>
      </c>
      <c r="D13" s="5" t="s">
        <v>9</v>
      </c>
      <c r="E13" s="5" t="s">
        <v>6</v>
      </c>
      <c r="G13" s="3" t="str">
        <f t="array" ref="G13">IF(D13="","",INDEX(A$12:A$34,MAX(IF(D$13:D13&lt;&gt;"",F$12:F12))))</f>
        <v>Cadre A</v>
      </c>
    </row>
    <row r="14" spans="1:7" ht="15" customHeight="1" x14ac:dyDescent="0.25">
      <c r="A14" s="26"/>
      <c r="B14" s="26"/>
      <c r="C14" s="26"/>
      <c r="D14" s="5" t="s">
        <v>10</v>
      </c>
      <c r="E14" s="5" t="s">
        <v>25</v>
      </c>
      <c r="G14" s="3" t="str">
        <f t="array" ref="G14">IF(D14="","",INDEX(A$12:A$34,MAX(IF(D$13:D14&lt;&gt;"",F$12:F13))))</f>
        <v>Cadre A</v>
      </c>
    </row>
    <row r="15" spans="1:7" ht="15" customHeight="1" x14ac:dyDescent="0.25">
      <c r="A15" s="26"/>
      <c r="B15" s="26"/>
      <c r="C15" s="26"/>
      <c r="D15" s="5"/>
      <c r="E15" s="5"/>
      <c r="G15" s="3" t="str">
        <f t="array" ref="G15">IF(D15="","",INDEX(A$12:A$34,MAX(IF(D$13:D15&lt;&gt;"",F$12:F14))))</f>
        <v/>
      </c>
    </row>
    <row r="16" spans="1:7" ht="15" customHeight="1" x14ac:dyDescent="0.25">
      <c r="A16" s="26"/>
      <c r="B16" s="26"/>
      <c r="C16" s="26"/>
      <c r="D16" s="5"/>
      <c r="E16" s="5"/>
      <c r="G16" s="3" t="str">
        <f t="array" ref="G16">IF(D16="","",INDEX(A$12:A$34,MAX(IF(D$13:D16&lt;&gt;"",F$12:F15))))</f>
        <v/>
      </c>
    </row>
    <row r="17" spans="1:7" ht="15" customHeight="1" x14ac:dyDescent="0.25">
      <c r="A17" s="27"/>
      <c r="B17" s="27"/>
      <c r="C17" s="27"/>
      <c r="D17" s="5"/>
      <c r="E17" s="5"/>
      <c r="G17" s="3" t="str">
        <f t="array" ref="G17">IF(D17="","",INDEX(A$12:A$34,MAX(IF(D$13:D17&lt;&gt;"",F$12:F16))))</f>
        <v/>
      </c>
    </row>
    <row r="18" spans="1:7" ht="15" customHeight="1" x14ac:dyDescent="0.25">
      <c r="A18" s="28" t="s">
        <v>23</v>
      </c>
      <c r="B18" s="29"/>
      <c r="C18" s="29"/>
      <c r="D18" s="29"/>
      <c r="E18" s="37"/>
      <c r="F18" s="3">
        <v>7</v>
      </c>
      <c r="G18" s="3" t="str">
        <f t="array" ref="G18">IF(D18="","",INDEX(A$12:A$34,MAX(IF(D$13:D18&lt;&gt;"",F$12:F17))))</f>
        <v/>
      </c>
    </row>
    <row r="19" spans="1:7" ht="15" customHeight="1" x14ac:dyDescent="0.25">
      <c r="A19" s="25">
        <f>IF(ISBLANK([1]CCL5!A19),"",[1]CCL5!A19)</f>
        <v>0</v>
      </c>
      <c r="B19" s="25">
        <f>IF(ISBLANK([1]CCL5!B19),"",[1]CCL5!B19)</f>
        <v>0</v>
      </c>
      <c r="C19" s="25">
        <f>IF(ISBLANK([1]CCL5!C19),"",[1]CCL5!C19)</f>
        <v>0</v>
      </c>
      <c r="D19" s="5" t="s">
        <v>26</v>
      </c>
      <c r="E19" s="5" t="s">
        <v>7</v>
      </c>
      <c r="G19" s="3" t="str">
        <f t="array" ref="G19">IF(D19="","",INDEX(A$12:A$34,MAX(IF(D$13:D19&lt;&gt;"",F$12:F18))))</f>
        <v>Cadre B</v>
      </c>
    </row>
    <row r="20" spans="1:7" ht="15" customHeight="1" x14ac:dyDescent="0.25">
      <c r="A20" s="26"/>
      <c r="B20" s="26"/>
      <c r="C20" s="26"/>
      <c r="D20" s="5" t="s">
        <v>27</v>
      </c>
      <c r="E20" s="5" t="s">
        <v>6</v>
      </c>
      <c r="G20" s="3" t="str">
        <f t="array" ref="G20">IF(D20="","",INDEX(A$12:A$34,MAX(IF(D$13:D20&lt;&gt;"",F$12:F19))))</f>
        <v>Cadre B</v>
      </c>
    </row>
    <row r="21" spans="1:7" ht="15" customHeight="1" x14ac:dyDescent="0.25">
      <c r="A21" s="26"/>
      <c r="B21" s="26"/>
      <c r="C21" s="26"/>
      <c r="D21" s="5"/>
      <c r="E21" s="5"/>
      <c r="G21" s="3" t="str">
        <f t="array" ref="G21">IF(D21="","",INDEX(A$12:A$34,MAX(IF(D$13:D21&lt;&gt;"",F$12:F20))))</f>
        <v/>
      </c>
    </row>
    <row r="22" spans="1:7" ht="15" customHeight="1" x14ac:dyDescent="0.25">
      <c r="A22" s="26"/>
      <c r="B22" s="26"/>
      <c r="C22" s="26"/>
      <c r="D22" s="5"/>
      <c r="E22" s="5"/>
      <c r="G22" s="3" t="str">
        <f t="array" ref="G22">IF(D22="","",INDEX(A$12:A$34,MAX(IF(D$13:D22&lt;&gt;"",F$12:F21))))</f>
        <v/>
      </c>
    </row>
    <row r="23" spans="1:7" ht="15" customHeight="1" x14ac:dyDescent="0.25">
      <c r="A23" s="27"/>
      <c r="B23" s="27"/>
      <c r="C23" s="27"/>
      <c r="D23" s="5"/>
      <c r="E23" s="5"/>
      <c r="G23" s="3" t="str">
        <f t="array" ref="G23">IF(D23="","",INDEX(A$12:A$34,MAX(IF(D$13:D23&lt;&gt;"",F$12:F22))))</f>
        <v/>
      </c>
    </row>
    <row r="24" spans="1:7" ht="15" customHeight="1" x14ac:dyDescent="0.25">
      <c r="A24" s="28" t="s">
        <v>24</v>
      </c>
      <c r="B24" s="29"/>
      <c r="C24" s="29"/>
      <c r="D24" s="29"/>
      <c r="E24" s="37"/>
      <c r="F24" s="3">
        <v>13</v>
      </c>
      <c r="G24" s="3" t="str">
        <f t="array" ref="G24">IF(D24="","",INDEX(A$12:A$34,MAX(IF(D$13:D24&lt;&gt;"",F$12:F23))))</f>
        <v/>
      </c>
    </row>
    <row r="25" spans="1:7" ht="15" customHeight="1" x14ac:dyDescent="0.25">
      <c r="A25" s="25">
        <f>IF(ISBLANK([1]CCL5!A25),"",[1]CCL5!A25)</f>
        <v>0</v>
      </c>
      <c r="B25" s="25">
        <f>IF(ISBLANK([1]CCL5!B25),"",[1]CCL5!B25)</f>
        <v>0</v>
      </c>
      <c r="C25" s="25">
        <f>IF(ISBLANK([1]CCL5!C25),"",[1]CCL5!C25)</f>
        <v>0</v>
      </c>
      <c r="D25" s="5" t="s">
        <v>28</v>
      </c>
      <c r="E25" s="5" t="s">
        <v>8</v>
      </c>
      <c r="G25" s="3" t="str">
        <f t="array" ref="G25">IF(D25="","",INDEX(A$12:A$34,MAX(IF(D$13:D25&lt;&gt;"",F$12:F24))))</f>
        <v>Cadre C</v>
      </c>
    </row>
    <row r="26" spans="1:7" ht="15" customHeight="1" x14ac:dyDescent="0.25">
      <c r="A26" s="26"/>
      <c r="B26" s="26"/>
      <c r="C26" s="26"/>
      <c r="D26" s="5" t="s">
        <v>29</v>
      </c>
      <c r="E26" s="5" t="s">
        <v>6</v>
      </c>
      <c r="G26" s="3" t="str">
        <f t="array" ref="G26">IF(D26="","",INDEX(A$12:A$34,MAX(IF(D$13:D26&lt;&gt;"",F$12:F25))))</f>
        <v>Cadre C</v>
      </c>
    </row>
    <row r="27" spans="1:7" ht="15" customHeight="1" x14ac:dyDescent="0.25">
      <c r="A27" s="26"/>
      <c r="B27" s="26"/>
      <c r="C27" s="26"/>
      <c r="D27" s="5" t="s">
        <v>13</v>
      </c>
      <c r="E27" s="5" t="s">
        <v>6</v>
      </c>
      <c r="G27" s="3" t="str">
        <f t="array" ref="G27">IF(D27="","",INDEX(A$12:A$34,MAX(IF(D$13:D27&lt;&gt;"",F$12:F26))))</f>
        <v>Cadre C</v>
      </c>
    </row>
    <row r="28" spans="1:7" ht="15" customHeight="1" x14ac:dyDescent="0.25">
      <c r="A28" s="26"/>
      <c r="B28" s="26"/>
      <c r="C28" s="26"/>
      <c r="D28" s="5"/>
      <c r="E28" s="5"/>
      <c r="G28" s="3" t="str">
        <f t="array" ref="G28">IF(D28="","",INDEX(A$12:A$34,MAX(IF(D$13:D28&lt;&gt;"",F$12:F27))))</f>
        <v/>
      </c>
    </row>
    <row r="29" spans="1:7" ht="15" customHeight="1" x14ac:dyDescent="0.25">
      <c r="A29" s="26"/>
      <c r="B29" s="26"/>
      <c r="C29" s="26"/>
      <c r="D29" s="5"/>
      <c r="E29" s="5"/>
      <c r="G29" s="3" t="str">
        <f t="array" ref="G29">IF(D29="","",INDEX(A$12:A$34,MAX(IF(D$13:D29&lt;&gt;"",F$12:F28))))</f>
        <v/>
      </c>
    </row>
    <row r="30" spans="1:7" ht="15" customHeight="1" x14ac:dyDescent="0.25">
      <c r="A30" s="26"/>
      <c r="B30" s="26"/>
      <c r="C30" s="26"/>
      <c r="D30" s="5"/>
      <c r="E30" s="5"/>
      <c r="G30" s="3" t="str">
        <f t="array" ref="G30">IF(D30="","",INDEX(A$12:A$34,MAX(IF(D$13:D30&lt;&gt;"",F$12:F29))))</f>
        <v/>
      </c>
    </row>
    <row r="31" spans="1:7" ht="15" customHeight="1" x14ac:dyDescent="0.25">
      <c r="A31" s="26"/>
      <c r="B31" s="26"/>
      <c r="C31" s="26"/>
      <c r="D31" s="5"/>
      <c r="E31" s="5"/>
      <c r="G31" s="3" t="str">
        <f t="array" ref="G31">IF(D31="","",INDEX(A$12:A$34,MAX(IF(D$13:D31&lt;&gt;"",F$12:F30))))</f>
        <v/>
      </c>
    </row>
    <row r="32" spans="1:7" ht="15" customHeight="1" x14ac:dyDescent="0.25">
      <c r="A32" s="26"/>
      <c r="B32" s="26"/>
      <c r="C32" s="26"/>
      <c r="D32" s="5"/>
      <c r="E32" s="5"/>
      <c r="G32" s="3" t="str">
        <f t="array" ref="G32">IF(D32="","",INDEX(A$12:A$34,MAX(IF(D$13:D32&lt;&gt;"",F$12:F31))))</f>
        <v/>
      </c>
    </row>
    <row r="33" spans="1:7" ht="15" customHeight="1" x14ac:dyDescent="0.25">
      <c r="A33" s="26"/>
      <c r="B33" s="26"/>
      <c r="C33" s="26"/>
      <c r="D33" s="5"/>
      <c r="E33" s="5"/>
      <c r="G33" s="3" t="str">
        <f t="array" ref="G33">IF(D33="","",INDEX(A$12:A$34,MAX(IF(D$13:D33&lt;&gt;"",F$12:F32))))</f>
        <v/>
      </c>
    </row>
    <row r="34" spans="1:7" ht="15" customHeight="1" x14ac:dyDescent="0.25">
      <c r="A34" s="27"/>
      <c r="B34" s="27"/>
      <c r="C34" s="27"/>
      <c r="D34" s="5"/>
      <c r="E34" s="5"/>
      <c r="G34" s="3" t="str">
        <f t="array" ref="G34">IF(D34="","",INDEX(A$12:A$34,MAX(IF(D$13:D34&lt;&gt;"",F$12:F33))))</f>
        <v/>
      </c>
    </row>
    <row r="35" spans="1:7" ht="36" customHeight="1" x14ac:dyDescent="0.25">
      <c r="A35" s="6">
        <f>SUM(A13,A19,A25)</f>
        <v>5</v>
      </c>
      <c r="B35" s="6">
        <f>SUM(B13,B19,B25)</f>
        <v>4</v>
      </c>
      <c r="C35" s="6">
        <f>SUM(C13,C19,C25)</f>
        <v>0</v>
      </c>
      <c r="D35" s="6">
        <f>[1]CCL5!$D$35</f>
        <v>0</v>
      </c>
      <c r="E35" s="6">
        <f>[1]CCL5!$E$35</f>
        <v>0</v>
      </c>
    </row>
  </sheetData>
  <mergeCells count="13">
    <mergeCell ref="A24:E24"/>
    <mergeCell ref="A25:A34"/>
    <mergeCell ref="B25:B34"/>
    <mergeCell ref="C13:C17"/>
    <mergeCell ref="C19:C23"/>
    <mergeCell ref="C25:C34"/>
    <mergeCell ref="A19:A23"/>
    <mergeCell ref="B19:B23"/>
    <mergeCell ref="A10:E10"/>
    <mergeCell ref="A12:E12"/>
    <mergeCell ref="A13:A17"/>
    <mergeCell ref="B13:B17"/>
    <mergeCell ref="A18:E1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I35"/>
  <sheetViews>
    <sheetView topLeftCell="A7" zoomScale="71" zoomScaleNormal="71" workbookViewId="0">
      <selection activeCell="D13" sqref="D13"/>
    </sheetView>
  </sheetViews>
  <sheetFormatPr baseColWidth="10" defaultColWidth="11.42578125" defaultRowHeight="15" x14ac:dyDescent="0.25"/>
  <cols>
    <col min="1" max="3" width="24.7109375" style="11" customWidth="1"/>
    <col min="4" max="4" width="28.7109375" style="11" customWidth="1"/>
    <col min="5" max="5" width="78.7109375" style="11" customWidth="1"/>
    <col min="6" max="6" width="17.140625" style="10" hidden="1" customWidth="1"/>
    <col min="7" max="7" width="24.140625" style="3" hidden="1" customWidth="1"/>
    <col min="8" max="8" width="24.140625" style="10" customWidth="1"/>
    <col min="9" max="9" width="62.5703125" style="10" customWidth="1"/>
    <col min="10" max="16384" width="11.42578125" style="11"/>
  </cols>
  <sheetData>
    <row r="10" spans="1:7" ht="23.25" x14ac:dyDescent="0.25">
      <c r="A10" s="38">
        <f ca="1">TODAY()</f>
        <v>42652</v>
      </c>
      <c r="B10" s="39" t="s">
        <v>0</v>
      </c>
      <c r="C10" s="39" t="s">
        <v>0</v>
      </c>
      <c r="D10" s="39"/>
      <c r="E10" s="40" t="s">
        <v>0</v>
      </c>
    </row>
    <row r="11" spans="1:7" ht="42" customHeight="1" x14ac:dyDescent="0.25">
      <c r="A11" s="9" t="s">
        <v>1</v>
      </c>
      <c r="B11" s="9" t="s">
        <v>2</v>
      </c>
      <c r="C11" s="9" t="s">
        <v>3</v>
      </c>
      <c r="D11" s="9" t="s">
        <v>4</v>
      </c>
      <c r="E11" s="9" t="s">
        <v>5</v>
      </c>
    </row>
    <row r="12" spans="1:7" ht="15" customHeight="1" x14ac:dyDescent="0.25">
      <c r="A12" s="28"/>
      <c r="B12" s="29"/>
      <c r="C12" s="29"/>
      <c r="D12" s="29"/>
      <c r="E12" s="37"/>
      <c r="F12" s="10">
        <v>1</v>
      </c>
    </row>
    <row r="13" spans="1:7" ht="15" customHeight="1" x14ac:dyDescent="0.25">
      <c r="A13" s="25">
        <v>12</v>
      </c>
      <c r="B13" s="25">
        <v>11</v>
      </c>
      <c r="C13" s="25">
        <v>0</v>
      </c>
      <c r="D13" s="5" t="s">
        <v>32</v>
      </c>
      <c r="E13" s="5" t="s">
        <v>14</v>
      </c>
      <c r="G13" s="3" t="str">
        <f t="array" ref="G13">IF(D13=0,"",INDEX(D$13:D$34,MAX(IF(D$13:D13&lt;&gt;"",F$12:F12))))</f>
        <v>bruno</v>
      </c>
    </row>
    <row r="14" spans="1:7" ht="15" customHeight="1" x14ac:dyDescent="0.25">
      <c r="A14" s="26"/>
      <c r="B14" s="26"/>
      <c r="C14" s="26"/>
      <c r="D14" s="5" t="s">
        <v>34</v>
      </c>
      <c r="E14" s="5" t="s">
        <v>17</v>
      </c>
      <c r="G14" s="3" t="str">
        <f t="array" ref="G14">IF(D14=0,"",INDEX(D$13:D$34,MAX(IF(D$13:D14&lt;&gt;"",F$12:F13))))</f>
        <v>bruno</v>
      </c>
    </row>
    <row r="15" spans="1:7" ht="15" customHeight="1" x14ac:dyDescent="0.25">
      <c r="A15" s="26"/>
      <c r="B15" s="26"/>
      <c r="C15" s="26"/>
      <c r="D15" s="5" t="s">
        <v>33</v>
      </c>
      <c r="E15" s="5" t="s">
        <v>17</v>
      </c>
      <c r="G15" s="3" t="str">
        <f t="array" ref="G15">IF(D15=0,"",INDEX(D$13:D$34,MAX(IF(D$13:D15&lt;&gt;"",F$12:F14))))</f>
        <v>bruno</v>
      </c>
    </row>
    <row r="16" spans="1:7" ht="15" customHeight="1" x14ac:dyDescent="0.25">
      <c r="A16" s="26"/>
      <c r="B16" s="26"/>
      <c r="C16" s="26"/>
      <c r="D16" s="5" t="s">
        <v>36</v>
      </c>
      <c r="E16" s="5" t="s">
        <v>17</v>
      </c>
      <c r="G16" s="3" t="str">
        <f t="array" ref="G16">IF(D16=0,"",INDEX(D$13:D$34,MAX(IF(D$13:D16&lt;&gt;"",F$12:F15))))</f>
        <v>bruno</v>
      </c>
    </row>
    <row r="17" spans="1:7" ht="15" customHeight="1" x14ac:dyDescent="0.25">
      <c r="A17" s="27"/>
      <c r="B17" s="27"/>
      <c r="C17" s="27"/>
      <c r="D17" s="5" t="s">
        <v>35</v>
      </c>
      <c r="E17" s="5" t="s">
        <v>6</v>
      </c>
      <c r="G17" s="3" t="str">
        <f t="array" ref="G17">IF(D17=0,"",INDEX(D$13:D$34,MAX(IF(D$13:D17&lt;&gt;"",F$12:F16))))</f>
        <v>bruno</v>
      </c>
    </row>
    <row r="18" spans="1:7" ht="15" customHeight="1" x14ac:dyDescent="0.25">
      <c r="A18" s="28"/>
      <c r="B18" s="29"/>
      <c r="C18" s="29"/>
      <c r="D18" s="29"/>
      <c r="E18" s="37"/>
      <c r="F18" s="10">
        <v>7</v>
      </c>
      <c r="G18" s="3" t="str">
        <f t="array" ref="G18">IF(D18=0,"",INDEX(D$13:D$34,MAX(IF(D$13:D18&lt;&gt;"",F$12:F17))))</f>
        <v/>
      </c>
    </row>
    <row r="19" spans="1:7" ht="15" customHeight="1" x14ac:dyDescent="0.25">
      <c r="A19" s="25">
        <f>IF(ISBLANK([2]CMAI!A19),"",[2]CMAI!A19)</f>
        <v>0</v>
      </c>
      <c r="B19" s="25">
        <f>IF(ISBLANK([2]CMAI!B19),"",[2]CMAI!B19)</f>
        <v>0</v>
      </c>
      <c r="C19" s="25">
        <f>IF(ISBLANK([2]CMAI!C19),"",[2]CMAI!C19)</f>
        <v>0</v>
      </c>
      <c r="D19" s="5" t="s">
        <v>30</v>
      </c>
      <c r="E19" s="5" t="s">
        <v>31</v>
      </c>
      <c r="G19" s="3" t="str">
        <f t="array" ref="G19">IF(D19=0,"",INDEX(D$13:D$34,MAX(IF(D$13:D19&lt;&gt;"",F$12:F18))))</f>
        <v>tulipe</v>
      </c>
    </row>
    <row r="20" spans="1:7" ht="15" customHeight="1" x14ac:dyDescent="0.25">
      <c r="A20" s="26"/>
      <c r="B20" s="26"/>
      <c r="C20" s="26"/>
      <c r="D20" s="5" t="s">
        <v>38</v>
      </c>
      <c r="E20" s="5" t="s">
        <v>37</v>
      </c>
      <c r="G20" s="3" t="str">
        <f t="array" ref="G20">IF(D20=0,"",INDEX(D$13:D$34,MAX(IF(D$13:D20&lt;&gt;"",F$12:F19))))</f>
        <v>tulipe</v>
      </c>
    </row>
    <row r="21" spans="1:7" ht="15" customHeight="1" x14ac:dyDescent="0.25">
      <c r="A21" s="26"/>
      <c r="B21" s="26"/>
      <c r="C21" s="26"/>
      <c r="D21" s="5"/>
      <c r="E21" s="5"/>
      <c r="G21" s="3" t="str">
        <f t="array" ref="G21">IF(D21=0,"",INDEX(D$13:D$34,MAX(IF(D$13:D21&lt;&gt;"",F$12:F20))))</f>
        <v/>
      </c>
    </row>
    <row r="22" spans="1:7" ht="15" customHeight="1" x14ac:dyDescent="0.25">
      <c r="A22" s="26"/>
      <c r="B22" s="26"/>
      <c r="C22" s="26"/>
      <c r="D22" s="5"/>
      <c r="E22" s="5"/>
      <c r="G22" s="3" t="str">
        <f t="array" ref="G22">IF(D22=0,"",INDEX(D$13:D$34,MAX(IF(D$13:D22&lt;&gt;"",F$12:F21))))</f>
        <v/>
      </c>
    </row>
    <row r="23" spans="1:7" ht="15" customHeight="1" x14ac:dyDescent="0.25">
      <c r="A23" s="27"/>
      <c r="B23" s="27"/>
      <c r="C23" s="27"/>
      <c r="D23" s="5"/>
      <c r="E23" s="5"/>
      <c r="G23" s="3" t="str">
        <f t="array" ref="G23">IF(D23=0,"",INDEX(D$13:D$34,MAX(IF(D$13:D23&lt;&gt;"",F$12:F22))))</f>
        <v/>
      </c>
    </row>
    <row r="24" spans="1:7" ht="15" customHeight="1" x14ac:dyDescent="0.25">
      <c r="A24" s="28"/>
      <c r="B24" s="29"/>
      <c r="C24" s="29"/>
      <c r="D24" s="29"/>
      <c r="E24" s="37"/>
      <c r="F24" s="10">
        <v>13</v>
      </c>
      <c r="G24" s="3" t="str">
        <f t="array" ref="G24">IF(D24=0,"",INDEX(D$13:D$34,MAX(IF(D$13:D24&lt;&gt;"",F$12:F23))))</f>
        <v/>
      </c>
    </row>
    <row r="25" spans="1:7" ht="15" customHeight="1" x14ac:dyDescent="0.25">
      <c r="A25" s="25">
        <f>IF(ISBLANK([2]CMAI!A25),"",[2]CMAI!A25)</f>
        <v>0</v>
      </c>
      <c r="B25" s="25">
        <f>IF(ISBLANK([2]CMAI!B25),"",[2]CMAI!B25)</f>
        <v>0</v>
      </c>
      <c r="C25" s="25">
        <f>IF(ISBLANK([2]CMAI!C25),"",[2]CMAI!C25)</f>
        <v>0</v>
      </c>
      <c r="D25" s="5" t="s">
        <v>39</v>
      </c>
      <c r="E25" s="5" t="s">
        <v>40</v>
      </c>
      <c r="G25" s="3" t="str">
        <f t="array" ref="G25">IF(D25=0,"",INDEX(D$13:D$34,MAX(IF(D$13:D25&lt;&gt;"",F$12:F24))))</f>
        <v>guillaume</v>
      </c>
    </row>
    <row r="26" spans="1:7" ht="15" customHeight="1" x14ac:dyDescent="0.25">
      <c r="A26" s="26"/>
      <c r="B26" s="26"/>
      <c r="C26" s="26"/>
      <c r="D26" s="5"/>
      <c r="E26" s="5"/>
      <c r="G26" s="3" t="str">
        <f t="array" ref="G26">IF(D26=0,"",INDEX(D$13:D$34,MAX(IF(D$13:D26&lt;&gt;"",F$12:F25))))</f>
        <v/>
      </c>
    </row>
    <row r="27" spans="1:7" ht="15" customHeight="1" x14ac:dyDescent="0.25">
      <c r="A27" s="26"/>
      <c r="B27" s="26"/>
      <c r="C27" s="26"/>
      <c r="D27" s="5"/>
      <c r="E27" s="5"/>
      <c r="G27" s="3" t="str">
        <f t="array" ref="G27">IF(D27=0,"",INDEX(D$13:D$34,MAX(IF(D$13:D27&lt;&gt;"",F$12:F26))))</f>
        <v/>
      </c>
    </row>
    <row r="28" spans="1:7" ht="15" customHeight="1" x14ac:dyDescent="0.25">
      <c r="A28" s="26"/>
      <c r="B28" s="26"/>
      <c r="C28" s="26"/>
      <c r="D28" s="5"/>
      <c r="E28" s="5"/>
      <c r="G28" s="3" t="str">
        <f t="array" ref="G28">IF(D28=0,"",INDEX(D$13:D$34,MAX(IF(D$13:D28&lt;&gt;"",F$12:F27))))</f>
        <v/>
      </c>
    </row>
    <row r="29" spans="1:7" ht="15" customHeight="1" x14ac:dyDescent="0.25">
      <c r="A29" s="26"/>
      <c r="B29" s="26"/>
      <c r="C29" s="26"/>
      <c r="D29" s="5"/>
      <c r="E29" s="5"/>
      <c r="G29" s="3" t="str">
        <f t="array" ref="G29">IF(D29=0,"",INDEX(D$13:D$34,MAX(IF(D$13:D29&lt;&gt;"",F$12:F28))))</f>
        <v/>
      </c>
    </row>
    <row r="30" spans="1:7" ht="15" customHeight="1" x14ac:dyDescent="0.25">
      <c r="A30" s="26"/>
      <c r="B30" s="26"/>
      <c r="C30" s="26"/>
      <c r="D30" s="5"/>
      <c r="E30" s="5"/>
      <c r="G30" s="3" t="str">
        <f t="array" ref="G30">IF(D30=0,"",INDEX(D$13:D$34,MAX(IF(D$13:D30&lt;&gt;"",F$12:F29))))</f>
        <v/>
      </c>
    </row>
    <row r="31" spans="1:7" ht="15" customHeight="1" x14ac:dyDescent="0.25">
      <c r="A31" s="26"/>
      <c r="B31" s="26"/>
      <c r="C31" s="26"/>
      <c r="D31" s="5"/>
      <c r="E31" s="5"/>
      <c r="G31" s="3" t="str">
        <f t="array" ref="G31">IF(D31=0,"",INDEX(D$13:D$34,MAX(IF(D$13:D31&lt;&gt;"",F$12:F30))))</f>
        <v/>
      </c>
    </row>
    <row r="32" spans="1:7" ht="15" customHeight="1" x14ac:dyDescent="0.25">
      <c r="A32" s="26"/>
      <c r="B32" s="26"/>
      <c r="C32" s="26"/>
      <c r="D32" s="5"/>
      <c r="E32" s="5"/>
      <c r="G32" s="3" t="str">
        <f t="array" ref="G32">IF(D32=0,"",INDEX(D$13:D$34,MAX(IF(D$13:D32&lt;&gt;"",F$12:F31))))</f>
        <v/>
      </c>
    </row>
    <row r="33" spans="1:7" ht="15" customHeight="1" x14ac:dyDescent="0.25">
      <c r="A33" s="26"/>
      <c r="B33" s="26"/>
      <c r="C33" s="26"/>
      <c r="D33" s="5"/>
      <c r="E33" s="5"/>
      <c r="G33" s="3" t="str">
        <f t="array" ref="G33">IF(D33=0,"",INDEX(D$13:D$34,MAX(IF(D$13:D33&lt;&gt;"",F$12:F32))))</f>
        <v/>
      </c>
    </row>
    <row r="34" spans="1:7" ht="15" customHeight="1" x14ac:dyDescent="0.25">
      <c r="A34" s="27"/>
      <c r="B34" s="27"/>
      <c r="C34" s="27"/>
      <c r="D34" s="5"/>
      <c r="E34" s="5"/>
      <c r="G34" s="3" t="str">
        <f t="array" ref="G34">IF(D34=0,"",INDEX(D$13:D$34,MAX(IF(D$13:D34&lt;&gt;"",F$12:F33))))</f>
        <v/>
      </c>
    </row>
    <row r="35" spans="1:7" ht="36" customHeight="1" x14ac:dyDescent="0.25">
      <c r="A35" s="6">
        <f t="shared" ref="A35:B35" si="0">SUM(A13,A19,A25)</f>
        <v>12</v>
      </c>
      <c r="B35" s="6">
        <f t="shared" si="0"/>
        <v>11</v>
      </c>
      <c r="C35" s="6">
        <f>SUM(C13,C19,C25)</f>
        <v>0</v>
      </c>
      <c r="D35" s="7"/>
      <c r="E35" s="8">
        <f>SUM(E13:E17)</f>
        <v>0</v>
      </c>
    </row>
  </sheetData>
  <mergeCells count="13">
    <mergeCell ref="A24:E24"/>
    <mergeCell ref="A25:A34"/>
    <mergeCell ref="B25:B34"/>
    <mergeCell ref="C25:C34"/>
    <mergeCell ref="A10:E10"/>
    <mergeCell ref="A12:E12"/>
    <mergeCell ref="A13:A17"/>
    <mergeCell ref="B13:B17"/>
    <mergeCell ref="C13:C17"/>
    <mergeCell ref="A18:E18"/>
    <mergeCell ref="A19:A23"/>
    <mergeCell ref="B19:B23"/>
    <mergeCell ref="C19:C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 globale</vt:lpstr>
      <vt:lpstr>CCL5</vt:lpstr>
      <vt:lpstr>CMAI</vt:lpstr>
      <vt:lpstr>CAVRIL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Plessy Bruno</dc:creator>
  <cp:lastModifiedBy>Bruno</cp:lastModifiedBy>
  <dcterms:created xsi:type="dcterms:W3CDTF">2016-09-26T08:53:10Z</dcterms:created>
  <dcterms:modified xsi:type="dcterms:W3CDTF">2016-10-09T20:23:51Z</dcterms:modified>
</cp:coreProperties>
</file>