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189" documentId="11_53DB8D199908BAC762CC096C6128F1010A4BCB3A" xr6:coauthVersionLast="41" xr6:coauthVersionMax="41" xr10:uidLastSave="{3616B1CB-C1F0-4441-BC53-1EDC9F5A0DE6}"/>
  <bookViews>
    <workbookView xWindow="-120" yWindow="-120" windowWidth="29040" windowHeight="15840" tabRatio="602" xr2:uid="{00000000-000D-0000-FFFF-FFFF00000000}"/>
  </bookViews>
  <sheets>
    <sheet name="Formulaire" sheetId="6" r:id="rId1"/>
    <sheet name="Paiements" sheetId="2" r:id="rId2"/>
    <sheet name="Reçu impôt 2019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6" l="1"/>
  <c r="C6" i="2" l="1"/>
  <c r="C19" i="4" l="1"/>
  <c r="C26" i="2"/>
  <c r="C32" i="2" s="1"/>
  <c r="B18" i="4"/>
  <c r="C21" i="2"/>
  <c r="C21" i="4"/>
  <c r="C18" i="4"/>
  <c r="C8" i="2"/>
  <c r="C7" i="2"/>
  <c r="G9" i="2"/>
  <c r="B9" i="2"/>
  <c r="C5" i="2"/>
  <c r="G22" i="6" l="1"/>
  <c r="H22" i="6" l="1"/>
  <c r="G28" i="6" l="1"/>
  <c r="D31" i="6" l="1"/>
  <c r="D30" i="6"/>
  <c r="D29" i="6"/>
  <c r="D28" i="6"/>
  <c r="C12" i="2" l="1"/>
  <c r="E20" i="4" s="1"/>
  <c r="E22" i="4" s="1"/>
  <c r="B22" i="6"/>
  <c r="G10" i="2" s="1"/>
  <c r="F4" i="2" l="1"/>
  <c r="C4" i="2"/>
  <c r="H23" i="6" l="1"/>
  <c r="H24" i="6" l="1"/>
  <c r="C30" i="6"/>
  <c r="C31" i="6"/>
  <c r="C29" i="6"/>
  <c r="C28" i="6" l="1"/>
  <c r="F28" i="6" s="1"/>
  <c r="C11" i="2"/>
  <c r="C13" i="2" s="1"/>
  <c r="F31" i="6"/>
  <c r="G31" i="6"/>
  <c r="G29" i="6"/>
  <c r="F29" i="6"/>
  <c r="G30" i="6"/>
  <c r="F30" i="6"/>
</calcChain>
</file>

<file path=xl/sharedStrings.xml><?xml version="1.0" encoding="utf-8"?>
<sst xmlns="http://schemas.openxmlformats.org/spreadsheetml/2006/main" count="170" uniqueCount="94">
  <si>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</si>
  <si>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</si>
  <si>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</si>
  <si>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</si>
  <si>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</si>
  <si>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</si>
  <si>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</si>
  <si>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</si>
  <si>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École de musique Jocelyne Laberge                NEQ :</t>
  </si>
  <si>
    <t>Châteauguay</t>
  </si>
  <si>
    <t>J6J 2R4</t>
  </si>
  <si>
    <t>Nom du payeur :</t>
  </si>
  <si>
    <t>Émilie Lanctôt</t>
  </si>
  <si>
    <t>2415 chemin de l'Église</t>
  </si>
  <si>
    <t>Ste-Clotilde, Qc</t>
  </si>
  <si>
    <t>J0L 1W0</t>
  </si>
  <si>
    <t>Date de naissance</t>
  </si>
  <si>
    <t>Dates</t>
  </si>
  <si>
    <t>Montant</t>
  </si>
  <si>
    <t>Mary-Ann Holmes</t>
  </si>
  <si>
    <t>Inscription</t>
  </si>
  <si>
    <t>TOTAL</t>
  </si>
  <si>
    <t>Pour informations : Brigitte Rivet 450-741-7476</t>
  </si>
  <si>
    <t>PAIEMENTS</t>
  </si>
  <si>
    <t xml:space="preserve">Élève: </t>
  </si>
  <si>
    <t>Courriel:</t>
  </si>
  <si>
    <t>Prof:</t>
  </si>
  <si>
    <t>Durée:</t>
  </si>
  <si>
    <t xml:space="preserve"> 2019-2020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</si>
  <si>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</si>
  <si>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</si>
  <si>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</si>
  <si>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</si>
  <si>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</si>
  <si>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</si>
  <si>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</si>
  <si>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</si>
  <si>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Disponibilités</t>
  </si>
  <si>
    <t>Coûts</t>
  </si>
  <si>
    <t>REMARQUES</t>
  </si>
  <si>
    <t>Instrument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</si>
  <si>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</si>
  <si>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</si>
  <si>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</si>
  <si>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</si>
  <si>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</si>
  <si>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</si>
  <si>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</si>
  <si>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</si>
  <si>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</si>
  <si>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</si>
  <si>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Début</t>
  </si>
  <si>
    <t>Fin</t>
  </si>
  <si>
    <t>1 paiement</t>
  </si>
  <si>
    <t>2 paiement</t>
  </si>
  <si>
    <t>4 paiement</t>
  </si>
  <si>
    <t>9 paiement</t>
  </si>
  <si>
    <t>Durée</t>
  </si>
  <si>
    <t>Autres paiements sans inscription</t>
  </si>
  <si>
    <t xml:space="preserve">              Modalités de paiement               </t>
  </si>
  <si>
    <t>Inscription avec 1é paiement</t>
  </si>
  <si>
    <t>Nom de l'enfant</t>
  </si>
  <si>
    <t>Code Postal</t>
  </si>
  <si>
    <t>Rabais sur  un seul paiement</t>
  </si>
  <si>
    <t/>
  </si>
  <si>
    <t xml:space="preserve">             Tél</t>
  </si>
  <si>
    <t xml:space="preserve">              Cel</t>
  </si>
  <si>
    <t>Nom de famille</t>
  </si>
  <si>
    <t>Prof</t>
  </si>
  <si>
    <t>Minutes</t>
  </si>
  <si>
    <t xml:space="preserve">           Minutes</t>
  </si>
  <si>
    <t>Coûts spécials</t>
  </si>
  <si>
    <t>inscription</t>
  </si>
  <si>
    <t>2019-2020</t>
  </si>
  <si>
    <t>COURS PRIVÉES</t>
  </si>
  <si>
    <t xml:space="preserve">    Septembre 2019</t>
  </si>
  <si>
    <t>dates :  mois/jour         12/31</t>
  </si>
  <si>
    <t>Téléphone</t>
  </si>
  <si>
    <t>Cellulaire</t>
  </si>
  <si>
    <t>Cours</t>
  </si>
  <si>
    <t>Janvier à juin</t>
  </si>
  <si>
    <t>Septembre</t>
  </si>
  <si>
    <t>Septembre à décembre</t>
  </si>
  <si>
    <r>
      <rPr>
        <b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janv. à  mai</t>
    </r>
  </si>
  <si>
    <r>
      <rPr>
        <b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juin à août</t>
    </r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</si>
  <si>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</si>
  <si>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</si>
  <si>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</si>
  <si>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</si>
  <si>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Bonjour.</t>
  </si>
  <si>
    <t>Quand il n'y a pas de X, le mot disparait</t>
  </si>
  <si>
    <t>Merci</t>
  </si>
  <si>
    <t>J'aimerais que le rectangle ait les même fonctions.</t>
  </si>
  <si>
    <t>Quand il y a un X dans B28, le mot PAYÉ apparait.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</si>
</sst>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#,##0\ [$$-C0C]_);[Red]\(#,##0\ [$$-C0C]\)"/>
    <numFmt numFmtId="167" formatCode="_ * #,##0.00_)\ [$$-C0C]_ ;_ * \(#,##0.00\)\ [$$-C0C]_ ;_ * &quot;-&quot;??_)\ [$$-C0C]_ ;_ @_ "/>
    <numFmt numFmtId="168" formatCode="_([$$-409]* #,##0.00_);_([$$-409]* \(#,##0.00\);_([$$-409]* &quot;-&quot;??_);_(@_)"/>
    <numFmt numFmtId="169" formatCode="&quot;$&quot;#,##0.00"/>
    <numFmt numFmtId="170" formatCode="[&lt;=9999999]###\-####;###\-###\-####"/>
    <numFmt numFmtId="171" formatCode="[$-409]d\-mmm\-yyyy;@"/>
    <numFmt numFmtId="172" formatCode="0&quot; minutes&quot;"/>
    <numFmt numFmtId="173" formatCode="[$-C0C]d\ mmm\ yyyy;@"/>
    <numFmt numFmtId="174" formatCode="00000"/>
  </numFmts>
  <fonts count="4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sz val="1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8"/>
      <color rgb="FFFF0000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11"/>
      <color rgb="FFFF0000"/>
      <name val="Calibri"/>
      <family val="2"/>
      <scheme val="minor"/>
    </font>
    <font>
      <sz val="20"/>
      <color rgb="FFFF0000"/>
      <name val="Arial Narrow"/>
      <family val="2"/>
    </font>
    <font>
      <sz val="16"/>
      <color rgb="FFFF0000"/>
      <name val="Arial Narrow"/>
      <family val="2"/>
    </font>
    <font>
      <sz val="10"/>
      <color rgb="FFFF0000"/>
      <name val="Calibri"/>
      <family val="2"/>
      <scheme val="minor"/>
    </font>
    <font>
      <sz val="11"/>
      <color rgb="FFFF0000"/>
      <name val="Arial Narrow"/>
      <family val="2"/>
    </font>
    <font>
      <sz val="7"/>
      <color rgb="FFFF0000"/>
      <name val="Arial Narrow"/>
      <family val="2"/>
    </font>
    <font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165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164" fontId="0" fillId="0" borderId="0" xfId="0" applyNumberFormat="1"/>
    <xf numFmtId="166" fontId="0" fillId="0" borderId="2" xfId="0" applyNumberFormat="1" applyBorder="1"/>
    <xf numFmtId="15" fontId="1" fillId="0" borderId="0" xfId="0" applyNumberFormat="1" applyFont="1"/>
    <xf numFmtId="166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167" fontId="10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69" fontId="10" fillId="0" borderId="0" xfId="0" applyNumberFormat="1" applyFont="1" applyAlignment="1" applyProtection="1">
      <alignment vertical="center"/>
      <protection locked="0"/>
    </xf>
    <xf numFmtId="169" fontId="10" fillId="0" borderId="0" xfId="0" applyNumberFormat="1" applyFont="1" applyAlignment="1">
      <alignment horizontal="center" vertical="center"/>
    </xf>
    <xf numFmtId="169" fontId="12" fillId="0" borderId="0" xfId="0" applyNumberFormat="1" applyFont="1" applyAlignment="1" applyProtection="1">
      <alignment horizontal="left" vertical="center"/>
      <protection locked="0"/>
    </xf>
    <xf numFmtId="169" fontId="10" fillId="0" borderId="0" xfId="0" applyNumberFormat="1" applyFont="1" applyProtection="1">
      <protection locked="0"/>
    </xf>
    <xf numFmtId="169" fontId="10" fillId="0" borderId="0" xfId="0" applyNumberFormat="1" applyFont="1" applyAlignment="1">
      <alignment horizontal="center"/>
    </xf>
    <xf numFmtId="0" fontId="10" fillId="0" borderId="0" xfId="0" applyFont="1"/>
    <xf numFmtId="0" fontId="8" fillId="3" borderId="13" xfId="0" applyFont="1" applyFill="1" applyBorder="1" applyAlignment="1" applyProtection="1">
      <alignment horizontal="right" vertical="center"/>
      <protection locked="0"/>
    </xf>
    <xf numFmtId="0" fontId="14" fillId="0" borderId="0" xfId="0" applyFont="1" applyAlignment="1">
      <alignment vertical="top" textRotation="30"/>
    </xf>
    <xf numFmtId="0" fontId="15" fillId="0" borderId="6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5" fillId="0" borderId="6" xfId="0" applyFont="1" applyBorder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right" vertical="center"/>
    </xf>
    <xf numFmtId="167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top"/>
    </xf>
    <xf numFmtId="0" fontId="15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168" fontId="21" fillId="0" borderId="14" xfId="0" applyNumberFormat="1" applyFont="1" applyBorder="1" applyAlignment="1">
      <alignment horizontal="center" vertical="center"/>
    </xf>
    <xf numFmtId="168" fontId="22" fillId="0" borderId="5" xfId="0" applyNumberFormat="1" applyFont="1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10" fontId="23" fillId="0" borderId="6" xfId="2" applyNumberFormat="1" applyFont="1" applyBorder="1" applyAlignment="1" applyProtection="1">
      <alignment horizontal="center" vertical="center"/>
      <protection locked="0"/>
    </xf>
    <xf numFmtId="0" fontId="23" fillId="3" borderId="13" xfId="0" applyFont="1" applyFill="1" applyBorder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3" fillId="0" borderId="0" xfId="0" applyFont="1" applyAlignment="1">
      <alignment horizontal="right" vertical="center"/>
    </xf>
    <xf numFmtId="167" fontId="22" fillId="0" borderId="0" xfId="0" applyNumberFormat="1" applyFont="1" applyAlignment="1" applyProtection="1">
      <alignment vertical="center"/>
      <protection locked="0"/>
    </xf>
    <xf numFmtId="0" fontId="23" fillId="0" borderId="11" xfId="0" applyFont="1" applyBorder="1" applyAlignment="1">
      <alignment horizontal="left" vertical="center"/>
    </xf>
    <xf numFmtId="0" fontId="23" fillId="3" borderId="13" xfId="0" applyFont="1" applyFill="1" applyBorder="1" applyAlignment="1" applyProtection="1">
      <alignment horizontal="left" vertical="center"/>
      <protection locked="0"/>
    </xf>
    <xf numFmtId="168" fontId="22" fillId="0" borderId="12" xfId="0" applyNumberFormat="1" applyFont="1" applyBorder="1" applyAlignment="1">
      <alignment vertical="center"/>
    </xf>
    <xf numFmtId="168" fontId="22" fillId="0" borderId="0" xfId="0" applyNumberFormat="1" applyFont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168" fontId="12" fillId="0" borderId="19" xfId="0" applyNumberFormat="1" applyFont="1" applyBorder="1" applyAlignment="1">
      <alignment horizontal="center" vertical="center"/>
    </xf>
    <xf numFmtId="0" fontId="23" fillId="3" borderId="13" xfId="0" applyFont="1" applyFill="1" applyBorder="1" applyAlignment="1" applyProtection="1">
      <alignment horizontal="center" vertical="center"/>
      <protection locked="0"/>
    </xf>
    <xf numFmtId="168" fontId="12" fillId="0" borderId="20" xfId="2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68" fontId="12" fillId="0" borderId="4" xfId="0" applyNumberFormat="1" applyFont="1" applyBorder="1" applyAlignment="1">
      <alignment vertical="center"/>
    </xf>
    <xf numFmtId="168" fontId="12" fillId="0" borderId="14" xfId="0" applyNumberFormat="1" applyFont="1" applyBorder="1" applyAlignment="1">
      <alignment vertical="center"/>
    </xf>
    <xf numFmtId="168" fontId="12" fillId="0" borderId="4" xfId="0" applyNumberFormat="1" applyFont="1" applyBorder="1" applyAlignment="1">
      <alignment horizontal="center" vertical="center"/>
    </xf>
    <xf numFmtId="168" fontId="12" fillId="0" borderId="22" xfId="0" applyNumberFormat="1" applyFont="1" applyBorder="1" applyAlignment="1">
      <alignment horizontal="center"/>
    </xf>
    <xf numFmtId="172" fontId="12" fillId="0" borderId="16" xfId="0" applyNumberFormat="1" applyFont="1" applyBorder="1" applyAlignment="1">
      <alignment horizontal="center" vertical="center"/>
    </xf>
    <xf numFmtId="172" fontId="12" fillId="0" borderId="17" xfId="2" applyNumberFormat="1" applyFont="1" applyBorder="1" applyAlignment="1">
      <alignment horizontal="center" vertical="center"/>
    </xf>
    <xf numFmtId="168" fontId="23" fillId="0" borderId="18" xfId="0" applyNumberFormat="1" applyFont="1" applyBorder="1" applyAlignment="1">
      <alignment vertical="center"/>
    </xf>
    <xf numFmtId="168" fontId="23" fillId="0" borderId="6" xfId="0" applyNumberFormat="1" applyFont="1" applyBorder="1" applyAlignment="1">
      <alignment vertical="center"/>
    </xf>
    <xf numFmtId="167" fontId="0" fillId="0" borderId="9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27" xfId="0" applyNumberFormat="1" applyBorder="1" applyAlignment="1">
      <alignment horizontal="center"/>
    </xf>
    <xf numFmtId="167" fontId="0" fillId="0" borderId="28" xfId="0" applyNumberFormat="1" applyBorder="1" applyAlignment="1">
      <alignment horizontal="center"/>
    </xf>
    <xf numFmtId="168" fontId="23" fillId="0" borderId="0" xfId="0" applyNumberFormat="1" applyFont="1" applyAlignment="1">
      <alignment horizontal="right" vertical="center"/>
    </xf>
    <xf numFmtId="0" fontId="23" fillId="3" borderId="29" xfId="0" applyFont="1" applyFill="1" applyBorder="1" applyAlignment="1" applyProtection="1">
      <alignment vertical="center"/>
      <protection locked="0"/>
    </xf>
    <xf numFmtId="0" fontId="23" fillId="0" borderId="3" xfId="0" applyFont="1" applyBorder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168" fontId="24" fillId="0" borderId="10" xfId="0" applyNumberFormat="1" applyFont="1" applyBorder="1" applyAlignment="1">
      <alignment vertical="center"/>
    </xf>
    <xf numFmtId="168" fontId="24" fillId="0" borderId="3" xfId="0" applyNumberFormat="1" applyFont="1" applyBorder="1" applyAlignment="1">
      <alignment vertical="center"/>
    </xf>
    <xf numFmtId="0" fontId="10" fillId="0" borderId="30" xfId="0" applyFont="1" applyBorder="1" applyAlignment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168" fontId="26" fillId="0" borderId="4" xfId="1" applyNumberFormat="1" applyFont="1" applyBorder="1" applyAlignment="1" applyProtection="1">
      <alignment vertical="center"/>
      <protection locked="0"/>
    </xf>
    <xf numFmtId="0" fontId="26" fillId="0" borderId="0" xfId="0" applyFont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5" fillId="0" borderId="6" xfId="0" applyFont="1" applyBorder="1" applyAlignment="1">
      <alignment horizontal="right" vertical="center"/>
    </xf>
    <xf numFmtId="172" fontId="12" fillId="0" borderId="7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right" vertical="center"/>
    </xf>
    <xf numFmtId="0" fontId="10" fillId="0" borderId="11" xfId="0" applyFont="1" applyBorder="1" applyAlignment="1" applyProtection="1">
      <alignment vertical="center"/>
      <protection locked="0"/>
    </xf>
    <xf numFmtId="173" fontId="0" fillId="0" borderId="14" xfId="0" applyNumberFormat="1" applyBorder="1" applyAlignment="1">
      <alignment horizontal="center"/>
    </xf>
    <xf numFmtId="173" fontId="0" fillId="0" borderId="26" xfId="0" applyNumberFormat="1" applyBorder="1" applyAlignment="1">
      <alignment horizontal="center"/>
    </xf>
    <xf numFmtId="167" fontId="0" fillId="2" borderId="3" xfId="0" applyNumberFormat="1" applyFill="1" applyBorder="1"/>
    <xf numFmtId="0" fontId="0" fillId="2" borderId="3" xfId="0" applyFill="1" applyBorder="1" applyAlignment="1">
      <alignment horizontal="center"/>
    </xf>
    <xf numFmtId="167" fontId="0" fillId="2" borderId="9" xfId="0" applyNumberFormat="1" applyFill="1" applyBorder="1"/>
    <xf numFmtId="0" fontId="0" fillId="0" borderId="12" xfId="0" applyBorder="1" applyAlignment="1">
      <alignment horizontal="left"/>
    </xf>
    <xf numFmtId="167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0" borderId="15" xfId="0" applyBorder="1" applyAlignment="1">
      <alignment horizontal="left"/>
    </xf>
    <xf numFmtId="173" fontId="0" fillId="0" borderId="0" xfId="0" applyNumberFormat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center" textRotation="45"/>
      <protection locked="0"/>
    </xf>
    <xf numFmtId="0" fontId="32" fillId="0" borderId="0" xfId="0" applyFont="1" applyAlignment="1" applyProtection="1">
      <alignment horizontal="center" vertical="top"/>
      <protection locked="0"/>
    </xf>
    <xf numFmtId="168" fontId="29" fillId="0" borderId="5" xfId="1" applyNumberFormat="1" applyFont="1" applyBorder="1" applyAlignment="1" applyProtection="1">
      <alignment vertical="center"/>
      <protection locked="0"/>
    </xf>
    <xf numFmtId="0" fontId="23" fillId="0" borderId="10" xfId="0" applyFont="1" applyBorder="1" applyAlignment="1">
      <alignment horizontal="left" vertical="center"/>
    </xf>
    <xf numFmtId="168" fontId="27" fillId="0" borderId="6" xfId="1" applyNumberFormat="1" applyFont="1" applyBorder="1" applyAlignment="1" applyProtection="1">
      <alignment vertical="center"/>
      <protection locked="0"/>
    </xf>
    <xf numFmtId="0" fontId="33" fillId="0" borderId="0" xfId="0" applyFont="1" applyAlignment="1">
      <alignment horizontal="left" vertical="center"/>
    </xf>
    <xf numFmtId="0" fontId="35" fillId="0" borderId="0" xfId="0" applyFont="1" applyAlignment="1" applyProtection="1">
      <alignment vertical="top" textRotation="27"/>
      <protection locked="0"/>
    </xf>
    <xf numFmtId="0" fontId="34" fillId="0" borderId="0" xfId="0" applyFont="1"/>
    <xf numFmtId="0" fontId="37" fillId="0" borderId="0" xfId="0" applyFont="1"/>
    <xf numFmtId="0" fontId="38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top"/>
    </xf>
    <xf numFmtId="0" fontId="23" fillId="0" borderId="4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22" fillId="0" borderId="2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71" fontId="10" fillId="0" borderId="4" xfId="0" applyNumberFormat="1" applyFont="1" applyBorder="1" applyAlignment="1" applyProtection="1">
      <alignment horizontal="left" vertical="center"/>
      <protection locked="0"/>
    </xf>
    <xf numFmtId="171" fontId="10" fillId="0" borderId="5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170" fontId="10" fillId="0" borderId="3" xfId="0" applyNumberFormat="1" applyFont="1" applyBorder="1" applyAlignment="1" applyProtection="1">
      <alignment horizontal="left" vertical="center"/>
      <protection locked="0"/>
    </xf>
    <xf numFmtId="174" fontId="10" fillId="0" borderId="6" xfId="0" applyNumberFormat="1" applyFont="1" applyBorder="1" applyAlignment="1" applyProtection="1">
      <alignment horizontal="left" vertical="center"/>
      <protection locked="0"/>
    </xf>
    <xf numFmtId="0" fontId="33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center" textRotation="45"/>
      <protection locked="0"/>
    </xf>
    <xf numFmtId="0" fontId="9" fillId="0" borderId="0" xfId="0" applyFont="1" applyAlignment="1" applyProtection="1">
      <alignment horizontal="center"/>
      <protection locked="0"/>
    </xf>
    <xf numFmtId="168" fontId="21" fillId="0" borderId="3" xfId="0" applyNumberFormat="1" applyFont="1" applyBorder="1" applyAlignment="1">
      <alignment horizontal="center" vertical="center"/>
    </xf>
    <xf numFmtId="168" fontId="28" fillId="0" borderId="3" xfId="0" applyNumberFormat="1" applyFont="1" applyBorder="1" applyAlignment="1">
      <alignment horizontal="left" vertical="center"/>
    </xf>
    <xf numFmtId="168" fontId="24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4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30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/>
    </xf>
    <xf numFmtId="168" fontId="22" fillId="0" borderId="4" xfId="0" applyNumberFormat="1" applyFont="1" applyBorder="1" applyAlignment="1">
      <alignment horizontal="center" vertical="center"/>
    </xf>
    <xf numFmtId="168" fontId="22" fillId="0" borderId="5" xfId="0" applyNumberFormat="1" applyFont="1" applyBorder="1" applyAlignment="1">
      <alignment horizontal="center" vertical="center"/>
    </xf>
    <xf numFmtId="168" fontId="22" fillId="0" borderId="3" xfId="0" applyNumberFormat="1" applyFont="1" applyBorder="1" applyAlignment="1">
      <alignment horizontal="center" vertical="center"/>
    </xf>
    <xf numFmtId="167" fontId="23" fillId="0" borderId="5" xfId="1" applyNumberFormat="1" applyFont="1" applyBorder="1" applyAlignment="1">
      <alignment horizontal="left" vertical="center"/>
    </xf>
    <xf numFmtId="167" fontId="23" fillId="0" borderId="26" xfId="1" applyNumberFormat="1" applyFont="1" applyBorder="1" applyAlignment="1">
      <alignment horizontal="left" vertical="center"/>
    </xf>
    <xf numFmtId="167" fontId="23" fillId="0" borderId="3" xfId="1" applyNumberFormat="1" applyFont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6" fillId="0" borderId="3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167" fontId="23" fillId="0" borderId="5" xfId="0" applyNumberFormat="1" applyFont="1" applyBorder="1" applyAlignment="1">
      <alignment horizontal="center" vertical="center"/>
    </xf>
    <xf numFmtId="167" fontId="23" fillId="0" borderId="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168" fontId="23" fillId="0" borderId="10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31" fillId="0" borderId="4" xfId="3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36" fillId="0" borderId="0" xfId="0" applyFont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3" fontId="10" fillId="0" borderId="4" xfId="0" applyNumberFormat="1" applyFont="1" applyBorder="1" applyAlignment="1">
      <alignment horizontal="center" vertical="center"/>
    </xf>
    <xf numFmtId="173" fontId="10" fillId="0" borderId="5" xfId="0" applyNumberFormat="1" applyFont="1" applyBorder="1" applyAlignment="1">
      <alignment horizontal="center" vertical="center"/>
    </xf>
    <xf numFmtId="173" fontId="10" fillId="0" borderId="4" xfId="0" applyNumberFormat="1" applyFont="1" applyBorder="1" applyAlignment="1">
      <alignment vertical="center"/>
    </xf>
    <xf numFmtId="173" fontId="10" fillId="0" borderId="7" xfId="0" applyNumberFormat="1" applyFont="1" applyBorder="1" applyAlignment="1">
      <alignment vertical="center"/>
    </xf>
    <xf numFmtId="173" fontId="10" fillId="0" borderId="5" xfId="0" applyNumberFormat="1" applyFont="1" applyBorder="1" applyAlignment="1">
      <alignment vertical="center"/>
    </xf>
    <xf numFmtId="173" fontId="0" fillId="0" borderId="14" xfId="0" applyNumberFormat="1" applyBorder="1" applyAlignment="1">
      <alignment horizontal="center"/>
    </xf>
    <xf numFmtId="173" fontId="0" fillId="0" borderId="26" xfId="0" applyNumberFormat="1" applyBorder="1" applyAlignment="1">
      <alignment horizontal="center"/>
    </xf>
    <xf numFmtId="173" fontId="0" fillId="0" borderId="4" xfId="0" applyNumberFormat="1" applyBorder="1" applyAlignment="1">
      <alignment horizontal="center"/>
    </xf>
    <xf numFmtId="173" fontId="0" fillId="0" borderId="7" xfId="0" applyNumberFormat="1" applyBorder="1" applyAlignment="1">
      <alignment horizontal="center"/>
    </xf>
    <xf numFmtId="173" fontId="0" fillId="0" borderId="4" xfId="0" applyNumberFormat="1" applyBorder="1" applyAlignment="1">
      <alignment horizontal="left"/>
    </xf>
    <xf numFmtId="173" fontId="0" fillId="0" borderId="5" xfId="0" applyNumberFormat="1" applyBorder="1" applyAlignment="1">
      <alignment horizontal="left"/>
    </xf>
    <xf numFmtId="173" fontId="0" fillId="0" borderId="28" xfId="0" applyNumberFormat="1" applyBorder="1" applyAlignment="1">
      <alignment horizontal="left"/>
    </xf>
    <xf numFmtId="173" fontId="0" fillId="0" borderId="0" xfId="0" applyNumberFormat="1" applyAlignment="1">
      <alignment horizontal="left"/>
    </xf>
    <xf numFmtId="173" fontId="0" fillId="0" borderId="14" xfId="0" applyNumberFormat="1" applyBorder="1" applyAlignment="1">
      <alignment horizontal="left"/>
    </xf>
    <xf numFmtId="173" fontId="0" fillId="0" borderId="1" xfId="0" applyNumberFormat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173" fontId="0" fillId="0" borderId="3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70" fontId="0" fillId="0" borderId="0" xfId="0" applyNumberFormat="1" applyAlignment="1">
      <alignment horizontal="left"/>
    </xf>
    <xf numFmtId="173" fontId="0" fillId="0" borderId="11" xfId="0" applyNumberFormat="1" applyBorder="1" applyAlignment="1">
      <alignment horizontal="left"/>
    </xf>
    <xf numFmtId="173" fontId="0" fillId="0" borderId="12" xfId="0" applyNumberFormat="1" applyBorder="1" applyAlignment="1">
      <alignment horizontal="left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31</xdr:row>
      <xdr:rowOff>25400</xdr:rowOff>
    </xdr:from>
    <xdr:to>
      <xdr:col>12</xdr:col>
      <xdr:colOff>0</xdr:colOff>
      <xdr:row>38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6" y="6756400"/>
          <a:ext cx="604202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6350</xdr:rowOff>
    </xdr:from>
    <xdr:to>
      <xdr:col>12</xdr:col>
      <xdr:colOff>12700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D5D8C0A-B89B-4536-B389-9C56DB867649}"/>
            </a:ext>
          </a:extLst>
        </xdr:cNvPr>
        <xdr:cNvSpPr txBox="1"/>
      </xdr:nvSpPr>
      <xdr:spPr>
        <a:xfrm>
          <a:off x="3416300" y="5391150"/>
          <a:ext cx="26416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novembre 2020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>
            <a:effectLst/>
          </a:endParaRP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29</xdr:row>
      <xdr:rowOff>6350</xdr:rowOff>
    </xdr:from>
    <xdr:ext cx="262890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8048B55-0091-4A2B-B4D8-DCAA056D83B8}"/>
            </a:ext>
          </a:extLst>
        </xdr:cNvPr>
        <xdr:cNvSpPr txBox="1"/>
      </xdr:nvSpPr>
      <xdr:spPr>
        <a:xfrm>
          <a:off x="3429000" y="5746750"/>
          <a:ext cx="262890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622550" cy="3492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20E260F-72A6-49E3-9D1A-D8A9868000BF}"/>
            </a:ext>
          </a:extLst>
        </xdr:cNvPr>
        <xdr:cNvSpPr txBox="1"/>
      </xdr:nvSpPr>
      <xdr:spPr>
        <a:xfrm>
          <a:off x="3422650" y="6076950"/>
          <a:ext cx="2622550" cy="349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à mai</a:t>
          </a:r>
        </a:p>
        <a:p>
          <a:endParaRPr lang="fr-CA" sz="1100"/>
        </a:p>
      </xdr:txBody>
    </xdr:sp>
    <xdr:clientData/>
  </xdr:oneCellAnchor>
  <xdr:twoCellAnchor>
    <xdr:from>
      <xdr:col>8</xdr:col>
      <xdr:colOff>88900</xdr:colOff>
      <xdr:row>4</xdr:row>
      <xdr:rowOff>139700</xdr:rowOff>
    </xdr:from>
    <xdr:to>
      <xdr:col>9</xdr:col>
      <xdr:colOff>361950</xdr:colOff>
      <xdr:row>5</xdr:row>
      <xdr:rowOff>101600</xdr:rowOff>
    </xdr:to>
    <xdr:sp macro="" textlink="">
      <xdr:nvSpPr>
        <xdr:cNvPr id="8" name="Organigramme : Procédé 7">
          <a:extLst>
            <a:ext uri="{FF2B5EF4-FFF2-40B4-BE49-F238E27FC236}">
              <a16:creationId xmlns:a16="http://schemas.microsoft.com/office/drawing/2014/main" id="{59211B11-A244-4C56-B993-5A273F84BE82}"/>
            </a:ext>
          </a:extLst>
        </xdr:cNvPr>
        <xdr:cNvSpPr/>
      </xdr:nvSpPr>
      <xdr:spPr>
        <a:xfrm>
          <a:off x="4064000" y="876300"/>
          <a:ext cx="800100" cy="171450"/>
        </a:xfrm>
        <a:prstGeom prst="flowChartProcess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X42"/>
  <sheetViews>
    <sheetView tabSelected="1" zoomScale="150" zoomScaleNormal="150" workbookViewId="0">
      <selection activeCell="O17" sqref="O17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3.5703125" customWidth="1"/>
    <col min="5" max="5" width="3" customWidth="1"/>
    <col min="6" max="6" width="8.5703125" customWidth="1"/>
    <col min="7" max="7" width="9.7109375" customWidth="1"/>
    <col min="8" max="8" width="8.5703125" customWidth="1"/>
    <col min="9" max="9" width="7.85546875" customWidth="1"/>
    <col min="10" max="10" width="6.42578125" customWidth="1"/>
    <col min="11" max="11" width="10.140625" customWidth="1"/>
    <col min="12" max="12" width="6.5703125" customWidth="1"/>
    <col min="15" max="15" width="21.5703125" customWidth="1"/>
  </cols>
  <sheetData>
    <row r="1" spans="1:24" ht="15.75" customHeight="1" x14ac:dyDescent="0.25">
      <c r="A1" s="128" t="s">
        <v>1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24" ht="15.75" customHeight="1" x14ac:dyDescent="0.25">
      <c r="A2" s="145" t="s">
        <v>73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1:24" ht="9.75" customHeight="1" x14ac:dyDescent="0.25">
      <c r="A3" s="162" t="s">
        <v>74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</row>
    <row r="4" spans="1:24" ht="15.75" customHeight="1" x14ac:dyDescent="0.3">
      <c r="A4" s="135" t="s">
        <v>2</v>
      </c>
      <c r="B4" s="135"/>
      <c r="C4" s="135"/>
      <c r="D4" s="135"/>
      <c r="E4" s="135"/>
      <c r="F4" s="135"/>
      <c r="G4" s="135"/>
      <c r="H4" s="24" t="s">
        <v>0</v>
      </c>
      <c r="I4" s="179" t="str">
        <f>IF(B28="x","PAYÉ","")</f>
        <v>PAYÉ</v>
      </c>
      <c r="J4" s="179"/>
      <c r="K4" s="122"/>
      <c r="L4" s="25"/>
      <c r="P4" s="144" t="s">
        <v>0</v>
      </c>
    </row>
    <row r="5" spans="1:24" ht="16.5" customHeight="1" x14ac:dyDescent="0.3">
      <c r="A5" s="24" t="s">
        <v>3</v>
      </c>
      <c r="B5" s="24"/>
      <c r="C5" s="24"/>
      <c r="D5" s="24"/>
      <c r="E5" s="24"/>
      <c r="F5" s="24"/>
      <c r="G5" s="39" t="s">
        <v>64</v>
      </c>
      <c r="H5" s="24" t="s">
        <v>0</v>
      </c>
      <c r="I5" s="179"/>
      <c r="J5" s="179"/>
      <c r="K5" s="122"/>
      <c r="L5" s="48"/>
      <c r="M5" s="123" t="s">
        <v>89</v>
      </c>
      <c r="N5" s="123"/>
      <c r="O5" s="123"/>
      <c r="P5" s="144"/>
    </row>
    <row r="6" spans="1:24" ht="16.5" customHeight="1" x14ac:dyDescent="0.3">
      <c r="A6" s="24" t="s">
        <v>4</v>
      </c>
      <c r="B6" s="24"/>
      <c r="C6" s="24"/>
      <c r="D6" s="24"/>
      <c r="E6" s="24"/>
      <c r="F6" s="24"/>
      <c r="G6" s="47" t="s">
        <v>0</v>
      </c>
      <c r="H6" s="37"/>
      <c r="I6" s="122"/>
      <c r="J6" s="122"/>
      <c r="K6" s="122"/>
      <c r="L6" s="37"/>
      <c r="M6" s="123" t="s">
        <v>93</v>
      </c>
      <c r="N6" s="123"/>
      <c r="O6" s="124"/>
      <c r="P6" s="144"/>
    </row>
    <row r="7" spans="1:24" ht="3" customHeight="1" x14ac:dyDescent="0.3">
      <c r="A7" s="24"/>
      <c r="B7" s="24"/>
      <c r="C7" s="24"/>
      <c r="D7" s="24"/>
      <c r="E7" s="24"/>
      <c r="F7" s="24"/>
      <c r="G7" s="47"/>
      <c r="H7" s="37"/>
      <c r="I7" s="117"/>
      <c r="J7" s="117"/>
      <c r="K7" s="117"/>
      <c r="L7" s="37"/>
      <c r="M7" s="123"/>
      <c r="N7" s="123"/>
      <c r="O7" s="124"/>
      <c r="P7" s="116"/>
    </row>
    <row r="8" spans="1:24" ht="16.5" customHeight="1" x14ac:dyDescent="0.25">
      <c r="A8" s="142" t="s">
        <v>87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25" t="s">
        <v>90</v>
      </c>
      <c r="N8" s="126"/>
      <c r="O8" s="126"/>
      <c r="P8" s="115"/>
      <c r="Q8" s="115"/>
      <c r="R8" s="115"/>
      <c r="S8" s="115"/>
      <c r="T8" s="115"/>
      <c r="U8" s="115"/>
      <c r="V8" s="115"/>
      <c r="W8" s="115"/>
      <c r="X8" s="115"/>
    </row>
    <row r="9" spans="1:24" ht="16.5" customHeight="1" x14ac:dyDescent="0.25">
      <c r="A9" s="121" t="s">
        <v>88</v>
      </c>
      <c r="B9" s="121"/>
      <c r="C9" s="121"/>
      <c r="D9" s="121"/>
      <c r="E9" s="121"/>
      <c r="F9" s="121"/>
      <c r="G9" s="121"/>
      <c r="H9" s="115"/>
      <c r="I9" s="115"/>
      <c r="J9" s="115"/>
      <c r="K9" s="115"/>
      <c r="L9" s="115"/>
      <c r="M9" s="125" t="s">
        <v>92</v>
      </c>
      <c r="N9" s="127"/>
      <c r="O9" s="126"/>
      <c r="P9" s="115"/>
      <c r="Q9" s="115"/>
      <c r="R9" s="115"/>
      <c r="S9" s="115"/>
      <c r="T9" s="115"/>
      <c r="U9" s="115"/>
      <c r="V9" s="115"/>
      <c r="W9" s="115"/>
      <c r="X9" s="115"/>
    </row>
    <row r="10" spans="1:24" ht="3" customHeight="1" x14ac:dyDescent="0.25">
      <c r="A10" s="121"/>
      <c r="B10" s="121"/>
      <c r="C10" s="121"/>
      <c r="D10" s="121"/>
      <c r="E10" s="121"/>
      <c r="F10" s="121"/>
      <c r="G10" s="121"/>
      <c r="H10" s="115"/>
      <c r="I10" s="115"/>
      <c r="J10" s="115"/>
      <c r="K10" s="115"/>
      <c r="L10" s="115"/>
      <c r="M10" s="126"/>
      <c r="N10" s="126"/>
      <c r="O10" s="126"/>
      <c r="P10" s="115"/>
      <c r="Q10" s="115"/>
      <c r="R10" s="115"/>
      <c r="S10" s="115"/>
      <c r="T10" s="115"/>
      <c r="U10" s="115"/>
      <c r="V10" s="115"/>
      <c r="W10" s="115"/>
      <c r="X10" s="115"/>
    </row>
    <row r="11" spans="1:24" ht="15" customHeight="1" x14ac:dyDescent="0.25">
      <c r="A11" s="149" t="s">
        <v>5</v>
      </c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23" t="s">
        <v>91</v>
      </c>
      <c r="N11" s="123"/>
      <c r="O11" s="123"/>
    </row>
    <row r="12" spans="1:24" ht="18" customHeight="1" x14ac:dyDescent="0.25">
      <c r="A12" s="40" t="s">
        <v>67</v>
      </c>
      <c r="B12" s="136" t="s">
        <v>0</v>
      </c>
      <c r="C12" s="137"/>
      <c r="D12" s="137"/>
      <c r="E12" s="137"/>
      <c r="F12" s="137"/>
      <c r="G12" s="138"/>
      <c r="H12" s="44" t="s">
        <v>6</v>
      </c>
      <c r="I12" s="139" t="s">
        <v>0</v>
      </c>
      <c r="J12" s="139"/>
      <c r="K12" s="139"/>
      <c r="L12" s="139"/>
    </row>
    <row r="13" spans="1:24" ht="18" customHeight="1" x14ac:dyDescent="0.25">
      <c r="A13" s="41" t="s">
        <v>7</v>
      </c>
      <c r="B13" s="136" t="s">
        <v>0</v>
      </c>
      <c r="C13" s="137"/>
      <c r="D13" s="137"/>
      <c r="E13" s="137"/>
      <c r="F13" s="137"/>
      <c r="G13" s="138"/>
      <c r="H13" s="45" t="s">
        <v>65</v>
      </c>
      <c r="I13" s="140" t="s">
        <v>0</v>
      </c>
      <c r="J13" s="140"/>
      <c r="K13" s="140"/>
      <c r="L13" s="140"/>
    </row>
    <row r="14" spans="1:24" ht="18" customHeight="1" x14ac:dyDescent="0.25">
      <c r="A14" s="41" t="s">
        <v>32</v>
      </c>
      <c r="B14" s="139" t="s">
        <v>0</v>
      </c>
      <c r="C14" s="139"/>
      <c r="D14" s="139"/>
      <c r="E14" s="139"/>
      <c r="F14" s="139"/>
      <c r="G14" s="139"/>
      <c r="H14" s="67" t="s">
        <v>66</v>
      </c>
      <c r="I14" s="140" t="s">
        <v>0</v>
      </c>
      <c r="J14" s="140"/>
      <c r="K14" s="140"/>
      <c r="L14" s="140"/>
    </row>
    <row r="15" spans="1:24" ht="18" customHeight="1" x14ac:dyDescent="0.25">
      <c r="A15" s="41" t="s">
        <v>62</v>
      </c>
      <c r="B15" s="141" t="s">
        <v>0</v>
      </c>
      <c r="C15" s="141"/>
      <c r="D15" s="52"/>
      <c r="E15" s="52"/>
      <c r="F15" s="52"/>
      <c r="G15" s="45" t="s">
        <v>86</v>
      </c>
      <c r="H15" s="176" t="s">
        <v>0</v>
      </c>
      <c r="I15" s="177"/>
      <c r="J15" s="177"/>
      <c r="K15" s="177"/>
      <c r="L15" s="178"/>
    </row>
    <row r="16" spans="1:24" ht="18" customHeight="1" thickBot="1" x14ac:dyDescent="0.3">
      <c r="A16" s="42" t="s">
        <v>16</v>
      </c>
      <c r="B16" s="133" t="s">
        <v>0</v>
      </c>
      <c r="C16" s="134"/>
      <c r="D16" s="66" t="s">
        <v>33</v>
      </c>
      <c r="E16" s="95" t="s">
        <v>0</v>
      </c>
      <c r="F16" s="94"/>
      <c r="G16" s="51" t="s">
        <v>0</v>
      </c>
      <c r="H16" s="28" t="s">
        <v>0</v>
      </c>
      <c r="I16" s="51" t="s">
        <v>0</v>
      </c>
      <c r="J16" s="28"/>
      <c r="K16" s="28"/>
      <c r="L16" s="28"/>
    </row>
    <row r="17" spans="1:14" ht="17.25" customHeight="1" x14ac:dyDescent="0.25">
      <c r="A17" s="41" t="s">
        <v>34</v>
      </c>
      <c r="B17" s="150" t="s">
        <v>0</v>
      </c>
      <c r="C17" s="151"/>
      <c r="D17" s="65" t="s">
        <v>68</v>
      </c>
      <c r="E17" s="163" t="s">
        <v>0</v>
      </c>
      <c r="F17" s="163"/>
      <c r="G17" s="163"/>
      <c r="H17" s="51" t="s">
        <v>0</v>
      </c>
      <c r="I17" s="173" t="s">
        <v>38</v>
      </c>
      <c r="J17" s="174"/>
      <c r="K17" s="174" t="s">
        <v>71</v>
      </c>
      <c r="L17" s="175"/>
    </row>
    <row r="18" spans="1:14" ht="16.5" customHeight="1" x14ac:dyDescent="0.25">
      <c r="A18" s="41" t="s">
        <v>35</v>
      </c>
      <c r="B18" s="150" t="s">
        <v>0</v>
      </c>
      <c r="C18" s="151"/>
      <c r="D18" s="151"/>
      <c r="E18" s="164"/>
      <c r="F18" s="97"/>
      <c r="G18" s="98" t="s">
        <v>36</v>
      </c>
      <c r="H18" s="29" t="s">
        <v>0</v>
      </c>
      <c r="I18" s="90" t="s">
        <v>57</v>
      </c>
      <c r="J18" s="91">
        <v>45</v>
      </c>
      <c r="K18" s="92" t="s">
        <v>69</v>
      </c>
      <c r="L18" s="96">
        <v>0</v>
      </c>
    </row>
    <row r="19" spans="1:14" ht="18" customHeight="1" x14ac:dyDescent="0.25">
      <c r="A19" s="41" t="s">
        <v>51</v>
      </c>
      <c r="B19" s="165" t="s">
        <v>0</v>
      </c>
      <c r="C19" s="166"/>
      <c r="D19" s="166"/>
      <c r="E19" s="167"/>
      <c r="F19" s="97"/>
      <c r="G19" s="100" t="s">
        <v>52</v>
      </c>
      <c r="H19" s="101" t="s">
        <v>0</v>
      </c>
      <c r="I19" s="76">
        <v>30</v>
      </c>
      <c r="J19" s="72">
        <v>23</v>
      </c>
      <c r="K19" s="76">
        <v>30</v>
      </c>
      <c r="L19" s="68">
        <v>0</v>
      </c>
      <c r="M19" s="71" t="s">
        <v>0</v>
      </c>
      <c r="N19" t="s">
        <v>0</v>
      </c>
    </row>
    <row r="20" spans="1:14" ht="18" customHeight="1" x14ac:dyDescent="0.25">
      <c r="A20" s="43" t="s">
        <v>37</v>
      </c>
      <c r="B20" s="170" t="s">
        <v>0</v>
      </c>
      <c r="C20" s="170"/>
      <c r="D20" s="170"/>
      <c r="E20" s="170"/>
      <c r="F20" s="171"/>
      <c r="G20" s="170"/>
      <c r="H20" s="170"/>
      <c r="I20" s="99">
        <v>45</v>
      </c>
      <c r="J20" s="73">
        <v>32</v>
      </c>
      <c r="K20" s="76">
        <v>45</v>
      </c>
      <c r="L20" s="68">
        <v>0</v>
      </c>
    </row>
    <row r="21" spans="1:14" s="23" customFormat="1" ht="18" customHeight="1" thickBot="1" x14ac:dyDescent="0.3">
      <c r="A21" s="61" t="s">
        <v>41</v>
      </c>
      <c r="B21" s="129" t="s">
        <v>70</v>
      </c>
      <c r="C21" s="130"/>
      <c r="D21" s="130"/>
      <c r="E21" s="130"/>
      <c r="F21" s="119"/>
      <c r="G21" s="168" t="s">
        <v>38</v>
      </c>
      <c r="H21" s="169"/>
      <c r="I21" s="76">
        <v>60</v>
      </c>
      <c r="J21" s="74">
        <v>40</v>
      </c>
      <c r="K21" s="76">
        <v>60</v>
      </c>
      <c r="L21" s="68">
        <v>0</v>
      </c>
    </row>
    <row r="22" spans="1:14" s="23" customFormat="1" ht="18" customHeight="1" thickBot="1" x14ac:dyDescent="0.3">
      <c r="A22" s="69">
        <v>36</v>
      </c>
      <c r="B22" s="131">
        <f>J18+L18</f>
        <v>45</v>
      </c>
      <c r="C22" s="132"/>
      <c r="D22" s="132"/>
      <c r="E22" s="132"/>
      <c r="F22" s="120"/>
      <c r="G22" s="118">
        <f>IFERROR(VLOOKUP(J18,I19:J23,2,0),IFERROR(VLOOKUP(L18,K19:L23,2,0),0))</f>
        <v>32</v>
      </c>
      <c r="H22" s="93">
        <f>G22*A22</f>
        <v>1152</v>
      </c>
      <c r="I22" s="76">
        <v>75</v>
      </c>
      <c r="J22" s="74">
        <v>50</v>
      </c>
      <c r="K22" s="76">
        <v>75</v>
      </c>
      <c r="L22" s="68">
        <v>0</v>
      </c>
    </row>
    <row r="23" spans="1:14" s="23" customFormat="1" ht="18" customHeight="1" thickBot="1" x14ac:dyDescent="0.3">
      <c r="A23" s="56">
        <v>0.05</v>
      </c>
      <c r="B23" s="57" t="s">
        <v>0</v>
      </c>
      <c r="C23" s="157" t="s">
        <v>63</v>
      </c>
      <c r="D23" s="157"/>
      <c r="E23" s="157"/>
      <c r="F23" s="158"/>
      <c r="G23" s="159"/>
      <c r="H23" s="78">
        <f>IF(B23="x",SUM(H22*A23),0)</f>
        <v>0</v>
      </c>
      <c r="I23" s="77">
        <v>90</v>
      </c>
      <c r="J23" s="75">
        <v>60</v>
      </c>
      <c r="K23" s="77">
        <v>90</v>
      </c>
      <c r="L23" s="70">
        <v>0</v>
      </c>
      <c r="N23" s="50"/>
    </row>
    <row r="24" spans="1:14" s="23" customFormat="1" ht="18" customHeight="1" x14ac:dyDescent="0.25">
      <c r="A24" s="58"/>
      <c r="B24" s="58"/>
      <c r="C24" s="59"/>
      <c r="D24" s="59"/>
      <c r="E24" s="59"/>
      <c r="F24" s="59"/>
      <c r="G24" s="59" t="s">
        <v>21</v>
      </c>
      <c r="H24" s="79">
        <f>H22-H23</f>
        <v>1152</v>
      </c>
      <c r="I24" s="28"/>
      <c r="J24" s="30" t="s">
        <v>0</v>
      </c>
      <c r="K24" s="28"/>
      <c r="L24" s="28"/>
    </row>
    <row r="25" spans="1:14" s="23" customFormat="1" ht="12.75" customHeight="1" thickBot="1" x14ac:dyDescent="0.3">
      <c r="A25" s="58"/>
      <c r="B25" s="58"/>
      <c r="C25" s="59"/>
      <c r="D25" s="59"/>
      <c r="E25" s="59"/>
      <c r="F25" s="59"/>
      <c r="G25" s="59"/>
      <c r="H25" s="64"/>
      <c r="I25" s="28"/>
      <c r="J25" s="30"/>
      <c r="K25" s="28"/>
      <c r="L25" s="28"/>
    </row>
    <row r="26" spans="1:14" s="23" customFormat="1" ht="21.75" customHeight="1" thickBot="1" x14ac:dyDescent="0.3">
      <c r="A26" s="58"/>
      <c r="B26" s="85" t="s">
        <v>47</v>
      </c>
      <c r="C26" s="86" t="s">
        <v>20</v>
      </c>
      <c r="D26" s="172">
        <v>25</v>
      </c>
      <c r="E26" s="172"/>
      <c r="F26" s="59"/>
      <c r="G26" s="84" t="s">
        <v>0</v>
      </c>
      <c r="H26" s="60"/>
      <c r="I26" s="27" t="s">
        <v>0</v>
      </c>
      <c r="J26" s="46" t="s">
        <v>0</v>
      </c>
      <c r="K26" s="49" t="s">
        <v>0</v>
      </c>
      <c r="L26" s="49"/>
    </row>
    <row r="27" spans="1:14" ht="18" customHeight="1" thickBot="1" x14ac:dyDescent="0.3">
      <c r="A27" s="160" t="s">
        <v>59</v>
      </c>
      <c r="B27" s="161"/>
      <c r="C27" s="160"/>
      <c r="D27" s="153" t="s">
        <v>60</v>
      </c>
      <c r="E27" s="153"/>
      <c r="F27" s="153"/>
      <c r="G27" s="153" t="s">
        <v>58</v>
      </c>
      <c r="H27" s="153"/>
      <c r="I27" s="153"/>
      <c r="J27" s="153"/>
      <c r="K27" s="153"/>
      <c r="L27" s="153"/>
    </row>
    <row r="28" spans="1:14" ht="18" customHeight="1" thickBot="1" x14ac:dyDescent="0.3">
      <c r="A28" s="61" t="s">
        <v>53</v>
      </c>
      <c r="B28" s="38" t="s">
        <v>47</v>
      </c>
      <c r="C28" s="63">
        <f>IF(B28="x",SUM(H24),0)</f>
        <v>1152</v>
      </c>
      <c r="D28" s="154">
        <f>IF(AND(B26="x",B28="x"),SUM(D26),0)</f>
        <v>25</v>
      </c>
      <c r="E28" s="155"/>
      <c r="F28" s="88">
        <f>C28+D28</f>
        <v>1177</v>
      </c>
      <c r="G28" s="87" t="str">
        <f>IF(B28="x","Aucun","")</f>
        <v>Aucun</v>
      </c>
      <c r="H28" s="152" t="s">
        <v>75</v>
      </c>
      <c r="I28" s="152"/>
      <c r="J28" s="152"/>
      <c r="K28" s="152"/>
      <c r="L28" s="152"/>
    </row>
    <row r="29" spans="1:14" ht="30.95" customHeight="1" thickBot="1" x14ac:dyDescent="0.3">
      <c r="A29" s="61" t="s">
        <v>54</v>
      </c>
      <c r="B29" s="62" t="s">
        <v>0</v>
      </c>
      <c r="C29" s="63">
        <f>IF(B29="x",SUM(H22),0)/2</f>
        <v>0</v>
      </c>
      <c r="D29" s="154">
        <f>IF(AND(B29="x",B26="x"),SUM(D26),0)</f>
        <v>0</v>
      </c>
      <c r="E29" s="155"/>
      <c r="F29" s="88">
        <f t="shared" ref="F29:F31" si="0">C29+D29</f>
        <v>0</v>
      </c>
      <c r="G29" s="53">
        <f>C29</f>
        <v>0</v>
      </c>
      <c r="H29" s="147" t="s">
        <v>0</v>
      </c>
      <c r="I29" s="147"/>
      <c r="J29" s="147"/>
      <c r="K29" s="147"/>
      <c r="L29" s="147"/>
      <c r="N29" t="s">
        <v>0</v>
      </c>
    </row>
    <row r="30" spans="1:14" ht="30.95" customHeight="1" thickBot="1" x14ac:dyDescent="0.3">
      <c r="A30" s="61" t="s">
        <v>55</v>
      </c>
      <c r="B30" s="62" t="s">
        <v>0</v>
      </c>
      <c r="C30" s="63">
        <f>IF(B30="x",SUM(H22),0)/4</f>
        <v>0</v>
      </c>
      <c r="D30" s="154">
        <f>IF(AND(B26="x",B30="x"),SUM(D26),0)</f>
        <v>0</v>
      </c>
      <c r="E30" s="155"/>
      <c r="F30" s="88">
        <f t="shared" si="0"/>
        <v>0</v>
      </c>
      <c r="G30" s="53">
        <f t="shared" ref="G30:G31" si="1">C30</f>
        <v>0</v>
      </c>
      <c r="H30" s="148"/>
      <c r="I30" s="148"/>
      <c r="J30" s="148"/>
      <c r="K30" s="148"/>
      <c r="L30" s="148"/>
    </row>
    <row r="31" spans="1:14" ht="30.95" customHeight="1" thickBot="1" x14ac:dyDescent="0.3">
      <c r="A31" s="55" t="s">
        <v>56</v>
      </c>
      <c r="B31" s="62" t="s">
        <v>47</v>
      </c>
      <c r="C31" s="54">
        <f>IF(B31="x",SUM(H22),0)/9</f>
        <v>128</v>
      </c>
      <c r="D31" s="156">
        <f>IF(AND(B26="x",B31="x"),SUM(D26),0)</f>
        <v>25</v>
      </c>
      <c r="E31" s="156"/>
      <c r="F31" s="89">
        <f t="shared" si="0"/>
        <v>153</v>
      </c>
      <c r="G31" s="53">
        <f t="shared" si="1"/>
        <v>128</v>
      </c>
      <c r="H31" s="146" t="s">
        <v>0</v>
      </c>
      <c r="I31" s="146"/>
      <c r="J31" s="146"/>
      <c r="K31" s="146"/>
      <c r="L31" s="146"/>
    </row>
    <row r="32" spans="1:14" ht="9" customHeight="1" x14ac:dyDescent="0.25">
      <c r="A32" s="31"/>
      <c r="B32" s="31"/>
      <c r="C32" s="32"/>
      <c r="D32" s="32"/>
      <c r="E32" s="32"/>
      <c r="F32" s="32"/>
      <c r="G32" s="32"/>
      <c r="H32" s="32"/>
      <c r="I32" s="33"/>
      <c r="J32" s="32"/>
      <c r="K32" s="34"/>
      <c r="L32" s="34"/>
    </row>
    <row r="33" spans="1:12" ht="16.5" x14ac:dyDescent="0.3">
      <c r="A33" s="26"/>
      <c r="B33" s="26"/>
      <c r="C33" s="35"/>
      <c r="D33" s="35"/>
      <c r="E33" s="35"/>
      <c r="F33" s="35"/>
      <c r="G33" s="35"/>
      <c r="H33" s="35"/>
      <c r="I33" s="36"/>
      <c r="J33" s="35"/>
      <c r="K33" s="34" t="s">
        <v>0</v>
      </c>
      <c r="L33" s="34"/>
    </row>
    <row r="34" spans="1:12" ht="16.5" x14ac:dyDescent="0.3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</row>
    <row r="35" spans="1:12" ht="16.5" x14ac:dyDescent="0.3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</row>
    <row r="36" spans="1:12" ht="16.5" x14ac:dyDescent="0.3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 spans="1:12" ht="16.5" x14ac:dyDescent="0.3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</row>
    <row r="38" spans="1:12" ht="30" customHeight="1" x14ac:dyDescent="0.3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</row>
    <row r="39" spans="1:12" ht="3" customHeight="1" x14ac:dyDescent="0.3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  <row r="40" spans="1:12" ht="27" customHeight="1" x14ac:dyDescent="0.25">
      <c r="A40" s="180" t="s">
        <v>0</v>
      </c>
      <c r="B40" s="181"/>
      <c r="C40" s="182"/>
      <c r="D40" s="186" t="s">
        <v>0</v>
      </c>
      <c r="E40" s="187"/>
      <c r="F40" s="187"/>
      <c r="G40" s="187"/>
      <c r="H40" s="187"/>
      <c r="I40" s="187"/>
      <c r="J40" s="188"/>
      <c r="K40" s="184">
        <v>43526</v>
      </c>
      <c r="L40" s="185"/>
    </row>
    <row r="41" spans="1:12" ht="15.75" customHeight="1" x14ac:dyDescent="0.25">
      <c r="A41" s="183" t="s">
        <v>48</v>
      </c>
      <c r="B41" s="183"/>
      <c r="C41" s="183"/>
      <c r="D41" s="183" t="s">
        <v>49</v>
      </c>
      <c r="E41" s="183"/>
      <c r="F41" s="183"/>
      <c r="G41" s="183"/>
      <c r="H41" s="183"/>
      <c r="I41" s="183"/>
      <c r="J41" s="183"/>
      <c r="K41" s="183" t="s">
        <v>50</v>
      </c>
      <c r="L41" s="183"/>
    </row>
    <row r="42" spans="1:12" x14ac:dyDescent="0.25">
      <c r="A42" t="s">
        <v>0</v>
      </c>
    </row>
  </sheetData>
  <mergeCells count="46">
    <mergeCell ref="I4:J5"/>
    <mergeCell ref="A40:C40"/>
    <mergeCell ref="A41:C41"/>
    <mergeCell ref="K40:L40"/>
    <mergeCell ref="D40:J40"/>
    <mergeCell ref="K41:L41"/>
    <mergeCell ref="D41:J41"/>
    <mergeCell ref="D27:F27"/>
    <mergeCell ref="E17:G17"/>
    <mergeCell ref="B18:E18"/>
    <mergeCell ref="B19:E19"/>
    <mergeCell ref="G21:H21"/>
    <mergeCell ref="B20:H20"/>
    <mergeCell ref="D26:E26"/>
    <mergeCell ref="P4:P6"/>
    <mergeCell ref="A2:L2"/>
    <mergeCell ref="H31:L31"/>
    <mergeCell ref="H29:L29"/>
    <mergeCell ref="H30:L30"/>
    <mergeCell ref="A11:L11"/>
    <mergeCell ref="B17:C17"/>
    <mergeCell ref="H28:L28"/>
    <mergeCell ref="G27:L27"/>
    <mergeCell ref="D28:E28"/>
    <mergeCell ref="D29:E29"/>
    <mergeCell ref="D30:E30"/>
    <mergeCell ref="D31:E31"/>
    <mergeCell ref="C23:G23"/>
    <mergeCell ref="A27:C27"/>
    <mergeCell ref="A3:L3"/>
    <mergeCell ref="A1:L1"/>
    <mergeCell ref="B21:E21"/>
    <mergeCell ref="B22:E22"/>
    <mergeCell ref="B16:C16"/>
    <mergeCell ref="A4:G4"/>
    <mergeCell ref="B12:G12"/>
    <mergeCell ref="B13:G13"/>
    <mergeCell ref="B14:G14"/>
    <mergeCell ref="I12:L12"/>
    <mergeCell ref="I13:L13"/>
    <mergeCell ref="I14:L14"/>
    <mergeCell ref="B15:C15"/>
    <mergeCell ref="A8:L8"/>
    <mergeCell ref="I17:J17"/>
    <mergeCell ref="K17:L17"/>
    <mergeCell ref="H15:L15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39997558519241921"/>
  </sheetPr>
  <dimension ref="A1:I35"/>
  <sheetViews>
    <sheetView workbookViewId="0">
      <pane ySplit="15" topLeftCell="A16" activePane="bottomLeft" state="frozenSplit"/>
      <selection pane="bottomLeft" activeCell="I9" sqref="I9"/>
    </sheetView>
  </sheetViews>
  <sheetFormatPr baseColWidth="10" defaultColWidth="11.42578125" defaultRowHeight="15" x14ac:dyDescent="0.25"/>
  <cols>
    <col min="1" max="1" width="5.7109375" customWidth="1"/>
    <col min="2" max="2" width="10.85546875" customWidth="1"/>
    <col min="3" max="3" width="11" customWidth="1"/>
    <col min="4" max="4" width="5.5703125" customWidth="1"/>
    <col min="5" max="5" width="5.42578125" customWidth="1"/>
    <col min="6" max="6" width="5.28515625" customWidth="1"/>
    <col min="7" max="7" width="7.140625" customWidth="1"/>
    <col min="8" max="8" width="8.7109375" customWidth="1"/>
    <col min="9" max="9" width="65.85546875" customWidth="1"/>
  </cols>
  <sheetData>
    <row r="1" spans="1:9" ht="18.75" x14ac:dyDescent="0.3">
      <c r="A1" s="210" t="s">
        <v>23</v>
      </c>
      <c r="B1" s="210"/>
      <c r="C1" s="210"/>
      <c r="D1" s="210"/>
      <c r="E1" s="210"/>
      <c r="F1" s="210"/>
      <c r="G1" s="210"/>
      <c r="H1" s="210"/>
      <c r="I1" s="210"/>
    </row>
    <row r="2" spans="1:9" ht="15.75" x14ac:dyDescent="0.25">
      <c r="A2" s="211" t="s">
        <v>28</v>
      </c>
      <c r="B2" s="211"/>
      <c r="C2" s="211"/>
      <c r="D2" s="211"/>
      <c r="E2" s="211"/>
      <c r="F2" s="211"/>
      <c r="G2" s="211"/>
      <c r="H2" s="211"/>
      <c r="I2" s="211"/>
    </row>
    <row r="3" spans="1:9" ht="15.75" x14ac:dyDescent="0.25">
      <c r="A3" s="19"/>
      <c r="B3" s="19"/>
      <c r="C3" s="19"/>
      <c r="D3" s="19"/>
      <c r="E3" s="19"/>
      <c r="F3" s="19"/>
      <c r="G3" s="19"/>
      <c r="H3" s="19"/>
      <c r="I3" s="19"/>
    </row>
    <row r="4" spans="1:9" x14ac:dyDescent="0.25">
      <c r="A4" t="s">
        <v>24</v>
      </c>
      <c r="C4" s="205" t="str">
        <f>Formulaire!B12</f>
        <v xml:space="preserve"> </v>
      </c>
      <c r="D4" s="205"/>
      <c r="E4" s="205"/>
      <c r="F4" s="205" t="str">
        <f>Formulaire!I12</f>
        <v xml:space="preserve"> </v>
      </c>
      <c r="G4" s="205"/>
      <c r="H4" s="205"/>
    </row>
    <row r="5" spans="1:9" x14ac:dyDescent="0.25">
      <c r="A5" s="205" t="s">
        <v>46</v>
      </c>
      <c r="B5" s="205"/>
      <c r="C5" s="207" t="str">
        <f>Formulaire!A40</f>
        <v xml:space="preserve"> </v>
      </c>
      <c r="D5" s="207"/>
      <c r="E5" s="207"/>
      <c r="F5" s="207"/>
      <c r="G5" s="207"/>
      <c r="H5" s="207"/>
    </row>
    <row r="6" spans="1:9" x14ac:dyDescent="0.25">
      <c r="A6" t="s">
        <v>25</v>
      </c>
      <c r="C6" s="205" t="str">
        <f>Formulaire!H15</f>
        <v xml:space="preserve"> </v>
      </c>
      <c r="D6" s="205"/>
      <c r="E6" s="205"/>
      <c r="F6" s="205"/>
      <c r="G6" s="205"/>
      <c r="H6" s="205"/>
      <c r="I6" s="205"/>
    </row>
    <row r="7" spans="1:9" x14ac:dyDescent="0.25">
      <c r="A7" s="205" t="s">
        <v>77</v>
      </c>
      <c r="B7" s="205"/>
      <c r="C7" s="212" t="str">
        <f>Formulaire!I13</f>
        <v xml:space="preserve"> </v>
      </c>
      <c r="D7" s="212"/>
      <c r="E7" s="212"/>
      <c r="F7" s="3"/>
      <c r="G7" s="3"/>
      <c r="H7" s="3"/>
      <c r="I7" s="3"/>
    </row>
    <row r="8" spans="1:9" x14ac:dyDescent="0.25">
      <c r="A8" s="205" t="s">
        <v>78</v>
      </c>
      <c r="B8" s="205"/>
      <c r="C8" s="212" t="str">
        <f>Formulaire!I14</f>
        <v xml:space="preserve"> </v>
      </c>
      <c r="D8" s="212"/>
      <c r="E8" s="212"/>
    </row>
    <row r="9" spans="1:9" x14ac:dyDescent="0.25">
      <c r="A9" t="s">
        <v>26</v>
      </c>
      <c r="B9" s="205" t="str">
        <f>Formulaire!E17</f>
        <v xml:space="preserve"> </v>
      </c>
      <c r="C9" s="205"/>
      <c r="D9" s="205"/>
      <c r="E9" s="205" t="s">
        <v>40</v>
      </c>
      <c r="F9" s="205"/>
      <c r="G9" s="205" t="str">
        <f>Formulaire!B17</f>
        <v xml:space="preserve"> </v>
      </c>
      <c r="H9" s="205"/>
    </row>
    <row r="10" spans="1:9" x14ac:dyDescent="0.25">
      <c r="E10" t="s">
        <v>27</v>
      </c>
      <c r="G10" s="3">
        <f>Formulaire!B22</f>
        <v>45</v>
      </c>
      <c r="H10" s="1" t="s">
        <v>0</v>
      </c>
    </row>
    <row r="11" spans="1:9" x14ac:dyDescent="0.25">
      <c r="A11" s="206" t="s">
        <v>18</v>
      </c>
      <c r="B11" s="206"/>
      <c r="C11" s="21">
        <f>Formulaire!H24</f>
        <v>1152</v>
      </c>
      <c r="D11" s="81" t="s">
        <v>0</v>
      </c>
      <c r="E11" s="207" t="s">
        <v>0</v>
      </c>
      <c r="F11" s="207"/>
      <c r="G11" s="1" t="s">
        <v>0</v>
      </c>
      <c r="H11" s="1" t="s">
        <v>0</v>
      </c>
      <c r="I11" s="3" t="s">
        <v>76</v>
      </c>
    </row>
    <row r="12" spans="1:9" ht="15.75" thickBot="1" x14ac:dyDescent="0.3">
      <c r="A12" s="201" t="s">
        <v>72</v>
      </c>
      <c r="B12" s="202"/>
      <c r="C12" s="80">
        <f>Formulaire!D28+Formulaire!D29+Formulaire!D30+Formulaire!D31</f>
        <v>50</v>
      </c>
      <c r="D12" s="81"/>
      <c r="E12" s="1"/>
      <c r="F12" s="1"/>
      <c r="G12" s="1"/>
      <c r="H12" s="1"/>
      <c r="I12" s="3"/>
    </row>
    <row r="13" spans="1:9" ht="15.75" thickTop="1" x14ac:dyDescent="0.25">
      <c r="A13" s="203" t="s">
        <v>21</v>
      </c>
      <c r="B13" s="203"/>
      <c r="C13" s="82">
        <f>SUM(C11:C12)</f>
        <v>1202</v>
      </c>
      <c r="D13" s="83"/>
      <c r="E13" s="207" t="s">
        <v>0</v>
      </c>
      <c r="F13" s="207"/>
      <c r="G13" s="1"/>
      <c r="H13" s="1"/>
      <c r="I13" s="3"/>
    </row>
    <row r="14" spans="1:9" x14ac:dyDescent="0.25">
      <c r="A14" s="1"/>
      <c r="B14" s="1"/>
      <c r="C14" s="81"/>
      <c r="D14" s="81"/>
      <c r="E14" s="1"/>
      <c r="F14" s="1"/>
      <c r="G14" s="1"/>
      <c r="H14" s="1"/>
      <c r="I14" s="3"/>
    </row>
    <row r="15" spans="1:9" x14ac:dyDescent="0.25">
      <c r="A15" s="200" t="s">
        <v>29</v>
      </c>
      <c r="B15" s="200"/>
      <c r="C15" s="20" t="s">
        <v>44</v>
      </c>
      <c r="D15" s="20" t="s">
        <v>45</v>
      </c>
      <c r="E15" s="200" t="s">
        <v>42</v>
      </c>
      <c r="F15" s="200"/>
      <c r="G15" s="20" t="s">
        <v>43</v>
      </c>
      <c r="H15" s="20" t="s">
        <v>30</v>
      </c>
      <c r="I15" s="20" t="s">
        <v>39</v>
      </c>
    </row>
    <row r="16" spans="1:9" x14ac:dyDescent="0.25">
      <c r="A16" s="189">
        <v>43466</v>
      </c>
      <c r="B16" s="190"/>
      <c r="C16" s="21">
        <v>153</v>
      </c>
      <c r="D16" s="21"/>
      <c r="E16" s="208" t="s">
        <v>0</v>
      </c>
      <c r="F16" s="209"/>
      <c r="G16" s="20"/>
      <c r="H16" s="20"/>
      <c r="I16" s="22"/>
    </row>
    <row r="17" spans="1:9" x14ac:dyDescent="0.25">
      <c r="A17" s="189">
        <v>43497</v>
      </c>
      <c r="B17" s="190"/>
      <c r="C17" s="21">
        <v>128</v>
      </c>
      <c r="D17" s="21"/>
      <c r="E17" s="208" t="s">
        <v>0</v>
      </c>
      <c r="F17" s="209"/>
      <c r="G17" s="20"/>
      <c r="H17" s="20"/>
      <c r="I17" s="22"/>
    </row>
    <row r="18" spans="1:9" x14ac:dyDescent="0.25">
      <c r="A18" s="189">
        <v>43525</v>
      </c>
      <c r="B18" s="190"/>
      <c r="C18" s="21">
        <v>128</v>
      </c>
      <c r="D18" s="21"/>
      <c r="E18" s="208" t="s">
        <v>0</v>
      </c>
      <c r="F18" s="209"/>
      <c r="G18" s="20"/>
      <c r="H18" s="20"/>
      <c r="I18" s="22"/>
    </row>
    <row r="19" spans="1:9" x14ac:dyDescent="0.25">
      <c r="A19" s="189">
        <v>43556</v>
      </c>
      <c r="B19" s="190"/>
      <c r="C19" s="21">
        <v>128</v>
      </c>
      <c r="D19" s="21"/>
      <c r="E19" s="208" t="s">
        <v>0</v>
      </c>
      <c r="F19" s="209"/>
      <c r="G19" s="20"/>
      <c r="H19" s="20"/>
      <c r="I19" s="22"/>
    </row>
    <row r="20" spans="1:9" ht="15.75" thickBot="1" x14ac:dyDescent="0.3">
      <c r="A20" s="189">
        <v>43586</v>
      </c>
      <c r="B20" s="190"/>
      <c r="C20" s="80">
        <v>128</v>
      </c>
      <c r="D20" s="21"/>
      <c r="E20" s="200" t="s">
        <v>0</v>
      </c>
      <c r="F20" s="200"/>
      <c r="G20" s="20"/>
      <c r="H20" s="20"/>
      <c r="I20" s="22"/>
    </row>
    <row r="21" spans="1:9" ht="15.75" thickTop="1" x14ac:dyDescent="0.25">
      <c r="A21" s="213" t="s">
        <v>83</v>
      </c>
      <c r="B21" s="214"/>
      <c r="C21" s="83">
        <f>SUM(C16:C20)</f>
        <v>665</v>
      </c>
      <c r="D21" s="81"/>
      <c r="E21" s="1"/>
      <c r="F21" s="1"/>
      <c r="G21" s="1"/>
      <c r="H21" s="1"/>
      <c r="I21" s="107"/>
    </row>
    <row r="22" spans="1:9" x14ac:dyDescent="0.25">
      <c r="A22" s="114"/>
      <c r="B22" s="114"/>
      <c r="C22" s="81"/>
      <c r="D22" s="81"/>
      <c r="E22" s="1"/>
      <c r="F22" s="1"/>
      <c r="G22" s="1"/>
      <c r="H22" s="1"/>
      <c r="I22" s="3"/>
    </row>
    <row r="23" spans="1:9" x14ac:dyDescent="0.25">
      <c r="A23" s="204">
        <v>43617</v>
      </c>
      <c r="B23" s="204"/>
      <c r="C23" s="21"/>
      <c r="D23" s="21"/>
      <c r="E23" s="200" t="s">
        <v>0</v>
      </c>
      <c r="F23" s="200"/>
      <c r="G23" s="20"/>
      <c r="H23" s="20"/>
      <c r="I23" s="113"/>
    </row>
    <row r="24" spans="1:9" x14ac:dyDescent="0.25">
      <c r="A24" s="189">
        <v>43647</v>
      </c>
      <c r="B24" s="190"/>
      <c r="C24" s="104">
        <v>0</v>
      </c>
      <c r="D24" s="104" t="s">
        <v>0</v>
      </c>
      <c r="E24" s="199" t="s">
        <v>0</v>
      </c>
      <c r="F24" s="199"/>
      <c r="G24" s="105"/>
      <c r="H24" s="105"/>
      <c r="I24" s="22"/>
    </row>
    <row r="25" spans="1:9" x14ac:dyDescent="0.25">
      <c r="A25" s="189">
        <v>43678</v>
      </c>
      <c r="B25" s="190"/>
      <c r="C25" s="104"/>
      <c r="D25" s="104"/>
      <c r="E25" s="105" t="s">
        <v>0</v>
      </c>
      <c r="F25" s="105"/>
      <c r="G25" s="105"/>
      <c r="H25" s="105"/>
      <c r="I25" s="22"/>
    </row>
    <row r="26" spans="1:9" x14ac:dyDescent="0.25">
      <c r="A26" s="193" t="s">
        <v>84</v>
      </c>
      <c r="B26" s="194"/>
      <c r="C26" s="104">
        <f>SUM(C23:C25)</f>
        <v>0</v>
      </c>
      <c r="D26" s="104"/>
      <c r="E26" s="105"/>
      <c r="F26" s="105"/>
      <c r="G26" s="105"/>
      <c r="H26" s="105"/>
      <c r="I26" s="22"/>
    </row>
    <row r="27" spans="1:9" x14ac:dyDescent="0.25">
      <c r="A27" s="102"/>
      <c r="B27" s="103"/>
      <c r="C27" s="104"/>
      <c r="D27" s="104"/>
      <c r="E27" s="105"/>
      <c r="F27" s="105"/>
      <c r="G27" s="105"/>
      <c r="H27" s="105"/>
      <c r="I27" s="22"/>
    </row>
    <row r="28" spans="1:9" x14ac:dyDescent="0.25">
      <c r="A28" s="189">
        <v>43709</v>
      </c>
      <c r="B28" s="190"/>
      <c r="C28" s="104">
        <v>128</v>
      </c>
      <c r="D28" s="104"/>
      <c r="E28" s="199" t="s">
        <v>0</v>
      </c>
      <c r="F28" s="199"/>
      <c r="G28" s="105"/>
      <c r="H28" s="105"/>
      <c r="I28" s="22"/>
    </row>
    <row r="29" spans="1:9" x14ac:dyDescent="0.25">
      <c r="A29" s="189">
        <v>43739</v>
      </c>
      <c r="B29" s="190"/>
      <c r="C29" s="104">
        <v>128</v>
      </c>
      <c r="D29" s="104"/>
      <c r="E29" s="199" t="s">
        <v>0</v>
      </c>
      <c r="F29" s="199"/>
      <c r="G29" s="105"/>
      <c r="H29" s="105"/>
      <c r="I29" s="22"/>
    </row>
    <row r="30" spans="1:9" x14ac:dyDescent="0.25">
      <c r="A30" s="189">
        <v>43770</v>
      </c>
      <c r="B30" s="190"/>
      <c r="C30" s="104">
        <v>128</v>
      </c>
      <c r="D30" s="104"/>
      <c r="E30" s="199" t="s">
        <v>0</v>
      </c>
      <c r="F30" s="199"/>
      <c r="G30" s="105"/>
      <c r="H30" s="105"/>
      <c r="I30" s="22"/>
    </row>
    <row r="31" spans="1:9" ht="15.75" thickBot="1" x14ac:dyDescent="0.3">
      <c r="A31" s="189">
        <v>43800</v>
      </c>
      <c r="B31" s="190"/>
      <c r="C31" s="106">
        <v>128</v>
      </c>
      <c r="D31" s="104"/>
      <c r="E31" s="199" t="s">
        <v>0</v>
      </c>
      <c r="F31" s="199"/>
      <c r="G31" s="105"/>
      <c r="H31" s="105"/>
      <c r="I31" s="22"/>
    </row>
    <row r="32" spans="1:9" ht="15.75" thickTop="1" x14ac:dyDescent="0.25">
      <c r="A32" s="193" t="s">
        <v>84</v>
      </c>
      <c r="B32" s="194"/>
      <c r="C32" s="108">
        <f>SUM(C23:C31)</f>
        <v>512</v>
      </c>
      <c r="D32" s="108"/>
      <c r="E32" s="109"/>
      <c r="F32" s="109"/>
      <c r="G32" s="109"/>
      <c r="H32" s="109"/>
      <c r="I32" s="107"/>
    </row>
    <row r="33" spans="1:9" x14ac:dyDescent="0.25">
      <c r="A33" s="195"/>
      <c r="B33" s="196"/>
      <c r="C33" s="108"/>
      <c r="D33" s="108"/>
      <c r="E33" s="109"/>
      <c r="F33" s="109"/>
      <c r="G33" s="109"/>
      <c r="H33" s="109"/>
      <c r="I33" s="107"/>
    </row>
    <row r="34" spans="1:9" x14ac:dyDescent="0.25">
      <c r="A34" s="197"/>
      <c r="B34" s="198"/>
      <c r="C34" s="108"/>
      <c r="D34" s="108"/>
      <c r="E34" s="109"/>
      <c r="F34" s="109"/>
      <c r="G34" s="109"/>
      <c r="H34" s="109"/>
      <c r="I34" s="107"/>
    </row>
    <row r="35" spans="1:9" x14ac:dyDescent="0.25">
      <c r="A35" s="191"/>
      <c r="B35" s="192"/>
      <c r="C35" s="108"/>
      <c r="D35" s="108"/>
      <c r="E35" s="109"/>
      <c r="F35" s="109"/>
      <c r="G35" s="109"/>
      <c r="H35" s="109"/>
      <c r="I35" s="107"/>
    </row>
  </sheetData>
  <mergeCells count="50">
    <mergeCell ref="A7:B7"/>
    <mergeCell ref="A8:B8"/>
    <mergeCell ref="C7:E7"/>
    <mergeCell ref="C8:E8"/>
    <mergeCell ref="A25:B25"/>
    <mergeCell ref="A21:B21"/>
    <mergeCell ref="B9:D9"/>
    <mergeCell ref="E24:F24"/>
    <mergeCell ref="C4:E4"/>
    <mergeCell ref="F4:H4"/>
    <mergeCell ref="A1:I1"/>
    <mergeCell ref="A2:I2"/>
    <mergeCell ref="C5:H5"/>
    <mergeCell ref="G9:H9"/>
    <mergeCell ref="E9:F9"/>
    <mergeCell ref="A5:B5"/>
    <mergeCell ref="E30:F30"/>
    <mergeCell ref="E31:F31"/>
    <mergeCell ref="A11:B11"/>
    <mergeCell ref="C6:I6"/>
    <mergeCell ref="E11:F11"/>
    <mergeCell ref="E13:F13"/>
    <mergeCell ref="E23:F23"/>
    <mergeCell ref="E16:F16"/>
    <mergeCell ref="E17:F17"/>
    <mergeCell ref="E18:F18"/>
    <mergeCell ref="E19:F19"/>
    <mergeCell ref="E20:F20"/>
    <mergeCell ref="E28:F28"/>
    <mergeCell ref="E29:F29"/>
    <mergeCell ref="E15:F15"/>
    <mergeCell ref="A12:B12"/>
    <mergeCell ref="A16:B16"/>
    <mergeCell ref="A13:B13"/>
    <mergeCell ref="A15:B15"/>
    <mergeCell ref="A17:B17"/>
    <mergeCell ref="A18:B18"/>
    <mergeCell ref="A19:B19"/>
    <mergeCell ref="A20:B20"/>
    <mergeCell ref="A23:B23"/>
    <mergeCell ref="A24:B24"/>
    <mergeCell ref="A26:B26"/>
    <mergeCell ref="A30:B30"/>
    <mergeCell ref="A31:B31"/>
    <mergeCell ref="A28:B28"/>
    <mergeCell ref="A29:B29"/>
    <mergeCell ref="A35:B35"/>
    <mergeCell ref="A32:B32"/>
    <mergeCell ref="A33:B33"/>
    <mergeCell ref="A34:B34"/>
  </mergeCells>
  <pageMargins left="0.75" right="0" top="0" bottom="0" header="2.0499999999999998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A1:F25"/>
  <sheetViews>
    <sheetView workbookViewId="0">
      <selection activeCell="M21" sqref="M21"/>
    </sheetView>
  </sheetViews>
  <sheetFormatPr baseColWidth="10" defaultColWidth="11.42578125" defaultRowHeight="15" x14ac:dyDescent="0.25"/>
  <cols>
    <col min="1" max="1" width="26.5703125" customWidth="1"/>
    <col min="2" max="2" width="17.5703125" customWidth="1"/>
    <col min="3" max="3" width="16.28515625" customWidth="1"/>
    <col min="4" max="4" width="21.7109375" customWidth="1"/>
  </cols>
  <sheetData>
    <row r="1" spans="1:4" ht="23.25" x14ac:dyDescent="0.35">
      <c r="A1" s="2" t="s">
        <v>31</v>
      </c>
    </row>
    <row r="2" spans="1:4" x14ac:dyDescent="0.25">
      <c r="A2" t="s">
        <v>8</v>
      </c>
      <c r="C2" s="3">
        <v>1164959448</v>
      </c>
      <c r="D2" s="3" t="s">
        <v>0</v>
      </c>
    </row>
    <row r="3" spans="1:4" x14ac:dyDescent="0.25">
      <c r="A3" t="s">
        <v>3</v>
      </c>
    </row>
    <row r="4" spans="1:4" x14ac:dyDescent="0.25">
      <c r="A4" t="s">
        <v>9</v>
      </c>
    </row>
    <row r="5" spans="1:4" x14ac:dyDescent="0.25">
      <c r="A5" t="s">
        <v>10</v>
      </c>
    </row>
    <row r="11" spans="1:4" x14ac:dyDescent="0.25">
      <c r="A11" s="4" t="s">
        <v>11</v>
      </c>
    </row>
    <row r="12" spans="1:4" x14ac:dyDescent="0.25">
      <c r="A12" t="s">
        <v>12</v>
      </c>
    </row>
    <row r="13" spans="1:4" x14ac:dyDescent="0.25">
      <c r="A13" t="s">
        <v>13</v>
      </c>
      <c r="B13" s="5"/>
    </row>
    <row r="14" spans="1:4" x14ac:dyDescent="0.25">
      <c r="A14" t="s">
        <v>14</v>
      </c>
      <c r="B14" s="5"/>
    </row>
    <row r="15" spans="1:4" x14ac:dyDescent="0.25">
      <c r="A15" t="s">
        <v>15</v>
      </c>
      <c r="B15" s="5"/>
    </row>
    <row r="16" spans="1:4" x14ac:dyDescent="0.25">
      <c r="B16" s="5"/>
    </row>
    <row r="17" spans="1:6" x14ac:dyDescent="0.25">
      <c r="A17" s="4" t="s">
        <v>61</v>
      </c>
      <c r="B17" s="6" t="s">
        <v>16</v>
      </c>
      <c r="C17" s="7" t="s">
        <v>79</v>
      </c>
      <c r="D17" s="7" t="s">
        <v>17</v>
      </c>
      <c r="E17" s="7" t="s">
        <v>18</v>
      </c>
      <c r="F17" s="112" t="s">
        <v>0</v>
      </c>
    </row>
    <row r="18" spans="1:6" x14ac:dyDescent="0.25">
      <c r="A18" t="s">
        <v>19</v>
      </c>
      <c r="B18" s="110" t="str">
        <f>Formulaire!B16</f>
        <v xml:space="preserve"> </v>
      </c>
      <c r="C18" s="1" t="str">
        <f>Formulaire!B17</f>
        <v xml:space="preserve"> </v>
      </c>
      <c r="D18" s="1" t="s">
        <v>80</v>
      </c>
      <c r="E18" s="10" t="s">
        <v>0</v>
      </c>
      <c r="F18" s="9" t="s">
        <v>0</v>
      </c>
    </row>
    <row r="19" spans="1:6" x14ac:dyDescent="0.25">
      <c r="B19" s="110"/>
      <c r="C19" s="1" t="str">
        <f>Formulaire!B17</f>
        <v xml:space="preserve"> </v>
      </c>
      <c r="D19" s="1" t="s">
        <v>85</v>
      </c>
      <c r="E19" s="10"/>
      <c r="F19" s="9"/>
    </row>
    <row r="20" spans="1:6" x14ac:dyDescent="0.25">
      <c r="C20" s="1" t="s">
        <v>20</v>
      </c>
      <c r="D20" s="110" t="s">
        <v>81</v>
      </c>
      <c r="E20" s="11">
        <f>Paiements!C12</f>
        <v>50</v>
      </c>
      <c r="F20" t="s">
        <v>0</v>
      </c>
    </row>
    <row r="21" spans="1:6" ht="15.75" thickBot="1" x14ac:dyDescent="0.3">
      <c r="B21" s="12"/>
      <c r="C21" s="1" t="str">
        <f>Formulaire!B17</f>
        <v xml:space="preserve"> </v>
      </c>
      <c r="D21" s="111" t="s">
        <v>82</v>
      </c>
      <c r="E21" s="13">
        <v>512</v>
      </c>
      <c r="F21" t="s">
        <v>0</v>
      </c>
    </row>
    <row r="22" spans="1:6" ht="19.5" thickTop="1" x14ac:dyDescent="0.3">
      <c r="B22" s="8"/>
      <c r="D22" s="14" t="s">
        <v>21</v>
      </c>
      <c r="E22" s="15">
        <f>SUM(E18:E21)</f>
        <v>562</v>
      </c>
    </row>
    <row r="23" spans="1:6" ht="18.75" x14ac:dyDescent="0.3">
      <c r="B23" s="8"/>
      <c r="D23" s="14"/>
      <c r="E23" s="16"/>
    </row>
    <row r="24" spans="1:6" x14ac:dyDescent="0.25">
      <c r="A24" s="17" t="s">
        <v>22</v>
      </c>
      <c r="B24" s="8"/>
      <c r="D24" s="8"/>
      <c r="E24" s="12"/>
    </row>
    <row r="25" spans="1:6" x14ac:dyDescent="0.25">
      <c r="D25" s="18"/>
      <c r="E25" s="1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Paiements</vt:lpstr>
      <vt:lpstr>Reçu impôt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2019-04-02T16:57:00Z</cp:lastPrinted>
  <dcterms:created xsi:type="dcterms:W3CDTF">2019-03-14T12:07:41Z</dcterms:created>
  <dcterms:modified xsi:type="dcterms:W3CDTF">2019-04-02T17:09:29Z</dcterms:modified>
</cp:coreProperties>
</file>