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"/>
    </mc:Choice>
  </mc:AlternateContent>
  <xr:revisionPtr revIDLastSave="103" documentId="6_{891F482B-B0CE-4B50-877E-DE940EC42E0A}" xr6:coauthVersionLast="43" xr6:coauthVersionMax="43" xr10:uidLastSave="{CBBBFDF0-FEA8-4B60-8CCA-631F0FD9BE6E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" sheetId="8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H9" i="2"/>
  <c r="C9" i="2"/>
  <c r="I4" i="6" l="1"/>
  <c r="D20" i="8" l="1"/>
  <c r="C20" i="8"/>
  <c r="B20" i="8"/>
  <c r="A20" i="8"/>
  <c r="A17" i="8"/>
  <c r="A16" i="8"/>
  <c r="A15" i="8"/>
  <c r="A14" i="8"/>
  <c r="D29" i="6"/>
  <c r="D31" i="6"/>
  <c r="D30" i="6"/>
  <c r="D28" i="6"/>
  <c r="B22" i="6" l="1"/>
  <c r="G22" i="6"/>
  <c r="B20" i="4" l="1"/>
  <c r="A20" i="4"/>
  <c r="C35" i="2" l="1"/>
  <c r="F20" i="8" s="1"/>
  <c r="F21" i="8" s="1"/>
  <c r="C27" i="2"/>
  <c r="F23" i="4" s="1"/>
  <c r="C20" i="2"/>
  <c r="F21" i="4" s="1"/>
  <c r="C36" i="2" l="1"/>
  <c r="A17" i="4"/>
  <c r="A16" i="4"/>
  <c r="A15" i="4"/>
  <c r="A14" i="4"/>
  <c r="C6" i="2" l="1"/>
  <c r="D21" i="4" l="1"/>
  <c r="C20" i="4"/>
  <c r="D23" i="4"/>
  <c r="D20" i="4"/>
  <c r="C8" i="2"/>
  <c r="C7" i="2"/>
  <c r="C5" i="2"/>
  <c r="H22" i="6" l="1"/>
  <c r="H23" i="6" s="1"/>
  <c r="H24" i="6" s="1"/>
  <c r="C31" i="6" l="1"/>
  <c r="F24" i="4"/>
  <c r="G28" i="6" l="1"/>
  <c r="C12" i="2" l="1"/>
  <c r="F22" i="4" s="1"/>
  <c r="E4" i="2" l="1"/>
  <c r="C4" i="2"/>
  <c r="H25" i="6" l="1"/>
  <c r="C30" i="6"/>
  <c r="C29" i="6"/>
  <c r="C11" i="2" l="1"/>
  <c r="C13" i="2" s="1"/>
  <c r="I4" i="2" s="1"/>
  <c r="C28" i="6"/>
  <c r="F28" i="6" s="1"/>
  <c r="F31" i="6"/>
  <c r="G31" i="6"/>
  <c r="G29" i="6"/>
  <c r="F29" i="6"/>
  <c r="G30" i="6"/>
  <c r="F3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B16" authorId="0" shapeId="0" xr:uid="{C1A5D82C-A208-49C5-9923-9F06D42B1D51}">
      <text>
        <r>
          <rPr>
            <sz val="9"/>
            <color indexed="81"/>
            <rFont val="Tahoma"/>
            <charset val="1"/>
          </rPr>
          <t>mois/jour/année</t>
        </r>
      </text>
    </comment>
    <comment ref="B19" authorId="0" shapeId="0" xr:uid="{7C607092-F847-45B7-AF50-9DD77E12CAF6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 shapeId="0" xr:uid="{AE7F33F0-427C-41AC-835B-A3300924DF43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40" authorId="0" shapeId="0" xr:uid="{5327111A-022E-4DBE-911A-60C2CDFE03B5}">
      <text>
        <r>
          <rPr>
            <sz val="9"/>
            <color indexed="81"/>
            <rFont val="Tahoma"/>
            <charset val="1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4" authorId="0" shapeId="0" xr:uid="{D5947970-B476-43B8-A37A-957B54F2B333}">
      <text>
        <r>
          <rPr>
            <sz val="9"/>
            <color indexed="81"/>
            <rFont val="Tahoma"/>
            <charset val="1"/>
          </rPr>
          <t xml:space="preserve">mois/jour
</t>
        </r>
      </text>
    </comment>
    <comment ref="A20" authorId="0" shapeId="0" xr:uid="{4DF16CBB-3128-4D0C-AE0A-6E93BB9AD6F9}">
      <text>
        <r>
          <rPr>
            <b/>
            <sz val="9"/>
            <color indexed="81"/>
            <rFont val="Tahoma"/>
            <charset val="1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27" authorId="0" shapeId="0" xr:uid="{0358886B-1404-401D-9181-1559115460C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sharedStrings.xml><?xml version="1.0" encoding="utf-8"?>
<sst xmlns="http://schemas.openxmlformats.org/spreadsheetml/2006/main" count="226" uniqueCount="95">
  <si>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</si>
  <si>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</si>
  <si>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</si>
  <si>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</si>
  <si>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</si>
  <si>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</si>
  <si>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</si>
  <si>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</si>
  <si>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</si>
  <si>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</si>
  <si>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</si>
  <si>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</si>
  <si>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</si>
  <si>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</si>
  <si>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</si>
  <si>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</si>
  <si>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</si>
  <si>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</si>
  <si>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</si>
  <si>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</si>
  <si>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</si>
  <si>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</si>
  <si>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</si>
  <si>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</si>
  <si>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</si>
  <si>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</si>
  <si>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</si>
  <si>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</si>
  <si>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</si>
  <si>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</si>
  <si>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</si>
  <si>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</si>
  <si>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</si>
  <si>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</si>
  <si>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</si>
  <si>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</si>
  <si>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</si>
  <si>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</si>
  <si>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</si>
  <si>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</si>
  <si>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</si>
  <si>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</si>
  <si>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</si>
  <si>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</si>
  <si>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</si>
  <si>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</si>
  <si>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</si>
  <si>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</si>
  <si>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</si>
  <si>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 xml:space="preserve">              Modalités de paiement               </t>
  </si>
  <si>
    <t>Nom de l'enfant</t>
  </si>
  <si>
    <t>Code Postal</t>
  </si>
  <si>
    <t/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</si>
  <si>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</si>
  <si>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</si>
  <si>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</si>
  <si>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</si>
  <si>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</si>
  <si>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</si>
  <si>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</si>
  <si>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</si>
  <si>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</si>
  <si>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</si>
  <si>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</si>
  <si>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</si>
  <si>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</si>
  <si>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</si>
  <si>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</si>
  <si>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</si>
  <si>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Total juin à août</t>
  </si>
  <si>
    <t>Total janvier à mai</t>
  </si>
  <si>
    <t>Total sept .à déc.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</si>
  <si>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</si>
  <si>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</si>
  <si>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</si>
  <si>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</si>
  <si>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</si>
  <si>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</si>
  <si>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 xml:space="preserve">             Tél :</t>
  </si>
  <si>
    <t xml:space="preserve">              Cel :</t>
  </si>
  <si>
    <t>Coûts spéciaux</t>
  </si>
  <si>
    <t>Autres paiements sans l'inscription</t>
  </si>
  <si>
    <t>L'inscription avec 1é paiement</t>
  </si>
  <si>
    <t>fr</t>
  </si>
  <si>
    <t xml:space="preserve">Nom du payeur </t>
  </si>
  <si>
    <t>Rabais sur un seul paiement</t>
  </si>
  <si>
    <t>Remarques</t>
  </si>
  <si>
    <t>Partitions</t>
  </si>
  <si>
    <t>Pratiques</t>
  </si>
  <si>
    <t>Spectacles</t>
  </si>
  <si>
    <t xml:space="preserve">  </t>
  </si>
  <si>
    <t>Bonjour</t>
  </si>
  <si>
    <t>J'ai inserré un contrôle de formulaire</t>
  </si>
  <si>
    <t>dans C25. Il peut remplacer B25 et faire la formule</t>
  </si>
  <si>
    <t>dans H25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</si>
</sst>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</numFmts>
  <fonts count="4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charset val="1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4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166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168" fontId="10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vertical="top" textRotation="30"/>
    </xf>
    <xf numFmtId="0" fontId="15" fillId="0" borderId="3" xfId="0" applyFont="1" applyBorder="1" applyAlignment="1">
      <alignment horizontal="right" vertical="center"/>
    </xf>
    <xf numFmtId="166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0" fontId="21" fillId="0" borderId="4" xfId="0" applyFont="1" applyBorder="1" applyAlignment="1">
      <alignment horizontal="left" vertical="center"/>
    </xf>
    <xf numFmtId="0" fontId="21" fillId="3" borderId="13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1" xfId="0" applyFont="1" applyBorder="1" applyAlignment="1">
      <alignment horizontal="left" vertical="center"/>
    </xf>
    <xf numFmtId="0" fontId="21" fillId="3" borderId="13" xfId="0" applyFont="1" applyFill="1" applyBorder="1" applyAlignment="1" applyProtection="1">
      <alignment horizontal="left" vertical="center"/>
      <protection locked="0"/>
    </xf>
    <xf numFmtId="0" fontId="23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7" fontId="12" fillId="0" borderId="18" xfId="0" applyNumberFormat="1" applyFont="1" applyBorder="1" applyAlignment="1">
      <alignment horizontal="center" vertical="center"/>
    </xf>
    <xf numFmtId="167" fontId="12" fillId="0" borderId="19" xfId="2" applyNumberFormat="1" applyFont="1" applyBorder="1" applyAlignment="1">
      <alignment horizontal="center" vertical="center"/>
    </xf>
    <xf numFmtId="170" fontId="12" fillId="0" borderId="16" xfId="0" applyNumberFormat="1" applyFont="1" applyBorder="1" applyAlignment="1">
      <alignment horizontal="center" vertical="center"/>
    </xf>
    <xf numFmtId="170" fontId="12" fillId="0" borderId="17" xfId="2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22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0" fontId="15" fillId="0" borderId="6" xfId="0" applyFont="1" applyBorder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0" fontId="24" fillId="0" borderId="3" xfId="0" applyFont="1" applyBorder="1" applyAlignment="1">
      <alignment horizontal="left" vertical="center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2" borderId="24" xfId="0" applyNumberFormat="1" applyFill="1" applyBorder="1"/>
    <xf numFmtId="0" fontId="33" fillId="0" borderId="0" xfId="0" applyFont="1"/>
    <xf numFmtId="0" fontId="36" fillId="0" borderId="0" xfId="0" applyFont="1"/>
    <xf numFmtId="165" fontId="4" fillId="0" borderId="0" xfId="0" applyNumberFormat="1" applyFont="1" applyAlignment="1">
      <alignment horizontal="center"/>
    </xf>
    <xf numFmtId="0" fontId="21" fillId="3" borderId="13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9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5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9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3" borderId="23" xfId="0" applyFont="1" applyFill="1" applyBorder="1" applyAlignment="1">
      <alignment horizontal="center" vertical="center"/>
    </xf>
    <xf numFmtId="10" fontId="21" fillId="0" borderId="0" xfId="2" applyNumberFormat="1" applyFont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left" vertical="center"/>
    </xf>
    <xf numFmtId="0" fontId="21" fillId="3" borderId="25" xfId="0" applyFont="1" applyFill="1" applyBorder="1" applyAlignment="1" applyProtection="1">
      <alignment horizontal="center"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22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0" fontId="23" fillId="0" borderId="3" xfId="0" applyFont="1" applyFill="1" applyBorder="1" applyAlignment="1">
      <alignment vertical="center"/>
    </xf>
    <xf numFmtId="174" fontId="10" fillId="3" borderId="15" xfId="0" applyNumberFormat="1" applyFont="1" applyFill="1" applyBorder="1" applyAlignment="1" applyProtection="1">
      <alignment vertical="center"/>
      <protection locked="0"/>
    </xf>
    <xf numFmtId="170" fontId="12" fillId="0" borderId="7" xfId="0" applyNumberFormat="1" applyFont="1" applyBorder="1" applyAlignment="1">
      <alignment horizontal="center" vertical="center"/>
    </xf>
    <xf numFmtId="170" fontId="12" fillId="0" borderId="31" xfId="2" applyNumberFormat="1" applyFont="1" applyBorder="1" applyAlignment="1">
      <alignment horizontal="center" vertical="center"/>
    </xf>
    <xf numFmtId="0" fontId="8" fillId="3" borderId="33" xfId="0" applyFont="1" applyFill="1" applyBorder="1" applyAlignment="1" applyProtection="1">
      <alignment horizontal="center" vertical="center"/>
      <protection locked="0"/>
    </xf>
    <xf numFmtId="167" fontId="12" fillId="0" borderId="18" xfId="0" applyNumberFormat="1" applyFont="1" applyBorder="1" applyAlignment="1">
      <alignment vertical="center"/>
    </xf>
    <xf numFmtId="167" fontId="12" fillId="0" borderId="23" xfId="0" applyNumberFormat="1" applyFont="1" applyBorder="1" applyAlignment="1">
      <alignment vertical="center"/>
    </xf>
    <xf numFmtId="167" fontId="12" fillId="0" borderId="19" xfId="0" applyNumberFormat="1" applyFont="1" applyBorder="1" applyAlignment="1">
      <alignment horizontal="center"/>
    </xf>
    <xf numFmtId="0" fontId="33" fillId="0" borderId="0" xfId="0" applyFont="1" applyAlignment="1">
      <alignment vertical="center"/>
    </xf>
    <xf numFmtId="0" fontId="8" fillId="2" borderId="20" xfId="0" applyFont="1" applyFill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24" fillId="3" borderId="10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2" xfId="0" applyNumberFormat="1" applyFill="1" applyBorder="1" applyProtection="1">
      <protection locked="0"/>
    </xf>
    <xf numFmtId="175" fontId="21" fillId="0" borderId="29" xfId="0" applyNumberFormat="1" applyFont="1" applyBorder="1" applyAlignment="1" applyProtection="1">
      <alignment vertical="center"/>
      <protection hidden="1"/>
    </xf>
    <xf numFmtId="167" fontId="24" fillId="0" borderId="10" xfId="1" applyNumberFormat="1" applyFont="1" applyBorder="1" applyAlignment="1" applyProtection="1">
      <alignment vertical="center"/>
      <protection hidden="1"/>
    </xf>
    <xf numFmtId="167" fontId="24" fillId="0" borderId="11" xfId="1" applyNumberFormat="1" applyFont="1" applyBorder="1" applyAlignment="1" applyProtection="1">
      <alignment vertical="center"/>
      <protection hidden="1"/>
    </xf>
    <xf numFmtId="10" fontId="21" fillId="0" borderId="5" xfId="2" applyNumberFormat="1" applyFont="1" applyBorder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right" vertical="center"/>
      <protection hidden="1"/>
    </xf>
    <xf numFmtId="167" fontId="21" fillId="0" borderId="30" xfId="0" applyNumberFormat="1" applyFont="1" applyBorder="1" applyAlignment="1" applyProtection="1">
      <alignment vertical="center"/>
      <protection hidden="1"/>
    </xf>
    <xf numFmtId="167" fontId="21" fillId="0" borderId="12" xfId="0" applyNumberFormat="1" applyFont="1" applyBorder="1" applyAlignment="1" applyProtection="1">
      <alignment vertical="center"/>
      <protection hidden="1"/>
    </xf>
    <xf numFmtId="167" fontId="20" fillId="0" borderId="21" xfId="0" applyNumberFormat="1" applyFont="1" applyBorder="1" applyAlignment="1" applyProtection="1">
      <alignment vertical="center"/>
      <protection hidden="1"/>
    </xf>
    <xf numFmtId="167" fontId="22" fillId="0" borderId="15" xfId="0" applyNumberFormat="1" applyFont="1" applyBorder="1" applyAlignment="1" applyProtection="1">
      <alignment vertical="center"/>
      <protection hidden="1"/>
    </xf>
    <xf numFmtId="0" fontId="10" fillId="0" borderId="14" xfId="0" applyFont="1" applyBorder="1" applyAlignment="1" applyProtection="1">
      <alignment horizontal="center" vertical="center"/>
      <protection hidden="1"/>
    </xf>
    <xf numFmtId="167" fontId="20" fillId="0" borderId="12" xfId="0" applyNumberFormat="1" applyFont="1" applyBorder="1" applyAlignment="1" applyProtection="1">
      <alignment vertical="center"/>
      <protection hidden="1"/>
    </xf>
    <xf numFmtId="167" fontId="22" fillId="0" borderId="10" xfId="0" applyNumberFormat="1" applyFont="1" applyBorder="1" applyAlignment="1" applyProtection="1">
      <alignment vertical="center"/>
      <protection hidden="1"/>
    </xf>
    <xf numFmtId="167" fontId="19" fillId="0" borderId="14" xfId="0" applyNumberFormat="1" applyFont="1" applyBorder="1" applyAlignment="1" applyProtection="1">
      <alignment horizontal="center" vertical="center"/>
      <protection hidden="1"/>
    </xf>
    <xf numFmtId="167" fontId="20" fillId="0" borderId="5" xfId="0" applyNumberFormat="1" applyFont="1" applyBorder="1" applyAlignment="1" applyProtection="1">
      <alignment vertical="center"/>
      <protection hidden="1"/>
    </xf>
    <xf numFmtId="167" fontId="22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4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3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33" fillId="0" borderId="0" xfId="0" applyFont="1" applyAlignment="1"/>
    <xf numFmtId="0" fontId="33" fillId="0" borderId="0" xfId="0" applyFont="1" applyAlignment="1">
      <alignment horizontal="center"/>
    </xf>
    <xf numFmtId="0" fontId="0" fillId="0" borderId="0" xfId="0" applyAlignment="1"/>
    <xf numFmtId="0" fontId="0" fillId="0" borderId="0" xfId="0" applyFont="1" applyAlignment="1"/>
    <xf numFmtId="0" fontId="9" fillId="0" borderId="0" xfId="0" applyFont="1" applyAlignment="1">
      <alignment horizontal="center" vertical="top"/>
    </xf>
    <xf numFmtId="0" fontId="21" fillId="0" borderId="6" xfId="0" applyFont="1" applyBorder="1" applyAlignment="1">
      <alignment horizontal="left" vertical="center"/>
    </xf>
    <xf numFmtId="0" fontId="21" fillId="0" borderId="10" xfId="0" applyFont="1" applyBorder="1" applyAlignment="1" applyProtection="1">
      <alignment horizontal="center" vertical="center"/>
      <protection hidden="1"/>
    </xf>
    <xf numFmtId="171" fontId="10" fillId="3" borderId="4" xfId="0" applyNumberFormat="1" applyFont="1" applyFill="1" applyBorder="1" applyAlignment="1" applyProtection="1">
      <alignment horizontal="left" vertical="center"/>
      <protection locked="0"/>
    </xf>
    <xf numFmtId="171" fontId="10" fillId="3" borderId="5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7" xfId="0" applyFont="1" applyFill="1" applyBorder="1" applyAlignment="1" applyProtection="1">
      <alignment horizontal="left" vertical="center"/>
      <protection locked="0"/>
    </xf>
    <xf numFmtId="0" fontId="10" fillId="3" borderId="5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169" fontId="10" fillId="3" borderId="3" xfId="0" applyNumberFormat="1" applyFont="1" applyFill="1" applyBorder="1" applyAlignment="1" applyProtection="1">
      <alignment horizontal="left" vertical="center"/>
      <protection locked="0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37" fillId="3" borderId="4" xfId="3" applyFont="1" applyFill="1" applyBorder="1" applyAlignment="1" applyProtection="1">
      <alignment horizontal="left" vertical="center"/>
      <protection locked="0"/>
    </xf>
    <xf numFmtId="0" fontId="15" fillId="3" borderId="7" xfId="0" applyFont="1" applyFill="1" applyBorder="1" applyAlignment="1" applyProtection="1">
      <alignment horizontal="left" vertical="center"/>
      <protection locked="0"/>
    </xf>
    <xf numFmtId="0" fontId="15" fillId="3" borderId="5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27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167" fontId="20" fillId="0" borderId="14" xfId="0" applyNumberFormat="1" applyFont="1" applyBorder="1" applyAlignment="1" applyProtection="1">
      <alignment horizontal="center" vertical="center"/>
      <protection hidden="1"/>
    </xf>
    <xf numFmtId="167" fontId="20" fillId="0" borderId="20" xfId="0" applyNumberFormat="1" applyFont="1" applyBorder="1" applyAlignment="1" applyProtection="1">
      <alignment horizontal="center" vertical="center"/>
      <protection hidden="1"/>
    </xf>
    <xf numFmtId="167" fontId="20" fillId="0" borderId="4" xfId="0" applyNumberFormat="1" applyFont="1" applyBorder="1" applyAlignment="1" applyProtection="1">
      <alignment horizontal="center" vertical="center"/>
      <protection hidden="1"/>
    </xf>
    <xf numFmtId="167" fontId="20" fillId="0" borderId="5" xfId="0" applyNumberFormat="1" applyFont="1" applyBorder="1" applyAlignment="1" applyProtection="1">
      <alignment horizontal="center" vertical="center"/>
      <protection hidden="1"/>
    </xf>
    <xf numFmtId="167" fontId="20" fillId="0" borderId="3" xfId="0" applyNumberFormat="1" applyFont="1" applyBorder="1" applyAlignment="1" applyProtection="1">
      <alignment horizontal="center" vertical="center"/>
      <protection hidden="1"/>
    </xf>
    <xf numFmtId="0" fontId="13" fillId="0" borderId="3" xfId="0" applyFont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0" fontId="16" fillId="0" borderId="0" xfId="0" applyFont="1" applyAlignment="1">
      <alignment horizontal="center" vertical="center"/>
    </xf>
    <xf numFmtId="0" fontId="32" fillId="0" borderId="0" xfId="0" applyFont="1" applyAlignment="1" applyProtection="1">
      <alignment horizontal="center" vertical="center"/>
      <protection hidden="1"/>
    </xf>
    <xf numFmtId="0" fontId="18" fillId="0" borderId="27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40" fillId="3" borderId="4" xfId="0" applyFont="1" applyFill="1" applyBorder="1" applyAlignment="1" applyProtection="1">
      <alignment horizontal="left" vertical="center"/>
      <protection locked="0"/>
    </xf>
    <xf numFmtId="0" fontId="40" fillId="3" borderId="5" xfId="0" applyFont="1" applyFill="1" applyBorder="1" applyAlignment="1" applyProtection="1">
      <alignment horizontal="left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Border="1" applyAlignment="1">
      <alignment horizontal="center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7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171" fontId="10" fillId="3" borderId="7" xfId="0" applyNumberFormat="1" applyFont="1" applyFill="1" applyBorder="1" applyAlignment="1" applyProtection="1">
      <alignment horizontal="left" vertical="center"/>
      <protection locked="0"/>
    </xf>
    <xf numFmtId="0" fontId="18" fillId="0" borderId="26" xfId="0" applyFont="1" applyBorder="1" applyAlignment="1">
      <alignment horizontal="center" vertical="center"/>
    </xf>
    <xf numFmtId="166" fontId="21" fillId="0" borderId="6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166" fontId="21" fillId="0" borderId="7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0" fontId="21" fillId="0" borderId="7" xfId="0" applyFont="1" applyBorder="1" applyAlignment="1">
      <alignment horizontal="right" vertical="center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4" xfId="0" applyNumberFormat="1" applyBorder="1" applyAlignment="1" applyProtection="1">
      <alignment horizontal="center"/>
      <protection locked="0"/>
    </xf>
    <xf numFmtId="171" fontId="0" fillId="0" borderId="20" xfId="0" applyNumberFormat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71" fontId="2" fillId="0" borderId="0" xfId="0" applyNumberFormat="1" applyFont="1" applyAlignment="1">
      <alignment horizontal="left"/>
    </xf>
    <xf numFmtId="171" fontId="0" fillId="0" borderId="1" xfId="0" applyNumberFormat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3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35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42" fillId="0" borderId="0" xfId="0" applyFont="1" applyAlignment="1">
      <alignment horizontal="left"/>
    </xf>
    <xf numFmtId="169" fontId="33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14" xfId="0" applyNumberFormat="1" applyBorder="1" applyAlignment="1">
      <alignment horizontal="center"/>
    </xf>
    <xf numFmtId="171" fontId="0" fillId="0" borderId="20" xfId="0" applyNumberForma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0" fillId="0" borderId="10" xfId="0" applyNumberFormat="1" applyBorder="1" applyAlignment="1" applyProtection="1">
      <alignment horizontal="center"/>
      <protection locked="0"/>
    </xf>
    <xf numFmtId="171" fontId="0" fillId="0" borderId="11" xfId="0" applyNumberFormat="1" applyBorder="1" applyAlignment="1" applyProtection="1">
      <alignment horizontal="center"/>
      <protection locked="0"/>
    </xf>
    <xf numFmtId="0" fontId="2" fillId="0" borderId="0" xfId="0" applyFont="1" applyAlignment="1">
      <alignment horizontal="left"/>
    </xf>
    <xf numFmtId="171" fontId="0" fillId="0" borderId="0" xfId="0" applyNumberFormat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22226</xdr:colOff>
      <xdr:row>31</xdr:row>
      <xdr:rowOff>107950</xdr:rowOff>
    </xdr:from>
    <xdr:to>
      <xdr:col>12</xdr:col>
      <xdr:colOff>6350</xdr:colOff>
      <xdr:row>37</xdr:row>
      <xdr:rowOff>469900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226" y="6731000"/>
          <a:ext cx="603567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16300" y="5670550"/>
          <a:ext cx="26352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422650" y="594360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24</xdr:row>
          <xdr:rowOff>9525</xdr:rowOff>
        </xdr:from>
        <xdr:to>
          <xdr:col>5</xdr:col>
          <xdr:colOff>95250</xdr:colOff>
          <xdr:row>24</xdr:row>
          <xdr:rowOff>200025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R41"/>
  <sheetViews>
    <sheetView tabSelected="1" topLeftCell="A13" zoomScale="150" zoomScaleNormal="150" workbookViewId="0">
      <selection activeCell="H25" sqref="H25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  <col min="14" max="14" width="11.42578125" customWidth="1"/>
  </cols>
  <sheetData>
    <row r="1" spans="1:12" ht="15.75" customHeight="1" x14ac:dyDescent="0.25">
      <c r="A1" s="149" t="s">
        <v>1</v>
      </c>
      <c r="B1" s="149"/>
      <c r="C1" s="149"/>
      <c r="D1" s="149"/>
      <c r="E1" s="149"/>
      <c r="F1" s="149"/>
      <c r="G1" s="149"/>
      <c r="H1" s="149"/>
      <c r="I1" s="149"/>
      <c r="J1" s="149"/>
      <c r="K1" s="149"/>
      <c r="L1" s="149"/>
    </row>
    <row r="2" spans="1:12" ht="15.75" customHeight="1" x14ac:dyDescent="0.25">
      <c r="A2" s="167" t="s">
        <v>56</v>
      </c>
      <c r="B2" s="167"/>
      <c r="C2" s="167"/>
      <c r="D2" s="167"/>
      <c r="E2" s="167"/>
      <c r="F2" s="167"/>
      <c r="G2" s="167"/>
      <c r="H2" s="167"/>
      <c r="I2" s="167"/>
      <c r="J2" s="167"/>
      <c r="K2" s="167"/>
      <c r="L2" s="167"/>
    </row>
    <row r="3" spans="1:12" ht="9.75" customHeight="1" x14ac:dyDescent="0.25">
      <c r="A3" s="182"/>
      <c r="B3" s="182"/>
      <c r="C3" s="182"/>
      <c r="D3" s="182"/>
      <c r="E3" s="182"/>
      <c r="F3" s="182"/>
      <c r="G3" s="182"/>
      <c r="H3" s="182"/>
      <c r="I3" s="182"/>
      <c r="J3" s="182"/>
      <c r="K3" s="182"/>
      <c r="L3" s="182"/>
    </row>
    <row r="4" spans="1:12" ht="15.75" customHeight="1" x14ac:dyDescent="0.3">
      <c r="A4" s="154" t="s">
        <v>2</v>
      </c>
      <c r="B4" s="154"/>
      <c r="C4" s="154"/>
      <c r="D4" s="154"/>
      <c r="E4" s="154"/>
      <c r="F4" s="154"/>
      <c r="G4" s="154"/>
      <c r="H4" s="16" t="s">
        <v>0</v>
      </c>
      <c r="I4" s="183" t="str">
        <f>IF(B28="x","PAYÉ","")</f>
        <v>PAYÉ</v>
      </c>
      <c r="J4" s="183"/>
      <c r="K4" s="61"/>
      <c r="L4" s="17"/>
    </row>
    <row r="5" spans="1:12" ht="16.5" customHeight="1" x14ac:dyDescent="0.3">
      <c r="A5" s="16" t="s">
        <v>3</v>
      </c>
      <c r="B5" s="16"/>
      <c r="C5" s="16"/>
      <c r="D5" s="16"/>
      <c r="E5" s="16"/>
      <c r="F5" s="16"/>
      <c r="G5" s="29" t="s">
        <v>52</v>
      </c>
      <c r="H5" s="16" t="s">
        <v>0</v>
      </c>
      <c r="I5" s="183"/>
      <c r="J5" s="183"/>
      <c r="K5" s="61"/>
      <c r="L5" s="33"/>
    </row>
    <row r="6" spans="1:12" ht="16.5" customHeight="1" x14ac:dyDescent="0.3">
      <c r="A6" s="16" t="s">
        <v>4</v>
      </c>
      <c r="B6" s="16"/>
      <c r="C6" s="16"/>
      <c r="D6" s="16"/>
      <c r="E6" s="16"/>
      <c r="F6" s="16"/>
      <c r="G6" s="32" t="s">
        <v>0</v>
      </c>
      <c r="H6" s="28"/>
      <c r="I6" s="61"/>
      <c r="J6" s="61"/>
      <c r="K6" s="61"/>
      <c r="L6" s="28"/>
    </row>
    <row r="7" spans="1:12" ht="3" customHeight="1" x14ac:dyDescent="0.3">
      <c r="A7" s="16"/>
      <c r="B7" s="16"/>
      <c r="C7" s="16"/>
      <c r="D7" s="16"/>
      <c r="E7" s="16"/>
      <c r="F7" s="16"/>
      <c r="G7" s="32"/>
      <c r="H7" s="28"/>
      <c r="I7" s="59"/>
      <c r="J7" s="59"/>
      <c r="K7" s="59"/>
      <c r="L7" s="28"/>
    </row>
    <row r="8" spans="1:12" ht="17.25" customHeight="1" x14ac:dyDescent="0.25">
      <c r="A8" s="161" t="s">
        <v>65</v>
      </c>
      <c r="B8" s="162"/>
      <c r="C8" s="162"/>
      <c r="D8" s="162"/>
      <c r="E8" s="162"/>
      <c r="F8" s="162"/>
      <c r="G8" s="162"/>
      <c r="H8" s="162"/>
      <c r="I8" s="162"/>
      <c r="J8" s="162"/>
      <c r="K8" s="162"/>
      <c r="L8" s="162"/>
    </row>
    <row r="9" spans="1:12" ht="17.25" customHeight="1" x14ac:dyDescent="0.25">
      <c r="A9" s="60" t="s">
        <v>66</v>
      </c>
      <c r="B9" s="60"/>
      <c r="C9" s="60"/>
      <c r="D9" s="60"/>
      <c r="E9" s="60"/>
      <c r="F9" s="60"/>
      <c r="G9" s="60"/>
      <c r="H9" s="58"/>
      <c r="I9" s="58"/>
      <c r="J9" s="58"/>
      <c r="K9" s="58"/>
      <c r="L9" s="58"/>
    </row>
    <row r="10" spans="1:12" ht="3" customHeight="1" x14ac:dyDescent="0.25">
      <c r="A10" s="60"/>
      <c r="B10" s="60"/>
      <c r="C10" s="60"/>
      <c r="D10" s="60"/>
      <c r="E10" s="60"/>
      <c r="F10" s="60"/>
      <c r="G10" s="60"/>
      <c r="H10" s="58"/>
      <c r="I10" s="58"/>
      <c r="J10" s="58"/>
      <c r="K10" s="58"/>
      <c r="L10" s="58"/>
    </row>
    <row r="11" spans="1:12" ht="15" customHeight="1" x14ac:dyDescent="0.25">
      <c r="A11" s="171" t="s">
        <v>5</v>
      </c>
      <c r="B11" s="172"/>
      <c r="C11" s="172"/>
      <c r="D11" s="172"/>
      <c r="E11" s="172"/>
      <c r="F11" s="172"/>
      <c r="G11" s="172"/>
      <c r="H11" s="172"/>
      <c r="I11" s="172"/>
      <c r="J11" s="172"/>
      <c r="K11" s="172"/>
      <c r="L11" s="172"/>
    </row>
    <row r="12" spans="1:12" ht="18" customHeight="1" x14ac:dyDescent="0.25">
      <c r="A12" s="143" t="s">
        <v>53</v>
      </c>
      <c r="B12" s="155" t="s">
        <v>0</v>
      </c>
      <c r="C12" s="156"/>
      <c r="D12" s="156"/>
      <c r="E12" s="156"/>
      <c r="F12" s="156"/>
      <c r="G12" s="157"/>
      <c r="H12" s="52" t="s">
        <v>6</v>
      </c>
      <c r="I12" s="158" t="s">
        <v>0</v>
      </c>
      <c r="J12" s="158"/>
      <c r="K12" s="158"/>
      <c r="L12" s="158"/>
    </row>
    <row r="13" spans="1:12" ht="18" customHeight="1" x14ac:dyDescent="0.25">
      <c r="A13" s="143" t="s">
        <v>7</v>
      </c>
      <c r="B13" s="155" t="s">
        <v>90</v>
      </c>
      <c r="C13" s="156"/>
      <c r="D13" s="156"/>
      <c r="E13" s="156"/>
      <c r="F13" s="156"/>
      <c r="G13" s="157"/>
      <c r="H13" s="30" t="s">
        <v>78</v>
      </c>
      <c r="I13" s="159" t="s">
        <v>0</v>
      </c>
      <c r="J13" s="159"/>
      <c r="K13" s="159"/>
      <c r="L13" s="159"/>
    </row>
    <row r="14" spans="1:12" ht="18" customHeight="1" x14ac:dyDescent="0.25">
      <c r="A14" s="143" t="s">
        <v>24</v>
      </c>
      <c r="B14" s="158" t="s">
        <v>0</v>
      </c>
      <c r="C14" s="158"/>
      <c r="D14" s="158"/>
      <c r="E14" s="158"/>
      <c r="F14" s="158"/>
      <c r="G14" s="158"/>
      <c r="H14" s="44" t="s">
        <v>79</v>
      </c>
      <c r="I14" s="159" t="s">
        <v>0</v>
      </c>
      <c r="J14" s="159"/>
      <c r="K14" s="159"/>
      <c r="L14" s="159"/>
    </row>
    <row r="15" spans="1:12" ht="18" customHeight="1" x14ac:dyDescent="0.25">
      <c r="A15" s="143" t="s">
        <v>51</v>
      </c>
      <c r="B15" s="160" t="s">
        <v>0</v>
      </c>
      <c r="C15" s="160"/>
      <c r="D15" s="36"/>
      <c r="E15" s="36"/>
      <c r="F15" s="36"/>
      <c r="G15" s="30" t="s">
        <v>64</v>
      </c>
      <c r="H15" s="164" t="s">
        <v>0</v>
      </c>
      <c r="I15" s="165"/>
      <c r="J15" s="165"/>
      <c r="K15" s="165"/>
      <c r="L15" s="166"/>
    </row>
    <row r="16" spans="1:12" ht="18" customHeight="1" x14ac:dyDescent="0.25">
      <c r="A16" s="144" t="s">
        <v>11</v>
      </c>
      <c r="B16" s="152" t="s">
        <v>0</v>
      </c>
      <c r="C16" s="153"/>
      <c r="D16" s="43" t="s">
        <v>25</v>
      </c>
      <c r="E16" s="113" t="s">
        <v>0</v>
      </c>
      <c r="F16" s="62" t="s">
        <v>67</v>
      </c>
      <c r="G16" s="35" t="s">
        <v>0</v>
      </c>
      <c r="H16" s="20" t="s">
        <v>0</v>
      </c>
      <c r="I16" s="35" t="s">
        <v>0</v>
      </c>
      <c r="J16" s="20"/>
      <c r="K16" s="20"/>
      <c r="L16" s="20"/>
    </row>
    <row r="17" spans="1:18" ht="17.25" customHeight="1" thickBot="1" x14ac:dyDescent="0.3">
      <c r="A17" s="143" t="s">
        <v>26</v>
      </c>
      <c r="B17" s="155" t="s">
        <v>0</v>
      </c>
      <c r="C17" s="156"/>
      <c r="D17" s="156"/>
      <c r="E17" s="157"/>
      <c r="F17" s="102" t="s">
        <v>77</v>
      </c>
      <c r="G17" s="186" t="s">
        <v>0</v>
      </c>
      <c r="H17" s="187"/>
      <c r="I17" s="163" t="s">
        <v>0</v>
      </c>
      <c r="J17" s="163"/>
      <c r="K17" s="163" t="s">
        <v>0</v>
      </c>
      <c r="L17" s="163"/>
    </row>
    <row r="18" spans="1:18" ht="16.5" customHeight="1" thickBot="1" x14ac:dyDescent="0.3">
      <c r="A18" s="143" t="s">
        <v>27</v>
      </c>
      <c r="B18" s="158" t="s">
        <v>0</v>
      </c>
      <c r="C18" s="158"/>
      <c r="D18" s="158"/>
      <c r="E18" s="158"/>
      <c r="F18" s="30" t="s">
        <v>28</v>
      </c>
      <c r="G18" s="103" t="s">
        <v>0</v>
      </c>
      <c r="H18" s="89" t="s">
        <v>0</v>
      </c>
      <c r="I18" s="198" t="s">
        <v>29</v>
      </c>
      <c r="J18" s="184"/>
      <c r="K18" s="184" t="s">
        <v>80</v>
      </c>
      <c r="L18" s="185"/>
      <c r="M18" s="74"/>
      <c r="N18" s="74"/>
      <c r="O18" s="74"/>
      <c r="P18" s="74"/>
      <c r="Q18" s="74"/>
      <c r="R18" s="74"/>
    </row>
    <row r="19" spans="1:18" ht="18" customHeight="1" x14ac:dyDescent="0.25">
      <c r="A19" s="143" t="s">
        <v>42</v>
      </c>
      <c r="B19" s="152" t="s">
        <v>0</v>
      </c>
      <c r="C19" s="197"/>
      <c r="D19" s="197"/>
      <c r="E19" s="153"/>
      <c r="F19" s="30" t="s">
        <v>43</v>
      </c>
      <c r="G19" s="152" t="s">
        <v>0</v>
      </c>
      <c r="H19" s="197"/>
      <c r="I19" s="112" t="s">
        <v>48</v>
      </c>
      <c r="J19" s="106">
        <v>45</v>
      </c>
      <c r="K19" s="111" t="s">
        <v>48</v>
      </c>
      <c r="L19" s="87">
        <v>0</v>
      </c>
      <c r="M19" s="74"/>
      <c r="N19" s="74"/>
      <c r="O19" s="74"/>
      <c r="P19" s="74"/>
      <c r="Q19" s="74"/>
      <c r="R19" s="74"/>
    </row>
    <row r="20" spans="1:18" ht="18" customHeight="1" x14ac:dyDescent="0.25">
      <c r="A20" s="143" t="s">
        <v>86</v>
      </c>
      <c r="B20" s="155" t="s">
        <v>0</v>
      </c>
      <c r="C20" s="156"/>
      <c r="D20" s="156"/>
      <c r="E20" s="156"/>
      <c r="F20" s="156"/>
      <c r="G20" s="156"/>
      <c r="H20" s="157"/>
      <c r="I20" s="104">
        <v>30</v>
      </c>
      <c r="J20" s="107">
        <v>23</v>
      </c>
      <c r="K20" s="104">
        <v>30</v>
      </c>
      <c r="L20" s="45">
        <v>10</v>
      </c>
      <c r="M20" s="74" t="s">
        <v>91</v>
      </c>
      <c r="N20" s="74"/>
      <c r="O20" s="74"/>
      <c r="P20" s="74"/>
      <c r="Q20" s="74"/>
      <c r="R20" s="74"/>
    </row>
    <row r="21" spans="1:18" s="15" customFormat="1" ht="15.95" customHeight="1" thickBot="1" x14ac:dyDescent="0.3">
      <c r="A21" s="96" t="s">
        <v>32</v>
      </c>
      <c r="B21" s="150" t="s">
        <v>54</v>
      </c>
      <c r="C21" s="150"/>
      <c r="D21" s="150"/>
      <c r="E21" s="150"/>
      <c r="F21" s="90"/>
      <c r="G21" s="199" t="s">
        <v>29</v>
      </c>
      <c r="H21" s="200"/>
      <c r="I21" s="47">
        <v>45</v>
      </c>
      <c r="J21" s="108">
        <v>32</v>
      </c>
      <c r="K21" s="104">
        <v>45</v>
      </c>
      <c r="L21" s="45">
        <v>0</v>
      </c>
      <c r="M21" s="110" t="s">
        <v>92</v>
      </c>
    </row>
    <row r="22" spans="1:18" s="15" customFormat="1" ht="15.95" customHeight="1" thickBot="1" x14ac:dyDescent="0.3">
      <c r="A22" s="91">
        <v>36</v>
      </c>
      <c r="B22" s="151">
        <f>J19+L19</f>
        <v>45</v>
      </c>
      <c r="C22" s="151"/>
      <c r="D22" s="151"/>
      <c r="E22" s="151"/>
      <c r="F22" s="92"/>
      <c r="G22" s="124">
        <f>IFERROR(VLOOKUP(J19,I19:J23,2,0),IFERROR(VLOOKUP(L19,K19:L23,2,0),0))</f>
        <v>32</v>
      </c>
      <c r="H22" s="125">
        <f>G22*A22</f>
        <v>1152</v>
      </c>
      <c r="I22" s="47">
        <v>60</v>
      </c>
      <c r="J22" s="45">
        <v>40</v>
      </c>
      <c r="K22" s="104">
        <v>60</v>
      </c>
      <c r="L22" s="45">
        <v>0</v>
      </c>
      <c r="M22" s="110" t="s">
        <v>93</v>
      </c>
      <c r="N22" s="110"/>
      <c r="O22" s="110"/>
      <c r="P22" s="110"/>
    </row>
    <row r="23" spans="1:18" s="15" customFormat="1" ht="15.95" customHeight="1" thickBot="1" x14ac:dyDescent="0.3">
      <c r="A23" s="88" t="s">
        <v>0</v>
      </c>
      <c r="B23" s="77" t="s">
        <v>38</v>
      </c>
      <c r="C23" s="202" t="s">
        <v>85</v>
      </c>
      <c r="D23" s="202"/>
      <c r="E23" s="202"/>
      <c r="F23" s="203"/>
      <c r="G23" s="126">
        <v>0.05</v>
      </c>
      <c r="H23" s="123">
        <f>IF(B23="x",SUM(H22*G23),0)*-1</f>
        <v>-57.6</v>
      </c>
      <c r="I23" s="47">
        <v>75</v>
      </c>
      <c r="J23" s="45">
        <v>50</v>
      </c>
      <c r="K23" s="104">
        <v>75</v>
      </c>
      <c r="L23" s="45">
        <v>0</v>
      </c>
      <c r="M23" s="110" t="s">
        <v>94</v>
      </c>
      <c r="N23" s="110"/>
      <c r="O23" s="110"/>
      <c r="P23" s="110"/>
    </row>
    <row r="24" spans="1:18" s="15" customFormat="1" ht="15.95" customHeight="1" thickTop="1" thickBot="1" x14ac:dyDescent="0.3">
      <c r="A24" s="93"/>
      <c r="B24" s="94" t="s">
        <v>0</v>
      </c>
      <c r="C24" s="95" t="s">
        <v>0</v>
      </c>
      <c r="D24" s="201" t="s">
        <v>0</v>
      </c>
      <c r="E24" s="201"/>
      <c r="F24" s="39"/>
      <c r="G24" s="127" t="s">
        <v>76</v>
      </c>
      <c r="H24" s="128">
        <f>H22+H23</f>
        <v>1094.4000000000001</v>
      </c>
      <c r="I24" s="48">
        <v>90</v>
      </c>
      <c r="J24" s="109">
        <v>60</v>
      </c>
      <c r="K24" s="105">
        <v>90</v>
      </c>
      <c r="L24" s="46">
        <v>0</v>
      </c>
    </row>
    <row r="25" spans="1:18" s="15" customFormat="1" ht="15.95" customHeight="1" thickTop="1" thickBot="1" x14ac:dyDescent="0.3">
      <c r="A25" s="93"/>
      <c r="B25" s="38" t="s">
        <v>38</v>
      </c>
      <c r="C25" s="204" t="s">
        <v>14</v>
      </c>
      <c r="D25" s="204"/>
      <c r="E25" s="204"/>
      <c r="F25" s="101">
        <v>25</v>
      </c>
      <c r="G25" s="127" t="s">
        <v>15</v>
      </c>
      <c r="H25" s="129">
        <f>(B25="X")*F25+H24</f>
        <v>1119.4000000000001</v>
      </c>
      <c r="I25" s="20"/>
      <c r="J25" s="21"/>
      <c r="K25" s="20" t="s">
        <v>0</v>
      </c>
      <c r="L25" s="20"/>
    </row>
    <row r="26" spans="1:18" s="15" customFormat="1" ht="15.95" customHeight="1" x14ac:dyDescent="0.25">
      <c r="A26" s="93"/>
      <c r="B26" s="94" t="s">
        <v>0</v>
      </c>
      <c r="C26" s="95" t="s">
        <v>0</v>
      </c>
      <c r="D26" s="201" t="s">
        <v>0</v>
      </c>
      <c r="E26" s="201"/>
      <c r="F26" s="39"/>
      <c r="G26" s="51" t="s">
        <v>0</v>
      </c>
      <c r="H26" s="40"/>
      <c r="I26" s="19" t="s">
        <v>0</v>
      </c>
      <c r="J26" s="31" t="s">
        <v>0</v>
      </c>
      <c r="K26" s="34" t="s">
        <v>0</v>
      </c>
      <c r="L26" s="34"/>
      <c r="O26" s="15" t="s">
        <v>0</v>
      </c>
    </row>
    <row r="27" spans="1:18" ht="16.5" customHeight="1" thickBot="1" x14ac:dyDescent="0.3">
      <c r="A27" s="180" t="s">
        <v>49</v>
      </c>
      <c r="B27" s="181"/>
      <c r="C27" s="180"/>
      <c r="D27" s="174" t="s">
        <v>82</v>
      </c>
      <c r="E27" s="174"/>
      <c r="F27" s="174"/>
      <c r="G27" s="174" t="s">
        <v>81</v>
      </c>
      <c r="H27" s="174"/>
      <c r="I27" s="174"/>
      <c r="J27" s="174"/>
      <c r="K27" s="174"/>
      <c r="L27" s="174"/>
      <c r="O27" t="s">
        <v>0</v>
      </c>
    </row>
    <row r="28" spans="1:18" ht="26.1" customHeight="1" thickBot="1" x14ac:dyDescent="0.3">
      <c r="A28" s="96" t="s">
        <v>44</v>
      </c>
      <c r="B28" s="77" t="s">
        <v>38</v>
      </c>
      <c r="C28" s="130">
        <f>IF(B28="x",SUM(H24),0)</f>
        <v>1094.4000000000001</v>
      </c>
      <c r="D28" s="175">
        <f>IF(AND(B25="x",B28="x"),SUM(F25),0)</f>
        <v>25</v>
      </c>
      <c r="E28" s="176"/>
      <c r="F28" s="131">
        <f>C28+D28</f>
        <v>1119.4000000000001</v>
      </c>
      <c r="G28" s="132" t="str">
        <f>IF(B28="x","Aucun","")</f>
        <v>Aucun</v>
      </c>
      <c r="H28" s="173" t="s">
        <v>57</v>
      </c>
      <c r="I28" s="173"/>
      <c r="J28" s="173"/>
      <c r="K28" s="173"/>
      <c r="L28" s="173"/>
    </row>
    <row r="29" spans="1:18" ht="26.1" customHeight="1" thickBot="1" x14ac:dyDescent="0.3">
      <c r="A29" s="41" t="s">
        <v>45</v>
      </c>
      <c r="B29" s="42" t="s">
        <v>38</v>
      </c>
      <c r="C29" s="133">
        <f>IF(B29="x",SUM(H22),0)/2</f>
        <v>576</v>
      </c>
      <c r="D29" s="177">
        <f>IF(AND(B25="x",B29="x"),SUM(F25),0)</f>
        <v>25</v>
      </c>
      <c r="E29" s="178"/>
      <c r="F29" s="134">
        <f t="shared" ref="F29:F31" si="0">C29+D29</f>
        <v>601</v>
      </c>
      <c r="G29" s="135">
        <f>C29</f>
        <v>576</v>
      </c>
      <c r="H29" s="169" t="s">
        <v>0</v>
      </c>
      <c r="I29" s="169"/>
      <c r="J29" s="169"/>
      <c r="K29" s="169"/>
      <c r="L29" s="169"/>
      <c r="M29" t="s">
        <v>0</v>
      </c>
    </row>
    <row r="30" spans="1:18" ht="26.1" customHeight="1" thickBot="1" x14ac:dyDescent="0.3">
      <c r="A30" s="41" t="s">
        <v>46</v>
      </c>
      <c r="B30" s="42" t="s">
        <v>38</v>
      </c>
      <c r="C30" s="133">
        <f>IF(B30="x",SUM(H22),0)/4</f>
        <v>288</v>
      </c>
      <c r="D30" s="177">
        <f>IF(AND(B25="x",B30="x"),SUM(F25),0)</f>
        <v>25</v>
      </c>
      <c r="E30" s="178"/>
      <c r="F30" s="134">
        <f t="shared" si="0"/>
        <v>313</v>
      </c>
      <c r="G30" s="135">
        <f t="shared" ref="G30:G31" si="1">C30</f>
        <v>288</v>
      </c>
      <c r="H30" s="170"/>
      <c r="I30" s="170"/>
      <c r="J30" s="170"/>
      <c r="K30" s="170"/>
      <c r="L30" s="170"/>
    </row>
    <row r="31" spans="1:18" ht="26.1" customHeight="1" thickBot="1" x14ac:dyDescent="0.3">
      <c r="A31" s="37" t="s">
        <v>47</v>
      </c>
      <c r="B31" s="77" t="s">
        <v>38</v>
      </c>
      <c r="C31" s="136">
        <f>IF(B31="x",SUM(H22),0)/9</f>
        <v>128</v>
      </c>
      <c r="D31" s="179">
        <f>IF(AND(B25="x",B31="x"),SUM(F25),0)</f>
        <v>25</v>
      </c>
      <c r="E31" s="179"/>
      <c r="F31" s="137">
        <f t="shared" si="0"/>
        <v>153</v>
      </c>
      <c r="G31" s="135">
        <f t="shared" si="1"/>
        <v>128</v>
      </c>
      <c r="H31" s="168" t="s">
        <v>0</v>
      </c>
      <c r="I31" s="168"/>
      <c r="J31" s="168"/>
      <c r="K31" s="168"/>
      <c r="L31" s="168"/>
    </row>
    <row r="32" spans="1:18" ht="6.75" customHeight="1" x14ac:dyDescent="0.25">
      <c r="A32" s="22"/>
      <c r="B32" s="22"/>
      <c r="C32" s="23"/>
      <c r="D32" s="23"/>
      <c r="E32" s="23"/>
      <c r="F32" s="23"/>
      <c r="G32" s="23"/>
      <c r="H32" s="23"/>
      <c r="I32" s="24"/>
      <c r="J32" s="23"/>
      <c r="K32" s="25"/>
      <c r="L32" s="25"/>
    </row>
    <row r="33" spans="1:12" ht="16.5" x14ac:dyDescent="0.3">
      <c r="A33" s="18"/>
      <c r="B33" s="18"/>
      <c r="C33" s="26"/>
      <c r="D33" s="26"/>
      <c r="E33" s="26"/>
      <c r="F33" s="26"/>
      <c r="G33" s="26"/>
      <c r="H33" s="26"/>
      <c r="I33" s="27"/>
      <c r="J33" s="26"/>
      <c r="K33" s="25" t="s">
        <v>0</v>
      </c>
      <c r="L33" s="25"/>
    </row>
    <row r="34" spans="1:12" ht="16.5" x14ac:dyDescent="0.3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</row>
    <row r="35" spans="1:12" ht="16.5" x14ac:dyDescent="0.3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</row>
    <row r="36" spans="1:12" ht="16.5" x14ac:dyDescent="0.3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</row>
    <row r="37" spans="1:12" ht="16.5" x14ac:dyDescent="0.3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</row>
    <row r="38" spans="1:12" ht="42" customHeight="1" x14ac:dyDescent="0.3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</row>
    <row r="39" spans="1:12" ht="0.75" customHeight="1" x14ac:dyDescent="0.3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</row>
    <row r="40" spans="1:12" ht="33" customHeight="1" x14ac:dyDescent="0.25">
      <c r="A40" s="188" t="s">
        <v>83</v>
      </c>
      <c r="B40" s="189"/>
      <c r="C40" s="190"/>
      <c r="D40" s="194" t="s">
        <v>0</v>
      </c>
      <c r="E40" s="195"/>
      <c r="F40" s="195"/>
      <c r="G40" s="195"/>
      <c r="H40" s="195"/>
      <c r="I40" s="195"/>
      <c r="J40" s="196"/>
      <c r="K40" s="192">
        <v>43498</v>
      </c>
      <c r="L40" s="193"/>
    </row>
    <row r="41" spans="1:12" ht="15.75" customHeight="1" x14ac:dyDescent="0.25">
      <c r="A41" s="191" t="s">
        <v>39</v>
      </c>
      <c r="B41" s="191"/>
      <c r="C41" s="191"/>
      <c r="D41" s="191" t="s">
        <v>40</v>
      </c>
      <c r="E41" s="191"/>
      <c r="F41" s="191"/>
      <c r="G41" s="191"/>
      <c r="H41" s="191"/>
      <c r="I41" s="191"/>
      <c r="J41" s="191"/>
      <c r="K41" s="191" t="s">
        <v>41</v>
      </c>
      <c r="L41" s="191"/>
    </row>
  </sheetData>
  <mergeCells count="50">
    <mergeCell ref="B17:E17"/>
    <mergeCell ref="G19:H19"/>
    <mergeCell ref="I18:J18"/>
    <mergeCell ref="D27:F27"/>
    <mergeCell ref="B18:E18"/>
    <mergeCell ref="B19:E19"/>
    <mergeCell ref="G21:H21"/>
    <mergeCell ref="D26:E26"/>
    <mergeCell ref="C23:F23"/>
    <mergeCell ref="D24:E24"/>
    <mergeCell ref="C25:E25"/>
    <mergeCell ref="B20:H20"/>
    <mergeCell ref="A40:C40"/>
    <mergeCell ref="A41:C41"/>
    <mergeCell ref="K40:L40"/>
    <mergeCell ref="D40:J40"/>
    <mergeCell ref="K41:L41"/>
    <mergeCell ref="D41:J41"/>
    <mergeCell ref="A2:L2"/>
    <mergeCell ref="H31:L31"/>
    <mergeCell ref="H29:L29"/>
    <mergeCell ref="H30:L30"/>
    <mergeCell ref="A11:L11"/>
    <mergeCell ref="H28:L28"/>
    <mergeCell ref="G27:L27"/>
    <mergeCell ref="D28:E28"/>
    <mergeCell ref="D29:E29"/>
    <mergeCell ref="D30:E30"/>
    <mergeCell ref="D31:E31"/>
    <mergeCell ref="A27:C27"/>
    <mergeCell ref="A3:L3"/>
    <mergeCell ref="I4:J5"/>
    <mergeCell ref="K18:L18"/>
    <mergeCell ref="G17:H17"/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I17:J17"/>
    <mergeCell ref="K17:L17"/>
    <mergeCell ref="H15:L15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2</xdr:col>
                    <xdr:colOff>247650</xdr:colOff>
                    <xdr:row>24</xdr:row>
                    <xdr:rowOff>9525</xdr:rowOff>
                  </from>
                  <to>
                    <xdr:col>5</xdr:col>
                    <xdr:colOff>95250</xdr:colOff>
                    <xdr:row>24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P44"/>
  <sheetViews>
    <sheetView workbookViewId="0">
      <pane xSplit="10" ySplit="14" topLeftCell="K15" activePane="bottomRight" state="frozenSplit"/>
      <selection activeCell="O41" sqref="O41"/>
      <selection pane="topRight" activeCell="K1" sqref="K1"/>
      <selection pane="bottomLeft" activeCell="A19" sqref="A19"/>
      <selection pane="bottomRight" activeCell="O37" sqref="O37"/>
    </sheetView>
  </sheetViews>
  <sheetFormatPr baseColWidth="10" defaultColWidth="11.42578125" defaultRowHeight="15" x14ac:dyDescent="0.25"/>
  <cols>
    <col min="1" max="1" width="5.7109375" customWidth="1"/>
    <col min="2" max="2" width="12.14062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5703125" customWidth="1"/>
    <col min="9" max="9" width="7.42578125" customWidth="1"/>
    <col min="10" max="10" width="59.7109375" customWidth="1"/>
  </cols>
  <sheetData>
    <row r="1" spans="1:16" ht="16.5" customHeight="1" x14ac:dyDescent="0.3">
      <c r="A1" s="224" t="s">
        <v>17</v>
      </c>
      <c r="B1" s="224"/>
      <c r="C1" s="224"/>
      <c r="D1" s="224"/>
      <c r="E1" s="224"/>
      <c r="F1" s="224"/>
      <c r="G1" s="224"/>
      <c r="H1" s="224"/>
      <c r="I1" s="224"/>
      <c r="J1" s="224"/>
    </row>
    <row r="2" spans="1:16" ht="12.75" customHeight="1" x14ac:dyDescent="0.25">
      <c r="A2" s="225" t="s">
        <v>20</v>
      </c>
      <c r="B2" s="225"/>
      <c r="C2" s="225"/>
      <c r="D2" s="225"/>
      <c r="E2" s="225"/>
      <c r="F2" s="225"/>
      <c r="G2" s="225"/>
      <c r="H2" s="225"/>
      <c r="I2" s="225"/>
      <c r="J2" s="225"/>
    </row>
    <row r="3" spans="1:16" ht="15.75" x14ac:dyDescent="0.25">
      <c r="A3" s="140"/>
      <c r="B3" s="148" t="s">
        <v>0</v>
      </c>
      <c r="C3" s="227" t="s">
        <v>53</v>
      </c>
      <c r="D3" s="227"/>
      <c r="E3" s="228" t="s">
        <v>6</v>
      </c>
      <c r="F3" s="228"/>
      <c r="G3" s="228"/>
      <c r="H3" s="140"/>
      <c r="I3" s="140"/>
      <c r="J3" s="140"/>
    </row>
    <row r="4" spans="1:16" ht="15" customHeight="1" x14ac:dyDescent="0.25">
      <c r="A4" t="s">
        <v>18</v>
      </c>
      <c r="C4" s="214" t="str">
        <f>Formulaire!B12</f>
        <v xml:space="preserve"> </v>
      </c>
      <c r="D4" s="214"/>
      <c r="E4" s="214" t="str">
        <f>Formulaire!I12</f>
        <v xml:space="preserve"> </v>
      </c>
      <c r="F4" s="214"/>
      <c r="G4" s="214"/>
      <c r="H4" s="145"/>
      <c r="I4" s="139" t="str">
        <f>IF(C36=C13,"PAYÉ","")</f>
        <v/>
      </c>
      <c r="J4" s="74" t="s">
        <v>0</v>
      </c>
    </row>
    <row r="5" spans="1:16" ht="15" customHeight="1" x14ac:dyDescent="0.25">
      <c r="A5" s="226" t="s">
        <v>37</v>
      </c>
      <c r="B5" s="226"/>
      <c r="C5" s="214" t="str">
        <f>Formulaire!A40</f>
        <v>fr</v>
      </c>
      <c r="D5" s="214"/>
      <c r="E5" s="214"/>
      <c r="F5" s="214"/>
      <c r="G5" s="214"/>
      <c r="H5" s="214"/>
      <c r="I5" s="139"/>
      <c r="J5" s="74"/>
      <c r="K5" s="74"/>
      <c r="L5" s="74"/>
      <c r="M5" s="74"/>
      <c r="N5" s="74"/>
      <c r="O5" s="74"/>
      <c r="P5" s="74"/>
    </row>
    <row r="6" spans="1:16" x14ac:dyDescent="0.25">
      <c r="A6" t="s">
        <v>19</v>
      </c>
      <c r="C6" s="214" t="str">
        <f>Formulaire!H15</f>
        <v xml:space="preserve"> </v>
      </c>
      <c r="D6" s="214"/>
      <c r="E6" s="214"/>
      <c r="F6" s="214"/>
      <c r="G6" s="214"/>
      <c r="H6" s="214"/>
      <c r="I6" s="214"/>
      <c r="J6" s="214"/>
      <c r="K6" s="74"/>
      <c r="L6" s="74"/>
      <c r="M6" s="74"/>
      <c r="N6" s="74"/>
      <c r="O6" s="74"/>
      <c r="P6" s="74"/>
    </row>
    <row r="7" spans="1:16" x14ac:dyDescent="0.25">
      <c r="A7" s="226" t="s">
        <v>58</v>
      </c>
      <c r="B7" s="226"/>
      <c r="C7" s="229" t="str">
        <f>Formulaire!I13</f>
        <v xml:space="preserve"> </v>
      </c>
      <c r="D7" s="229"/>
      <c r="E7" s="229"/>
      <c r="F7" s="142"/>
      <c r="G7" s="142"/>
      <c r="H7" s="142"/>
      <c r="I7" s="142"/>
      <c r="J7" s="142"/>
      <c r="K7" s="74"/>
      <c r="L7" s="74"/>
      <c r="M7" s="74"/>
      <c r="N7" s="74"/>
      <c r="O7" s="74"/>
      <c r="P7" s="74"/>
    </row>
    <row r="8" spans="1:16" x14ac:dyDescent="0.25">
      <c r="A8" s="226" t="s">
        <v>59</v>
      </c>
      <c r="B8" s="226"/>
      <c r="C8" s="229" t="str">
        <f>Formulaire!I14</f>
        <v xml:space="preserve"> </v>
      </c>
      <c r="D8" s="229"/>
      <c r="E8" s="229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</row>
    <row r="9" spans="1:16" x14ac:dyDescent="0.25">
      <c r="A9" s="226" t="s">
        <v>77</v>
      </c>
      <c r="B9" s="226"/>
      <c r="C9" s="214" t="str">
        <f>Formulaire!G17</f>
        <v xml:space="preserve"> </v>
      </c>
      <c r="D9" s="214"/>
      <c r="E9" s="147" t="s">
        <v>0</v>
      </c>
      <c r="F9" s="223" t="s">
        <v>31</v>
      </c>
      <c r="G9" s="223"/>
      <c r="H9" s="146" t="str">
        <f>Formulaire!B17</f>
        <v xml:space="preserve"> </v>
      </c>
      <c r="I9" s="3" t="s">
        <v>48</v>
      </c>
      <c r="J9" s="142">
        <f>Formulaire!J19+Formulaire!L19</f>
        <v>45</v>
      </c>
      <c r="K9" s="74"/>
      <c r="L9" s="74"/>
      <c r="M9" s="74"/>
      <c r="N9" s="74"/>
      <c r="O9" s="74"/>
      <c r="P9" s="74"/>
    </row>
    <row r="10" spans="1:16" ht="10.5" customHeight="1" x14ac:dyDescent="0.25">
      <c r="E10" t="s">
        <v>0</v>
      </c>
      <c r="G10" s="3" t="s">
        <v>0</v>
      </c>
      <c r="H10" s="1" t="s">
        <v>0</v>
      </c>
      <c r="I10" s="1"/>
      <c r="K10" s="74"/>
      <c r="L10" s="74"/>
      <c r="M10" s="75"/>
      <c r="N10" s="74"/>
      <c r="O10" s="74"/>
      <c r="P10" s="74"/>
    </row>
    <row r="11" spans="1:16" x14ac:dyDescent="0.25">
      <c r="A11" s="236" t="s">
        <v>13</v>
      </c>
      <c r="B11" s="236"/>
      <c r="C11" s="69">
        <f>Formulaire!H24</f>
        <v>1094.4000000000001</v>
      </c>
      <c r="D11" s="49" t="s">
        <v>0</v>
      </c>
      <c r="E11" s="215" t="s">
        <v>0</v>
      </c>
      <c r="F11" s="215"/>
      <c r="G11" s="1" t="s">
        <v>0</v>
      </c>
      <c r="H11" s="1" t="s">
        <v>0</v>
      </c>
      <c r="I11" s="1"/>
      <c r="J11" s="3" t="s">
        <v>0</v>
      </c>
      <c r="K11" s="74"/>
      <c r="L11" s="74"/>
      <c r="M11" s="74"/>
      <c r="N11" s="74"/>
      <c r="O11" s="74"/>
      <c r="P11" s="74"/>
    </row>
    <row r="12" spans="1:16" ht="15.75" thickBot="1" x14ac:dyDescent="0.3">
      <c r="A12" s="233" t="s">
        <v>55</v>
      </c>
      <c r="B12" s="234"/>
      <c r="C12" s="70">
        <f>Formulaire!D28+Formulaire!D29+Formulaire!D30+Formulaire!D31</f>
        <v>100</v>
      </c>
      <c r="D12" s="49"/>
      <c r="E12" s="1"/>
      <c r="F12" s="1"/>
      <c r="G12" s="1"/>
      <c r="H12" s="1"/>
      <c r="I12" s="1"/>
      <c r="J12" s="3"/>
      <c r="K12" s="74"/>
    </row>
    <row r="13" spans="1:16" ht="15.75" thickTop="1" x14ac:dyDescent="0.25">
      <c r="A13" s="235" t="s">
        <v>15</v>
      </c>
      <c r="B13" s="235"/>
      <c r="C13" s="71">
        <f>SUM(C11:C12)</f>
        <v>1194.4000000000001</v>
      </c>
      <c r="D13" s="50"/>
      <c r="E13" s="215" t="s">
        <v>0</v>
      </c>
      <c r="F13" s="215"/>
      <c r="G13" s="1"/>
      <c r="H13" s="1"/>
      <c r="I13" s="1"/>
      <c r="J13" s="3"/>
    </row>
    <row r="14" spans="1:16" x14ac:dyDescent="0.25">
      <c r="A14" s="218" t="s">
        <v>21</v>
      </c>
      <c r="B14" s="218"/>
      <c r="C14" s="14" t="s">
        <v>35</v>
      </c>
      <c r="D14" s="14" t="s">
        <v>36</v>
      </c>
      <c r="E14" s="218" t="s">
        <v>33</v>
      </c>
      <c r="F14" s="218"/>
      <c r="G14" s="14" t="s">
        <v>34</v>
      </c>
      <c r="H14" s="14" t="s">
        <v>22</v>
      </c>
      <c r="I14" s="219" t="s">
        <v>30</v>
      </c>
      <c r="J14" s="220"/>
    </row>
    <row r="15" spans="1:16" x14ac:dyDescent="0.25">
      <c r="A15" s="231">
        <v>43617</v>
      </c>
      <c r="B15" s="232"/>
      <c r="C15" s="78">
        <v>0</v>
      </c>
      <c r="D15" s="117"/>
      <c r="E15" s="216" t="s">
        <v>0</v>
      </c>
      <c r="F15" s="217"/>
      <c r="G15" s="114" t="s">
        <v>0</v>
      </c>
      <c r="H15" s="114"/>
      <c r="I15" s="221"/>
      <c r="J15" s="222"/>
    </row>
    <row r="16" spans="1:16" x14ac:dyDescent="0.25">
      <c r="A16" s="231">
        <v>43647</v>
      </c>
      <c r="B16" s="232"/>
      <c r="C16" s="78">
        <v>0</v>
      </c>
      <c r="D16" s="117"/>
      <c r="E16" s="216" t="s">
        <v>0</v>
      </c>
      <c r="F16" s="217"/>
      <c r="G16" s="114"/>
      <c r="H16" s="114"/>
      <c r="I16" s="221"/>
      <c r="J16" s="222"/>
    </row>
    <row r="17" spans="1:14" x14ac:dyDescent="0.25">
      <c r="A17" s="231">
        <v>43678</v>
      </c>
      <c r="B17" s="232"/>
      <c r="C17" s="78">
        <v>0</v>
      </c>
      <c r="D17" s="117"/>
      <c r="E17" s="216" t="s">
        <v>0</v>
      </c>
      <c r="F17" s="217"/>
      <c r="G17" s="114"/>
      <c r="H17" s="114"/>
      <c r="I17" s="221"/>
      <c r="J17" s="222"/>
      <c r="N17" t="s">
        <v>0</v>
      </c>
    </row>
    <row r="18" spans="1:14" x14ac:dyDescent="0.25">
      <c r="A18" s="231" t="s">
        <v>0</v>
      </c>
      <c r="B18" s="232"/>
      <c r="C18" s="78">
        <v>0</v>
      </c>
      <c r="D18" s="117"/>
      <c r="E18" s="216"/>
      <c r="F18" s="217"/>
      <c r="G18" s="114"/>
      <c r="H18" s="114"/>
      <c r="I18" s="221"/>
      <c r="J18" s="222"/>
    </row>
    <row r="19" spans="1:14" ht="15.75" thickBot="1" x14ac:dyDescent="0.3">
      <c r="A19" s="237" t="s">
        <v>0</v>
      </c>
      <c r="B19" s="238"/>
      <c r="C19" s="79">
        <v>0</v>
      </c>
      <c r="D19" s="117"/>
      <c r="E19" s="216" t="s">
        <v>0</v>
      </c>
      <c r="F19" s="217"/>
      <c r="G19" s="114"/>
      <c r="H19" s="114"/>
      <c r="I19" s="221"/>
      <c r="J19" s="222"/>
    </row>
    <row r="20" spans="1:14" ht="15.75" thickTop="1" x14ac:dyDescent="0.25">
      <c r="A20" s="211" t="s">
        <v>69</v>
      </c>
      <c r="B20" s="230"/>
      <c r="C20" s="72">
        <f>SUM(C15:C19)</f>
        <v>0</v>
      </c>
      <c r="D20" s="118"/>
      <c r="E20" s="84"/>
      <c r="F20" s="84"/>
      <c r="G20" s="84"/>
      <c r="H20" s="84"/>
      <c r="I20" s="84"/>
      <c r="J20" s="138"/>
    </row>
    <row r="21" spans="1:14" x14ac:dyDescent="0.25">
      <c r="A21" s="206">
        <v>43709</v>
      </c>
      <c r="B21" s="207"/>
      <c r="C21" s="80">
        <v>0</v>
      </c>
      <c r="D21" s="119"/>
      <c r="E21" s="213" t="s">
        <v>0</v>
      </c>
      <c r="F21" s="213"/>
      <c r="G21" s="115"/>
      <c r="H21" s="115"/>
      <c r="I21" s="221"/>
      <c r="J21" s="222"/>
    </row>
    <row r="22" spans="1:14" x14ac:dyDescent="0.25">
      <c r="A22" s="208">
        <v>43739</v>
      </c>
      <c r="B22" s="209"/>
      <c r="C22" s="80">
        <v>10</v>
      </c>
      <c r="D22" s="119"/>
      <c r="E22" s="213" t="s">
        <v>0</v>
      </c>
      <c r="F22" s="213"/>
      <c r="G22" s="115"/>
      <c r="H22" s="115"/>
      <c r="I22" s="221"/>
      <c r="J22" s="222"/>
    </row>
    <row r="23" spans="1:14" x14ac:dyDescent="0.25">
      <c r="A23" s="208">
        <v>43770</v>
      </c>
      <c r="B23" s="212"/>
      <c r="C23" s="81">
        <v>0</v>
      </c>
      <c r="D23" s="119"/>
      <c r="E23" s="213" t="s">
        <v>0</v>
      </c>
      <c r="F23" s="213"/>
      <c r="G23" s="115"/>
      <c r="H23" s="115"/>
      <c r="I23" s="221"/>
      <c r="J23" s="222"/>
    </row>
    <row r="24" spans="1:14" x14ac:dyDescent="0.25">
      <c r="A24" s="205">
        <v>43800</v>
      </c>
      <c r="B24" s="205"/>
      <c r="C24" s="82">
        <v>0</v>
      </c>
      <c r="D24" s="119"/>
      <c r="E24" s="210" t="s">
        <v>0</v>
      </c>
      <c r="F24" s="210"/>
      <c r="G24" s="116"/>
      <c r="H24" s="116"/>
      <c r="I24" s="221" t="s">
        <v>0</v>
      </c>
      <c r="J24" s="222"/>
    </row>
    <row r="25" spans="1:14" x14ac:dyDescent="0.25">
      <c r="A25" s="205" t="s">
        <v>0</v>
      </c>
      <c r="B25" s="205"/>
      <c r="C25" s="82">
        <v>0</v>
      </c>
      <c r="D25" s="119"/>
      <c r="E25" s="210" t="s">
        <v>0</v>
      </c>
      <c r="F25" s="210"/>
      <c r="G25" s="116"/>
      <c r="H25" s="116"/>
      <c r="I25" s="221" t="s">
        <v>0</v>
      </c>
      <c r="J25" s="222"/>
    </row>
    <row r="26" spans="1:14" ht="15.75" thickBot="1" x14ac:dyDescent="0.3">
      <c r="A26" s="205" t="s">
        <v>0</v>
      </c>
      <c r="B26" s="205"/>
      <c r="C26" s="83">
        <v>0</v>
      </c>
      <c r="D26" s="119"/>
      <c r="E26" s="213" t="s">
        <v>0</v>
      </c>
      <c r="F26" s="213"/>
      <c r="G26" s="115"/>
      <c r="H26" s="115"/>
      <c r="I26" s="221" t="s">
        <v>0</v>
      </c>
      <c r="J26" s="222"/>
    </row>
    <row r="27" spans="1:14" ht="15.75" thickTop="1" x14ac:dyDescent="0.25">
      <c r="A27" s="211" t="s">
        <v>71</v>
      </c>
      <c r="B27" s="211"/>
      <c r="C27" s="68">
        <f>SUM(C21:C26)</f>
        <v>10</v>
      </c>
      <c r="D27" s="120"/>
      <c r="E27" s="86"/>
      <c r="F27" s="86"/>
      <c r="G27" s="86"/>
      <c r="H27" s="86"/>
      <c r="I27" s="86"/>
      <c r="J27" s="85"/>
    </row>
    <row r="28" spans="1:14" x14ac:dyDescent="0.25">
      <c r="A28" s="206">
        <v>43831</v>
      </c>
      <c r="B28" s="207"/>
      <c r="C28" s="82">
        <v>0</v>
      </c>
      <c r="D28" s="119" t="s">
        <v>0</v>
      </c>
      <c r="E28" s="213" t="s">
        <v>0</v>
      </c>
      <c r="F28" s="213"/>
      <c r="G28" s="115"/>
      <c r="H28" s="115"/>
      <c r="I28" s="221" t="s">
        <v>0</v>
      </c>
      <c r="J28" s="222"/>
    </row>
    <row r="29" spans="1:14" x14ac:dyDescent="0.25">
      <c r="A29" s="208">
        <v>43862</v>
      </c>
      <c r="B29" s="209"/>
      <c r="C29" s="82">
        <v>0</v>
      </c>
      <c r="D29" s="119"/>
      <c r="E29" s="213" t="s">
        <v>0</v>
      </c>
      <c r="F29" s="213"/>
      <c r="G29" s="115"/>
      <c r="H29" s="115"/>
      <c r="I29" s="221"/>
      <c r="J29" s="222"/>
    </row>
    <row r="30" spans="1:14" x14ac:dyDescent="0.25">
      <c r="A30" s="208">
        <v>43891</v>
      </c>
      <c r="B30" s="209"/>
      <c r="C30" s="82">
        <v>0</v>
      </c>
      <c r="D30" s="119"/>
      <c r="E30" s="213" t="s">
        <v>0</v>
      </c>
      <c r="F30" s="213"/>
      <c r="G30" s="115"/>
      <c r="H30" s="115"/>
      <c r="I30" s="221"/>
      <c r="J30" s="222"/>
    </row>
    <row r="31" spans="1:14" x14ac:dyDescent="0.25">
      <c r="A31" s="208">
        <v>43922</v>
      </c>
      <c r="B31" s="212"/>
      <c r="C31" s="82">
        <v>0</v>
      </c>
      <c r="D31" s="121"/>
      <c r="E31" s="213" t="s">
        <v>0</v>
      </c>
      <c r="F31" s="213"/>
      <c r="G31" s="115" t="s">
        <v>0</v>
      </c>
      <c r="H31" s="115"/>
      <c r="I31" s="221" t="s">
        <v>0</v>
      </c>
      <c r="J31" s="222"/>
    </row>
    <row r="32" spans="1:14" x14ac:dyDescent="0.25">
      <c r="A32" s="239">
        <v>43952</v>
      </c>
      <c r="B32" s="240"/>
      <c r="C32" s="82">
        <v>0</v>
      </c>
      <c r="D32" s="121"/>
      <c r="E32" s="213" t="s">
        <v>0</v>
      </c>
      <c r="F32" s="213"/>
      <c r="G32" s="116"/>
      <c r="H32" s="116" t="s">
        <v>0</v>
      </c>
      <c r="I32" s="221" t="s">
        <v>0</v>
      </c>
      <c r="J32" s="222"/>
    </row>
    <row r="33" spans="1:10" x14ac:dyDescent="0.25">
      <c r="A33" s="239" t="s">
        <v>0</v>
      </c>
      <c r="B33" s="240"/>
      <c r="C33" s="82">
        <v>0</v>
      </c>
      <c r="D33" s="122"/>
      <c r="E33" s="213" t="s">
        <v>0</v>
      </c>
      <c r="F33" s="213"/>
      <c r="G33" s="116"/>
      <c r="H33" s="116"/>
      <c r="I33" s="221"/>
      <c r="J33" s="222"/>
    </row>
    <row r="34" spans="1:10" ht="15.75" thickBot="1" x14ac:dyDescent="0.3">
      <c r="A34" s="205" t="s">
        <v>0</v>
      </c>
      <c r="B34" s="205"/>
      <c r="C34" s="83">
        <v>0</v>
      </c>
      <c r="D34" s="119"/>
      <c r="E34" s="213" t="s">
        <v>0</v>
      </c>
      <c r="F34" s="213"/>
      <c r="G34" s="115"/>
      <c r="H34" s="115"/>
      <c r="I34" s="221"/>
      <c r="J34" s="222"/>
    </row>
    <row r="35" spans="1:10" ht="16.5" thickTop="1" thickBot="1" x14ac:dyDescent="0.3">
      <c r="A35" s="211" t="s">
        <v>70</v>
      </c>
      <c r="B35" s="230"/>
      <c r="C35" s="73">
        <f>SUM(C28:C34)</f>
        <v>0</v>
      </c>
      <c r="D35" s="53"/>
      <c r="E35" s="54"/>
      <c r="F35" s="54"/>
      <c r="G35" s="54"/>
      <c r="H35" s="54"/>
      <c r="I35" s="54"/>
      <c r="J35" s="3"/>
    </row>
    <row r="36" spans="1:10" ht="15.75" thickTop="1" x14ac:dyDescent="0.25">
      <c r="A36" s="241" t="s">
        <v>73</v>
      </c>
      <c r="B36" s="241"/>
      <c r="C36" s="65">
        <f>C35+C27+C20</f>
        <v>10</v>
      </c>
      <c r="J36" s="141"/>
    </row>
    <row r="38" spans="1:10" x14ac:dyDescent="0.25">
      <c r="A38" s="242" t="s">
        <v>0</v>
      </c>
      <c r="B38" s="242"/>
      <c r="C38" t="s">
        <v>0</v>
      </c>
    </row>
    <row r="39" spans="1:10" x14ac:dyDescent="0.25">
      <c r="A39" s="242" t="s">
        <v>0</v>
      </c>
      <c r="B39" s="242"/>
      <c r="C39" t="s">
        <v>0</v>
      </c>
    </row>
    <row r="40" spans="1:10" x14ac:dyDescent="0.25">
      <c r="A40" s="242" t="s">
        <v>0</v>
      </c>
      <c r="B40" s="242"/>
      <c r="C40" t="s">
        <v>0</v>
      </c>
    </row>
    <row r="42" spans="1:10" x14ac:dyDescent="0.25">
      <c r="A42" s="206">
        <v>43831</v>
      </c>
      <c r="B42" s="207"/>
      <c r="C42" t="s">
        <v>87</v>
      </c>
    </row>
    <row r="43" spans="1:10" x14ac:dyDescent="0.25">
      <c r="A43" s="206">
        <v>43831</v>
      </c>
      <c r="B43" s="207"/>
      <c r="C43" t="s">
        <v>88</v>
      </c>
    </row>
    <row r="44" spans="1:10" x14ac:dyDescent="0.25">
      <c r="A44" s="206">
        <v>43831</v>
      </c>
      <c r="B44" s="207"/>
      <c r="C44" t="s">
        <v>89</v>
      </c>
    </row>
  </sheetData>
  <mergeCells count="88">
    <mergeCell ref="A44:B44"/>
    <mergeCell ref="A38:B38"/>
    <mergeCell ref="A39:B39"/>
    <mergeCell ref="A40:B40"/>
    <mergeCell ref="A42:B42"/>
    <mergeCell ref="A43:B43"/>
    <mergeCell ref="I17:J17"/>
    <mergeCell ref="I18:J18"/>
    <mergeCell ref="I19:J19"/>
    <mergeCell ref="I32:J32"/>
    <mergeCell ref="I33:J33"/>
    <mergeCell ref="I23:J23"/>
    <mergeCell ref="I24:J24"/>
    <mergeCell ref="I25:J25"/>
    <mergeCell ref="I26:J26"/>
    <mergeCell ref="I21:J21"/>
    <mergeCell ref="I22:J22"/>
    <mergeCell ref="I34:J34"/>
    <mergeCell ref="E19:F19"/>
    <mergeCell ref="E21:F21"/>
    <mergeCell ref="E22:F22"/>
    <mergeCell ref="E18:F18"/>
    <mergeCell ref="I31:J31"/>
    <mergeCell ref="I28:J28"/>
    <mergeCell ref="I29:J29"/>
    <mergeCell ref="I30:J30"/>
    <mergeCell ref="A32:B32"/>
    <mergeCell ref="E32:F32"/>
    <mergeCell ref="A36:B36"/>
    <mergeCell ref="E26:F26"/>
    <mergeCell ref="E31:F31"/>
    <mergeCell ref="E33:F33"/>
    <mergeCell ref="E34:F34"/>
    <mergeCell ref="A34:B34"/>
    <mergeCell ref="A35:B35"/>
    <mergeCell ref="A31:B31"/>
    <mergeCell ref="A33:B33"/>
    <mergeCell ref="A26:B26"/>
    <mergeCell ref="E28:F28"/>
    <mergeCell ref="E29:F29"/>
    <mergeCell ref="A30:B30"/>
    <mergeCell ref="E30:F30"/>
    <mergeCell ref="A7:B7"/>
    <mergeCell ref="A8:B8"/>
    <mergeCell ref="C7:E7"/>
    <mergeCell ref="C8:E8"/>
    <mergeCell ref="A20:B20"/>
    <mergeCell ref="A18:B18"/>
    <mergeCell ref="A12:B12"/>
    <mergeCell ref="A15:B15"/>
    <mergeCell ref="A13:B13"/>
    <mergeCell ref="A14:B14"/>
    <mergeCell ref="A16:B16"/>
    <mergeCell ref="A17:B17"/>
    <mergeCell ref="A11:B11"/>
    <mergeCell ref="A19:B19"/>
    <mergeCell ref="E17:F17"/>
    <mergeCell ref="A9:B9"/>
    <mergeCell ref="A1:J1"/>
    <mergeCell ref="A2:J2"/>
    <mergeCell ref="C5:H5"/>
    <mergeCell ref="A5:B5"/>
    <mergeCell ref="C4:D4"/>
    <mergeCell ref="E4:G4"/>
    <mergeCell ref="C3:D3"/>
    <mergeCell ref="E3:G3"/>
    <mergeCell ref="C6:J6"/>
    <mergeCell ref="E11:F11"/>
    <mergeCell ref="E13:F13"/>
    <mergeCell ref="E15:F15"/>
    <mergeCell ref="E16:F16"/>
    <mergeCell ref="E14:F14"/>
    <mergeCell ref="I14:J14"/>
    <mergeCell ref="I15:J15"/>
    <mergeCell ref="I16:J16"/>
    <mergeCell ref="C9:D9"/>
    <mergeCell ref="F9:G9"/>
    <mergeCell ref="A24:B24"/>
    <mergeCell ref="A21:B21"/>
    <mergeCell ref="A22:B22"/>
    <mergeCell ref="E25:F25"/>
    <mergeCell ref="A29:B29"/>
    <mergeCell ref="A27:B27"/>
    <mergeCell ref="A28:B28"/>
    <mergeCell ref="A25:B25"/>
    <mergeCell ref="A23:B23"/>
    <mergeCell ref="E23:F23"/>
    <mergeCell ref="E24:F24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 tint="-0.249977111117893"/>
  </sheetPr>
  <dimension ref="A1:G30"/>
  <sheetViews>
    <sheetView workbookViewId="0">
      <selection activeCell="J31" sqref="J31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23</v>
      </c>
      <c r="B1" s="2"/>
    </row>
    <row r="2" spans="1:5" x14ac:dyDescent="0.25">
      <c r="A2" t="s">
        <v>74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84</v>
      </c>
      <c r="B13" s="4"/>
    </row>
    <row r="14" spans="1:5" x14ac:dyDescent="0.25">
      <c r="A14" s="226" t="str">
        <f>Formulaire!A40</f>
        <v>fr</v>
      </c>
      <c r="B14" s="226"/>
    </row>
    <row r="15" spans="1:5" x14ac:dyDescent="0.25">
      <c r="A15" s="226" t="str">
        <f>Formulaire!B13</f>
        <v xml:space="preserve">  </v>
      </c>
      <c r="B15" s="226"/>
      <c r="C15" s="5"/>
    </row>
    <row r="16" spans="1:5" x14ac:dyDescent="0.25">
      <c r="A16" s="226" t="str">
        <f>Formulaire!B14</f>
        <v xml:space="preserve"> </v>
      </c>
      <c r="B16" s="226"/>
      <c r="C16" s="5"/>
    </row>
    <row r="17" spans="1:7" x14ac:dyDescent="0.25">
      <c r="A17" s="226" t="str">
        <f>Formulaire!B15</f>
        <v xml:space="preserve"> </v>
      </c>
      <c r="B17" s="226"/>
      <c r="C17" s="5"/>
    </row>
    <row r="18" spans="1:7" x14ac:dyDescent="0.25">
      <c r="C18" s="5"/>
    </row>
    <row r="19" spans="1:7" x14ac:dyDescent="0.25">
      <c r="A19" s="243" t="s">
        <v>50</v>
      </c>
      <c r="B19" s="243"/>
      <c r="C19" s="76" t="s">
        <v>11</v>
      </c>
      <c r="D19" s="6" t="s">
        <v>60</v>
      </c>
      <c r="E19" s="6" t="s">
        <v>12</v>
      </c>
      <c r="F19" s="6" t="s">
        <v>68</v>
      </c>
      <c r="G19" s="57" t="s">
        <v>0</v>
      </c>
    </row>
    <row r="20" spans="1:7" x14ac:dyDescent="0.25">
      <c r="A20" t="str">
        <f>Formulaire!I12</f>
        <v xml:space="preserve"> </v>
      </c>
      <c r="B20" t="str">
        <f>Formulaire!B12</f>
        <v xml:space="preserve"> </v>
      </c>
      <c r="C20" s="63" t="str">
        <f>Formulaire!B16</f>
        <v xml:space="preserve"> </v>
      </c>
      <c r="D20" s="1" t="str">
        <f>Formulaire!B17</f>
        <v xml:space="preserve"> </v>
      </c>
      <c r="E20" s="1" t="s">
        <v>61</v>
      </c>
      <c r="F20" s="64">
        <v>0</v>
      </c>
      <c r="G20" s="8" t="s">
        <v>0</v>
      </c>
    </row>
    <row r="21" spans="1:7" x14ac:dyDescent="0.25">
      <c r="C21" s="55"/>
      <c r="D21" s="1" t="str">
        <f>Formulaire!B17</f>
        <v xml:space="preserve"> </v>
      </c>
      <c r="E21" s="1" t="s">
        <v>63</v>
      </c>
      <c r="F21" s="64">
        <f>Paiements!C20</f>
        <v>0</v>
      </c>
      <c r="G21" s="8"/>
    </row>
    <row r="22" spans="1:7" hidden="1" x14ac:dyDescent="0.25">
      <c r="D22" s="1" t="s">
        <v>14</v>
      </c>
      <c r="E22" s="55" t="s">
        <v>62</v>
      </c>
      <c r="F22" s="65">
        <f>Paiements!C12</f>
        <v>100</v>
      </c>
      <c r="G22" t="s">
        <v>0</v>
      </c>
    </row>
    <row r="23" spans="1:7" ht="15.75" thickBot="1" x14ac:dyDescent="0.3">
      <c r="C23" s="9"/>
      <c r="D23" s="1" t="str">
        <f>Formulaire!B17</f>
        <v xml:space="preserve"> </v>
      </c>
      <c r="E23" s="56" t="s">
        <v>75</v>
      </c>
      <c r="F23" s="66">
        <f>Paiements!C27</f>
        <v>10</v>
      </c>
      <c r="G23" t="s">
        <v>0</v>
      </c>
    </row>
    <row r="24" spans="1:7" ht="19.5" thickTop="1" x14ac:dyDescent="0.3">
      <c r="C24" s="7"/>
      <c r="E24" s="10" t="s">
        <v>15</v>
      </c>
      <c r="F24" s="67">
        <f>F20+F21+F23</f>
        <v>10</v>
      </c>
    </row>
    <row r="25" spans="1:7" ht="18.75" x14ac:dyDescent="0.3">
      <c r="C25" s="7"/>
      <c r="E25" s="10"/>
      <c r="F25" s="67"/>
    </row>
    <row r="26" spans="1:7" ht="18.75" x14ac:dyDescent="0.3">
      <c r="C26" s="7"/>
      <c r="E26" s="10"/>
      <c r="F26" s="67"/>
    </row>
    <row r="27" spans="1:7" ht="18.75" x14ac:dyDescent="0.3">
      <c r="C27" s="7"/>
      <c r="E27" s="10"/>
      <c r="F27" s="67"/>
    </row>
    <row r="28" spans="1:7" ht="18.75" x14ac:dyDescent="0.3">
      <c r="C28" s="7"/>
      <c r="E28" s="10"/>
      <c r="F28" s="11"/>
    </row>
    <row r="29" spans="1:7" x14ac:dyDescent="0.25">
      <c r="A29" s="12" t="s">
        <v>16</v>
      </c>
      <c r="B29" s="12"/>
      <c r="C29" s="7"/>
      <c r="E29" s="7"/>
      <c r="F29" s="9"/>
    </row>
    <row r="30" spans="1:7" x14ac:dyDescent="0.25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955EB-1B43-4870-A62C-7F01175117A3}">
  <sheetPr>
    <tabColor rgb="FF00B0F0"/>
  </sheetPr>
  <dimension ref="A1:G27"/>
  <sheetViews>
    <sheetView workbookViewId="0">
      <selection activeCell="M26" sqref="M26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72</v>
      </c>
      <c r="B1" s="2"/>
    </row>
    <row r="2" spans="1:5" x14ac:dyDescent="0.25">
      <c r="A2" t="s">
        <v>74</v>
      </c>
      <c r="D2" s="97">
        <v>1164959448</v>
      </c>
      <c r="E2" s="97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226" t="str">
        <f>Formulaire!A40</f>
        <v>fr</v>
      </c>
      <c r="B14" s="226"/>
    </row>
    <row r="15" spans="1:5" x14ac:dyDescent="0.25">
      <c r="A15" s="226" t="str">
        <f>Formulaire!B13</f>
        <v xml:space="preserve">  </v>
      </c>
      <c r="B15" s="226"/>
      <c r="C15" s="5"/>
    </row>
    <row r="16" spans="1:5" x14ac:dyDescent="0.25">
      <c r="A16" s="226" t="str">
        <f>Formulaire!B14</f>
        <v xml:space="preserve"> </v>
      </c>
      <c r="B16" s="226"/>
      <c r="C16" s="5"/>
    </row>
    <row r="17" spans="1:7" x14ac:dyDescent="0.25">
      <c r="A17" s="226" t="str">
        <f>Formulaire!B15</f>
        <v xml:space="preserve"> </v>
      </c>
      <c r="B17" s="226"/>
      <c r="C17" s="5"/>
    </row>
    <row r="18" spans="1:7" x14ac:dyDescent="0.25">
      <c r="C18" s="5"/>
    </row>
    <row r="19" spans="1:7" x14ac:dyDescent="0.25">
      <c r="A19" s="243" t="s">
        <v>50</v>
      </c>
      <c r="B19" s="243"/>
      <c r="C19" s="76" t="s">
        <v>11</v>
      </c>
      <c r="D19" s="100" t="s">
        <v>60</v>
      </c>
      <c r="E19" s="100" t="s">
        <v>12</v>
      </c>
      <c r="F19" s="100" t="s">
        <v>68</v>
      </c>
      <c r="G19" s="57" t="s">
        <v>0</v>
      </c>
    </row>
    <row r="20" spans="1:7" x14ac:dyDescent="0.25">
      <c r="A20" t="str">
        <f>Formulaire!I12</f>
        <v xml:space="preserve"> </v>
      </c>
      <c r="B20" t="str">
        <f>Formulaire!B12</f>
        <v xml:space="preserve"> </v>
      </c>
      <c r="C20" s="63" t="str">
        <f>Formulaire!B16</f>
        <v xml:space="preserve"> </v>
      </c>
      <c r="D20" s="98" t="str">
        <f>Formulaire!B17</f>
        <v xml:space="preserve"> </v>
      </c>
      <c r="E20" s="98" t="s">
        <v>61</v>
      </c>
      <c r="F20" s="64">
        <f>Paiements!C35</f>
        <v>0</v>
      </c>
      <c r="G20" s="99" t="s">
        <v>0</v>
      </c>
    </row>
    <row r="21" spans="1:7" ht="18.75" x14ac:dyDescent="0.3">
      <c r="C21" s="7"/>
      <c r="E21" s="10" t="s">
        <v>15</v>
      </c>
      <c r="F21" s="67">
        <f>F20</f>
        <v>0</v>
      </c>
    </row>
    <row r="22" spans="1:7" ht="18.75" x14ac:dyDescent="0.3">
      <c r="C22" s="7"/>
      <c r="E22" s="10"/>
      <c r="F22" s="67"/>
    </row>
    <row r="23" spans="1:7" ht="18.75" x14ac:dyDescent="0.3">
      <c r="C23" s="7"/>
      <c r="E23" s="10"/>
      <c r="F23" s="67"/>
    </row>
    <row r="24" spans="1:7" ht="18.75" x14ac:dyDescent="0.3">
      <c r="C24" s="7"/>
      <c r="E24" s="10"/>
      <c r="F24" s="67"/>
    </row>
    <row r="25" spans="1:7" ht="18.75" x14ac:dyDescent="0.3">
      <c r="C25" s="7"/>
      <c r="E25" s="10"/>
      <c r="F25" s="11"/>
    </row>
    <row r="26" spans="1:7" x14ac:dyDescent="0.25">
      <c r="A26" s="12" t="s">
        <v>16</v>
      </c>
      <c r="B26" s="12"/>
      <c r="C26" s="7"/>
      <c r="E26" s="7"/>
      <c r="F26" s="9"/>
    </row>
    <row r="27" spans="1:7" x14ac:dyDescent="0.25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2019-04-19T11:56:19Z</cp:lastPrinted>
  <dcterms:created xsi:type="dcterms:W3CDTF">2019-03-14T12:07:41Z</dcterms:created>
  <dcterms:modified xsi:type="dcterms:W3CDTF">2019-04-24T04:09:06Z</dcterms:modified>
</cp:coreProperties>
</file>