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204" documentId="11_F5BCA9FE1BA95A18406EFE584A3F8D0DD0864F99" xr6:coauthVersionLast="41" xr6:coauthVersionMax="41" xr10:uidLastSave="{6A3EA96B-8C77-4648-9C9E-F4B207FAA896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6" l="1"/>
  <c r="E22" i="6" l="1"/>
  <c r="G2" i="6" l="1"/>
  <c r="D21" i="6" l="1"/>
  <c r="F26" i="6" l="1"/>
  <c r="D29" i="6" l="1"/>
  <c r="D28" i="6"/>
  <c r="D27" i="6"/>
  <c r="C7" i="2" l="1"/>
  <c r="F5" i="2"/>
  <c r="C5" i="2"/>
  <c r="B18" i="4"/>
  <c r="B21" i="6" l="1"/>
  <c r="E21" i="6" l="1"/>
  <c r="E23" i="6" l="1"/>
  <c r="C26" i="6" s="1"/>
  <c r="C28" i="6"/>
  <c r="C29" i="6"/>
  <c r="C27" i="6"/>
  <c r="E28" i="6" l="1"/>
  <c r="F28" i="6"/>
  <c r="E29" i="6"/>
  <c r="F29" i="6"/>
  <c r="E27" i="6"/>
  <c r="F27" i="6"/>
  <c r="E26" i="6"/>
  <c r="C13" i="2"/>
  <c r="C49" i="2" l="1"/>
  <c r="G9" i="2" l="1"/>
  <c r="B9" i="2"/>
  <c r="F21" i="5" l="1"/>
  <c r="E21" i="4"/>
</calcChain>
</file>

<file path=xl/sharedStrings.xml><?xml version="1.0" encoding="utf-8"?>
<sst xmlns="http://schemas.openxmlformats.org/spreadsheetml/2006/main" count="262" uniqueCount="108">
  <si>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</si>
  <si>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</si>
  <si>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</si>
  <si>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</si>
  <si>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</si>
  <si>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</si>
  <si>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</si>
  <si>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</si>
  <si>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Tél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</si>
  <si>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</si>
  <si>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</si>
  <si>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</si>
  <si>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</si>
  <si>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</si>
  <si>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</si>
  <si>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</si>
  <si>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</si>
  <si>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</si>
  <si>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</si>
  <si>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</si>
  <si>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</si>
  <si>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</si>
  <si>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</si>
  <si>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</si>
  <si>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</si>
  <si>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</si>
  <si>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</si>
  <si>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</si>
  <si>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</si>
  <si>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</si>
  <si>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</si>
  <si>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</si>
  <si>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</si>
  <si>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</si>
  <si>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</si>
  <si>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</si>
  <si>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</si>
  <si>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</si>
  <si>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</si>
  <si>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</si>
  <si>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</si>
  <si>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</si>
  <si>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Ville</t>
  </si>
  <si>
    <t>Courriel</t>
  </si>
  <si>
    <t>Âge</t>
  </si>
  <si>
    <t>Ans</t>
  </si>
  <si>
    <t>Cours choisi</t>
  </si>
  <si>
    <t>Professeur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</si>
  <si>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</si>
  <si>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</si>
  <si>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</si>
  <si>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</si>
  <si>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</si>
  <si>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</si>
  <si>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</si>
  <si>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Août</t>
  </si>
  <si>
    <t>Sept</t>
  </si>
  <si>
    <t>Oct</t>
  </si>
  <si>
    <t>Nov</t>
  </si>
  <si>
    <t>Déc</t>
  </si>
  <si>
    <t xml:space="preserve">  </t>
  </si>
  <si>
    <t>31 août 2019</t>
  </si>
  <si>
    <t xml:space="preserve">Congés : </t>
  </si>
  <si>
    <t>Juin</t>
  </si>
  <si>
    <t xml:space="preserve">       Minutes</t>
  </si>
  <si>
    <t>CHÈQUES</t>
  </si>
  <si>
    <t>RECUS</t>
  </si>
  <si>
    <t>Juill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</si>
  <si>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</si>
  <si>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</si>
  <si>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</si>
  <si>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</si>
  <si>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</si>
  <si>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</si>
  <si>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</si>
  <si>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Nom</t>
  </si>
  <si>
    <t xml:space="preserve">Début </t>
  </si>
  <si>
    <t xml:space="preserve">Fin </t>
  </si>
  <si>
    <t>Début</t>
  </si>
  <si>
    <t>Fin</t>
  </si>
  <si>
    <t>1 paiement</t>
  </si>
  <si>
    <t>2 paiement</t>
  </si>
  <si>
    <t>4 paiement</t>
  </si>
  <si>
    <t>9 paiement</t>
  </si>
  <si>
    <t>Durée</t>
  </si>
  <si>
    <t>minutes</t>
  </si>
  <si>
    <t>de septembre à mai(1é ou le 15 du mois)+ $25 inscription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</si>
  <si>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</si>
  <si>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</si>
  <si>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</si>
  <si>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</si>
  <si>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3 février 2000</t>
  </si>
  <si>
    <t>Code Postal</t>
  </si>
  <si>
    <t>J6K 0J7</t>
  </si>
  <si>
    <t>Cel</t>
  </si>
  <si>
    <t>Rabais sur  un seul paiement</t>
  </si>
  <si>
    <t xml:space="preserve">            2019-2200</t>
  </si>
  <si>
    <t>30 minutes</t>
  </si>
  <si>
    <t>45 minutes</t>
  </si>
  <si>
    <t>60 minutes</t>
  </si>
  <si>
    <t>75 minutes</t>
  </si>
  <si>
    <t>90 minutes</t>
  </si>
  <si>
    <t>Bonjour.</t>
  </si>
  <si>
    <t>J'aimerais que quand il n'y a pas de X</t>
  </si>
  <si>
    <t>dans b26,   D26 et E26 indique 0 comme D27-28-29</t>
  </si>
  <si>
    <t>Mais j'ai ajouter une fonction dans d26. Si X dans H24</t>
  </si>
  <si>
    <t>D25 indique G26(25$). Pas de X dans H24, G25 indique ( 0)</t>
  </si>
  <si>
    <t>C'est avec cette nouvelle fonction que D26 et E 26 n'est pas comme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</si>
</sst>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  <numFmt numFmtId="168" formatCode="_([$$-409]* #,##0.00_);_([$$-409]* \(#,##0.00\);_([$$-409]* &quot;-&quot;??_);_(@_)"/>
    <numFmt numFmtId="169" formatCode="&quot;$&quot;#,##0.00"/>
    <numFmt numFmtId="170" formatCode="[&lt;=9999999]###\-####;###\-###\-####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" fontId="0" fillId="0" borderId="0" xfId="0" applyNumberFormat="1" applyAlignment="1">
      <alignment horizontal="right"/>
    </xf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3" xfId="0" applyBorder="1"/>
    <xf numFmtId="167" fontId="0" fillId="0" borderId="3" xfId="0" applyNumberFormat="1" applyBorder="1"/>
    <xf numFmtId="0" fontId="0" fillId="0" borderId="3" xfId="0" applyBorder="1" applyAlignment="1">
      <alignment horizontal="center"/>
    </xf>
    <xf numFmtId="167" fontId="0" fillId="0" borderId="6" xfId="0" applyNumberFormat="1" applyBorder="1"/>
    <xf numFmtId="0" fontId="0" fillId="2" borderId="3" xfId="0" applyFill="1" applyBorder="1"/>
    <xf numFmtId="16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/>
    <xf numFmtId="167" fontId="0" fillId="2" borderId="11" xfId="0" applyNumberFormat="1" applyFill="1" applyBorder="1"/>
    <xf numFmtId="0" fontId="2" fillId="0" borderId="0" xfId="0" applyFont="1" applyProtection="1">
      <protection locked="0"/>
    </xf>
    <xf numFmtId="167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0" fillId="3" borderId="3" xfId="0" applyFill="1" applyBorder="1"/>
    <xf numFmtId="167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4" borderId="0" xfId="0" applyFont="1" applyFill="1" applyProtection="1">
      <protection locked="0"/>
    </xf>
    <xf numFmtId="0" fontId="1" fillId="0" borderId="0" xfId="0" applyFont="1"/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  <protection locked="0"/>
    </xf>
    <xf numFmtId="168" fontId="0" fillId="0" borderId="0" xfId="0" applyNumberFormat="1" applyProtection="1">
      <protection locked="0"/>
    </xf>
    <xf numFmtId="0" fontId="0" fillId="0" borderId="13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4" xfId="0" applyBorder="1" applyProtection="1">
      <protection locked="0"/>
    </xf>
    <xf numFmtId="169" fontId="0" fillId="0" borderId="0" xfId="0" applyNumberFormat="1" applyProtection="1">
      <protection locked="0"/>
    </xf>
    <xf numFmtId="169" fontId="0" fillId="0" borderId="0" xfId="0" applyNumberFormat="1" applyAlignment="1">
      <alignment horizontal="center"/>
    </xf>
    <xf numFmtId="169" fontId="11" fillId="0" borderId="0" xfId="0" applyNumberFormat="1" applyFont="1" applyAlignment="1" applyProtection="1">
      <alignment horizontal="left" vertical="center"/>
      <protection locked="0"/>
    </xf>
    <xf numFmtId="169" fontId="0" fillId="0" borderId="0" xfId="0" applyNumberFormat="1" applyAlignment="1" applyProtection="1">
      <alignment horizontal="left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169" fontId="11" fillId="0" borderId="4" xfId="0" applyNumberFormat="1" applyFont="1" applyBorder="1" applyAlignment="1" applyProtection="1">
      <alignment horizontal="left" vertical="center"/>
      <protection locked="0"/>
    </xf>
    <xf numFmtId="16" fontId="0" fillId="0" borderId="0" xfId="0" applyNumberFormat="1" applyProtection="1">
      <protection locked="0"/>
    </xf>
    <xf numFmtId="169" fontId="0" fillId="0" borderId="5" xfId="0" applyNumberForma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69" fontId="0" fillId="0" borderId="0" xfId="0" applyNumberFormat="1" applyAlignment="1" applyProtection="1">
      <alignment vertical="center"/>
      <protection locked="0"/>
    </xf>
    <xf numFmtId="169" fontId="0" fillId="0" borderId="0" xfId="0" applyNumberFormat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2" fillId="0" borderId="6" xfId="0" applyFont="1" applyBorder="1" applyAlignment="1" applyProtection="1">
      <alignment horizontal="right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2" fillId="0" borderId="3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2" xfId="0" applyFont="1" applyBorder="1" applyAlignment="1">
      <alignment horizontal="right" vertical="center"/>
    </xf>
    <xf numFmtId="0" fontId="0" fillId="0" borderId="0" xfId="0" applyAlignment="1">
      <alignment vertical="center"/>
    </xf>
    <xf numFmtId="10" fontId="2" fillId="0" borderId="3" xfId="3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right" vertic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vertical="center"/>
      <protection locked="0"/>
    </xf>
    <xf numFmtId="0" fontId="15" fillId="0" borderId="0" xfId="0" applyFont="1" applyProtection="1"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5" xfId="0" applyFont="1" applyBorder="1" applyAlignment="1">
      <alignment horizontal="right" vertical="center"/>
    </xf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horizontal="left" vertical="center"/>
    </xf>
    <xf numFmtId="167" fontId="0" fillId="0" borderId="14" xfId="0" applyNumberFormat="1" applyBorder="1" applyAlignment="1" applyProtection="1">
      <alignment vertical="center"/>
      <protection locked="0"/>
    </xf>
    <xf numFmtId="167" fontId="0" fillId="0" borderId="5" xfId="0" applyNumberFormat="1" applyBorder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/>
      <protection locked="0"/>
    </xf>
    <xf numFmtId="168" fontId="0" fillId="0" borderId="3" xfId="0" applyNumberFormat="1" applyBorder="1" applyAlignment="1" applyProtection="1">
      <alignment vertical="center"/>
      <protection locked="0"/>
    </xf>
    <xf numFmtId="168" fontId="0" fillId="0" borderId="12" xfId="0" applyNumberFormat="1" applyBorder="1" applyAlignment="1" applyProtection="1">
      <alignment vertical="center"/>
      <protection locked="0"/>
    </xf>
    <xf numFmtId="168" fontId="0" fillId="0" borderId="3" xfId="2" applyNumberFormat="1" applyFont="1" applyBorder="1" applyAlignment="1" applyProtection="1">
      <alignment vertical="center"/>
      <protection locked="0"/>
    </xf>
    <xf numFmtId="168" fontId="12" fillId="0" borderId="3" xfId="0" applyNumberFormat="1" applyFont="1" applyBorder="1" applyAlignment="1" applyProtection="1">
      <alignment vertical="center"/>
      <protection locked="0"/>
    </xf>
    <xf numFmtId="168" fontId="13" fillId="0" borderId="6" xfId="0" applyNumberFormat="1" applyFont="1" applyBorder="1" applyAlignment="1">
      <alignment horizontal="center" vertical="center"/>
    </xf>
    <xf numFmtId="168" fontId="13" fillId="0" borderId="3" xfId="0" applyNumberFormat="1" applyFont="1" applyBorder="1" applyAlignment="1">
      <alignment horizontal="center" vertical="center"/>
    </xf>
    <xf numFmtId="0" fontId="0" fillId="0" borderId="4" xfId="0" applyBorder="1" applyAlignment="1" applyProtection="1">
      <alignment vertical="center"/>
      <protection locked="0"/>
    </xf>
    <xf numFmtId="168" fontId="0" fillId="0" borderId="4" xfId="0" applyNumberFormat="1" applyBorder="1" applyAlignment="1" applyProtection="1">
      <alignment vertical="center"/>
      <protection locked="0"/>
    </xf>
    <xf numFmtId="168" fontId="0" fillId="0" borderId="13" xfId="0" applyNumberFormat="1" applyBorder="1" applyAlignment="1" applyProtection="1">
      <alignment vertical="center"/>
      <protection locked="0"/>
    </xf>
    <xf numFmtId="168" fontId="0" fillId="0" borderId="18" xfId="0" applyNumberFormat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0" fillId="0" borderId="19" xfId="0" applyBorder="1" applyAlignment="1">
      <alignment horizontal="center" vertical="center"/>
    </xf>
    <xf numFmtId="0" fontId="2" fillId="0" borderId="20" xfId="0" applyFont="1" applyBorder="1" applyAlignment="1">
      <alignment vertical="center"/>
    </xf>
    <xf numFmtId="167" fontId="0" fillId="0" borderId="19" xfId="0" applyNumberFormat="1" applyBorder="1" applyAlignment="1">
      <alignment horizontal="center" vertical="center"/>
    </xf>
    <xf numFmtId="167" fontId="0" fillId="0" borderId="19" xfId="0" applyNumberFormat="1" applyBorder="1" applyAlignment="1" applyProtection="1">
      <alignment horizontal="center" vertical="center"/>
      <protection locked="0"/>
    </xf>
    <xf numFmtId="0" fontId="8" fillId="0" borderId="19" xfId="3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168" fontId="0" fillId="0" borderId="22" xfId="0" applyNumberFormat="1" applyBorder="1" applyAlignment="1" applyProtection="1">
      <alignment vertical="center"/>
      <protection locked="0"/>
    </xf>
    <xf numFmtId="168" fontId="0" fillId="0" borderId="3" xfId="0" applyNumberFormat="1" applyBorder="1" applyAlignment="1">
      <alignment vertical="center"/>
    </xf>
    <xf numFmtId="168" fontId="0" fillId="0" borderId="3" xfId="0" applyNumberFormat="1" applyBorder="1" applyAlignment="1" applyProtection="1">
      <alignment horizontal="center" vertic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right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left"/>
    </xf>
    <xf numFmtId="167" fontId="2" fillId="0" borderId="3" xfId="0" applyNumberFormat="1" applyFont="1" applyBorder="1" applyAlignment="1">
      <alignment horizontal="center" vertical="center"/>
    </xf>
    <xf numFmtId="167" fontId="2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167" fontId="2" fillId="0" borderId="5" xfId="2" applyNumberFormat="1" applyFont="1" applyBorder="1" applyAlignment="1">
      <alignment horizontal="left" vertical="center"/>
    </xf>
    <xf numFmtId="167" fontId="2" fillId="0" borderId="3" xfId="2" applyNumberFormat="1" applyFont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4" fillId="0" borderId="4" xfId="1" applyFont="1" applyBorder="1" applyAlignment="1">
      <alignment horizontal="left" vertical="center"/>
    </xf>
    <xf numFmtId="0" fontId="14" fillId="0" borderId="7" xfId="1" applyFont="1" applyBorder="1" applyAlignment="1">
      <alignment horizontal="left" vertical="center"/>
    </xf>
    <xf numFmtId="0" fontId="14" fillId="0" borderId="5" xfId="1" applyFont="1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9" fillId="4" borderId="0" xfId="0" applyFont="1" applyFill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17" fillId="5" borderId="13" xfId="0" applyFont="1" applyFill="1" applyBorder="1" applyAlignment="1" applyProtection="1">
      <alignment horizontal="center" vertical="center"/>
      <protection locked="0"/>
    </xf>
    <xf numFmtId="0" fontId="17" fillId="5" borderId="14" xfId="0" applyFont="1" applyFill="1" applyBorder="1" applyAlignment="1" applyProtection="1">
      <alignment horizontal="center" vertical="center"/>
      <protection locked="0"/>
    </xf>
    <xf numFmtId="0" fontId="17" fillId="5" borderId="16" xfId="0" applyFont="1" applyFill="1" applyBorder="1" applyAlignment="1" applyProtection="1">
      <alignment horizontal="center" vertical="center"/>
      <protection locked="0"/>
    </xf>
    <xf numFmtId="0" fontId="17" fillId="5" borderId="17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left" vertical="center"/>
    </xf>
    <xf numFmtId="170" fontId="0" fillId="0" borderId="4" xfId="0" applyNumberFormat="1" applyBorder="1" applyAlignment="1" applyProtection="1">
      <alignment horizontal="left" vertical="center"/>
      <protection locked="0"/>
    </xf>
    <xf numFmtId="170" fontId="0" fillId="0" borderId="7" xfId="0" applyNumberFormat="1" applyBorder="1" applyAlignment="1" applyProtection="1">
      <alignment horizontal="left" vertical="center"/>
      <protection locked="0"/>
    </xf>
    <xf numFmtId="170" fontId="0" fillId="0" borderId="5" xfId="0" applyNumberFormat="1" applyBorder="1" applyAlignment="1" applyProtection="1">
      <alignment horizontal="left" vertical="center"/>
      <protection locked="0"/>
    </xf>
    <xf numFmtId="170" fontId="0" fillId="0" borderId="3" xfId="0" applyNumberFormat="1" applyBorder="1" applyAlignment="1" applyProtection="1">
      <alignment horizontal="left"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3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7" xfId="0" applyBorder="1" applyAlignment="1" applyProtection="1">
      <alignment horizontal="center" vertical="center"/>
      <protection locked="0"/>
    </xf>
    <xf numFmtId="168" fontId="0" fillId="0" borderId="28" xfId="0" applyNumberFormat="1" applyBorder="1" applyAlignment="1" applyProtection="1">
      <alignment vertical="center"/>
      <protection locked="0"/>
    </xf>
    <xf numFmtId="0" fontId="0" fillId="0" borderId="29" xfId="0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168" fontId="2" fillId="0" borderId="25" xfId="0" applyNumberFormat="1" applyFont="1" applyBorder="1" applyAlignment="1" applyProtection="1">
      <alignment horizontal="center" vertical="center"/>
      <protection locked="0"/>
    </xf>
    <xf numFmtId="0" fontId="2" fillId="6" borderId="15" xfId="0" applyFont="1" applyFill="1" applyBorder="1" applyAlignment="1" applyProtection="1">
      <alignment vertical="center"/>
      <protection locked="0"/>
    </xf>
    <xf numFmtId="0" fontId="2" fillId="6" borderId="15" xfId="0" applyFont="1" applyFill="1" applyBorder="1" applyAlignment="1" applyProtection="1">
      <alignment horizontal="right" vertical="center"/>
      <protection locked="0"/>
    </xf>
    <xf numFmtId="0" fontId="2" fillId="6" borderId="15" xfId="0" applyFont="1" applyFill="1" applyBorder="1" applyAlignment="1" applyProtection="1">
      <alignment horizontal="left" vertical="center"/>
      <protection locked="0"/>
    </xf>
    <xf numFmtId="0" fontId="6" fillId="6" borderId="26" xfId="0" applyFont="1" applyFill="1" applyBorder="1" applyAlignment="1" applyProtection="1">
      <alignment horizontal="center" vertical="center"/>
      <protection locked="0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29</xdr:row>
      <xdr:rowOff>82550</xdr:rowOff>
    </xdr:from>
    <xdr:to>
      <xdr:col>7</xdr:col>
      <xdr:colOff>825500</xdr:colOff>
      <xdr:row>38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699250"/>
          <a:ext cx="6029324" cy="172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/>
        </a:p>
      </xdr:txBody>
    </xdr:sp>
    <xdr:clientData/>
  </xdr:twoCellAnchor>
  <xdr:twoCellAnchor>
    <xdr:from>
      <xdr:col>4</xdr:col>
      <xdr:colOff>520700</xdr:colOff>
      <xdr:row>4</xdr:row>
      <xdr:rowOff>1</xdr:rowOff>
    </xdr:from>
    <xdr:to>
      <xdr:col>7</xdr:col>
      <xdr:colOff>831846</xdr:colOff>
      <xdr:row>6</xdr:row>
      <xdr:rowOff>63500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H="1">
          <a:off x="3435350" y="742951"/>
          <a:ext cx="2412996" cy="444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1é juin 2019 élèves du mardi au samedi. 9-10 juin du dimanche, lundi</a:t>
          </a:r>
        </a:p>
        <a:p>
          <a:r>
            <a:rPr lang="fr-CA" sz="800"/>
            <a:t>gg</a:t>
          </a:r>
        </a:p>
        <a:p>
          <a:r>
            <a:rPr lang="fr-CA" sz="1100"/>
            <a:t>kjhkjhkjhkjhkjhkjhkjhkjhkjhkjhlk;jl;</a:t>
          </a:r>
        </a:p>
      </xdr:txBody>
    </xdr:sp>
    <xdr:clientData/>
  </xdr:twoCellAnchor>
  <xdr:twoCellAnchor>
    <xdr:from>
      <xdr:col>4</xdr:col>
      <xdr:colOff>527045</xdr:colOff>
      <xdr:row>6</xdr:row>
      <xdr:rowOff>6350</xdr:rowOff>
    </xdr:from>
    <xdr:to>
      <xdr:col>7</xdr:col>
      <xdr:colOff>831840</xdr:colOff>
      <xdr:row>8</xdr:row>
      <xdr:rowOff>12700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 flipH="1">
          <a:off x="3517895" y="1130300"/>
          <a:ext cx="2527295" cy="38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2-3 sept, 23 déc. 2018 au 5 janv. 2019</a:t>
          </a:r>
        </a:p>
        <a:p>
          <a:r>
            <a:rPr lang="fr-CA" sz="800"/>
            <a:t>3 au 9 mars 2019.</a:t>
          </a:r>
          <a:r>
            <a:rPr lang="fr-CA" sz="800" baseline="0"/>
            <a:t> 19 au 22 avril 2019</a:t>
          </a:r>
          <a:endParaRPr lang="fr-CA" sz="800"/>
        </a:p>
      </xdr:txBody>
    </xdr:sp>
    <xdr:clientData/>
  </xdr:twoCellAnchor>
  <xdr:twoCellAnchor>
    <xdr:from>
      <xdr:col>6</xdr:col>
      <xdr:colOff>12700</xdr:colOff>
      <xdr:row>28</xdr:row>
      <xdr:rowOff>12700</xdr:rowOff>
    </xdr:from>
    <xdr:to>
      <xdr:col>8</xdr:col>
      <xdr:colOff>0</xdr:colOff>
      <xdr:row>29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4718050" y="6305550"/>
          <a:ext cx="13271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aseline="0"/>
            <a:t>1 ou le 15, sept à mai</a:t>
          </a:r>
        </a:p>
      </xdr:txBody>
    </xdr:sp>
    <xdr:clientData/>
  </xdr:twoCellAnchor>
  <xdr:twoCellAnchor>
    <xdr:from>
      <xdr:col>6</xdr:col>
      <xdr:colOff>12700</xdr:colOff>
      <xdr:row>27</xdr:row>
      <xdr:rowOff>12700</xdr:rowOff>
    </xdr:from>
    <xdr:to>
      <xdr:col>8</xdr:col>
      <xdr:colOff>0</xdr:colOff>
      <xdr:row>28</xdr:row>
      <xdr:rowOff>6350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18050" y="5949950"/>
          <a:ext cx="13271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 septembre, 1 nov.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15 janvier, 15 mars 2020</a:t>
          </a:r>
        </a:p>
        <a:p>
          <a:endParaRPr lang="fr-CA" sz="800" baseline="0">
            <a:latin typeface="Calibri" panose="020F0502020204030204" pitchFamily="34" charset="0"/>
            <a:cs typeface="Calibri" panose="020F0502020204030204" pitchFamily="34" charset="0"/>
          </a:endParaRPr>
        </a:p>
        <a:p>
          <a:r>
            <a:rPr lang="fr-CA" sz="800" baseline="0">
              <a:latin typeface="Calibri" panose="020F0502020204030204" pitchFamily="34" charset="0"/>
              <a:cs typeface="Calibri" panose="020F0502020204030204" pitchFamily="34" charset="0"/>
            </a:rPr>
            <a:t> </a:t>
          </a:r>
          <a:endParaRPr lang="fr-CA" sz="800"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6</xdr:col>
      <xdr:colOff>12700</xdr:colOff>
      <xdr:row>26</xdr:row>
      <xdr:rowOff>0</xdr:rowOff>
    </xdr:from>
    <xdr:to>
      <xdr:col>7</xdr:col>
      <xdr:colOff>819150</xdr:colOff>
      <xdr:row>27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718050" y="558165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Septembre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Janvier 2020</a:t>
          </a:r>
        </a:p>
      </xdr:txBody>
    </xdr:sp>
    <xdr:clientData/>
  </xdr:twoCellAnchor>
  <xdr:twoCellAnchor>
    <xdr:from>
      <xdr:col>8</xdr:col>
      <xdr:colOff>736600</xdr:colOff>
      <xdr:row>17</xdr:row>
      <xdr:rowOff>6350</xdr:rowOff>
    </xdr:from>
    <xdr:to>
      <xdr:col>11</xdr:col>
      <xdr:colOff>628650</xdr:colOff>
      <xdr:row>20</xdr:row>
      <xdr:rowOff>196850</xdr:rowOff>
    </xdr:to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781800" y="3568700"/>
          <a:ext cx="21780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            TARIFS</a:t>
          </a:r>
        </a:p>
        <a:p>
          <a:r>
            <a:rPr lang="fr-CA" sz="800"/>
            <a:t>30 minutes 23$</a:t>
          </a:r>
        </a:p>
        <a:p>
          <a:r>
            <a:rPr lang="fr-CA" sz="800"/>
            <a:t>45 minutes 32$</a:t>
          </a:r>
        </a:p>
        <a:p>
          <a:r>
            <a:rPr lang="fr-CA" sz="800"/>
            <a:t>60 minutes</a:t>
          </a:r>
          <a:r>
            <a:rPr lang="fr-CA" sz="800" baseline="0"/>
            <a:t> 40$</a:t>
          </a:r>
        </a:p>
        <a:p>
          <a:r>
            <a:rPr lang="fr-CA" sz="800" baseline="0"/>
            <a:t>75 minutes 50$</a:t>
          </a:r>
        </a:p>
        <a:p>
          <a:r>
            <a:rPr lang="fr-CA" sz="800" baseline="0"/>
            <a:t>90 minutes 60$</a:t>
          </a:r>
        </a:p>
        <a:p>
          <a:endParaRPr lang="fr-CA" sz="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O41"/>
  <sheetViews>
    <sheetView tabSelected="1" topLeftCell="A16" zoomScale="150" zoomScaleNormal="150" workbookViewId="0">
      <selection activeCell="L32" sqref="L32"/>
    </sheetView>
  </sheetViews>
  <sheetFormatPr baseColWidth="10" defaultColWidth="11.42578125" defaultRowHeight="15" x14ac:dyDescent="0.25"/>
  <cols>
    <col min="1" max="1" width="16.42578125" customWidth="1"/>
    <col min="2" max="2" width="1.5703125" customWidth="1"/>
    <col min="3" max="3" width="13.7109375" customWidth="1"/>
    <col min="4" max="4" width="13" customWidth="1"/>
    <col min="5" max="5" width="12" customWidth="1"/>
    <col min="6" max="6" width="12.7109375" customWidth="1"/>
    <col min="7" max="7" width="8.28515625" customWidth="1"/>
    <col min="8" max="8" width="12.42578125" customWidth="1"/>
  </cols>
  <sheetData>
    <row r="1" spans="1:15" ht="15" customHeight="1" x14ac:dyDescent="0.3">
      <c r="A1" s="135" t="s">
        <v>1</v>
      </c>
      <c r="B1" s="135"/>
      <c r="C1" s="135"/>
      <c r="D1" s="135"/>
      <c r="E1" s="135"/>
      <c r="F1" s="135"/>
      <c r="G1" s="135"/>
      <c r="H1" s="135"/>
      <c r="I1" s="43"/>
      <c r="J1" s="43"/>
      <c r="K1" s="43"/>
      <c r="L1" s="43"/>
      <c r="M1" s="43"/>
      <c r="N1" s="43"/>
    </row>
    <row r="2" spans="1:15" ht="15.75" customHeight="1" x14ac:dyDescent="0.3">
      <c r="A2" s="44" t="s">
        <v>0</v>
      </c>
      <c r="B2" s="44"/>
      <c r="C2" s="44"/>
      <c r="D2" s="114" t="s">
        <v>96</v>
      </c>
      <c r="E2" s="114"/>
      <c r="F2" s="44"/>
      <c r="G2" s="152" t="str">
        <f>IF(B26="x","Payé","")</f>
        <v/>
      </c>
      <c r="H2" s="153"/>
      <c r="I2" s="44"/>
      <c r="J2" s="44"/>
      <c r="K2" s="44"/>
      <c r="L2" s="44"/>
      <c r="M2" s="44"/>
      <c r="N2" s="44"/>
    </row>
    <row r="3" spans="1:15" ht="11.25" customHeight="1" x14ac:dyDescent="0.7">
      <c r="A3" s="22" t="s">
        <v>0</v>
      </c>
      <c r="B3" s="22"/>
      <c r="C3" s="22"/>
      <c r="D3" s="22"/>
      <c r="E3" s="149" t="s">
        <v>0</v>
      </c>
      <c r="F3" s="149"/>
      <c r="G3" s="154"/>
      <c r="H3" s="155"/>
      <c r="I3" s="42" t="s">
        <v>0</v>
      </c>
      <c r="J3" s="42"/>
      <c r="K3" s="42"/>
      <c r="L3" s="22"/>
      <c r="M3" s="22"/>
      <c r="N3" s="22"/>
    </row>
    <row r="4" spans="1:15" ht="15.75" customHeight="1" x14ac:dyDescent="0.3">
      <c r="A4" s="150" t="s">
        <v>2</v>
      </c>
      <c r="B4" s="150"/>
      <c r="C4" s="150"/>
      <c r="D4" s="150"/>
      <c r="E4" s="34" t="s">
        <v>76</v>
      </c>
      <c r="F4" s="151" t="s">
        <v>61</v>
      </c>
      <c r="G4" s="151"/>
      <c r="H4" s="151"/>
      <c r="I4" s="151"/>
      <c r="J4" s="22"/>
      <c r="K4" s="45"/>
      <c r="L4" s="22"/>
      <c r="M4" s="22"/>
      <c r="N4" s="22"/>
    </row>
    <row r="5" spans="1:15" x14ac:dyDescent="0.25">
      <c r="A5" s="18" t="s">
        <v>3</v>
      </c>
      <c r="B5" s="18"/>
      <c r="C5" s="18"/>
      <c r="D5" s="18"/>
      <c r="E5" s="34" t="s">
        <v>77</v>
      </c>
      <c r="F5" s="136" t="s">
        <v>0</v>
      </c>
      <c r="G5" s="136"/>
      <c r="H5" s="136"/>
      <c r="I5" s="22" t="s">
        <v>0</v>
      </c>
      <c r="J5" s="22"/>
      <c r="K5" s="22"/>
      <c r="L5" s="22"/>
      <c r="M5" s="22"/>
      <c r="N5" s="22"/>
    </row>
    <row r="6" spans="1:15" x14ac:dyDescent="0.25">
      <c r="A6" s="18" t="s">
        <v>4</v>
      </c>
      <c r="B6" s="18"/>
      <c r="C6" s="18"/>
      <c r="D6" s="18"/>
      <c r="E6" s="22"/>
      <c r="F6" s="136"/>
      <c r="G6" s="136"/>
      <c r="H6" s="136"/>
      <c r="I6" s="22"/>
      <c r="J6" s="22"/>
      <c r="K6" s="22"/>
      <c r="L6" s="22"/>
      <c r="M6" s="22"/>
      <c r="N6" s="22"/>
    </row>
    <row r="7" spans="1:15" x14ac:dyDescent="0.25">
      <c r="A7" s="22"/>
      <c r="B7" s="22"/>
      <c r="C7" s="22"/>
      <c r="D7" s="22"/>
      <c r="E7" s="46" t="s">
        <v>62</v>
      </c>
      <c r="F7" s="48" t="s">
        <v>0</v>
      </c>
      <c r="G7" s="49"/>
      <c r="H7" s="50"/>
      <c r="I7" s="22"/>
      <c r="J7" s="22"/>
      <c r="K7" s="36"/>
      <c r="L7" s="22"/>
      <c r="M7" s="22"/>
      <c r="N7" s="22"/>
    </row>
    <row r="8" spans="1:15" x14ac:dyDescent="0.25">
      <c r="A8" s="22"/>
      <c r="B8" s="22"/>
      <c r="C8" s="22"/>
      <c r="D8" s="22"/>
      <c r="E8" s="22"/>
      <c r="F8" s="23" t="s">
        <v>0</v>
      </c>
      <c r="G8" s="22"/>
      <c r="H8" s="24"/>
      <c r="I8" s="22"/>
      <c r="J8" s="22"/>
      <c r="K8" s="22"/>
      <c r="L8" s="22"/>
      <c r="M8" s="22"/>
      <c r="N8" s="22"/>
    </row>
    <row r="9" spans="1:15" ht="18" customHeight="1" x14ac:dyDescent="0.25">
      <c r="A9" s="137" t="s">
        <v>5</v>
      </c>
      <c r="B9" s="137"/>
      <c r="C9" s="137"/>
      <c r="D9" s="137"/>
      <c r="E9" s="137"/>
      <c r="F9" s="137"/>
      <c r="G9" s="137"/>
      <c r="H9" s="137"/>
      <c r="I9" s="22"/>
      <c r="J9" s="22"/>
      <c r="K9" s="22"/>
      <c r="L9" s="22"/>
      <c r="M9" s="22"/>
      <c r="N9" s="22"/>
      <c r="O9" s="22"/>
    </row>
    <row r="10" spans="1:15" ht="18" customHeight="1" x14ac:dyDescent="0.25">
      <c r="A10" s="70" t="s">
        <v>75</v>
      </c>
      <c r="B10" s="118" t="s">
        <v>0</v>
      </c>
      <c r="C10" s="119"/>
      <c r="D10" s="120"/>
      <c r="E10" s="66" t="s">
        <v>6</v>
      </c>
      <c r="F10" s="118" t="s">
        <v>0</v>
      </c>
      <c r="G10" s="119"/>
      <c r="H10" s="120"/>
      <c r="I10" s="22"/>
      <c r="J10" s="22"/>
      <c r="K10" s="22"/>
      <c r="L10" s="22"/>
      <c r="M10" s="22"/>
      <c r="N10" s="22"/>
      <c r="O10" s="22"/>
    </row>
    <row r="11" spans="1:15" ht="18" customHeight="1" x14ac:dyDescent="0.25">
      <c r="A11" s="69" t="s">
        <v>7</v>
      </c>
      <c r="B11" s="128" t="s">
        <v>0</v>
      </c>
      <c r="C11" s="143"/>
      <c r="D11" s="140"/>
      <c r="E11" s="65" t="s">
        <v>8</v>
      </c>
      <c r="F11" s="157">
        <v>1231231234</v>
      </c>
      <c r="G11" s="158"/>
      <c r="H11" s="159"/>
      <c r="I11" s="22"/>
      <c r="J11" s="47"/>
      <c r="K11" s="22"/>
      <c r="L11" s="22"/>
      <c r="M11" s="22"/>
      <c r="N11" s="22"/>
      <c r="O11" s="22"/>
    </row>
    <row r="12" spans="1:15" ht="18" customHeight="1" x14ac:dyDescent="0.25">
      <c r="A12" s="69" t="s">
        <v>42</v>
      </c>
      <c r="B12" s="127" t="s">
        <v>10</v>
      </c>
      <c r="C12" s="127"/>
      <c r="D12" s="127"/>
      <c r="E12" s="82" t="s">
        <v>94</v>
      </c>
      <c r="F12" s="160">
        <v>1231231234</v>
      </c>
      <c r="G12" s="160"/>
      <c r="H12" s="160"/>
      <c r="I12" s="22"/>
      <c r="J12" s="22"/>
      <c r="K12" s="22"/>
      <c r="L12" s="22"/>
      <c r="M12" s="22"/>
      <c r="N12" s="22"/>
      <c r="O12" s="22"/>
    </row>
    <row r="13" spans="1:15" ht="18" customHeight="1" x14ac:dyDescent="0.25">
      <c r="A13" s="69" t="s">
        <v>92</v>
      </c>
      <c r="B13" s="156" t="s">
        <v>93</v>
      </c>
      <c r="C13" s="156"/>
      <c r="D13" s="73"/>
      <c r="E13" s="80"/>
      <c r="F13" s="81"/>
      <c r="G13" s="56"/>
      <c r="H13" s="56"/>
      <c r="I13" s="22"/>
      <c r="J13" s="22"/>
      <c r="K13" s="22"/>
      <c r="L13" s="22"/>
      <c r="M13" s="22"/>
      <c r="N13" s="22"/>
      <c r="O13" s="22"/>
    </row>
    <row r="14" spans="1:15" ht="18" customHeight="1" x14ac:dyDescent="0.25">
      <c r="A14" s="69" t="s">
        <v>18</v>
      </c>
      <c r="B14" s="147" t="s">
        <v>91</v>
      </c>
      <c r="C14" s="148"/>
      <c r="D14" s="65" t="s">
        <v>44</v>
      </c>
      <c r="E14" s="68" t="s">
        <v>0</v>
      </c>
      <c r="F14" s="69" t="s">
        <v>45</v>
      </c>
      <c r="G14" s="56"/>
      <c r="H14" s="56"/>
      <c r="I14" s="22"/>
      <c r="J14" s="22"/>
      <c r="K14" s="22"/>
      <c r="L14" s="22"/>
      <c r="M14" s="22"/>
      <c r="N14" s="22"/>
      <c r="O14" s="22"/>
    </row>
    <row r="15" spans="1:15" ht="18" customHeight="1" x14ac:dyDescent="0.25">
      <c r="A15" s="69" t="s">
        <v>43</v>
      </c>
      <c r="B15" s="144" t="s">
        <v>0</v>
      </c>
      <c r="C15" s="145"/>
      <c r="D15" s="145"/>
      <c r="E15" s="146"/>
      <c r="F15" s="83"/>
      <c r="G15" s="56"/>
      <c r="H15" s="56"/>
      <c r="I15" s="22"/>
      <c r="J15" s="22"/>
      <c r="K15" s="22"/>
      <c r="L15" s="22"/>
      <c r="M15" s="22"/>
      <c r="N15" s="22"/>
      <c r="O15" s="22"/>
    </row>
    <row r="16" spans="1:15" ht="18" customHeight="1" thickBot="1" x14ac:dyDescent="0.3">
      <c r="A16" s="69" t="s">
        <v>46</v>
      </c>
      <c r="B16" s="128" t="s">
        <v>0</v>
      </c>
      <c r="C16" s="143"/>
      <c r="D16" s="140"/>
      <c r="E16" s="71" t="s">
        <v>47</v>
      </c>
      <c r="F16" s="117" t="s">
        <v>0</v>
      </c>
      <c r="G16" s="117"/>
      <c r="H16" s="117"/>
      <c r="I16" s="22"/>
      <c r="J16" s="22">
        <v>60</v>
      </c>
      <c r="K16" s="22"/>
      <c r="L16" s="22"/>
      <c r="M16" s="22"/>
      <c r="N16" s="22"/>
      <c r="O16" s="22"/>
    </row>
    <row r="17" spans="1:15" ht="18" customHeight="1" thickBot="1" x14ac:dyDescent="0.3">
      <c r="A17" s="69" t="s">
        <v>48</v>
      </c>
      <c r="B17" s="128" t="s">
        <v>0</v>
      </c>
      <c r="C17" s="140"/>
      <c r="D17" s="65" t="s">
        <v>49</v>
      </c>
      <c r="E17" s="98" t="s">
        <v>60</v>
      </c>
      <c r="F17" s="111" t="s">
        <v>84</v>
      </c>
      <c r="G17" s="112">
        <v>60</v>
      </c>
      <c r="H17" s="113" t="s">
        <v>85</v>
      </c>
      <c r="I17" s="76"/>
      <c r="J17" s="76"/>
      <c r="K17" s="76"/>
      <c r="L17" s="76"/>
      <c r="M17" s="76"/>
      <c r="N17" s="22"/>
      <c r="O17" s="22"/>
    </row>
    <row r="18" spans="1:15" ht="18" customHeight="1" x14ac:dyDescent="0.25">
      <c r="A18" s="69" t="s">
        <v>78</v>
      </c>
      <c r="B18" s="141" t="s">
        <v>0</v>
      </c>
      <c r="C18" s="142"/>
      <c r="D18" s="72" t="s">
        <v>79</v>
      </c>
      <c r="E18" s="94" t="s">
        <v>0</v>
      </c>
      <c r="F18" s="170" t="s">
        <v>97</v>
      </c>
      <c r="G18" s="171">
        <v>23</v>
      </c>
      <c r="H18" s="172"/>
      <c r="I18" s="76"/>
      <c r="J18" s="76"/>
      <c r="K18" s="76"/>
      <c r="L18" s="76"/>
      <c r="M18" s="76"/>
      <c r="N18" s="22"/>
      <c r="O18" s="22"/>
    </row>
    <row r="19" spans="1:15" ht="18" customHeight="1" x14ac:dyDescent="0.25">
      <c r="A19" s="71" t="s">
        <v>50</v>
      </c>
      <c r="B19" s="127" t="s">
        <v>0</v>
      </c>
      <c r="C19" s="127"/>
      <c r="D19" s="127"/>
      <c r="E19" s="128"/>
      <c r="F19" s="100" t="s">
        <v>98</v>
      </c>
      <c r="G19" s="108">
        <v>32</v>
      </c>
      <c r="H19" s="101"/>
      <c r="I19" s="76"/>
      <c r="J19" s="76"/>
      <c r="K19" s="76"/>
      <c r="L19" s="76"/>
      <c r="M19" s="76"/>
      <c r="N19" s="22"/>
      <c r="O19" s="22"/>
    </row>
    <row r="20" spans="1:15" s="73" customFormat="1" ht="18" customHeight="1" x14ac:dyDescent="0.25">
      <c r="A20" s="84" t="s">
        <v>54</v>
      </c>
      <c r="B20" s="138" t="s">
        <v>64</v>
      </c>
      <c r="C20" s="139"/>
      <c r="D20" s="125" t="s">
        <v>51</v>
      </c>
      <c r="E20" s="126"/>
      <c r="F20" s="102" t="s">
        <v>99</v>
      </c>
      <c r="G20" s="109">
        <v>40</v>
      </c>
      <c r="H20" s="99"/>
      <c r="I20" s="76"/>
      <c r="J20" s="77"/>
      <c r="K20" s="77"/>
      <c r="L20" s="77"/>
      <c r="M20" s="77"/>
      <c r="N20" s="56"/>
      <c r="O20" s="56"/>
    </row>
    <row r="21" spans="1:15" s="73" customFormat="1" ht="18" customHeight="1" thickBot="1" x14ac:dyDescent="0.3">
      <c r="A21" s="67">
        <v>36</v>
      </c>
      <c r="B21" s="161">
        <f>G17</f>
        <v>60</v>
      </c>
      <c r="C21" s="122"/>
      <c r="D21" s="90">
        <f>IF(G17=45,32,IF(G17=75,50,IF(G17=60,40,IF(G17=30,23,IF(G17=90,J16,G17)))))</f>
        <v>40</v>
      </c>
      <c r="E21" s="95">
        <f>D21*A21</f>
        <v>1440</v>
      </c>
      <c r="F21" s="103" t="s">
        <v>100</v>
      </c>
      <c r="G21" s="109">
        <v>50</v>
      </c>
      <c r="H21" s="99"/>
      <c r="I21" s="77"/>
      <c r="J21" s="77"/>
      <c r="K21" s="77"/>
      <c r="L21" s="77"/>
      <c r="M21" s="77"/>
      <c r="N21" s="56"/>
      <c r="O21" s="56"/>
    </row>
    <row r="22" spans="1:15" s="73" customFormat="1" ht="18" customHeight="1" thickBot="1" x14ac:dyDescent="0.3">
      <c r="A22" s="74">
        <v>0.05</v>
      </c>
      <c r="B22" s="176" t="s">
        <v>71</v>
      </c>
      <c r="C22" s="133" t="s">
        <v>95</v>
      </c>
      <c r="D22" s="134"/>
      <c r="E22" s="96">
        <f>IF(B22="x",SUM(E21*A22),0)</f>
        <v>72</v>
      </c>
      <c r="F22" s="104" t="s">
        <v>101</v>
      </c>
      <c r="G22" s="110">
        <v>60</v>
      </c>
      <c r="H22" s="99"/>
      <c r="I22" s="77" t="s">
        <v>102</v>
      </c>
      <c r="J22" s="76" t="s">
        <v>103</v>
      </c>
      <c r="K22" s="56"/>
      <c r="L22" s="56"/>
      <c r="M22" s="56"/>
      <c r="N22" s="56"/>
      <c r="O22" s="56"/>
    </row>
    <row r="23" spans="1:15" s="73" customFormat="1" ht="18" customHeight="1" thickBot="1" x14ac:dyDescent="0.3">
      <c r="A23" s="56"/>
      <c r="B23" s="56"/>
      <c r="C23" s="75"/>
      <c r="D23" s="75" t="s">
        <v>30</v>
      </c>
      <c r="E23" s="97">
        <f>E21-E22</f>
        <v>1368</v>
      </c>
      <c r="F23" s="105"/>
      <c r="G23" s="107" t="s">
        <v>0</v>
      </c>
      <c r="H23" s="106"/>
      <c r="I23" s="76" t="s">
        <v>104</v>
      </c>
      <c r="J23" s="78"/>
      <c r="K23" s="78"/>
      <c r="L23" s="56"/>
      <c r="M23" s="56"/>
      <c r="N23" s="56"/>
      <c r="O23" s="56"/>
    </row>
    <row r="24" spans="1:15" s="73" customFormat="1" ht="21.75" customHeight="1" thickBot="1" x14ac:dyDescent="0.3">
      <c r="A24" s="56"/>
      <c r="B24" s="56"/>
      <c r="C24" s="75"/>
      <c r="D24" s="75"/>
      <c r="E24" s="87"/>
      <c r="F24" s="174" t="s">
        <v>27</v>
      </c>
      <c r="G24" s="175">
        <v>25</v>
      </c>
      <c r="H24" s="179" t="s">
        <v>71</v>
      </c>
      <c r="I24" s="76" t="s">
        <v>105</v>
      </c>
      <c r="J24" s="76"/>
      <c r="K24" s="76"/>
      <c r="L24" s="76"/>
      <c r="M24" s="22"/>
      <c r="N24" s="56"/>
      <c r="O24" s="56"/>
    </row>
    <row r="25" spans="1:15" ht="18" customHeight="1" thickBot="1" x14ac:dyDescent="0.3">
      <c r="A25" s="123" t="s">
        <v>88</v>
      </c>
      <c r="B25" s="129"/>
      <c r="C25" s="123"/>
      <c r="D25" s="130" t="s">
        <v>89</v>
      </c>
      <c r="E25" s="131"/>
      <c r="F25" s="173" t="s">
        <v>87</v>
      </c>
      <c r="G25" s="173"/>
      <c r="H25" s="173"/>
      <c r="I25" s="76" t="s">
        <v>106</v>
      </c>
      <c r="J25" s="78"/>
      <c r="K25" s="78"/>
      <c r="L25" s="78"/>
      <c r="M25" s="34"/>
      <c r="N25" s="22"/>
      <c r="O25" s="22"/>
    </row>
    <row r="26" spans="1:15" ht="15.75" thickBot="1" x14ac:dyDescent="0.3">
      <c r="A26" s="55" t="s">
        <v>80</v>
      </c>
      <c r="B26" s="177" t="s">
        <v>0</v>
      </c>
      <c r="C26" s="85">
        <f>IF(B26="x",SUM(E23),0)</f>
        <v>0</v>
      </c>
      <c r="D26" s="89">
        <f>IF(H24="x",SUM(G24),0)</f>
        <v>25</v>
      </c>
      <c r="E26" s="89">
        <f>C26+D26</f>
        <v>25</v>
      </c>
      <c r="F26" s="118" t="str">
        <f>IF(B26="x","Aucun","")</f>
        <v/>
      </c>
      <c r="G26" s="119"/>
      <c r="H26" s="120"/>
      <c r="I26" s="76" t="s">
        <v>107</v>
      </c>
      <c r="J26" s="78"/>
      <c r="K26" s="78" t="s">
        <v>0</v>
      </c>
      <c r="L26" s="78"/>
      <c r="M26" s="34"/>
      <c r="N26" s="34"/>
      <c r="O26" s="34"/>
    </row>
    <row r="27" spans="1:15" ht="25.5" customHeight="1" thickBot="1" x14ac:dyDescent="0.3">
      <c r="A27" s="55" t="s">
        <v>81</v>
      </c>
      <c r="B27" s="178" t="s">
        <v>0</v>
      </c>
      <c r="C27" s="85">
        <f>IF(B27="x",SUM(E21),0)/2</f>
        <v>0</v>
      </c>
      <c r="D27" s="89">
        <f t="shared" ref="D27:D29" si="0">IF(B27="x",SUM(25),0)</f>
        <v>0</v>
      </c>
      <c r="E27" s="91">
        <f>C27+D27</f>
        <v>0</v>
      </c>
      <c r="F27" s="92">
        <f>C27</f>
        <v>0</v>
      </c>
      <c r="G27" s="56"/>
      <c r="H27" s="56" t="s">
        <v>0</v>
      </c>
      <c r="I27" s="79"/>
      <c r="J27" s="79"/>
      <c r="K27" s="79"/>
      <c r="L27" s="79"/>
      <c r="M27" s="22"/>
      <c r="N27" s="22"/>
      <c r="O27" s="22"/>
    </row>
    <row r="28" spans="1:15" ht="27.75" customHeight="1" thickBot="1" x14ac:dyDescent="0.3">
      <c r="A28" s="55" t="s">
        <v>82</v>
      </c>
      <c r="B28" s="178" t="s">
        <v>0</v>
      </c>
      <c r="C28" s="85">
        <f>IF(B28="x",SUM(E21),0)/4</f>
        <v>0</v>
      </c>
      <c r="D28" s="89">
        <f t="shared" si="0"/>
        <v>0</v>
      </c>
      <c r="E28" s="91">
        <f>C28+D28</f>
        <v>0</v>
      </c>
      <c r="F28" s="93">
        <f>C28</f>
        <v>0</v>
      </c>
      <c r="G28" s="56"/>
      <c r="H28" s="57" t="s">
        <v>0</v>
      </c>
      <c r="I28" s="22"/>
      <c r="J28" s="47"/>
      <c r="K28" s="59"/>
      <c r="L28" s="47"/>
      <c r="M28" s="22"/>
      <c r="N28" s="22"/>
      <c r="O28" s="22"/>
    </row>
    <row r="29" spans="1:15" ht="27.75" customHeight="1" thickBot="1" x14ac:dyDescent="0.3">
      <c r="A29" s="61" t="s">
        <v>83</v>
      </c>
      <c r="B29" s="178" t="s">
        <v>71</v>
      </c>
      <c r="C29" s="86">
        <f>IF(B29="x",SUM(E21),0)/9</f>
        <v>160</v>
      </c>
      <c r="D29" s="88">
        <f t="shared" si="0"/>
        <v>25</v>
      </c>
      <c r="E29" s="91">
        <f>C29+D29</f>
        <v>185</v>
      </c>
      <c r="F29" s="93">
        <f>C29</f>
        <v>160</v>
      </c>
      <c r="G29" s="60" t="s">
        <v>0</v>
      </c>
      <c r="H29" s="58" t="s">
        <v>86</v>
      </c>
      <c r="I29" s="54" t="s">
        <v>0</v>
      </c>
      <c r="J29" s="54"/>
      <c r="K29" s="54"/>
      <c r="L29" s="54"/>
      <c r="M29" s="45"/>
      <c r="N29" s="22"/>
      <c r="O29" s="22"/>
    </row>
    <row r="30" spans="1:15" ht="9" customHeight="1" x14ac:dyDescent="0.25">
      <c r="A30" s="62"/>
      <c r="B30" s="62"/>
      <c r="C30" s="63"/>
      <c r="D30" s="63"/>
      <c r="E30" s="63"/>
      <c r="F30" s="64"/>
      <c r="G30" s="63"/>
      <c r="H30" s="53"/>
      <c r="I30" s="54"/>
      <c r="J30" s="54"/>
      <c r="K30" s="54"/>
      <c r="L30" s="54"/>
      <c r="M30" s="45"/>
      <c r="N30" s="22"/>
      <c r="O30" s="22"/>
    </row>
    <row r="31" spans="1:15" x14ac:dyDescent="0.25">
      <c r="A31" s="46"/>
      <c r="B31" s="46"/>
      <c r="C31" s="51"/>
      <c r="D31" s="51"/>
      <c r="E31" s="51"/>
      <c r="F31" s="52"/>
      <c r="G31" s="51"/>
      <c r="H31" s="53" t="s">
        <v>0</v>
      </c>
      <c r="I31" s="54"/>
      <c r="J31" s="54"/>
      <c r="K31" s="54"/>
      <c r="L31" s="54"/>
      <c r="M31" s="45"/>
      <c r="N31" s="22"/>
      <c r="O31" s="22"/>
    </row>
    <row r="39" spans="1:9" ht="12.75" customHeight="1" x14ac:dyDescent="0.25"/>
    <row r="40" spans="1:9" ht="25.5" customHeight="1" x14ac:dyDescent="0.25">
      <c r="A40" s="132" t="s">
        <v>0</v>
      </c>
      <c r="B40" s="132"/>
      <c r="C40" s="132"/>
      <c r="D40" s="124"/>
      <c r="E40" s="124"/>
      <c r="F40" s="124"/>
      <c r="G40" s="121" t="s">
        <v>0</v>
      </c>
      <c r="H40" s="122"/>
    </row>
    <row r="41" spans="1:9" x14ac:dyDescent="0.25">
      <c r="A41" s="115" t="s">
        <v>72</v>
      </c>
      <c r="B41" s="115"/>
      <c r="C41" s="115"/>
      <c r="D41" s="115" t="s">
        <v>73</v>
      </c>
      <c r="E41" s="115"/>
      <c r="F41" s="115"/>
      <c r="G41" s="115" t="s">
        <v>74</v>
      </c>
      <c r="H41" s="115"/>
      <c r="I41" s="116"/>
    </row>
  </sheetData>
  <mergeCells count="36">
    <mergeCell ref="B12:D12"/>
    <mergeCell ref="F11:H11"/>
    <mergeCell ref="F12:H12"/>
    <mergeCell ref="B21:C21"/>
    <mergeCell ref="A1:H1"/>
    <mergeCell ref="F5:H6"/>
    <mergeCell ref="A9:H9"/>
    <mergeCell ref="B20:C20"/>
    <mergeCell ref="B17:C17"/>
    <mergeCell ref="B18:C18"/>
    <mergeCell ref="B16:D16"/>
    <mergeCell ref="B15:E15"/>
    <mergeCell ref="F10:H10"/>
    <mergeCell ref="B14:C14"/>
    <mergeCell ref="E3:F3"/>
    <mergeCell ref="A4:D4"/>
    <mergeCell ref="F4:I4"/>
    <mergeCell ref="B10:D10"/>
    <mergeCell ref="B11:D11"/>
    <mergeCell ref="G2:H3"/>
    <mergeCell ref="D2:E2"/>
    <mergeCell ref="G41:I41"/>
    <mergeCell ref="F16:H16"/>
    <mergeCell ref="F26:H26"/>
    <mergeCell ref="G40:H40"/>
    <mergeCell ref="F25:H25"/>
    <mergeCell ref="D40:F40"/>
    <mergeCell ref="D20:E20"/>
    <mergeCell ref="B19:E19"/>
    <mergeCell ref="A25:C25"/>
    <mergeCell ref="D25:E25"/>
    <mergeCell ref="A41:C41"/>
    <mergeCell ref="D41:F41"/>
    <mergeCell ref="A40:C40"/>
    <mergeCell ref="C22:D22"/>
    <mergeCell ref="B13:C13"/>
  </mergeCells>
  <hyperlinks>
    <hyperlink ref="B15" r:id="rId1" display="nitramusik@gmail.com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4" sqref="C14"/>
    </sheetView>
  </sheetViews>
  <sheetFormatPr baseColWidth="10" defaultColWidth="11.42578125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135" t="s">
        <v>32</v>
      </c>
      <c r="B1" s="135"/>
      <c r="C1" s="135"/>
      <c r="D1" s="135"/>
      <c r="E1" s="135"/>
      <c r="F1" s="135"/>
      <c r="G1" s="135"/>
      <c r="H1" s="135"/>
      <c r="I1" s="135"/>
    </row>
    <row r="2" spans="1:9" ht="15.75" x14ac:dyDescent="0.25">
      <c r="A2" s="164" t="s">
        <v>37</v>
      </c>
      <c r="B2" s="164"/>
      <c r="C2" s="164"/>
      <c r="D2" s="164"/>
      <c r="E2" s="164"/>
      <c r="F2" s="164"/>
      <c r="G2" s="164"/>
      <c r="H2" s="164"/>
      <c r="I2" s="164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33</v>
      </c>
      <c r="C5" s="162" t="str">
        <f>Formulaire!B10</f>
        <v xml:space="preserve"> </v>
      </c>
      <c r="D5" s="162"/>
      <c r="E5" s="162"/>
      <c r="F5" s="162" t="str">
        <f>Formulaire!F10</f>
        <v xml:space="preserve"> </v>
      </c>
      <c r="G5" s="162"/>
      <c r="H5" s="162"/>
    </row>
    <row r="6" spans="1:9" x14ac:dyDescent="0.25">
      <c r="A6" s="162" t="s">
        <v>70</v>
      </c>
      <c r="B6" s="162"/>
      <c r="C6" s="165"/>
      <c r="D6" s="165"/>
      <c r="E6" s="165"/>
      <c r="F6" s="165"/>
      <c r="G6" s="165"/>
      <c r="H6" s="165"/>
    </row>
    <row r="7" spans="1:9" x14ac:dyDescent="0.25">
      <c r="A7" t="s">
        <v>34</v>
      </c>
      <c r="C7" s="162" t="str">
        <f>Formulaire!B15</f>
        <v xml:space="preserve"> </v>
      </c>
      <c r="D7" s="162"/>
      <c r="E7" s="162"/>
      <c r="F7" s="162"/>
      <c r="G7" s="162"/>
      <c r="H7" s="162"/>
      <c r="I7" s="162"/>
    </row>
    <row r="9" spans="1:9" x14ac:dyDescent="0.25">
      <c r="A9" t="s">
        <v>35</v>
      </c>
      <c r="B9" s="162" t="e">
        <f>#REF!</f>
        <v>#REF!</v>
      </c>
      <c r="C9" s="162"/>
      <c r="D9" s="162"/>
      <c r="E9" s="162" t="s">
        <v>53</v>
      </c>
      <c r="F9" s="162"/>
      <c r="G9" s="162" t="e">
        <f>#REF!</f>
        <v>#REF!</v>
      </c>
      <c r="H9" s="162"/>
    </row>
    <row r="10" spans="1:9" x14ac:dyDescent="0.25">
      <c r="E10" t="s">
        <v>36</v>
      </c>
      <c r="H10" s="1" t="s">
        <v>0</v>
      </c>
    </row>
    <row r="11" spans="1:9" x14ac:dyDescent="0.25">
      <c r="H11" s="1"/>
    </row>
    <row r="12" spans="1:9" x14ac:dyDescent="0.25">
      <c r="A12" s="167" t="s">
        <v>38</v>
      </c>
      <c r="B12" s="167"/>
      <c r="C12" s="27" t="s">
        <v>68</v>
      </c>
      <c r="D12" s="27" t="s">
        <v>69</v>
      </c>
      <c r="E12" s="167" t="s">
        <v>65</v>
      </c>
      <c r="F12" s="167"/>
      <c r="G12" s="27" t="s">
        <v>66</v>
      </c>
      <c r="H12" s="27" t="s">
        <v>39</v>
      </c>
      <c r="I12" s="27" t="s">
        <v>52</v>
      </c>
    </row>
    <row r="13" spans="1:9" x14ac:dyDescent="0.25">
      <c r="A13" s="168"/>
      <c r="B13" s="169"/>
      <c r="C13" s="35">
        <f>Formulaire!E23</f>
        <v>1368</v>
      </c>
      <c r="D13" s="35" t="s">
        <v>0</v>
      </c>
      <c r="E13" s="168" t="s">
        <v>0</v>
      </c>
      <c r="F13" s="169"/>
      <c r="G13" s="27" t="s">
        <v>0</v>
      </c>
      <c r="H13" s="27" t="s">
        <v>0</v>
      </c>
      <c r="I13" s="41"/>
    </row>
    <row r="14" spans="1:9" x14ac:dyDescent="0.25">
      <c r="A14" s="27">
        <v>2019</v>
      </c>
      <c r="B14" s="40" t="s">
        <v>63</v>
      </c>
      <c r="C14" s="35"/>
      <c r="D14" s="35"/>
      <c r="E14" s="168" t="s">
        <v>0</v>
      </c>
      <c r="F14" s="169"/>
      <c r="G14" s="27"/>
      <c r="H14" s="27"/>
      <c r="I14" s="41"/>
    </row>
    <row r="15" spans="1:9" x14ac:dyDescent="0.25">
      <c r="A15" s="27">
        <v>2019</v>
      </c>
      <c r="B15" s="40" t="s">
        <v>63</v>
      </c>
      <c r="C15" s="35"/>
      <c r="D15" s="35"/>
      <c r="E15" s="168" t="s">
        <v>0</v>
      </c>
      <c r="F15" s="169"/>
      <c r="G15" s="27"/>
      <c r="H15" s="27"/>
      <c r="I15" s="41"/>
    </row>
    <row r="16" spans="1:9" x14ac:dyDescent="0.25">
      <c r="A16" s="27">
        <v>2019</v>
      </c>
      <c r="B16" s="40" t="s">
        <v>63</v>
      </c>
      <c r="C16" s="35"/>
      <c r="D16" s="35"/>
      <c r="E16" s="168" t="s">
        <v>0</v>
      </c>
      <c r="F16" s="169"/>
      <c r="G16" s="27"/>
      <c r="H16" s="27"/>
      <c r="I16" s="41"/>
    </row>
    <row r="17" spans="1:9" x14ac:dyDescent="0.25">
      <c r="A17" s="27">
        <v>2019</v>
      </c>
      <c r="B17" s="40" t="s">
        <v>63</v>
      </c>
      <c r="C17" s="35"/>
      <c r="D17" s="35"/>
      <c r="E17" s="168" t="s">
        <v>0</v>
      </c>
      <c r="F17" s="169"/>
      <c r="G17" s="27"/>
      <c r="H17" s="27"/>
      <c r="I17" s="41"/>
    </row>
    <row r="18" spans="1:9" x14ac:dyDescent="0.25">
      <c r="A18" s="27">
        <v>2019</v>
      </c>
      <c r="B18" s="40" t="s">
        <v>63</v>
      </c>
      <c r="C18" s="35"/>
      <c r="D18" s="35"/>
      <c r="E18" s="168" t="s">
        <v>0</v>
      </c>
      <c r="F18" s="169"/>
      <c r="G18" s="27"/>
      <c r="H18" s="27"/>
      <c r="I18" s="41"/>
    </row>
    <row r="19" spans="1:9" x14ac:dyDescent="0.25">
      <c r="A19" s="27">
        <v>2019</v>
      </c>
      <c r="B19" s="40" t="s">
        <v>67</v>
      </c>
      <c r="C19" s="35"/>
      <c r="D19" s="35"/>
      <c r="E19" s="168" t="s">
        <v>0</v>
      </c>
      <c r="F19" s="169"/>
      <c r="G19" s="27"/>
      <c r="H19" s="27"/>
      <c r="I19" s="41"/>
    </row>
    <row r="20" spans="1:9" x14ac:dyDescent="0.25">
      <c r="A20" s="27">
        <v>2019</v>
      </c>
      <c r="B20" s="40" t="s">
        <v>67</v>
      </c>
      <c r="C20" s="35"/>
      <c r="D20" s="35"/>
      <c r="E20" s="168" t="s">
        <v>0</v>
      </c>
      <c r="F20" s="169"/>
      <c r="G20" s="27"/>
      <c r="H20" s="27"/>
      <c r="I20" s="41"/>
    </row>
    <row r="21" spans="1:9" x14ac:dyDescent="0.25">
      <c r="A21" s="27">
        <v>2019</v>
      </c>
      <c r="B21" s="40" t="s">
        <v>67</v>
      </c>
      <c r="C21" s="35"/>
      <c r="D21" s="35"/>
      <c r="E21" s="168" t="s">
        <v>0</v>
      </c>
      <c r="F21" s="169"/>
      <c r="G21" s="27"/>
      <c r="H21" s="27"/>
      <c r="I21" s="41"/>
    </row>
    <row r="22" spans="1:9" x14ac:dyDescent="0.25">
      <c r="A22" s="27">
        <v>2019</v>
      </c>
      <c r="B22" s="40" t="s">
        <v>67</v>
      </c>
      <c r="C22" s="35"/>
      <c r="D22" s="35"/>
      <c r="E22" s="168" t="s">
        <v>0</v>
      </c>
      <c r="F22" s="169"/>
      <c r="G22" s="27"/>
      <c r="H22" s="27"/>
      <c r="I22" s="41"/>
    </row>
    <row r="23" spans="1:9" x14ac:dyDescent="0.25">
      <c r="A23" s="27">
        <v>2019</v>
      </c>
      <c r="B23" s="40" t="s">
        <v>67</v>
      </c>
      <c r="C23" s="35"/>
      <c r="D23" s="35"/>
      <c r="E23" s="168" t="s">
        <v>0</v>
      </c>
      <c r="F23" s="169"/>
      <c r="G23" s="27"/>
      <c r="H23" s="27"/>
      <c r="I23" s="41"/>
    </row>
    <row r="24" spans="1:9" x14ac:dyDescent="0.25">
      <c r="A24" s="29">
        <v>2019</v>
      </c>
      <c r="B24" s="29" t="s">
        <v>55</v>
      </c>
      <c r="C24" s="32">
        <v>0</v>
      </c>
      <c r="D24" s="32" t="s">
        <v>0</v>
      </c>
      <c r="E24" s="166" t="s">
        <v>0</v>
      </c>
      <c r="F24" s="166"/>
      <c r="G24" s="31"/>
      <c r="H24" s="31"/>
      <c r="I24" s="41"/>
    </row>
    <row r="25" spans="1:9" x14ac:dyDescent="0.25">
      <c r="A25" s="29">
        <v>2019</v>
      </c>
      <c r="B25" s="29" t="s">
        <v>55</v>
      </c>
      <c r="C25" s="32">
        <v>0</v>
      </c>
      <c r="D25" s="32"/>
      <c r="E25" s="166" t="s">
        <v>0</v>
      </c>
      <c r="F25" s="166"/>
      <c r="G25" s="31"/>
      <c r="H25" s="31"/>
      <c r="I25" s="41"/>
    </row>
    <row r="26" spans="1:9" x14ac:dyDescent="0.25">
      <c r="A26" s="29">
        <v>2019</v>
      </c>
      <c r="B26" s="29" t="s">
        <v>55</v>
      </c>
      <c r="C26" s="32"/>
      <c r="D26" s="32"/>
      <c r="E26" s="166" t="s">
        <v>0</v>
      </c>
      <c r="F26" s="166"/>
      <c r="G26" s="31"/>
      <c r="H26" s="31"/>
      <c r="I26" s="41"/>
    </row>
    <row r="27" spans="1:9" x14ac:dyDescent="0.25">
      <c r="A27" s="29">
        <v>2019</v>
      </c>
      <c r="B27" s="29" t="s">
        <v>55</v>
      </c>
      <c r="C27" s="32"/>
      <c r="D27" s="32"/>
      <c r="E27" s="166" t="s">
        <v>0</v>
      </c>
      <c r="F27" s="166"/>
      <c r="G27" s="31"/>
      <c r="H27" s="31"/>
      <c r="I27" s="41"/>
    </row>
    <row r="28" spans="1:9" x14ac:dyDescent="0.25">
      <c r="A28" s="29">
        <v>2019</v>
      </c>
      <c r="B28" s="29" t="s">
        <v>55</v>
      </c>
      <c r="C28" s="32"/>
      <c r="D28" s="32"/>
      <c r="E28" s="166" t="s">
        <v>0</v>
      </c>
      <c r="F28" s="166"/>
      <c r="G28" s="31"/>
      <c r="H28" s="31"/>
      <c r="I28" s="41"/>
    </row>
    <row r="29" spans="1:9" x14ac:dyDescent="0.25">
      <c r="A29" s="37">
        <v>2019</v>
      </c>
      <c r="B29" s="37" t="s">
        <v>56</v>
      </c>
      <c r="C29" s="38">
        <v>0</v>
      </c>
      <c r="D29" s="38" t="s">
        <v>0</v>
      </c>
      <c r="E29" s="163" t="s">
        <v>0</v>
      </c>
      <c r="F29" s="163"/>
      <c r="G29" s="39"/>
      <c r="H29" s="39"/>
      <c r="I29" s="41"/>
    </row>
    <row r="30" spans="1:9" x14ac:dyDescent="0.25">
      <c r="A30" s="37">
        <v>2019</v>
      </c>
      <c r="B30" s="37" t="s">
        <v>56</v>
      </c>
      <c r="C30" s="38">
        <v>0</v>
      </c>
      <c r="D30" s="38" t="s">
        <v>0</v>
      </c>
      <c r="E30" s="163" t="s">
        <v>0</v>
      </c>
      <c r="F30" s="163"/>
      <c r="G30" s="39"/>
      <c r="H30" s="39"/>
      <c r="I30" s="41"/>
    </row>
    <row r="31" spans="1:9" x14ac:dyDescent="0.25">
      <c r="A31" s="37">
        <v>2019</v>
      </c>
      <c r="B31" s="37" t="s">
        <v>56</v>
      </c>
      <c r="C31" s="38"/>
      <c r="D31" s="38" t="s">
        <v>0</v>
      </c>
      <c r="E31" s="163" t="s">
        <v>0</v>
      </c>
      <c r="F31" s="163"/>
      <c r="G31" s="39"/>
      <c r="H31" s="39"/>
      <c r="I31" s="41"/>
    </row>
    <row r="32" spans="1:9" x14ac:dyDescent="0.25">
      <c r="A32" s="37">
        <v>2019</v>
      </c>
      <c r="B32" s="37" t="s">
        <v>56</v>
      </c>
      <c r="C32" s="38"/>
      <c r="D32" s="38" t="s">
        <v>0</v>
      </c>
      <c r="E32" s="163" t="s">
        <v>0</v>
      </c>
      <c r="F32" s="163"/>
      <c r="G32" s="39"/>
      <c r="H32" s="39"/>
      <c r="I32" s="40"/>
    </row>
    <row r="33" spans="1:9" x14ac:dyDescent="0.25">
      <c r="A33" s="37">
        <v>2019</v>
      </c>
      <c r="B33" s="37" t="s">
        <v>56</v>
      </c>
      <c r="C33" s="38"/>
      <c r="D33" s="38" t="s">
        <v>0</v>
      </c>
      <c r="E33" s="163" t="s">
        <v>0</v>
      </c>
      <c r="F33" s="163"/>
      <c r="G33" s="39"/>
      <c r="H33" s="39"/>
      <c r="I33" s="40"/>
    </row>
    <row r="34" spans="1:9" x14ac:dyDescent="0.25">
      <c r="A34" s="29">
        <v>2019</v>
      </c>
      <c r="B34" s="29" t="s">
        <v>57</v>
      </c>
      <c r="C34" s="32">
        <v>0</v>
      </c>
      <c r="D34" s="32" t="s">
        <v>0</v>
      </c>
      <c r="E34" s="166" t="s">
        <v>0</v>
      </c>
      <c r="F34" s="166"/>
      <c r="G34" s="31"/>
      <c r="H34" s="31"/>
      <c r="I34" s="25"/>
    </row>
    <row r="35" spans="1:9" x14ac:dyDescent="0.25">
      <c r="A35" s="29">
        <v>2019</v>
      </c>
      <c r="B35" s="29" t="s">
        <v>57</v>
      </c>
      <c r="C35" s="32"/>
      <c r="D35" s="32" t="s">
        <v>0</v>
      </c>
      <c r="E35" s="166" t="s">
        <v>0</v>
      </c>
      <c r="F35" s="166"/>
      <c r="G35" s="31"/>
      <c r="H35" s="31"/>
      <c r="I35" s="25"/>
    </row>
    <row r="36" spans="1:9" x14ac:dyDescent="0.25">
      <c r="A36" s="29">
        <v>2019</v>
      </c>
      <c r="B36" s="29" t="s">
        <v>57</v>
      </c>
      <c r="C36" s="32"/>
      <c r="D36" s="32" t="s">
        <v>0</v>
      </c>
      <c r="E36" s="166" t="s">
        <v>0</v>
      </c>
      <c r="F36" s="166"/>
      <c r="G36" s="31"/>
      <c r="H36" s="31"/>
      <c r="I36" s="25"/>
    </row>
    <row r="37" spans="1:9" x14ac:dyDescent="0.25">
      <c r="A37" s="29">
        <v>2019</v>
      </c>
      <c r="B37" s="29" t="s">
        <v>57</v>
      </c>
      <c r="C37" s="32"/>
      <c r="D37" s="32" t="s">
        <v>0</v>
      </c>
      <c r="E37" s="166" t="s">
        <v>0</v>
      </c>
      <c r="F37" s="166"/>
      <c r="G37" s="31"/>
      <c r="H37" s="31"/>
      <c r="I37" s="25"/>
    </row>
    <row r="38" spans="1:9" x14ac:dyDescent="0.25">
      <c r="A38" s="29">
        <v>2019</v>
      </c>
      <c r="B38" s="29" t="s">
        <v>57</v>
      </c>
      <c r="C38" s="32"/>
      <c r="D38" s="32" t="s">
        <v>0</v>
      </c>
      <c r="E38" s="166" t="s">
        <v>0</v>
      </c>
      <c r="F38" s="166"/>
      <c r="G38" s="31"/>
      <c r="H38" s="31"/>
      <c r="I38" s="25"/>
    </row>
    <row r="39" spans="1:9" x14ac:dyDescent="0.25">
      <c r="A39" s="37">
        <v>2019</v>
      </c>
      <c r="B39" s="37" t="s">
        <v>58</v>
      </c>
      <c r="C39" s="38">
        <v>0</v>
      </c>
      <c r="D39" s="38" t="s">
        <v>0</v>
      </c>
      <c r="E39" s="163" t="s">
        <v>0</v>
      </c>
      <c r="F39" s="163"/>
      <c r="G39" s="39"/>
      <c r="H39" s="39"/>
      <c r="I39" s="25"/>
    </row>
    <row r="40" spans="1:9" x14ac:dyDescent="0.25">
      <c r="A40" s="37">
        <v>2019</v>
      </c>
      <c r="B40" s="37" t="s">
        <v>58</v>
      </c>
      <c r="C40" s="38">
        <v>0</v>
      </c>
      <c r="D40" s="38" t="s">
        <v>0</v>
      </c>
      <c r="E40" s="163" t="s">
        <v>0</v>
      </c>
      <c r="F40" s="163"/>
      <c r="G40" s="39"/>
      <c r="H40" s="39"/>
      <c r="I40" s="25"/>
    </row>
    <row r="41" spans="1:9" x14ac:dyDescent="0.25">
      <c r="A41" s="37">
        <v>2019</v>
      </c>
      <c r="B41" s="37" t="s">
        <v>58</v>
      </c>
      <c r="C41" s="38"/>
      <c r="D41" s="38" t="s">
        <v>60</v>
      </c>
      <c r="E41" s="163" t="s">
        <v>0</v>
      </c>
      <c r="F41" s="163"/>
      <c r="G41" s="39"/>
      <c r="H41" s="39"/>
      <c r="I41" s="25"/>
    </row>
    <row r="42" spans="1:9" x14ac:dyDescent="0.25">
      <c r="A42" s="37">
        <v>2019</v>
      </c>
      <c r="B42" s="37" t="s">
        <v>58</v>
      </c>
      <c r="C42" s="38"/>
      <c r="D42" s="38" t="s">
        <v>0</v>
      </c>
      <c r="E42" s="163" t="s">
        <v>0</v>
      </c>
      <c r="F42" s="163"/>
      <c r="G42" s="39"/>
      <c r="H42" s="39"/>
      <c r="I42" s="25"/>
    </row>
    <row r="43" spans="1:9" x14ac:dyDescent="0.25">
      <c r="A43" s="37">
        <v>2019</v>
      </c>
      <c r="B43" s="37" t="s">
        <v>58</v>
      </c>
      <c r="C43" s="38"/>
      <c r="D43" s="38" t="s">
        <v>0</v>
      </c>
      <c r="E43" s="163" t="s">
        <v>0</v>
      </c>
      <c r="F43" s="163"/>
      <c r="G43" s="39"/>
      <c r="H43" s="39"/>
      <c r="I43" s="25"/>
    </row>
    <row r="44" spans="1:9" x14ac:dyDescent="0.25">
      <c r="A44" s="29">
        <v>2019</v>
      </c>
      <c r="B44" s="29" t="s">
        <v>59</v>
      </c>
      <c r="C44" s="30">
        <v>0</v>
      </c>
      <c r="D44" s="30" t="s">
        <v>0</v>
      </c>
      <c r="E44" s="166" t="s">
        <v>0</v>
      </c>
      <c r="F44" s="166"/>
      <c r="G44" s="31"/>
      <c r="H44" s="31"/>
      <c r="I44" s="25"/>
    </row>
    <row r="45" spans="1:9" x14ac:dyDescent="0.25">
      <c r="A45" s="29">
        <v>2019</v>
      </c>
      <c r="B45" s="29" t="s">
        <v>59</v>
      </c>
      <c r="C45" s="30">
        <v>0</v>
      </c>
      <c r="D45" s="30" t="s">
        <v>0</v>
      </c>
      <c r="E45" s="166" t="s">
        <v>0</v>
      </c>
      <c r="F45" s="166"/>
      <c r="G45" s="31"/>
      <c r="H45" s="31"/>
      <c r="I45" s="25"/>
    </row>
    <row r="46" spans="1:9" x14ac:dyDescent="0.25">
      <c r="A46" s="29">
        <v>2019</v>
      </c>
      <c r="B46" s="29" t="s">
        <v>59</v>
      </c>
      <c r="C46" s="32"/>
      <c r="D46" s="32" t="s">
        <v>0</v>
      </c>
      <c r="E46" s="166" t="s">
        <v>0</v>
      </c>
      <c r="F46" s="166"/>
      <c r="G46" s="31"/>
      <c r="H46" s="31"/>
      <c r="I46" s="25"/>
    </row>
    <row r="47" spans="1:9" x14ac:dyDescent="0.25">
      <c r="A47" s="29">
        <v>2019</v>
      </c>
      <c r="B47" s="29" t="s">
        <v>59</v>
      </c>
      <c r="C47" s="32"/>
      <c r="D47" s="32"/>
      <c r="E47" s="166" t="s">
        <v>0</v>
      </c>
      <c r="F47" s="166"/>
      <c r="G47" s="31"/>
      <c r="H47" s="31"/>
      <c r="I47" s="25"/>
    </row>
    <row r="48" spans="1:9" ht="15.75" thickBot="1" x14ac:dyDescent="0.3">
      <c r="A48" s="29">
        <v>2019</v>
      </c>
      <c r="B48" s="29" t="s">
        <v>59</v>
      </c>
      <c r="C48" s="33"/>
      <c r="D48" s="32"/>
      <c r="E48" s="166" t="s">
        <v>0</v>
      </c>
      <c r="F48" s="166"/>
      <c r="G48" s="31"/>
      <c r="H48" s="31"/>
      <c r="I48" s="25"/>
    </row>
    <row r="49" spans="1:9" ht="15.75" thickTop="1" x14ac:dyDescent="0.25">
      <c r="A49" s="25"/>
      <c r="B49" s="25"/>
      <c r="C49" s="28">
        <f>SUM(C24:C48)</f>
        <v>0</v>
      </c>
      <c r="D49" s="26" t="s">
        <v>0</v>
      </c>
      <c r="E49" s="167" t="s">
        <v>0</v>
      </c>
      <c r="F49" s="167"/>
      <c r="G49" s="25"/>
      <c r="H49" s="27"/>
      <c r="I49" s="25"/>
    </row>
    <row r="50" spans="1:9" x14ac:dyDescent="0.25">
      <c r="C50" s="20"/>
      <c r="D50" s="20"/>
      <c r="E50" t="s">
        <v>0</v>
      </c>
    </row>
  </sheetData>
  <mergeCells count="50">
    <mergeCell ref="E24:F24"/>
    <mergeCell ref="E39:F39"/>
    <mergeCell ref="E36:F36"/>
    <mergeCell ref="E37:F37"/>
    <mergeCell ref="E38:F38"/>
    <mergeCell ref="E35:F35"/>
    <mergeCell ref="E31:F31"/>
    <mergeCell ref="E33:F33"/>
    <mergeCell ref="E32:F32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18" customWidth="1"/>
  </cols>
  <sheetData>
    <row r="1" spans="1:4" ht="23.25" x14ac:dyDescent="0.35">
      <c r="A1" s="2" t="s">
        <v>40</v>
      </c>
    </row>
    <row r="2" spans="1:4" x14ac:dyDescent="0.25">
      <c r="A2" t="s">
        <v>9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10</v>
      </c>
    </row>
    <row r="5" spans="1:4" x14ac:dyDescent="0.25">
      <c r="A5" t="s">
        <v>11</v>
      </c>
    </row>
    <row r="11" spans="1:4" x14ac:dyDescent="0.25">
      <c r="A11" s="4" t="s">
        <v>12</v>
      </c>
    </row>
    <row r="12" spans="1:4" x14ac:dyDescent="0.25">
      <c r="A12" t="s">
        <v>13</v>
      </c>
    </row>
    <row r="13" spans="1:4" x14ac:dyDescent="0.25">
      <c r="A13" t="s">
        <v>14</v>
      </c>
      <c r="B13" s="5"/>
    </row>
    <row r="14" spans="1:4" x14ac:dyDescent="0.25">
      <c r="A14" t="s">
        <v>15</v>
      </c>
      <c r="B14" s="5"/>
    </row>
    <row r="15" spans="1:4" x14ac:dyDescent="0.25">
      <c r="A15" t="s">
        <v>16</v>
      </c>
      <c r="B15" s="5"/>
    </row>
    <row r="16" spans="1:4" x14ac:dyDescent="0.25">
      <c r="B16" s="5"/>
    </row>
    <row r="17" spans="1:6" x14ac:dyDescent="0.25">
      <c r="A17" s="4" t="s">
        <v>90</v>
      </c>
      <c r="B17" s="6" t="s">
        <v>18</v>
      </c>
      <c r="C17" s="7" t="s">
        <v>19</v>
      </c>
      <c r="D17" s="7" t="s">
        <v>20</v>
      </c>
      <c r="E17" s="7" t="s">
        <v>21</v>
      </c>
      <c r="F17" s="7" t="s">
        <v>0</v>
      </c>
    </row>
    <row r="18" spans="1:6" x14ac:dyDescent="0.25">
      <c r="A18" t="s">
        <v>23</v>
      </c>
      <c r="B18" s="8" t="str">
        <f>Formulaire!B14</f>
        <v>3 février 2000</v>
      </c>
      <c r="C18" t="s">
        <v>25</v>
      </c>
      <c r="D18" s="9" t="s">
        <v>26</v>
      </c>
      <c r="E18" s="10">
        <v>640</v>
      </c>
      <c r="F18" s="9" t="s">
        <v>0</v>
      </c>
    </row>
    <row r="19" spans="1:6" x14ac:dyDescent="0.25">
      <c r="C19" t="s">
        <v>27</v>
      </c>
      <c r="D19" s="8">
        <v>43344</v>
      </c>
      <c r="E19" s="11">
        <v>25</v>
      </c>
      <c r="F19" t="s">
        <v>0</v>
      </c>
    </row>
    <row r="20" spans="1:6" ht="15.75" thickBot="1" x14ac:dyDescent="0.3">
      <c r="B20" s="12"/>
      <c r="C20" t="s">
        <v>28</v>
      </c>
      <c r="D20" s="13" t="s">
        <v>29</v>
      </c>
      <c r="E20" s="14">
        <v>512</v>
      </c>
      <c r="F20" t="s">
        <v>0</v>
      </c>
    </row>
    <row r="21" spans="1:6" ht="19.5" thickTop="1" x14ac:dyDescent="0.3">
      <c r="B21" s="8"/>
      <c r="D21" s="15" t="s">
        <v>30</v>
      </c>
      <c r="E21" s="16">
        <f>SUM(E18:E20)</f>
        <v>1177</v>
      </c>
    </row>
    <row r="22" spans="1:6" ht="18.75" x14ac:dyDescent="0.3">
      <c r="B22" s="8"/>
      <c r="D22" s="15"/>
      <c r="E22" s="17"/>
    </row>
    <row r="23" spans="1:6" x14ac:dyDescent="0.25">
      <c r="A23" s="18" t="s">
        <v>31</v>
      </c>
      <c r="B23" s="8"/>
      <c r="D23" s="8"/>
      <c r="E23" s="12"/>
    </row>
    <row r="24" spans="1:6" x14ac:dyDescent="0.2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2578125" defaultRowHeight="15" x14ac:dyDescent="0.25"/>
  <sheetData>
    <row r="1" spans="2:5" ht="23.25" x14ac:dyDescent="0.35">
      <c r="B1" s="2" t="s">
        <v>41</v>
      </c>
    </row>
    <row r="2" spans="2:5" x14ac:dyDescent="0.25">
      <c r="B2" t="s">
        <v>9</v>
      </c>
      <c r="D2" s="3">
        <v>1164959448</v>
      </c>
      <c r="E2" s="3" t="s">
        <v>0</v>
      </c>
    </row>
    <row r="3" spans="2:5" x14ac:dyDescent="0.25">
      <c r="B3" t="s">
        <v>3</v>
      </c>
    </row>
    <row r="4" spans="2:5" x14ac:dyDescent="0.25">
      <c r="B4" t="s">
        <v>10</v>
      </c>
    </row>
    <row r="5" spans="2:5" x14ac:dyDescent="0.25">
      <c r="B5" t="s">
        <v>11</v>
      </c>
    </row>
    <row r="11" spans="2:5" x14ac:dyDescent="0.25">
      <c r="B11" s="4" t="s">
        <v>12</v>
      </c>
    </row>
    <row r="12" spans="2:5" x14ac:dyDescent="0.25">
      <c r="B12" t="s">
        <v>13</v>
      </c>
    </row>
    <row r="13" spans="2:5" x14ac:dyDescent="0.25">
      <c r="B13" t="s">
        <v>14</v>
      </c>
      <c r="C13" s="5"/>
    </row>
    <row r="14" spans="2:5" x14ac:dyDescent="0.25">
      <c r="B14" t="s">
        <v>15</v>
      </c>
      <c r="C14" s="5"/>
    </row>
    <row r="15" spans="2:5" x14ac:dyDescent="0.25">
      <c r="B15" t="s">
        <v>16</v>
      </c>
      <c r="C15" s="5"/>
    </row>
    <row r="16" spans="2:5" x14ac:dyDescent="0.25">
      <c r="C16" s="5"/>
    </row>
    <row r="17" spans="2:7" x14ac:dyDescent="0.25">
      <c r="B17" s="4" t="s">
        <v>17</v>
      </c>
      <c r="C17" s="6" t="s">
        <v>18</v>
      </c>
      <c r="D17" s="7" t="s">
        <v>19</v>
      </c>
      <c r="E17" s="7" t="s">
        <v>20</v>
      </c>
      <c r="F17" s="7" t="s">
        <v>21</v>
      </c>
      <c r="G17" s="7" t="s">
        <v>22</v>
      </c>
    </row>
    <row r="18" spans="2:7" x14ac:dyDescent="0.25">
      <c r="B18" t="s">
        <v>23</v>
      </c>
      <c r="C18" s="8" t="s">
        <v>24</v>
      </c>
      <c r="D18" t="s">
        <v>25</v>
      </c>
      <c r="E18" s="9" t="s">
        <v>26</v>
      </c>
      <c r="F18" s="10">
        <v>640</v>
      </c>
      <c r="G18" s="9">
        <v>20</v>
      </c>
    </row>
    <row r="19" spans="2:7" x14ac:dyDescent="0.25">
      <c r="D19" t="s">
        <v>27</v>
      </c>
      <c r="E19" s="8">
        <v>43344</v>
      </c>
      <c r="F19" s="11">
        <v>25</v>
      </c>
    </row>
    <row r="20" spans="2:7" ht="15.75" thickBot="1" x14ac:dyDescent="0.3">
      <c r="C20" s="12"/>
      <c r="D20" t="s">
        <v>28</v>
      </c>
      <c r="E20" s="13" t="s">
        <v>29</v>
      </c>
      <c r="F20" s="14">
        <v>512</v>
      </c>
      <c r="G20">
        <v>16</v>
      </c>
    </row>
    <row r="21" spans="2:7" ht="19.5" thickTop="1" x14ac:dyDescent="0.3">
      <c r="C21" s="8"/>
      <c r="E21" s="15" t="s">
        <v>30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31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2019-03-27T15:44:41Z</cp:lastPrinted>
  <dcterms:created xsi:type="dcterms:W3CDTF">2019-03-14T12:07:41Z</dcterms:created>
  <dcterms:modified xsi:type="dcterms:W3CDTF">2019-03-27T16:28:15Z</dcterms:modified>
</cp:coreProperties>
</file>