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tra\OneDrive\Desktop\"/>
    </mc:Choice>
  </mc:AlternateContent>
  <xr:revisionPtr revIDLastSave="39" documentId="13_ncr:1_{8FD5FB76-E0A0-4675-8D9F-534DC9046ED1}" xr6:coauthVersionLast="43" xr6:coauthVersionMax="43" xr10:uidLastSave="{05AF930E-060F-43C8-B125-578F7A61DFAE}"/>
  <bookViews>
    <workbookView xWindow="-120" yWindow="-120" windowWidth="29040" windowHeight="15840" tabRatio="602" xr2:uid="{00000000-000D-0000-FFFF-FFFF00000000}"/>
  </bookViews>
  <sheets>
    <sheet name="Formulaire" sheetId="6" r:id="rId1"/>
    <sheet name="Facture" sheetId="2" r:id="rId2"/>
    <sheet name="Location" sheetId="9" r:id="rId3"/>
    <sheet name="Divers" sheetId="10" r:id="rId4"/>
    <sheet name="Reçu impôt 2019" sheetId="4" r:id="rId5"/>
    <sheet name="Reçu impôt 2020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6" l="1"/>
  <c r="G23" i="6" l="1"/>
  <c r="G28" i="6" l="1"/>
  <c r="F25" i="6" l="1"/>
  <c r="D29" i="6" l="1"/>
  <c r="D31" i="6"/>
  <c r="D30" i="6"/>
  <c r="D28" i="6"/>
  <c r="A20" i="8"/>
  <c r="A20" i="4"/>
  <c r="C14" i="10"/>
  <c r="C13" i="10"/>
  <c r="C8" i="10"/>
  <c r="C14" i="9"/>
  <c r="C13" i="9"/>
  <c r="C14" i="2"/>
  <c r="C13" i="2"/>
  <c r="C8" i="9"/>
  <c r="C8" i="2"/>
  <c r="K29" i="10"/>
  <c r="K28" i="10"/>
  <c r="K27" i="10"/>
  <c r="K26" i="10"/>
  <c r="K25" i="10"/>
  <c r="K24" i="10"/>
  <c r="K23" i="10"/>
  <c r="K22" i="10"/>
  <c r="K21" i="10"/>
  <c r="K20" i="10"/>
  <c r="C30" i="10"/>
  <c r="K19" i="10"/>
  <c r="F15" i="10" l="1"/>
  <c r="C15" i="10"/>
  <c r="C12" i="10"/>
  <c r="G11" i="10"/>
  <c r="C11" i="10"/>
  <c r="C10" i="10"/>
  <c r="C9" i="10"/>
  <c r="E8" i="10"/>
  <c r="C40" i="9" l="1"/>
  <c r="C32" i="9"/>
  <c r="C25" i="9"/>
  <c r="F15" i="9"/>
  <c r="C15" i="9"/>
  <c r="C12" i="9"/>
  <c r="G11" i="9"/>
  <c r="C11" i="9"/>
  <c r="C10" i="9"/>
  <c r="C9" i="9"/>
  <c r="E8" i="9"/>
  <c r="G22" i="6"/>
  <c r="H22" i="6" s="1"/>
  <c r="F15" i="2"/>
  <c r="G11" i="2"/>
  <c r="C11" i="2"/>
  <c r="C10" i="2"/>
  <c r="C31" i="6" l="1"/>
  <c r="C29" i="6"/>
  <c r="C30" i="6"/>
  <c r="H23" i="6"/>
  <c r="C41" i="9"/>
  <c r="J6" i="9" s="1"/>
  <c r="E8" i="2"/>
  <c r="C15" i="2" l="1"/>
  <c r="D20" i="8" l="1"/>
  <c r="C20" i="8"/>
  <c r="B20" i="8"/>
  <c r="A17" i="8"/>
  <c r="A16" i="8"/>
  <c r="A15" i="8"/>
  <c r="A14" i="8"/>
  <c r="B22" i="6" l="1"/>
  <c r="I15" i="2" l="1"/>
  <c r="I15" i="10"/>
  <c r="I15" i="9"/>
  <c r="B20" i="4"/>
  <c r="C43" i="2" l="1"/>
  <c r="F20" i="8" s="1"/>
  <c r="F21" i="8" s="1"/>
  <c r="C34" i="2"/>
  <c r="F23" i="4" s="1"/>
  <c r="C26" i="2"/>
  <c r="F21" i="4" s="1"/>
  <c r="C44" i="2" l="1"/>
  <c r="A17" i="4"/>
  <c r="A16" i="4"/>
  <c r="A15" i="4"/>
  <c r="A14" i="4"/>
  <c r="C12" i="2" l="1"/>
  <c r="D21" i="4" l="1"/>
  <c r="C20" i="4"/>
  <c r="D23" i="4"/>
  <c r="D20" i="4"/>
  <c r="C9" i="2"/>
  <c r="H24" i="6" l="1"/>
  <c r="C28" i="6" l="1"/>
  <c r="H25" i="6"/>
  <c r="F24" i="4"/>
  <c r="C18" i="2" l="1"/>
  <c r="F22" i="4" s="1"/>
  <c r="C17" i="2" l="1"/>
  <c r="C19" i="2" s="1"/>
  <c r="J6" i="2" s="1"/>
  <c r="F28" i="6"/>
  <c r="F31" i="6"/>
  <c r="G31" i="6"/>
  <c r="G29" i="6"/>
  <c r="F29" i="6"/>
  <c r="G30" i="6"/>
  <c r="F30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B16" authorId="0" shapeId="0" xr:uid="{00000000-0006-0000-0000-000001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B19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  <comment ref="G19" authorId="0" shapeId="0" xr:uid="{00000000-0006-0000-0000-000003000000}">
      <text>
        <r>
          <rPr>
            <sz val="9"/>
            <color indexed="81"/>
            <rFont val="Tahoma"/>
            <family val="2"/>
          </rPr>
          <t>mois/jour/année</t>
        </r>
      </text>
    </comment>
    <comment ref="K3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mois/jour seulement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20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6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4" authorId="0" shapeId="0" xr:uid="{00000000-0006-0000-01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9" authorId="0" shapeId="0" xr:uid="{00000000-0006-0000-02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  <comment ref="A25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mois/jour</t>
        </r>
      </text>
    </comment>
    <comment ref="A32" authorId="0" shapeId="0" xr:uid="{00000000-0006-0000-0200-000003000000}">
      <text>
        <r>
          <rPr>
            <sz val="9"/>
            <color indexed="81"/>
            <rFont val="Tahoma"/>
            <family val="2"/>
          </rPr>
          <t xml:space="preserve">mois/jour/année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Martin Egan</author>
  </authors>
  <commentList>
    <comment ref="A18" authorId="0" shapeId="0" xr:uid="{00000000-0006-0000-0300-000001000000}">
      <text>
        <r>
          <rPr>
            <sz val="9"/>
            <color indexed="81"/>
            <rFont val="Tahoma"/>
            <family val="2"/>
          </rPr>
          <t xml:space="preserve">mois/jour
</t>
        </r>
      </text>
    </comment>
  </commentList>
</comments>
</file>

<file path=xl/sharedStrings.xml><?xml version="1.0" encoding="utf-8"?>
<sst xmlns="http://schemas.openxmlformats.org/spreadsheetml/2006/main" count="383" uniqueCount="110">
  <si>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</si>
  <si>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</si>
  <si>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</si>
  <si>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</si>
  <si>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</si>
  <si>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</si>
  <si>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</si>
  <si>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</si>
  <si>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Châteauguay</t>
  </si>
  <si>
    <t>J6J 2R4</t>
  </si>
  <si>
    <t>Nom du payeur :</t>
  </si>
  <si>
    <t>Date de naissance</t>
  </si>
  <si>
    <t>Dates</t>
  </si>
  <si>
    <t>Montant</t>
  </si>
  <si>
    <t>Inscription</t>
  </si>
  <si>
    <t>TOTAL</t>
  </si>
  <si>
    <t>Pour informations : Brigitte Rivet 450-741-7476</t>
  </si>
  <si>
    <t xml:space="preserve">Élève: </t>
  </si>
  <si>
    <t>Courriel: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</si>
  <si>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</si>
  <si>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</si>
  <si>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</si>
  <si>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</si>
  <si>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</si>
  <si>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</si>
  <si>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</si>
  <si>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</si>
  <si>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Coûts</t>
  </si>
  <si>
    <t>REMARQUES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</si>
  <si>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</si>
  <si>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</si>
  <si>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</si>
  <si>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</si>
  <si>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</si>
  <si>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</si>
  <si>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</si>
  <si>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</si>
  <si>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</si>
  <si>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</si>
  <si>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1 paiement</t>
  </si>
  <si>
    <t>Durée</t>
  </si>
  <si>
    <t xml:space="preserve">              Modalités de paiement               </t>
  </si>
  <si>
    <t>Nom de l'enfant</t>
  </si>
  <si>
    <t>Code Postal</t>
  </si>
  <si>
    <t>Nom de famille</t>
  </si>
  <si>
    <t xml:space="preserve">           Minutes</t>
  </si>
  <si>
    <t>inscription</t>
  </si>
  <si>
    <t>2019-2020</t>
  </si>
  <si>
    <t xml:space="preserve">    Septembre 2019</t>
  </si>
  <si>
    <t>Téléphone</t>
  </si>
  <si>
    <t>Cellulaire</t>
  </si>
  <si>
    <t>Cours</t>
  </si>
  <si>
    <t>Janvier à juin</t>
  </si>
  <si>
    <t>Septembre</t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</si>
  <si>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</si>
  <si>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</si>
  <si>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</si>
  <si>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</si>
  <si>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ans</t>
  </si>
  <si>
    <t>Montants</t>
  </si>
  <si>
    <t>Reçu 2020</t>
  </si>
  <si>
    <t>Total 2019-2020</t>
  </si>
  <si>
    <t>École de musique Jocelyne Laberge         NEQ :</t>
  </si>
  <si>
    <t>Sept. à déc.</t>
  </si>
  <si>
    <t>Sous total</t>
  </si>
  <si>
    <t>Professeur</t>
  </si>
  <si>
    <t>Coûts spéciaux</t>
  </si>
  <si>
    <t>Autres paiements sans l'inscription</t>
  </si>
  <si>
    <t>L'inscription avec 1é paiement</t>
  </si>
  <si>
    <t xml:space="preserve">Nom du payeur </t>
  </si>
  <si>
    <t>Rabais sur un seul paiement</t>
  </si>
  <si>
    <t>Remarques</t>
  </si>
  <si>
    <t>Début du cours</t>
  </si>
  <si>
    <t>Fin du cours</t>
  </si>
  <si>
    <t>nbdndnd</t>
  </si>
  <si>
    <t xml:space="preserve">                Nom de l'enfant                       </t>
  </si>
  <si>
    <t xml:space="preserve">        École de musique Jocelyne Laberge</t>
  </si>
  <si>
    <t xml:space="preserve">          Châteauguay (Qc) J6J 2R4</t>
  </si>
  <si>
    <t xml:space="preserve">          255 boulevard d'Anjou suite 101</t>
  </si>
  <si>
    <t>FACTURE</t>
  </si>
  <si>
    <t>Vendu à</t>
  </si>
  <si>
    <t>Code postal</t>
  </si>
  <si>
    <t>cours</t>
  </si>
  <si>
    <t>minutes</t>
  </si>
  <si>
    <t>Total juin à août 2019</t>
  </si>
  <si>
    <t>Total sept .à déc. 2019</t>
  </si>
  <si>
    <t>Total janv. à mai 2020</t>
  </si>
  <si>
    <t xml:space="preserve">Inscription </t>
  </si>
  <si>
    <t>LOCATION</t>
  </si>
  <si>
    <t>DIVERS</t>
  </si>
  <si>
    <t>Concert</t>
  </si>
  <si>
    <t>Billets</t>
  </si>
  <si>
    <t>Répétitions</t>
  </si>
  <si>
    <t>Orchestre</t>
  </si>
  <si>
    <t>PAYÉ</t>
  </si>
  <si>
    <t>Tél:</t>
  </si>
  <si>
    <t>Cel :</t>
  </si>
  <si>
    <t>Martin Egan</t>
  </si>
  <si>
    <t>2 paiements</t>
  </si>
  <si>
    <t>4 paiements</t>
  </si>
  <si>
    <t>9 paiements</t>
  </si>
  <si>
    <t>COÛTS</t>
  </si>
  <si>
    <t>Même si je clique sur l'un ou l'autre, les deux fonctionnent  encore en même temps</t>
  </si>
  <si>
    <t>J'aimerais que ça fonctionne comme pour les modalités de paiement</t>
  </si>
  <si>
    <t>dans cette situation. Voir la formule</t>
  </si>
  <si>
    <t>La formule dans G22 n'est pas également correct. Soit 23$ pour fixe et 35$ pour spéciaux</t>
  </si>
  <si>
    <t>Quand je clique sur fixie i 18, C22 doit indiquer 45 et non 120. Quand c'est Spéciaux, 75 est indiqué.  C'est ma formule qui n'es pas correct</t>
  </si>
  <si>
    <t>Quand je clique sur l'un des 4 les 3 autres indiquent 0</t>
  </si>
  <si>
    <t>J'aimerais que quand Fixes est cliqué, les montants de Spéciaux soit à zéro et quand Spéciaux est cliqué, les montants Fixes soit à zéro</t>
  </si>
  <si>
    <t>. Voir la 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</si>
</sst>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(&quot;$&quot;* #,##0.00_);_(&quot;$&quot;* \(#,##0.00\);_(&quot;$&quot;* &quot;-&quot;??_);_(@_)"/>
    <numFmt numFmtId="164" formatCode="#,##0\ &quot;$&quot;_);[Red]\(#,##0\ &quot;$&quot;\)"/>
    <numFmt numFmtId="165" formatCode="#,##0.00\ &quot;$&quot;_);[Red]\(#,##0.00\ &quot;$&quot;\)"/>
    <numFmt numFmtId="166" formatCode="_ * #,##0.00_)\ [$$-C0C]_ ;_ * \(#,##0.00\)\ [$$-C0C]_ ;_ * &quot;-&quot;??_)\ [$$-C0C]_ ;_ @_ "/>
    <numFmt numFmtId="167" formatCode="_([$$-409]* #,##0.00_);_([$$-409]* \(#,##0.00\);_([$$-409]* &quot;-&quot;??_);_(@_)"/>
    <numFmt numFmtId="168" formatCode="&quot;$&quot;#,##0.00"/>
    <numFmt numFmtId="169" formatCode="[&lt;=9999999]###\-####;###\-###\-####"/>
    <numFmt numFmtId="170" formatCode="0&quot; minutes&quot;"/>
    <numFmt numFmtId="171" formatCode="[$-C0C]d\ mmm\ yyyy;@"/>
    <numFmt numFmtId="172" formatCode="00000"/>
    <numFmt numFmtId="173" formatCode="[$-C0C]d\ mmmm\,\ yyyy;@"/>
    <numFmt numFmtId="174" formatCode="[$-F400]h:mm:ss\ AM/PM"/>
    <numFmt numFmtId="175" formatCode="[$$-409]#,##0.00"/>
    <numFmt numFmtId="176" formatCode=";;;"/>
  </numFmts>
  <fonts count="5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20"/>
      <color rgb="FFFF0000"/>
      <name val="Arial Narrow"/>
      <family val="2"/>
    </font>
    <font>
      <sz val="11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sz val="11"/>
      <name val="Arial Narrow"/>
      <family val="2"/>
    </font>
    <font>
      <b/>
      <sz val="9"/>
      <color indexed="81"/>
      <name val="Tahoma"/>
      <family val="2"/>
    </font>
    <font>
      <sz val="12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sz val="11"/>
      <color theme="4" tint="-0.249977111117893"/>
      <name val="Calibri"/>
      <family val="2"/>
      <scheme val="minor"/>
    </font>
    <font>
      <sz val="28"/>
      <color rgb="FFFF0000"/>
      <name val="Calibri"/>
      <family val="2"/>
      <scheme val="minor"/>
    </font>
    <font>
      <sz val="2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 Narrow"/>
      <family val="2"/>
    </font>
    <font>
      <b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6"/>
      <color theme="0"/>
      <name val="Arial Narrow"/>
      <family val="2"/>
    </font>
    <font>
      <i/>
      <sz val="8"/>
      <color theme="0"/>
      <name val="Arial Narrow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299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4" fontId="2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4" fontId="0" fillId="0" borderId="0" xfId="0" applyNumberFormat="1"/>
    <xf numFmtId="15" fontId="1" fillId="0" borderId="0" xfId="0" applyNumberFormat="1" applyFont="1"/>
    <xf numFmtId="164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0" fillId="0" borderId="3" xfId="0" applyBorder="1" applyAlignment="1">
      <alignment horizontal="center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168" fontId="12" fillId="0" borderId="0" xfId="0" applyNumberFormat="1" applyFont="1" applyAlignment="1" applyProtection="1">
      <alignment horizontal="left" vertical="center"/>
      <protection locked="0"/>
    </xf>
    <xf numFmtId="168" fontId="10" fillId="0" borderId="0" xfId="0" applyNumberFormat="1" applyFont="1" applyProtection="1">
      <protection locked="0"/>
    </xf>
    <xf numFmtId="168" fontId="10" fillId="0" borderId="0" xfId="0" applyNumberFormat="1" applyFont="1" applyAlignment="1">
      <alignment horizontal="center"/>
    </xf>
    <xf numFmtId="0" fontId="10" fillId="0" borderId="0" xfId="0" applyFont="1"/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20" fillId="0" borderId="4" xfId="0" applyFont="1" applyBorder="1" applyAlignment="1">
      <alignment horizontal="left" vertical="center"/>
    </xf>
    <xf numFmtId="0" fontId="20" fillId="3" borderId="12" xfId="0" applyFont="1" applyFill="1" applyBorder="1" applyAlignment="1" applyProtection="1">
      <alignment vertical="center"/>
      <protection locked="0"/>
    </xf>
    <xf numFmtId="0" fontId="20" fillId="0" borderId="0" xfId="0" applyFont="1" applyAlignment="1">
      <alignment horizontal="right" vertical="center"/>
    </xf>
    <xf numFmtId="166" fontId="19" fillId="0" borderId="0" xfId="0" applyNumberFormat="1" applyFont="1" applyAlignment="1" applyProtection="1">
      <alignment vertical="center"/>
      <protection locked="0"/>
    </xf>
    <xf numFmtId="0" fontId="20" fillId="0" borderId="10" xfId="0" applyFont="1" applyBorder="1" applyAlignment="1">
      <alignment horizontal="left" vertical="center"/>
    </xf>
    <xf numFmtId="167" fontId="12" fillId="0" borderId="15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/>
    </xf>
    <xf numFmtId="166" fontId="0" fillId="0" borderId="18" xfId="0" applyNumberFormat="1" applyBorder="1" applyAlignment="1">
      <alignment horizontal="center"/>
    </xf>
    <xf numFmtId="167" fontId="20" fillId="0" borderId="0" xfId="0" applyNumberFormat="1" applyFont="1" applyAlignment="1">
      <alignment horizontal="right" vertical="center"/>
    </xf>
    <xf numFmtId="166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left" vertical="center"/>
    </xf>
    <xf numFmtId="0" fontId="28" fillId="0" borderId="0" xfId="0" applyFont="1" applyAlignment="1" applyProtection="1">
      <alignment horizontal="center" vertical="top"/>
      <protection locked="0"/>
    </xf>
    <xf numFmtId="0" fontId="29" fillId="0" borderId="0" xfId="0" applyFont="1" applyAlignment="1">
      <alignment horizontal="left" vertical="center"/>
    </xf>
    <xf numFmtId="0" fontId="30" fillId="0" borderId="0" xfId="0" applyFont="1" applyAlignment="1" applyProtection="1">
      <alignment vertical="top" textRotation="27"/>
      <protection locked="0"/>
    </xf>
    <xf numFmtId="173" fontId="0" fillId="0" borderId="0" xfId="0" applyNumberFormat="1" applyAlignment="1">
      <alignment horizontal="center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7" fontId="0" fillId="0" borderId="2" xfId="0" applyNumberFormat="1" applyBorder="1"/>
    <xf numFmtId="167" fontId="1" fillId="0" borderId="0" xfId="0" applyNumberFormat="1" applyFont="1"/>
    <xf numFmtId="167" fontId="0" fillId="2" borderId="0" xfId="0" applyNumberFormat="1" applyFill="1"/>
    <xf numFmtId="167" fontId="0" fillId="0" borderId="3" xfId="0" applyNumberFormat="1" applyBorder="1" applyAlignment="1">
      <alignment horizontal="center"/>
    </xf>
    <xf numFmtId="167" fontId="0" fillId="0" borderId="8" xfId="0" applyNumberFormat="1" applyBorder="1" applyAlignment="1">
      <alignment horizontal="center"/>
    </xf>
    <xf numFmtId="167" fontId="0" fillId="0" borderId="17" xfId="0" applyNumberFormat="1" applyBorder="1" applyAlignment="1">
      <alignment horizontal="center"/>
    </xf>
    <xf numFmtId="167" fontId="0" fillId="0" borderId="0" xfId="0" applyNumberFormat="1" applyAlignment="1">
      <alignment horizontal="center"/>
    </xf>
    <xf numFmtId="0" fontId="31" fillId="0" borderId="0" xfId="0" applyFont="1"/>
    <xf numFmtId="165" fontId="4" fillId="0" borderId="0" xfId="0" applyNumberFormat="1" applyFont="1" applyAlignment="1">
      <alignment horizontal="center"/>
    </xf>
    <xf numFmtId="0" fontId="20" fillId="3" borderId="12" xfId="0" applyFont="1" applyFill="1" applyBorder="1" applyAlignment="1" applyProtection="1">
      <alignment horizontal="right" vertical="center"/>
      <protection locked="0"/>
    </xf>
    <xf numFmtId="167" fontId="0" fillId="0" borderId="3" xfId="0" applyNumberFormat="1" applyBorder="1" applyAlignment="1" applyProtection="1">
      <alignment horizontal="center"/>
      <protection locked="0"/>
    </xf>
    <xf numFmtId="167" fontId="0" fillId="0" borderId="8" xfId="0" applyNumberFormat="1" applyBorder="1" applyAlignment="1" applyProtection="1">
      <alignment horizontal="center"/>
      <protection locked="0"/>
    </xf>
    <xf numFmtId="167" fontId="0" fillId="2" borderId="4" xfId="0" applyNumberFormat="1" applyFill="1" applyBorder="1" applyProtection="1">
      <protection locked="0"/>
    </xf>
    <xf numFmtId="167" fontId="33" fillId="2" borderId="3" xfId="0" applyNumberFormat="1" applyFont="1" applyFill="1" applyBorder="1" applyProtection="1">
      <protection locked="0"/>
    </xf>
    <xf numFmtId="167" fontId="0" fillId="2" borderId="3" xfId="0" applyNumberFormat="1" applyFill="1" applyBorder="1" applyProtection="1">
      <protection locked="0"/>
    </xf>
    <xf numFmtId="167" fontId="0" fillId="2" borderId="8" xfId="0" applyNumberFormat="1" applyFill="1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10" fillId="2" borderId="0" xfId="0" applyFont="1" applyFill="1" applyBorder="1" applyAlignment="1" applyProtection="1">
      <alignment vertical="center"/>
      <protection locked="0"/>
    </xf>
    <xf numFmtId="167" fontId="24" fillId="0" borderId="0" xfId="1" applyNumberFormat="1" applyFont="1" applyBorder="1" applyAlignment="1" applyProtection="1">
      <alignment vertical="center"/>
      <protection locked="0"/>
    </xf>
    <xf numFmtId="0" fontId="19" fillId="0" borderId="0" xfId="0" applyFont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0" borderId="0" xfId="0" applyFont="1" applyBorder="1" applyAlignment="1">
      <alignment horizontal="right" vertical="center"/>
    </xf>
    <xf numFmtId="0" fontId="20" fillId="0" borderId="18" xfId="0" applyFont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center"/>
    </xf>
    <xf numFmtId="167" fontId="20" fillId="0" borderId="5" xfId="0" applyNumberFormat="1" applyFont="1" applyBorder="1" applyAlignment="1">
      <alignment horizontal="right" vertical="center"/>
    </xf>
    <xf numFmtId="170" fontId="12" fillId="0" borderId="6" xfId="0" applyNumberFormat="1" applyFont="1" applyBorder="1" applyAlignment="1">
      <alignment horizontal="center" vertical="center"/>
    </xf>
    <xf numFmtId="167" fontId="12" fillId="0" borderId="15" xfId="0" applyNumberFormat="1" applyFont="1" applyBorder="1" applyAlignment="1">
      <alignment vertical="center"/>
    </xf>
    <xf numFmtId="167" fontId="12" fillId="0" borderId="19" xfId="0" applyNumberFormat="1" applyFont="1" applyBorder="1" applyAlignment="1">
      <alignment vertical="center"/>
    </xf>
    <xf numFmtId="0" fontId="8" fillId="2" borderId="16" xfId="0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166" fontId="0" fillId="0" borderId="3" xfId="0" applyNumberFormat="1" applyBorder="1" applyAlignment="1" applyProtection="1">
      <alignment horizontal="center"/>
      <protection locked="0"/>
    </xf>
    <xf numFmtId="166" fontId="0" fillId="0" borderId="0" xfId="0" applyNumberFormat="1" applyAlignment="1" applyProtection="1">
      <alignment horizontal="center"/>
      <protection locked="0"/>
    </xf>
    <xf numFmtId="166" fontId="0" fillId="2" borderId="3" xfId="0" applyNumberFormat="1" applyFill="1" applyBorder="1" applyProtection="1">
      <protection locked="0"/>
    </xf>
    <xf numFmtId="166" fontId="0" fillId="2" borderId="0" xfId="0" applyNumberFormat="1" applyFill="1" applyProtection="1">
      <protection locked="0"/>
    </xf>
    <xf numFmtId="166" fontId="0" fillId="2" borderId="5" xfId="0" applyNumberFormat="1" applyFill="1" applyBorder="1" applyProtection="1">
      <protection locked="0"/>
    </xf>
    <xf numFmtId="166" fontId="0" fillId="2" borderId="11" xfId="0" applyNumberFormat="1" applyFill="1" applyBorder="1" applyProtection="1">
      <protection locked="0"/>
    </xf>
    <xf numFmtId="175" fontId="20" fillId="0" borderId="21" xfId="0" applyNumberFormat="1" applyFont="1" applyBorder="1" applyAlignment="1" applyProtection="1">
      <alignment vertical="center"/>
      <protection hidden="1"/>
    </xf>
    <xf numFmtId="167" fontId="23" fillId="0" borderId="9" xfId="1" applyNumberFormat="1" applyFont="1" applyBorder="1" applyAlignment="1" applyProtection="1">
      <alignment vertical="center"/>
      <protection hidden="1"/>
    </xf>
    <xf numFmtId="167" fontId="23" fillId="0" borderId="10" xfId="1" applyNumberFormat="1" applyFont="1" applyBorder="1" applyAlignment="1" applyProtection="1">
      <alignment vertical="center"/>
      <protection hidden="1"/>
    </xf>
    <xf numFmtId="10" fontId="20" fillId="0" borderId="5" xfId="2" applyNumberFormat="1" applyFont="1" applyBorder="1" applyAlignment="1" applyProtection="1">
      <alignment horizontal="right" vertical="center"/>
      <protection hidden="1"/>
    </xf>
    <xf numFmtId="0" fontId="20" fillId="0" borderId="0" xfId="0" applyFont="1" applyAlignment="1" applyProtection="1">
      <alignment horizontal="right" vertical="center"/>
      <protection hidden="1"/>
    </xf>
    <xf numFmtId="167" fontId="19" fillId="0" borderId="17" xfId="0" applyNumberFormat="1" applyFont="1" applyBorder="1" applyAlignment="1" applyProtection="1">
      <alignment vertical="center"/>
      <protection hidden="1"/>
    </xf>
    <xf numFmtId="167" fontId="21" fillId="0" borderId="14" xfId="0" applyNumberFormat="1" applyFont="1" applyBorder="1" applyAlignment="1" applyProtection="1">
      <alignment vertical="center"/>
      <protection hidden="1"/>
    </xf>
    <xf numFmtId="167" fontId="19" fillId="0" borderId="11" xfId="0" applyNumberFormat="1" applyFont="1" applyBorder="1" applyAlignment="1" applyProtection="1">
      <alignment vertical="center"/>
      <protection hidden="1"/>
    </xf>
    <xf numFmtId="167" fontId="21" fillId="0" borderId="9" xfId="0" applyNumberFormat="1" applyFont="1" applyBorder="1" applyAlignment="1" applyProtection="1">
      <alignment vertical="center"/>
      <protection hidden="1"/>
    </xf>
    <xf numFmtId="167" fontId="18" fillId="0" borderId="13" xfId="0" applyNumberFormat="1" applyFont="1" applyBorder="1" applyAlignment="1" applyProtection="1">
      <alignment horizontal="center" vertical="center"/>
      <protection hidden="1"/>
    </xf>
    <xf numFmtId="167" fontId="21" fillId="0" borderId="3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horizontal="left"/>
      <protection locked="0"/>
    </xf>
    <xf numFmtId="0" fontId="32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1" fillId="0" borderId="0" xfId="0" applyFont="1" applyAlignment="1">
      <alignment horizontal="left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0" fillId="0" borderId="0" xfId="0" applyFont="1" applyAlignment="1"/>
    <xf numFmtId="0" fontId="15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right" vertical="center"/>
    </xf>
    <xf numFmtId="0" fontId="10" fillId="0" borderId="0" xfId="0" applyFont="1" applyBorder="1" applyAlignment="1" applyProtection="1">
      <alignment vertical="center"/>
      <protection locked="0"/>
    </xf>
    <xf numFmtId="0" fontId="20" fillId="0" borderId="7" xfId="0" applyFont="1" applyBorder="1" applyAlignment="1">
      <alignment horizontal="left" vertical="center"/>
    </xf>
    <xf numFmtId="0" fontId="8" fillId="3" borderId="19" xfId="0" applyFont="1" applyFill="1" applyBorder="1" applyAlignment="1" applyProtection="1">
      <alignment horizontal="center" vertical="center"/>
      <protection locked="0"/>
    </xf>
    <xf numFmtId="0" fontId="20" fillId="3" borderId="12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9" fillId="0" borderId="0" xfId="0" applyFont="1" applyAlignment="1"/>
    <xf numFmtId="0" fontId="8" fillId="0" borderId="0" xfId="0" applyFont="1" applyAlignment="1">
      <alignment horizontal="left" vertical="center"/>
    </xf>
    <xf numFmtId="0" fontId="4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167" fontId="0" fillId="2" borderId="20" xfId="0" applyNumberForma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3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3" xfId="0" applyBorder="1" applyAlignment="1">
      <alignment horizontal="center"/>
    </xf>
    <xf numFmtId="0" fontId="39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39" fillId="0" borderId="0" xfId="0" applyFont="1" applyAlignment="1">
      <alignment horizontal="left"/>
    </xf>
    <xf numFmtId="0" fontId="0" fillId="0" borderId="0" xfId="0" applyAlignment="1">
      <alignment horizontal="center"/>
    </xf>
    <xf numFmtId="0" fontId="8" fillId="0" borderId="0" xfId="0" applyFont="1" applyAlignment="1">
      <alignment horizontal="left" vertical="center"/>
    </xf>
    <xf numFmtId="0" fontId="41" fillId="0" borderId="0" xfId="0" applyFont="1" applyAlignment="1">
      <alignment horizontal="center" vertical="center"/>
    </xf>
    <xf numFmtId="0" fontId="39" fillId="0" borderId="0" xfId="0" applyFont="1" applyAlignment="1">
      <alignment horizontal="center"/>
    </xf>
    <xf numFmtId="0" fontId="33" fillId="0" borderId="0" xfId="0" applyFont="1" applyAlignment="1"/>
    <xf numFmtId="0" fontId="3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3" xfId="0" applyBorder="1"/>
    <xf numFmtId="0" fontId="2" fillId="3" borderId="1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3" borderId="22" xfId="0" applyFont="1" applyFill="1" applyBorder="1" applyAlignment="1">
      <alignment horizontal="center"/>
    </xf>
    <xf numFmtId="0" fontId="42" fillId="0" borderId="3" xfId="0" applyFon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43" fillId="3" borderId="3" xfId="0" applyFont="1" applyFill="1" applyBorder="1" applyAlignment="1" applyProtection="1">
      <alignment horizontal="center" vertical="center"/>
      <protection locked="0"/>
    </xf>
    <xf numFmtId="167" fontId="20" fillId="0" borderId="0" xfId="0" applyNumberFormat="1" applyFont="1" applyBorder="1" applyAlignment="1" applyProtection="1">
      <alignment vertical="center"/>
      <protection hidden="1"/>
    </xf>
    <xf numFmtId="167" fontId="20" fillId="0" borderId="24" xfId="0" applyNumberFormat="1" applyFont="1" applyBorder="1" applyAlignment="1" applyProtection="1">
      <alignment vertical="center"/>
      <protection hidden="1"/>
    </xf>
    <xf numFmtId="174" fontId="10" fillId="3" borderId="23" xfId="0" applyNumberFormat="1" applyFont="1" applyFill="1" applyBorder="1" applyAlignment="1" applyProtection="1">
      <alignment vertical="center"/>
      <protection locked="0"/>
    </xf>
    <xf numFmtId="0" fontId="22" fillId="0" borderId="0" xfId="0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176" fontId="20" fillId="0" borderId="0" xfId="2" applyNumberFormat="1" applyFont="1" applyBorder="1" applyAlignment="1" applyProtection="1">
      <alignment horizontal="center" vertical="center"/>
      <protection locked="0"/>
    </xf>
    <xf numFmtId="0" fontId="19" fillId="0" borderId="13" xfId="0" applyFont="1" applyBorder="1" applyAlignment="1" applyProtection="1">
      <alignment horizontal="center" vertical="center"/>
      <protection hidden="1"/>
    </xf>
    <xf numFmtId="0" fontId="44" fillId="0" borderId="0" xfId="0" applyFont="1" applyAlignment="1">
      <alignment vertical="center"/>
    </xf>
    <xf numFmtId="167" fontId="19" fillId="0" borderId="25" xfId="0" applyNumberFormat="1" applyFont="1" applyBorder="1" applyAlignment="1" applyProtection="1">
      <alignment vertical="center"/>
      <protection hidden="1"/>
    </xf>
    <xf numFmtId="171" fontId="46" fillId="0" borderId="0" xfId="0" applyNumberFormat="1" applyFont="1" applyAlignment="1">
      <alignment horizontal="left"/>
    </xf>
    <xf numFmtId="171" fontId="45" fillId="0" borderId="0" xfId="0" applyNumberFormat="1" applyFont="1" applyAlignment="1">
      <alignment horizontal="left"/>
    </xf>
    <xf numFmtId="171" fontId="48" fillId="0" borderId="0" xfId="0" applyNumberFormat="1" applyFont="1" applyAlignment="1">
      <alignment horizontal="left"/>
    </xf>
    <xf numFmtId="0" fontId="8" fillId="0" borderId="29" xfId="0" applyFont="1" applyBorder="1" applyAlignment="1">
      <alignment horizontal="center" vertical="center"/>
    </xf>
    <xf numFmtId="170" fontId="12" fillId="0" borderId="30" xfId="0" applyNumberFormat="1" applyFont="1" applyBorder="1" applyAlignment="1">
      <alignment horizontal="center" vertical="center"/>
    </xf>
    <xf numFmtId="170" fontId="12" fillId="0" borderId="31" xfId="2" applyNumberFormat="1" applyFont="1" applyBorder="1" applyAlignment="1">
      <alignment horizontal="center" vertical="center"/>
    </xf>
    <xf numFmtId="167" fontId="12" fillId="0" borderId="32" xfId="0" applyNumberFormat="1" applyFont="1" applyBorder="1" applyAlignment="1">
      <alignment horizontal="center"/>
    </xf>
    <xf numFmtId="170" fontId="12" fillId="0" borderId="33" xfId="2" applyNumberFormat="1" applyFont="1" applyBorder="1" applyAlignment="1">
      <alignment horizontal="center" vertical="center"/>
    </xf>
    <xf numFmtId="167" fontId="12" fillId="0" borderId="32" xfId="2" applyNumberFormat="1" applyFont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35" fillId="3" borderId="3" xfId="0" applyFont="1" applyFill="1" applyBorder="1" applyAlignment="1">
      <alignment horizontal="left" vertical="center"/>
    </xf>
    <xf numFmtId="0" fontId="10" fillId="3" borderId="3" xfId="0" applyFont="1" applyFill="1" applyBorder="1" applyAlignment="1" applyProtection="1">
      <alignment horizontal="left" vertical="center"/>
      <protection locked="0"/>
    </xf>
    <xf numFmtId="171" fontId="10" fillId="3" borderId="4" xfId="0" applyNumberFormat="1" applyFont="1" applyFill="1" applyBorder="1" applyAlignment="1" applyProtection="1">
      <alignment horizontal="center" vertical="center"/>
      <protection locked="0"/>
    </xf>
    <xf numFmtId="171" fontId="10" fillId="3" borderId="5" xfId="0" applyNumberFormat="1" applyFont="1" applyFill="1" applyBorder="1" applyAlignment="1" applyProtection="1">
      <alignment horizontal="center" vertical="center"/>
      <protection locked="0"/>
    </xf>
    <xf numFmtId="171" fontId="10" fillId="0" borderId="4" xfId="0" applyNumberFormat="1" applyFont="1" applyFill="1" applyBorder="1" applyAlignment="1" applyProtection="1">
      <alignment vertical="center"/>
    </xf>
    <xf numFmtId="171" fontId="10" fillId="0" borderId="6" xfId="0" applyNumberFormat="1" applyFont="1" applyFill="1" applyBorder="1" applyAlignment="1" applyProtection="1">
      <alignment vertical="center"/>
    </xf>
    <xf numFmtId="171" fontId="10" fillId="0" borderId="5" xfId="0" applyNumberFormat="1" applyFont="1" applyFill="1" applyBorder="1" applyAlignment="1" applyProtection="1">
      <alignment vertical="center"/>
    </xf>
    <xf numFmtId="0" fontId="52" fillId="3" borderId="26" xfId="0" applyFont="1" applyFill="1" applyBorder="1" applyAlignment="1">
      <alignment horizontal="center" vertical="center"/>
    </xf>
    <xf numFmtId="0" fontId="52" fillId="3" borderId="27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171" fontId="10" fillId="3" borderId="3" xfId="0" applyNumberFormat="1" applyFont="1" applyFill="1" applyBorder="1" applyAlignment="1" applyProtection="1">
      <alignment horizontal="left" vertical="center"/>
      <protection locked="0"/>
    </xf>
    <xf numFmtId="166" fontId="20" fillId="0" borderId="3" xfId="0" applyNumberFormat="1" applyFont="1" applyBorder="1" applyAlignment="1">
      <alignment horizontal="center" vertical="center"/>
    </xf>
    <xf numFmtId="166" fontId="20" fillId="0" borderId="4" xfId="0" applyNumberFormat="1" applyFont="1" applyBorder="1" applyAlignment="1">
      <alignment horizontal="center" vertical="center"/>
    </xf>
    <xf numFmtId="167" fontId="19" fillId="0" borderId="13" xfId="0" applyNumberFormat="1" applyFont="1" applyBorder="1" applyAlignment="1" applyProtection="1">
      <alignment horizontal="center" vertical="center"/>
      <protection hidden="1"/>
    </xf>
    <xf numFmtId="167" fontId="19" fillId="0" borderId="16" xfId="0" applyNumberFormat="1" applyFont="1" applyBorder="1" applyAlignment="1" applyProtection="1">
      <alignment horizontal="center" vertical="center"/>
      <protection hidden="1"/>
    </xf>
    <xf numFmtId="0" fontId="8" fillId="0" borderId="7" xfId="0" applyFont="1" applyBorder="1" applyAlignment="1">
      <alignment horizontal="center" vertical="center"/>
    </xf>
    <xf numFmtId="169" fontId="35" fillId="3" borderId="3" xfId="0" applyNumberFormat="1" applyFont="1" applyFill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</xf>
    <xf numFmtId="0" fontId="13" fillId="0" borderId="9" xfId="0" applyFont="1" applyBorder="1" applyAlignment="1" applyProtection="1">
      <alignment horizontal="center" vertical="center"/>
    </xf>
    <xf numFmtId="0" fontId="52" fillId="3" borderId="28" xfId="0" applyFont="1" applyFill="1" applyBorder="1" applyAlignment="1">
      <alignment horizontal="center" vertical="center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10" fillId="3" borderId="6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/>
      <protection locked="0"/>
    </xf>
    <xf numFmtId="171" fontId="10" fillId="3" borderId="13" xfId="0" applyNumberFormat="1" applyFont="1" applyFill="1" applyBorder="1" applyAlignment="1" applyProtection="1">
      <alignment horizontal="left" vertical="center"/>
      <protection locked="0"/>
    </xf>
    <xf numFmtId="167" fontId="18" fillId="0" borderId="3" xfId="0" applyNumberFormat="1" applyFont="1" applyBorder="1" applyAlignment="1">
      <alignment horizontal="center" vertical="center"/>
    </xf>
    <xf numFmtId="167" fontId="25" fillId="0" borderId="3" xfId="0" applyNumberFormat="1" applyFont="1" applyBorder="1" applyAlignment="1">
      <alignment horizontal="left" vertical="center"/>
    </xf>
    <xf numFmtId="167" fontId="25" fillId="0" borderId="6" xfId="0" applyNumberFormat="1" applyFont="1" applyBorder="1" applyAlignment="1">
      <alignment horizontal="left" vertical="center"/>
    </xf>
    <xf numFmtId="167" fontId="25" fillId="0" borderId="5" xfId="0" applyNumberFormat="1" applyFont="1" applyBorder="1" applyAlignment="1">
      <alignment horizontal="left" vertical="center"/>
    </xf>
    <xf numFmtId="167" fontId="21" fillId="0" borderId="3" xfId="0" applyNumberFormat="1" applyFont="1" applyBorder="1" applyAlignment="1">
      <alignment horizontal="center" vertical="center"/>
    </xf>
    <xf numFmtId="167" fontId="20" fillId="0" borderId="6" xfId="0" applyNumberFormat="1" applyFont="1" applyBorder="1" applyAlignment="1">
      <alignment horizontal="center" vertical="center"/>
    </xf>
    <xf numFmtId="166" fontId="20" fillId="0" borderId="6" xfId="1" applyNumberFormat="1" applyFont="1" applyBorder="1" applyAlignment="1">
      <alignment horizontal="right" vertical="center"/>
    </xf>
    <xf numFmtId="166" fontId="20" fillId="0" borderId="5" xfId="1" applyNumberFormat="1" applyFont="1" applyBorder="1" applyAlignment="1">
      <alignment horizontal="right" vertical="center"/>
    </xf>
    <xf numFmtId="167" fontId="20" fillId="0" borderId="0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right" vertical="center"/>
    </xf>
    <xf numFmtId="0" fontId="10" fillId="3" borderId="4" xfId="0" applyFont="1" applyFill="1" applyBorder="1" applyAlignment="1" applyProtection="1">
      <alignment horizontal="left" vertical="center"/>
      <protection locked="0"/>
    </xf>
    <xf numFmtId="0" fontId="10" fillId="3" borderId="6" xfId="0" applyFont="1" applyFill="1" applyBorder="1" applyAlignment="1" applyProtection="1">
      <alignment horizontal="left" vertical="center"/>
      <protection locked="0"/>
    </xf>
    <xf numFmtId="0" fontId="26" fillId="0" borderId="3" xfId="0" applyFont="1" applyBorder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0" fillId="0" borderId="3" xfId="0" applyFont="1" applyBorder="1" applyAlignment="1">
      <alignment horizontal="left" vertical="center"/>
    </xf>
    <xf numFmtId="0" fontId="20" fillId="0" borderId="11" xfId="0" applyFont="1" applyBorder="1" applyAlignment="1" applyProtection="1">
      <alignment horizontal="center" vertical="center"/>
      <protection hidden="1"/>
    </xf>
    <xf numFmtId="0" fontId="20" fillId="0" borderId="9" xfId="0" applyFont="1" applyBorder="1" applyAlignment="1" applyProtection="1">
      <alignment horizontal="center" vertical="center"/>
      <protection hidden="1"/>
    </xf>
    <xf numFmtId="171" fontId="10" fillId="3" borderId="9" xfId="0" applyNumberFormat="1" applyFont="1" applyFill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172" fontId="10" fillId="3" borderId="3" xfId="0" applyNumberFormat="1" applyFont="1" applyFill="1" applyBorder="1" applyAlignment="1" applyProtection="1">
      <alignment horizontal="left" vertical="center"/>
      <protection locked="0"/>
    </xf>
    <xf numFmtId="0" fontId="29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7" fillId="3" borderId="3" xfId="3" applyFill="1" applyBorder="1" applyAlignment="1" applyProtection="1">
      <alignment horizontal="left" vertical="center"/>
      <protection locked="0"/>
    </xf>
    <xf numFmtId="0" fontId="15" fillId="3" borderId="3" xfId="0" applyFont="1" applyFill="1" applyBorder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6" fillId="0" borderId="0" xfId="0" applyFont="1" applyAlignment="1">
      <alignment horizontal="center" vertical="center"/>
    </xf>
    <xf numFmtId="0" fontId="35" fillId="3" borderId="3" xfId="0" applyFont="1" applyFill="1" applyBorder="1" applyAlignment="1" applyProtection="1">
      <alignment horizontal="left" vertical="center"/>
      <protection locked="0"/>
    </xf>
    <xf numFmtId="0" fontId="51" fillId="0" borderId="0" xfId="0" applyFont="1" applyAlignment="1" applyProtection="1">
      <alignment horizontal="center" vertical="center"/>
      <protection hidden="1"/>
    </xf>
    <xf numFmtId="0" fontId="11" fillId="0" borderId="0" xfId="0" applyFont="1" applyBorder="1" applyAlignment="1">
      <alignment horizontal="center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171" fontId="45" fillId="0" borderId="13" xfId="0" applyNumberFormat="1" applyFont="1" applyBorder="1" applyAlignment="1">
      <alignment horizontal="center"/>
    </xf>
    <xf numFmtId="171" fontId="45" fillId="0" borderId="16" xfId="0" applyNumberFormat="1" applyFont="1" applyBorder="1" applyAlignment="1">
      <alignment horizontal="center"/>
    </xf>
    <xf numFmtId="171" fontId="49" fillId="0" borderId="13" xfId="0" applyNumberFormat="1" applyFont="1" applyBorder="1" applyAlignment="1" applyProtection="1">
      <alignment horizontal="center"/>
      <protection locked="0"/>
    </xf>
    <xf numFmtId="171" fontId="49" fillId="0" borderId="1" xfId="0" applyNumberFormat="1" applyFont="1" applyBorder="1" applyAlignment="1" applyProtection="1">
      <alignment horizontal="center"/>
      <protection locked="0"/>
    </xf>
    <xf numFmtId="171" fontId="49" fillId="0" borderId="9" xfId="0" applyNumberFormat="1" applyFont="1" applyBorder="1" applyAlignment="1" applyProtection="1">
      <alignment horizontal="center"/>
      <protection locked="0"/>
    </xf>
    <xf numFmtId="171" fontId="49" fillId="0" borderId="10" xfId="0" applyNumberFormat="1" applyFont="1" applyBorder="1" applyAlignment="1" applyProtection="1">
      <alignment horizontal="center"/>
      <protection locked="0"/>
    </xf>
    <xf numFmtId="171" fontId="49" fillId="0" borderId="16" xfId="0" applyNumberFormat="1" applyFont="1" applyBorder="1" applyAlignment="1" applyProtection="1">
      <alignment horizontal="center"/>
      <protection locked="0"/>
    </xf>
    <xf numFmtId="171" fontId="48" fillId="0" borderId="0" xfId="0" applyNumberFormat="1" applyFont="1" applyAlignment="1">
      <alignment horizontal="left"/>
    </xf>
    <xf numFmtId="171" fontId="49" fillId="0" borderId="4" xfId="0" applyNumberFormat="1" applyFont="1" applyBorder="1" applyAlignment="1" applyProtection="1">
      <alignment horizontal="center"/>
      <protection locked="0"/>
    </xf>
    <xf numFmtId="171" fontId="49" fillId="0" borderId="5" xfId="0" applyNumberFormat="1" applyFont="1" applyBorder="1" applyAlignment="1" applyProtection="1">
      <alignment horizontal="center"/>
      <protection locked="0"/>
    </xf>
    <xf numFmtId="171" fontId="47" fillId="0" borderId="3" xfId="0" applyNumberFormat="1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right"/>
    </xf>
    <xf numFmtId="171" fontId="45" fillId="0" borderId="4" xfId="0" applyNumberFormat="1" applyFont="1" applyBorder="1" applyAlignment="1">
      <alignment horizontal="center"/>
    </xf>
    <xf numFmtId="171" fontId="45" fillId="0" borderId="5" xfId="0" applyNumberFormat="1" applyFont="1" applyBorder="1" applyAlignment="1">
      <alignment horizontal="center"/>
    </xf>
    <xf numFmtId="0" fontId="39" fillId="0" borderId="0" xfId="0" applyFont="1" applyAlignment="1">
      <alignment horizontal="left" vertical="center"/>
    </xf>
    <xf numFmtId="171" fontId="47" fillId="0" borderId="4" xfId="0" applyNumberFormat="1" applyFont="1" applyBorder="1" applyAlignment="1" applyProtection="1">
      <alignment horizontal="center"/>
      <protection locked="0"/>
    </xf>
    <xf numFmtId="171" fontId="47" fillId="0" borderId="5" xfId="0" applyNumberFormat="1" applyFont="1" applyBorder="1" applyAlignment="1" applyProtection="1">
      <alignment horizontal="center"/>
      <protection locked="0"/>
    </xf>
    <xf numFmtId="171" fontId="47" fillId="0" borderId="13" xfId="0" applyNumberFormat="1" applyFont="1" applyBorder="1" applyAlignment="1" applyProtection="1">
      <alignment horizontal="center"/>
      <protection locked="0"/>
    </xf>
    <xf numFmtId="171" fontId="47" fillId="0" borderId="16" xfId="0" applyNumberFormat="1" applyFont="1" applyBorder="1" applyAlignment="1" applyProtection="1">
      <alignment horizontal="center"/>
      <protection locked="0"/>
    </xf>
    <xf numFmtId="171" fontId="47" fillId="0" borderId="1" xfId="0" applyNumberFormat="1" applyFon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171" fontId="46" fillId="0" borderId="0" xfId="0" applyNumberFormat="1" applyFont="1" applyAlignment="1">
      <alignment horizontal="left"/>
    </xf>
    <xf numFmtId="171" fontId="45" fillId="0" borderId="0" xfId="0" applyNumberFormat="1" applyFont="1" applyAlignment="1">
      <alignment horizontal="lef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2" fillId="0" borderId="0" xfId="0" applyFont="1" applyAlignment="1">
      <alignment horizontal="right"/>
    </xf>
    <xf numFmtId="169" fontId="39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9" fillId="0" borderId="0" xfId="0" applyFont="1" applyAlignment="1">
      <alignment horizontal="left"/>
    </xf>
    <xf numFmtId="0" fontId="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171" fontId="50" fillId="0" borderId="0" xfId="0" applyNumberFormat="1" applyFont="1" applyAlignment="1">
      <alignment horizontal="left"/>
    </xf>
    <xf numFmtId="171" fontId="49" fillId="0" borderId="0" xfId="0" applyNumberFormat="1" applyFont="1" applyAlignment="1">
      <alignment horizontal="left"/>
    </xf>
    <xf numFmtId="171" fontId="49" fillId="0" borderId="3" xfId="0" applyNumberFormat="1" applyFont="1" applyBorder="1" applyAlignment="1" applyProtection="1">
      <alignment horizontal="center"/>
      <protection locked="0"/>
    </xf>
    <xf numFmtId="171" fontId="2" fillId="0" borderId="0" xfId="0" applyNumberFormat="1" applyFont="1" applyAlignment="1">
      <alignment horizontal="left"/>
    </xf>
    <xf numFmtId="171" fontId="0" fillId="0" borderId="0" xfId="0" applyNumberFormat="1" applyAlignment="1">
      <alignment horizontal="left"/>
    </xf>
    <xf numFmtId="171" fontId="0" fillId="0" borderId="9" xfId="0" applyNumberFormat="1" applyBorder="1" applyAlignment="1" applyProtection="1">
      <alignment horizontal="center"/>
      <protection locked="0"/>
    </xf>
    <xf numFmtId="171" fontId="0" fillId="0" borderId="10" xfId="0" applyNumberFormat="1" applyBorder="1" applyAlignment="1" applyProtection="1">
      <alignment horizontal="center"/>
      <protection locked="0"/>
    </xf>
    <xf numFmtId="171" fontId="0" fillId="0" borderId="3" xfId="0" applyNumberFormat="1" applyBorder="1" applyAlignment="1" applyProtection="1">
      <alignment horizontal="center"/>
      <protection locked="0"/>
    </xf>
    <xf numFmtId="171" fontId="0" fillId="0" borderId="13" xfId="0" applyNumberFormat="1" applyBorder="1" applyAlignment="1" applyProtection="1">
      <alignment horizontal="center"/>
      <protection locked="0"/>
    </xf>
    <xf numFmtId="171" fontId="0" fillId="0" borderId="1" xfId="0" applyNumberFormat="1" applyBorder="1" applyAlignment="1" applyProtection="1">
      <alignment horizontal="center"/>
      <protection locked="0"/>
    </xf>
    <xf numFmtId="171" fontId="0" fillId="0" borderId="16" xfId="0" applyNumberFormat="1" applyBorder="1" applyAlignment="1" applyProtection="1">
      <alignment horizontal="center"/>
      <protection locked="0"/>
    </xf>
    <xf numFmtId="171" fontId="0" fillId="0" borderId="4" xfId="0" applyNumberFormat="1" applyBorder="1" applyAlignment="1" applyProtection="1">
      <alignment horizontal="center"/>
      <protection locked="0"/>
    </xf>
    <xf numFmtId="171" fontId="0" fillId="0" borderId="5" xfId="0" applyNumberFormat="1" applyBorder="1" applyAlignment="1" applyProtection="1">
      <alignment horizontal="center"/>
      <protection locked="0"/>
    </xf>
    <xf numFmtId="171" fontId="0" fillId="0" borderId="4" xfId="0" applyNumberFormat="1" applyBorder="1" applyAlignment="1">
      <alignment horizontal="center"/>
    </xf>
    <xf numFmtId="171" fontId="0" fillId="0" borderId="5" xfId="0" applyNumberFormat="1" applyBorder="1" applyAlignment="1">
      <alignment horizontal="center"/>
    </xf>
    <xf numFmtId="171" fontId="0" fillId="0" borderId="13" xfId="0" applyNumberFormat="1" applyBorder="1" applyAlignment="1">
      <alignment horizontal="center"/>
    </xf>
    <xf numFmtId="171" fontId="0" fillId="0" borderId="16" xfId="0" applyNumberFormat="1" applyBorder="1" applyAlignment="1">
      <alignment horizontal="center"/>
    </xf>
    <xf numFmtId="0" fontId="6" fillId="0" borderId="3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6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center"/>
      <protection locked="0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A$25" lockText="1"/>
</file>

<file path=xl/ctrlProps/ctrlProp2.xml><?xml version="1.0" encoding="utf-8"?>
<formControlPr xmlns="http://schemas.microsoft.com/office/spreadsheetml/2009/9/main" objectType="CheckBox" fmlaLink="A23" lockText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Radio" checked="Checked" firstButton="1" fmlaLink="$M$28" lockText="1"/>
</file>

<file path=xl/ctrlProps/ctrlProp5.xml><?xml version="1.0" encoding="utf-8"?>
<formControlPr xmlns="http://schemas.microsoft.com/office/spreadsheetml/2009/9/main" objectType="Radio" lockText="1"/>
</file>

<file path=xl/ctrlProps/ctrlProp6.xml><?xml version="1.0" encoding="utf-8"?>
<formControlPr xmlns="http://schemas.microsoft.com/office/spreadsheetml/2009/9/main" objectType="Radio" lockText="1"/>
</file>

<file path=xl/ctrlProps/ctrlProp7.xml><?xml version="1.0" encoding="utf-8"?>
<formControlPr xmlns="http://schemas.microsoft.com/office/spreadsheetml/2009/9/main" objectType="Radio" lockText="1"/>
</file>

<file path=xl/ctrlProps/ctrlProp8.xml><?xml version="1.0" encoding="utf-8"?>
<formControlPr xmlns="http://schemas.microsoft.com/office/spreadsheetml/2009/9/main" objectType="Radio" checked="Checked" firstButton="1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GBox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28</xdr:row>
      <xdr:rowOff>0</xdr:rowOff>
    </xdr:from>
    <xdr:to>
      <xdr:col>11</xdr:col>
      <xdr:colOff>400050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3746500" y="6026150"/>
          <a:ext cx="2298700" cy="279400"/>
        </a:xfrm>
        <a:prstGeom prst="rect">
          <a:avLst/>
        </a:prstGeom>
        <a:solidFill>
          <a:schemeClr val="lt1"/>
        </a:solidFill>
        <a:ln w="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Ins="72000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janvier 2020</a:t>
          </a:r>
        </a:p>
        <a:p>
          <a:endParaRPr lang="fr-CA" sz="1100"/>
        </a:p>
      </xdr:txBody>
    </xdr:sp>
    <xdr:clientData/>
  </xdr:twoCellAnchor>
  <xdr:twoCellAnchor>
    <xdr:from>
      <xdr:col>0</xdr:col>
      <xdr:colOff>22226</xdr:colOff>
      <xdr:row>31</xdr:row>
      <xdr:rowOff>31750</xdr:rowOff>
    </xdr:from>
    <xdr:to>
      <xdr:col>11</xdr:col>
      <xdr:colOff>387350</xdr:colOff>
      <xdr:row>36</xdr:row>
      <xdr:rowOff>520700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2226" y="6819900"/>
          <a:ext cx="601027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oneCellAnchor>
    <xdr:from>
      <xdr:col>7</xdr:col>
      <xdr:colOff>25400</xdr:colOff>
      <xdr:row>28</xdr:row>
      <xdr:rowOff>254000</xdr:rowOff>
    </xdr:from>
    <xdr:ext cx="2254250" cy="374650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3765550" y="6280150"/>
          <a:ext cx="225425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279650" cy="260350"/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759200" y="6521450"/>
          <a:ext cx="2279650" cy="260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2019 à mai 2020</a:t>
          </a:r>
        </a:p>
        <a:p>
          <a:endParaRPr lang="fr-CA" sz="800" b="0"/>
        </a:p>
        <a:p>
          <a:endParaRPr lang="fr-CA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180975</xdr:rowOff>
        </xdr:from>
        <xdr:to>
          <xdr:col>2</xdr:col>
          <xdr:colOff>476250</xdr:colOff>
          <xdr:row>25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21</xdr:row>
          <xdr:rowOff>190500</xdr:rowOff>
        </xdr:from>
        <xdr:to>
          <xdr:col>2</xdr:col>
          <xdr:colOff>447675</xdr:colOff>
          <xdr:row>23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27</xdr:row>
          <xdr:rowOff>0</xdr:rowOff>
        </xdr:from>
        <xdr:to>
          <xdr:col>2</xdr:col>
          <xdr:colOff>0</xdr:colOff>
          <xdr:row>31</xdr:row>
          <xdr:rowOff>0</xdr:rowOff>
        </xdr:to>
        <xdr:sp macro="" textlink="">
          <xdr:nvSpPr>
            <xdr:cNvPr id="1035" name="Group Box 1" descr="Group Box 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27</xdr:row>
          <xdr:rowOff>28575</xdr:rowOff>
        </xdr:from>
        <xdr:to>
          <xdr:col>0</xdr:col>
          <xdr:colOff>1009650</xdr:colOff>
          <xdr:row>27</xdr:row>
          <xdr:rowOff>247650</xdr:rowOff>
        </xdr:to>
        <xdr:sp macro="" textlink="">
          <xdr:nvSpPr>
            <xdr:cNvPr id="1036" name="Option 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28</xdr:row>
          <xdr:rowOff>28575</xdr:rowOff>
        </xdr:from>
        <xdr:to>
          <xdr:col>0</xdr:col>
          <xdr:colOff>1009650</xdr:colOff>
          <xdr:row>28</xdr:row>
          <xdr:rowOff>247650</xdr:rowOff>
        </xdr:to>
        <xdr:sp macro="" textlink="">
          <xdr:nvSpPr>
            <xdr:cNvPr id="1037" name="Option Butto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29</xdr:row>
          <xdr:rowOff>28575</xdr:rowOff>
        </xdr:from>
        <xdr:to>
          <xdr:col>0</xdr:col>
          <xdr:colOff>1009650</xdr:colOff>
          <xdr:row>29</xdr:row>
          <xdr:rowOff>247650</xdr:rowOff>
        </xdr:to>
        <xdr:sp macro="" textlink="">
          <xdr:nvSpPr>
            <xdr:cNvPr id="1038" name="Option 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704850</xdr:colOff>
          <xdr:row>30</xdr:row>
          <xdr:rowOff>28575</xdr:rowOff>
        </xdr:from>
        <xdr:to>
          <xdr:col>0</xdr:col>
          <xdr:colOff>1009650</xdr:colOff>
          <xdr:row>30</xdr:row>
          <xdr:rowOff>247650</xdr:rowOff>
        </xdr:to>
        <xdr:sp macro="" textlink="">
          <xdr:nvSpPr>
            <xdr:cNvPr id="1039" name="Option 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17</xdr:row>
          <xdr:rowOff>57150</xdr:rowOff>
        </xdr:from>
        <xdr:to>
          <xdr:col>9</xdr:col>
          <xdr:colOff>409575</xdr:colOff>
          <xdr:row>17</xdr:row>
          <xdr:rowOff>228600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Fixes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133350</xdr:colOff>
          <xdr:row>17</xdr:row>
          <xdr:rowOff>47625</xdr:rowOff>
        </xdr:from>
        <xdr:to>
          <xdr:col>11</xdr:col>
          <xdr:colOff>361950</xdr:colOff>
          <xdr:row>17</xdr:row>
          <xdr:rowOff>247650</xdr:rowOff>
        </xdr:to>
        <xdr:sp macro="" textlink="">
          <xdr:nvSpPr>
            <xdr:cNvPr id="1042" name="Option 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Spéciaux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17</xdr:row>
          <xdr:rowOff>9525</xdr:rowOff>
        </xdr:from>
        <xdr:to>
          <xdr:col>12</xdr:col>
          <xdr:colOff>0</xdr:colOff>
          <xdr:row>18</xdr:row>
          <xdr:rowOff>0</xdr:rowOff>
        </xdr:to>
        <xdr:sp macro="" textlink="">
          <xdr:nvSpPr>
            <xdr:cNvPr id="1043" name="Group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857250</xdr:colOff>
      <xdr:row>20</xdr:row>
      <xdr:rowOff>150813</xdr:rowOff>
    </xdr:from>
    <xdr:to>
      <xdr:col>13</xdr:col>
      <xdr:colOff>0</xdr:colOff>
      <xdr:row>27</xdr:row>
      <xdr:rowOff>247650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CxnSpPr/>
      </xdr:nvCxnSpPr>
      <xdr:spPr>
        <a:xfrm flipH="1">
          <a:off x="857250" y="4452938"/>
          <a:ext cx="5929313" cy="1485900"/>
        </a:xfrm>
        <a:prstGeom prst="straightConnector1">
          <a:avLst/>
        </a:prstGeom>
        <a:ln w="952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omments" Target="../comments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0000"/>
  </sheetPr>
  <dimension ref="A1:R40"/>
  <sheetViews>
    <sheetView showZeros="0" tabSelected="1" topLeftCell="A10" zoomScale="120" zoomScaleNormal="120" workbookViewId="0">
      <selection activeCell="O25" sqref="O25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4.42578125" customWidth="1"/>
    <col min="5" max="5" width="3.5703125" customWidth="1"/>
    <col min="6" max="6" width="13.140625" customWidth="1"/>
    <col min="7" max="7" width="8.7109375" customWidth="1"/>
    <col min="8" max="8" width="8.5703125" customWidth="1"/>
    <col min="9" max="9" width="6.7109375" customWidth="1"/>
    <col min="10" max="10" width="6.42578125" customWidth="1"/>
    <col min="11" max="11" width="6.7109375" customWidth="1"/>
    <col min="12" max="12" width="6.140625" customWidth="1"/>
  </cols>
  <sheetData>
    <row r="1" spans="1:13" ht="15.75" customHeight="1" x14ac:dyDescent="0.25">
      <c r="A1" s="218" t="s">
        <v>1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</row>
    <row r="2" spans="1:13" ht="15.75" customHeight="1" x14ac:dyDescent="0.25">
      <c r="A2" s="229" t="s">
        <v>47</v>
      </c>
      <c r="B2" s="229"/>
      <c r="C2" s="229"/>
      <c r="D2" s="229"/>
      <c r="E2" s="229"/>
      <c r="F2" s="229"/>
      <c r="G2" s="229"/>
      <c r="H2" s="229"/>
      <c r="I2" s="229"/>
      <c r="J2" s="229"/>
      <c r="K2" s="229"/>
      <c r="L2" s="229"/>
    </row>
    <row r="3" spans="1:13" ht="6" customHeight="1" x14ac:dyDescent="0.25">
      <c r="A3" s="230"/>
      <c r="B3" s="230"/>
      <c r="C3" s="230"/>
      <c r="D3" s="230"/>
      <c r="E3" s="230"/>
      <c r="F3" s="230"/>
      <c r="G3" s="230"/>
      <c r="H3" s="230"/>
      <c r="I3" s="230"/>
      <c r="J3" s="230"/>
      <c r="K3" s="230"/>
      <c r="L3" s="230"/>
    </row>
    <row r="4" spans="1:13" ht="15.75" customHeight="1" x14ac:dyDescent="0.3">
      <c r="A4" s="223" t="s">
        <v>2</v>
      </c>
      <c r="B4" s="223"/>
      <c r="C4" s="223"/>
      <c r="D4" s="223"/>
      <c r="E4" s="223"/>
      <c r="F4" s="223"/>
      <c r="G4" s="223"/>
      <c r="H4" s="16" t="s">
        <v>0</v>
      </c>
      <c r="I4" s="232" t="str">
        <f>"PAYÉ"</f>
        <v>PAYÉ</v>
      </c>
      <c r="J4" s="232"/>
      <c r="K4" s="42"/>
      <c r="L4" s="17"/>
    </row>
    <row r="5" spans="1:13" ht="16.5" customHeight="1" x14ac:dyDescent="0.3">
      <c r="A5" s="16" t="s">
        <v>3</v>
      </c>
      <c r="B5" s="16"/>
      <c r="C5" s="16"/>
      <c r="D5" s="16"/>
      <c r="E5" s="16"/>
      <c r="F5" s="215" t="s">
        <v>0</v>
      </c>
      <c r="G5" s="215"/>
      <c r="H5" s="215"/>
      <c r="I5" s="232"/>
      <c r="J5" s="232"/>
      <c r="K5" s="42"/>
      <c r="L5" s="24"/>
    </row>
    <row r="6" spans="1:13" ht="16.5" customHeight="1" x14ac:dyDescent="0.3">
      <c r="A6" s="16" t="s">
        <v>4</v>
      </c>
      <c r="B6" s="16"/>
      <c r="C6" s="16"/>
      <c r="D6" s="16"/>
      <c r="E6" s="16"/>
      <c r="F6" s="215"/>
      <c r="G6" s="215"/>
      <c r="H6" s="215"/>
      <c r="I6" s="42"/>
      <c r="J6" s="42"/>
      <c r="K6" s="42"/>
      <c r="L6" s="22"/>
    </row>
    <row r="7" spans="1:13" ht="3" customHeight="1" x14ac:dyDescent="0.3">
      <c r="A7" s="16"/>
      <c r="B7" s="16"/>
      <c r="C7" s="16"/>
      <c r="D7" s="16"/>
      <c r="E7" s="16"/>
      <c r="F7" s="16"/>
      <c r="G7" s="23"/>
      <c r="H7" s="22"/>
      <c r="I7" s="40"/>
      <c r="J7" s="40"/>
      <c r="K7" s="40"/>
      <c r="L7" s="22"/>
    </row>
    <row r="8" spans="1:13" ht="17.25" customHeight="1" x14ac:dyDescent="0.25">
      <c r="A8" s="225" t="s">
        <v>56</v>
      </c>
      <c r="B8" s="226"/>
      <c r="C8" s="226"/>
      <c r="D8" s="226"/>
      <c r="E8" s="226"/>
      <c r="F8" s="226"/>
      <c r="G8" s="226"/>
      <c r="H8" s="226"/>
      <c r="I8" s="226"/>
      <c r="J8" s="226"/>
      <c r="K8" s="226"/>
      <c r="L8" s="226"/>
    </row>
    <row r="9" spans="1:13" ht="17.25" customHeight="1" x14ac:dyDescent="0.25">
      <c r="A9" s="41" t="s">
        <v>57</v>
      </c>
      <c r="B9" s="41"/>
      <c r="C9" s="41"/>
      <c r="D9" s="41"/>
      <c r="E9" s="41"/>
      <c r="F9" s="41"/>
      <c r="G9" s="41"/>
      <c r="H9" s="39"/>
      <c r="I9" s="39"/>
      <c r="J9" s="39"/>
      <c r="K9" s="39"/>
      <c r="L9" s="39"/>
    </row>
    <row r="10" spans="1:13" ht="3" customHeight="1" x14ac:dyDescent="0.25">
      <c r="A10" s="41"/>
      <c r="B10" s="41"/>
      <c r="C10" s="41"/>
      <c r="D10" s="41"/>
      <c r="E10" s="41"/>
      <c r="F10" s="41"/>
      <c r="G10" s="41"/>
      <c r="H10" s="39"/>
      <c r="I10" s="39"/>
      <c r="J10" s="39"/>
      <c r="K10" s="39"/>
      <c r="L10" s="39"/>
    </row>
    <row r="11" spans="1:13" ht="15" customHeight="1" x14ac:dyDescent="0.25">
      <c r="A11" s="233" t="s">
        <v>5</v>
      </c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</row>
    <row r="12" spans="1:13" ht="21.95" customHeight="1" x14ac:dyDescent="0.25">
      <c r="A12" s="105" t="s">
        <v>44</v>
      </c>
      <c r="B12" s="179" t="s">
        <v>0</v>
      </c>
      <c r="C12" s="179"/>
      <c r="D12" s="179"/>
      <c r="E12" s="179"/>
      <c r="F12" s="179"/>
      <c r="G12" s="106" t="s">
        <v>6</v>
      </c>
      <c r="H12" s="178" t="s">
        <v>0</v>
      </c>
      <c r="I12" s="178"/>
      <c r="J12" s="178"/>
      <c r="K12" s="178"/>
      <c r="L12" s="178"/>
    </row>
    <row r="13" spans="1:13" ht="21.95" customHeight="1" x14ac:dyDescent="0.25">
      <c r="A13" s="105" t="s">
        <v>7</v>
      </c>
      <c r="B13" s="179" t="s">
        <v>0</v>
      </c>
      <c r="C13" s="179"/>
      <c r="D13" s="179"/>
      <c r="E13" s="179"/>
      <c r="F13" s="179"/>
      <c r="G13" s="106" t="s">
        <v>95</v>
      </c>
      <c r="H13" s="194" t="s">
        <v>0</v>
      </c>
      <c r="I13" s="194"/>
      <c r="J13" s="194"/>
      <c r="K13" s="194"/>
      <c r="L13" s="194"/>
      <c r="M13" t="s">
        <v>102</v>
      </c>
    </row>
    <row r="14" spans="1:13" ht="21.95" customHeight="1" x14ac:dyDescent="0.25">
      <c r="A14" s="105" t="s">
        <v>22</v>
      </c>
      <c r="B14" s="179" t="s">
        <v>0</v>
      </c>
      <c r="C14" s="179"/>
      <c r="D14" s="179"/>
      <c r="E14" s="179"/>
      <c r="F14" s="179"/>
      <c r="G14" s="106" t="s">
        <v>96</v>
      </c>
      <c r="H14" s="194" t="s">
        <v>0</v>
      </c>
      <c r="I14" s="194"/>
      <c r="J14" s="194"/>
      <c r="K14" s="194"/>
      <c r="L14" s="194"/>
      <c r="M14" t="s">
        <v>106</v>
      </c>
    </row>
    <row r="15" spans="1:13" ht="21.95" customHeight="1" x14ac:dyDescent="0.25">
      <c r="A15" s="105" t="s">
        <v>43</v>
      </c>
      <c r="B15" s="224" t="s">
        <v>0</v>
      </c>
      <c r="C15" s="224"/>
      <c r="D15" s="109"/>
      <c r="E15" s="109"/>
      <c r="F15" s="109"/>
      <c r="G15" s="106" t="s">
        <v>55</v>
      </c>
      <c r="H15" s="227" t="s">
        <v>0</v>
      </c>
      <c r="I15" s="228"/>
      <c r="J15" s="228"/>
      <c r="K15" s="228"/>
      <c r="L15" s="228"/>
      <c r="M15" t="s">
        <v>104</v>
      </c>
    </row>
    <row r="16" spans="1:13" ht="21.95" customHeight="1" x14ac:dyDescent="0.25">
      <c r="A16" s="106" t="s">
        <v>11</v>
      </c>
      <c r="B16" s="222" t="s">
        <v>0</v>
      </c>
      <c r="C16" s="222"/>
      <c r="D16" s="110" t="s">
        <v>23</v>
      </c>
      <c r="E16" s="158">
        <v>12</v>
      </c>
      <c r="F16" s="106" t="s">
        <v>58</v>
      </c>
      <c r="G16" s="105" t="s">
        <v>0</v>
      </c>
      <c r="H16" s="111" t="s">
        <v>0</v>
      </c>
      <c r="I16" s="105" t="s">
        <v>0</v>
      </c>
      <c r="J16" s="111"/>
      <c r="K16" s="111"/>
      <c r="L16" s="111"/>
      <c r="M16" t="s">
        <v>105</v>
      </c>
    </row>
    <row r="17" spans="1:18" ht="21.95" customHeight="1" thickBot="1" x14ac:dyDescent="0.3">
      <c r="A17" s="105" t="s">
        <v>24</v>
      </c>
      <c r="B17" s="179" t="s">
        <v>0</v>
      </c>
      <c r="C17" s="179"/>
      <c r="D17" s="179"/>
      <c r="E17" s="179"/>
      <c r="F17" s="162" t="s">
        <v>65</v>
      </c>
      <c r="G17" s="231" t="s">
        <v>0</v>
      </c>
      <c r="H17" s="231"/>
      <c r="I17" s="216" t="s">
        <v>101</v>
      </c>
      <c r="J17" s="217"/>
      <c r="K17" s="217"/>
      <c r="L17" s="217"/>
      <c r="M17" t="s">
        <v>109</v>
      </c>
    </row>
    <row r="18" spans="1:18" ht="21.95" customHeight="1" x14ac:dyDescent="0.25">
      <c r="A18" s="105" t="s">
        <v>25</v>
      </c>
      <c r="B18" s="179" t="s">
        <v>0</v>
      </c>
      <c r="C18" s="179"/>
      <c r="D18" s="179"/>
      <c r="E18" s="179"/>
      <c r="F18" s="108" t="s">
        <v>26</v>
      </c>
      <c r="G18" s="161" t="s">
        <v>0</v>
      </c>
      <c r="H18" s="65" t="s">
        <v>0</v>
      </c>
      <c r="I18" s="185" t="s">
        <v>27</v>
      </c>
      <c r="J18" s="186"/>
      <c r="K18" s="186" t="s">
        <v>66</v>
      </c>
      <c r="L18" s="197"/>
      <c r="M18" t="s">
        <v>0</v>
      </c>
      <c r="N18" t="s">
        <v>0</v>
      </c>
    </row>
    <row r="19" spans="1:18" ht="21.95" customHeight="1" x14ac:dyDescent="0.25">
      <c r="A19" s="105" t="s">
        <v>72</v>
      </c>
      <c r="B19" s="188" t="s">
        <v>0</v>
      </c>
      <c r="C19" s="188"/>
      <c r="D19" s="188"/>
      <c r="E19" s="188"/>
      <c r="F19" s="108" t="s">
        <v>73</v>
      </c>
      <c r="G19" s="188" t="s">
        <v>0</v>
      </c>
      <c r="H19" s="201"/>
      <c r="I19" s="171" t="s">
        <v>40</v>
      </c>
      <c r="J19" s="113">
        <v>45</v>
      </c>
      <c r="K19" s="79" t="s">
        <v>40</v>
      </c>
      <c r="L19" s="177">
        <v>75</v>
      </c>
      <c r="M19" t="s">
        <v>108</v>
      </c>
    </row>
    <row r="20" spans="1:18" ht="21.95" customHeight="1" x14ac:dyDescent="0.25">
      <c r="A20" s="105" t="s">
        <v>71</v>
      </c>
      <c r="B20" s="212" t="s">
        <v>0</v>
      </c>
      <c r="C20" s="213"/>
      <c r="D20" s="213"/>
      <c r="E20" s="213"/>
      <c r="F20" s="213"/>
      <c r="G20" s="213"/>
      <c r="H20" s="213"/>
      <c r="I20" s="172">
        <v>30</v>
      </c>
      <c r="J20" s="77">
        <v>23</v>
      </c>
      <c r="K20" s="76">
        <v>30</v>
      </c>
      <c r="L20" s="30">
        <v>10</v>
      </c>
      <c r="M20" t="s">
        <v>0</v>
      </c>
    </row>
    <row r="21" spans="1:18" s="15" customFormat="1" ht="15.95" customHeight="1" thickBot="1" x14ac:dyDescent="0.3">
      <c r="A21" s="29" t="s">
        <v>29</v>
      </c>
      <c r="B21" s="219" t="s">
        <v>45</v>
      </c>
      <c r="C21" s="219"/>
      <c r="D21" s="219"/>
      <c r="E21" s="219"/>
      <c r="F21" s="112"/>
      <c r="G21" s="189" t="s">
        <v>27</v>
      </c>
      <c r="H21" s="190"/>
      <c r="I21" s="172">
        <v>45</v>
      </c>
      <c r="J21" s="78">
        <v>32</v>
      </c>
      <c r="K21" s="76">
        <v>45</v>
      </c>
      <c r="L21" s="30">
        <v>200</v>
      </c>
      <c r="M21" t="s">
        <v>103</v>
      </c>
      <c r="N21"/>
      <c r="O21"/>
      <c r="P21"/>
      <c r="Q21"/>
      <c r="R21"/>
    </row>
    <row r="22" spans="1:18" s="15" customFormat="1" ht="15.95" customHeight="1" thickBot="1" x14ac:dyDescent="0.3">
      <c r="A22" s="114">
        <v>36</v>
      </c>
      <c r="B22" s="220">
        <f>J19+L19</f>
        <v>120</v>
      </c>
      <c r="C22" s="221"/>
      <c r="D22" s="221"/>
      <c r="E22" s="221"/>
      <c r="F22" s="66"/>
      <c r="G22" s="90">
        <f>IFERROR(VLOOKUP(J19,I19:J24,2,0),IFERROR(VLOOKUP(L19,K19:L24,2,0),0))</f>
        <v>32</v>
      </c>
      <c r="H22" s="91">
        <f>G22*A22</f>
        <v>1152</v>
      </c>
      <c r="I22" s="172">
        <v>60</v>
      </c>
      <c r="J22" s="30">
        <v>40</v>
      </c>
      <c r="K22" s="76">
        <v>60</v>
      </c>
      <c r="L22" s="30">
        <v>20</v>
      </c>
      <c r="M22" t="s">
        <v>107</v>
      </c>
      <c r="N22"/>
      <c r="O22"/>
      <c r="P22"/>
      <c r="Q22"/>
      <c r="R22"/>
    </row>
    <row r="23" spans="1:18" s="15" customFormat="1" ht="15.95" customHeight="1" thickBot="1" x14ac:dyDescent="0.3">
      <c r="A23" s="164" t="b">
        <v>0</v>
      </c>
      <c r="B23" s="55"/>
      <c r="C23" s="208" t="s">
        <v>70</v>
      </c>
      <c r="D23" s="208"/>
      <c r="E23" s="208"/>
      <c r="F23" s="209"/>
      <c r="G23" s="92">
        <f>IF(A23,5%,0)</f>
        <v>0</v>
      </c>
      <c r="H23" s="89">
        <f>A23*H22*-G23</f>
        <v>0</v>
      </c>
      <c r="I23" s="172">
        <v>75</v>
      </c>
      <c r="J23" s="30">
        <v>50</v>
      </c>
      <c r="K23" s="76">
        <v>75</v>
      </c>
      <c r="L23" s="30">
        <v>35</v>
      </c>
    </row>
    <row r="24" spans="1:18" s="15" customFormat="1" ht="15.95" customHeight="1" thickTop="1" thickBot="1" x14ac:dyDescent="0.3">
      <c r="A24" s="67"/>
      <c r="B24" s="68" t="s">
        <v>0</v>
      </c>
      <c r="C24" s="69" t="s">
        <v>0</v>
      </c>
      <c r="D24" s="210" t="s">
        <v>0</v>
      </c>
      <c r="E24" s="210"/>
      <c r="F24" s="27"/>
      <c r="G24" s="93" t="s">
        <v>64</v>
      </c>
      <c r="H24" s="160">
        <f>H22+H23</f>
        <v>1152</v>
      </c>
      <c r="I24" s="173">
        <v>90</v>
      </c>
      <c r="J24" s="174">
        <v>60</v>
      </c>
      <c r="K24" s="175">
        <v>90</v>
      </c>
      <c r="L24" s="176">
        <v>20</v>
      </c>
      <c r="M24" s="166"/>
    </row>
    <row r="25" spans="1:18" s="15" customFormat="1" ht="15.95" customHeight="1" thickTop="1" thickBot="1" x14ac:dyDescent="0.3">
      <c r="A25" s="164" t="b">
        <v>0</v>
      </c>
      <c r="B25" s="26"/>
      <c r="C25" s="211" t="s">
        <v>14</v>
      </c>
      <c r="D25" s="211"/>
      <c r="E25" s="211"/>
      <c r="F25" s="75">
        <f>IF(A25,25,0)</f>
        <v>0</v>
      </c>
      <c r="G25" s="93" t="s">
        <v>15</v>
      </c>
      <c r="H25" s="159">
        <f>A25*F25+H24</f>
        <v>1152</v>
      </c>
      <c r="M25" s="166"/>
    </row>
    <row r="26" spans="1:18" s="15" customFormat="1" x14ac:dyDescent="0.25">
      <c r="A26" s="67"/>
      <c r="B26" s="68" t="s">
        <v>0</v>
      </c>
      <c r="C26" s="69" t="s">
        <v>0</v>
      </c>
      <c r="D26" s="207" t="s">
        <v>0</v>
      </c>
      <c r="E26" s="207"/>
      <c r="F26" s="27"/>
      <c r="G26" s="33" t="s">
        <v>0</v>
      </c>
      <c r="H26" s="28"/>
      <c r="M26" s="166"/>
    </row>
    <row r="27" spans="1:18" ht="16.5" customHeight="1" thickBot="1" x14ac:dyDescent="0.3">
      <c r="A27" s="195" t="s">
        <v>41</v>
      </c>
      <c r="B27" s="196"/>
      <c r="C27" s="195"/>
      <c r="D27" s="187" t="s">
        <v>68</v>
      </c>
      <c r="E27" s="187"/>
      <c r="F27" s="187"/>
      <c r="G27" s="187" t="s">
        <v>67</v>
      </c>
      <c r="H27" s="187"/>
      <c r="I27" s="187"/>
      <c r="J27" s="187"/>
      <c r="K27" s="187"/>
      <c r="L27" s="187"/>
      <c r="M27" s="166"/>
      <c r="N27" s="15"/>
      <c r="O27" s="15"/>
      <c r="P27" s="15"/>
      <c r="Q27" s="15"/>
    </row>
    <row r="28" spans="1:18" ht="21.95" customHeight="1" thickBot="1" x14ac:dyDescent="0.3">
      <c r="A28" s="70" t="s">
        <v>39</v>
      </c>
      <c r="B28" s="114"/>
      <c r="C28" s="94">
        <f>IF($M$28=ROW()-27,H24,0)</f>
        <v>1152</v>
      </c>
      <c r="D28" s="191">
        <f>IF(AND($A$25,$M$28=ROW()-27),$F$25,0)</f>
        <v>0</v>
      </c>
      <c r="E28" s="192"/>
      <c r="F28" s="95">
        <f>C28+D28</f>
        <v>1152</v>
      </c>
      <c r="G28" s="165" t="str">
        <f>IF($M$28=ROW()-27,"aucun","")</f>
        <v>aucun</v>
      </c>
      <c r="H28" s="214" t="s">
        <v>48</v>
      </c>
      <c r="I28" s="214"/>
      <c r="J28" s="214"/>
      <c r="K28" s="214"/>
      <c r="L28" s="214"/>
      <c r="M28" s="164">
        <v>1</v>
      </c>
      <c r="N28" s="163"/>
    </row>
    <row r="29" spans="1:18" ht="21.95" customHeight="1" thickBot="1" x14ac:dyDescent="0.3">
      <c r="A29" s="29" t="s">
        <v>98</v>
      </c>
      <c r="B29" s="114"/>
      <c r="C29" s="96">
        <f>IF($M$28=ROW()-27,$H$22/VALUE(LEFT(A29,1)),0)</f>
        <v>0</v>
      </c>
      <c r="D29" s="191">
        <f t="shared" ref="D29:D31" si="0">IF(AND($A$25,$M$28=ROW()-27),$F$25,0)</f>
        <v>0</v>
      </c>
      <c r="E29" s="192"/>
      <c r="F29" s="97">
        <f t="shared" ref="F29:F31" si="1">C29+D29</f>
        <v>0</v>
      </c>
      <c r="G29" s="98">
        <f>C29</f>
        <v>0</v>
      </c>
      <c r="H29" s="203" t="s">
        <v>0</v>
      </c>
      <c r="I29" s="204"/>
      <c r="J29" s="204"/>
      <c r="K29" s="204"/>
      <c r="L29" s="205"/>
      <c r="M29" s="164"/>
      <c r="N29" s="163"/>
    </row>
    <row r="30" spans="1:18" ht="21.95" customHeight="1" thickBot="1" x14ac:dyDescent="0.3">
      <c r="A30" s="29" t="s">
        <v>99</v>
      </c>
      <c r="B30" s="114"/>
      <c r="C30" s="96">
        <f>IF($M$28=ROW()-27,$H$22/VALUE(LEFT(A30,1)),0)</f>
        <v>0</v>
      </c>
      <c r="D30" s="191">
        <f t="shared" si="0"/>
        <v>0</v>
      </c>
      <c r="E30" s="192"/>
      <c r="F30" s="97">
        <f t="shared" si="1"/>
        <v>0</v>
      </c>
      <c r="G30" s="98">
        <f t="shared" ref="G30:G31" si="2">C30</f>
        <v>0</v>
      </c>
      <c r="H30" s="206"/>
      <c r="I30" s="206"/>
      <c r="J30" s="206"/>
      <c r="K30" s="206"/>
      <c r="L30" s="206"/>
      <c r="M30" s="164"/>
      <c r="N30" s="163"/>
    </row>
    <row r="31" spans="1:18" ht="21.95" customHeight="1" thickBot="1" x14ac:dyDescent="0.3">
      <c r="A31" s="25" t="s">
        <v>100</v>
      </c>
      <c r="B31" s="114"/>
      <c r="C31" s="167">
        <f>IF($M$28=ROW()-27,$H$22/VALUE(LEFT(A31,1)),0)</f>
        <v>0</v>
      </c>
      <c r="D31" s="191">
        <f t="shared" si="0"/>
        <v>0</v>
      </c>
      <c r="E31" s="192"/>
      <c r="F31" s="99">
        <f t="shared" si="1"/>
        <v>0</v>
      </c>
      <c r="G31" s="98">
        <f t="shared" si="2"/>
        <v>0</v>
      </c>
      <c r="H31" s="202" t="s">
        <v>0</v>
      </c>
      <c r="I31" s="202"/>
      <c r="J31" s="202"/>
      <c r="K31" s="202"/>
      <c r="L31" s="202"/>
      <c r="M31" s="164"/>
      <c r="N31" s="163"/>
    </row>
    <row r="32" spans="1:18" ht="16.5" x14ac:dyDescent="0.3">
      <c r="A32" s="18"/>
      <c r="B32" s="18"/>
      <c r="C32" s="20"/>
      <c r="D32" s="20"/>
      <c r="E32" s="20"/>
      <c r="F32" s="20"/>
      <c r="G32" s="20"/>
      <c r="H32" s="20"/>
      <c r="I32" s="21"/>
      <c r="J32" s="20"/>
      <c r="K32" s="19" t="s">
        <v>0</v>
      </c>
      <c r="L32" s="19"/>
      <c r="M32" s="163"/>
    </row>
    <row r="33" spans="1:12" ht="16.5" x14ac:dyDescent="0.3">
      <c r="A33" s="22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ht="16.5" x14ac:dyDescent="0.3">
      <c r="A34" s="22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ht="16.5" x14ac:dyDescent="0.3">
      <c r="A35" s="22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ht="16.5" x14ac:dyDescent="0.3">
      <c r="A36" s="22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ht="42" customHeight="1" x14ac:dyDescent="0.3">
      <c r="A37" s="22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ht="0.75" customHeight="1" x14ac:dyDescent="0.3">
      <c r="A38" s="22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</row>
    <row r="39" spans="1:12" ht="27" customHeight="1" x14ac:dyDescent="0.25">
      <c r="A39" s="198" t="s">
        <v>97</v>
      </c>
      <c r="B39" s="199"/>
      <c r="C39" s="200"/>
      <c r="D39" s="182" t="s">
        <v>0</v>
      </c>
      <c r="E39" s="183"/>
      <c r="F39" s="183"/>
      <c r="G39" s="183"/>
      <c r="H39" s="183"/>
      <c r="I39" s="183"/>
      <c r="J39" s="184"/>
      <c r="K39" s="180">
        <v>43498</v>
      </c>
      <c r="L39" s="181"/>
    </row>
    <row r="40" spans="1:12" ht="15" customHeight="1" x14ac:dyDescent="0.25">
      <c r="A40" s="193" t="s">
        <v>36</v>
      </c>
      <c r="B40" s="193"/>
      <c r="C40" s="193"/>
      <c r="D40" s="193" t="s">
        <v>37</v>
      </c>
      <c r="E40" s="193"/>
      <c r="F40" s="193"/>
      <c r="G40" s="193"/>
      <c r="H40" s="193"/>
      <c r="I40" s="193"/>
      <c r="J40" s="193"/>
      <c r="K40" s="193" t="s">
        <v>38</v>
      </c>
      <c r="L40" s="193"/>
    </row>
  </sheetData>
  <mergeCells count="50">
    <mergeCell ref="I4:J5"/>
    <mergeCell ref="A11:L11"/>
    <mergeCell ref="H28:L28"/>
    <mergeCell ref="G27:L27"/>
    <mergeCell ref="F5:H6"/>
    <mergeCell ref="I17:L17"/>
    <mergeCell ref="A1:L1"/>
    <mergeCell ref="B21:E21"/>
    <mergeCell ref="B22:E22"/>
    <mergeCell ref="B16:C16"/>
    <mergeCell ref="A4:G4"/>
    <mergeCell ref="B15:C15"/>
    <mergeCell ref="A8:L8"/>
    <mergeCell ref="H15:L15"/>
    <mergeCell ref="A2:L2"/>
    <mergeCell ref="A3:L3"/>
    <mergeCell ref="G17:H17"/>
    <mergeCell ref="B17:E17"/>
    <mergeCell ref="A40:C40"/>
    <mergeCell ref="H14:L14"/>
    <mergeCell ref="H13:L13"/>
    <mergeCell ref="K40:L40"/>
    <mergeCell ref="D40:J40"/>
    <mergeCell ref="A27:C27"/>
    <mergeCell ref="K18:L18"/>
    <mergeCell ref="A39:C39"/>
    <mergeCell ref="G19:H19"/>
    <mergeCell ref="H31:L31"/>
    <mergeCell ref="H29:L29"/>
    <mergeCell ref="H30:L30"/>
    <mergeCell ref="D30:E30"/>
    <mergeCell ref="D31:E31"/>
    <mergeCell ref="D26:E26"/>
    <mergeCell ref="C23:F23"/>
    <mergeCell ref="H12:L12"/>
    <mergeCell ref="B12:F12"/>
    <mergeCell ref="B13:F13"/>
    <mergeCell ref="B14:F14"/>
    <mergeCell ref="K39:L39"/>
    <mergeCell ref="D39:J39"/>
    <mergeCell ref="I18:J18"/>
    <mergeCell ref="D27:F27"/>
    <mergeCell ref="B18:E18"/>
    <mergeCell ref="B19:E19"/>
    <mergeCell ref="G21:H21"/>
    <mergeCell ref="D28:E28"/>
    <mergeCell ref="D29:E29"/>
    <mergeCell ref="D24:E24"/>
    <mergeCell ref="C25:E25"/>
    <mergeCell ref="B20:H20"/>
  </mergeCells>
  <hyperlinks>
    <hyperlink ref="H15" r:id="rId1" display="nitramusik@gmail.com" xr:uid="{00000000-0004-0000-0000-000000000000}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180975</xdr:rowOff>
                  </from>
                  <to>
                    <xdr:col>2</xdr:col>
                    <xdr:colOff>476250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Check Box 6">
              <controlPr defaultSize="0" autoFill="0" autoLine="0" autoPict="0">
                <anchor moveWithCells="1">
                  <from>
                    <xdr:col>2</xdr:col>
                    <xdr:colOff>247650</xdr:colOff>
                    <xdr:row>21</xdr:row>
                    <xdr:rowOff>190500</xdr:rowOff>
                  </from>
                  <to>
                    <xdr:col>2</xdr:col>
                    <xdr:colOff>447675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Group Box 1">
              <controlPr defaultSize="0" autoFill="0" autoPict="0" altText="Group Box 1">
                <anchor moveWithCells="1">
                  <from>
                    <xdr:col>0</xdr:col>
                    <xdr:colOff>628650</xdr:colOff>
                    <xdr:row>27</xdr:row>
                    <xdr:rowOff>0</xdr:rowOff>
                  </from>
                  <to>
                    <xdr:col>2</xdr:col>
                    <xdr:colOff>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8" name="Option Button 12">
              <controlPr defaultSize="0" autoFill="0" autoLine="0" autoPict="0">
                <anchor moveWithCells="1">
                  <from>
                    <xdr:col>0</xdr:col>
                    <xdr:colOff>704850</xdr:colOff>
                    <xdr:row>27</xdr:row>
                    <xdr:rowOff>28575</xdr:rowOff>
                  </from>
                  <to>
                    <xdr:col>0</xdr:col>
                    <xdr:colOff>1009650</xdr:colOff>
                    <xdr:row>27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9" name="Option Button 13">
              <controlPr defaultSize="0" autoFill="0" autoLine="0" autoPict="0">
                <anchor moveWithCells="1">
                  <from>
                    <xdr:col>0</xdr:col>
                    <xdr:colOff>704850</xdr:colOff>
                    <xdr:row>28</xdr:row>
                    <xdr:rowOff>28575</xdr:rowOff>
                  </from>
                  <to>
                    <xdr:col>0</xdr:col>
                    <xdr:colOff>1009650</xdr:colOff>
                    <xdr:row>28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0" name="Option Button 14">
              <controlPr defaultSize="0" autoFill="0" autoLine="0" autoPict="0">
                <anchor moveWithCells="1">
                  <from>
                    <xdr:col>0</xdr:col>
                    <xdr:colOff>704850</xdr:colOff>
                    <xdr:row>29</xdr:row>
                    <xdr:rowOff>28575</xdr:rowOff>
                  </from>
                  <to>
                    <xdr:col>0</xdr:col>
                    <xdr:colOff>1009650</xdr:colOff>
                    <xdr:row>29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1" name="Option Button 15">
              <controlPr defaultSize="0" autoFill="0" autoLine="0" autoPict="0">
                <anchor moveWithCells="1">
                  <from>
                    <xdr:col>0</xdr:col>
                    <xdr:colOff>704850</xdr:colOff>
                    <xdr:row>30</xdr:row>
                    <xdr:rowOff>28575</xdr:rowOff>
                  </from>
                  <to>
                    <xdr:col>0</xdr:col>
                    <xdr:colOff>1009650</xdr:colOff>
                    <xdr:row>30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2" name="Option Button 17">
              <controlPr defaultSize="0" autoFill="0" autoLine="0" autoPict="0">
                <anchor moveWithCells="1">
                  <from>
                    <xdr:col>8</xdr:col>
                    <xdr:colOff>161925</xdr:colOff>
                    <xdr:row>17</xdr:row>
                    <xdr:rowOff>57150</xdr:rowOff>
                  </from>
                  <to>
                    <xdr:col>9</xdr:col>
                    <xdr:colOff>409575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3" name="Option Button 18">
              <controlPr defaultSize="0" autoFill="0" autoLine="0" autoPict="0">
                <anchor moveWithCells="1">
                  <from>
                    <xdr:col>10</xdr:col>
                    <xdr:colOff>133350</xdr:colOff>
                    <xdr:row>17</xdr:row>
                    <xdr:rowOff>47625</xdr:rowOff>
                  </from>
                  <to>
                    <xdr:col>11</xdr:col>
                    <xdr:colOff>361950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4" name="Group Box 19">
              <controlPr defaultSize="0" autoFill="0" autoPict="0">
                <anchor moveWithCells="1">
                  <from>
                    <xdr:col>8</xdr:col>
                    <xdr:colOff>9525</xdr:colOff>
                    <xdr:row>17</xdr:row>
                    <xdr:rowOff>9525</xdr:rowOff>
                  </from>
                  <to>
                    <xdr:col>12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 tint="0.39997558519241921"/>
  </sheetPr>
  <dimension ref="A1:K44"/>
  <sheetViews>
    <sheetView workbookViewId="0">
      <pane ySplit="20" topLeftCell="A36" activePane="bottomLeft" state="frozenSplit"/>
      <selection pane="bottomLeft" activeCell="L44" sqref="L44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4.25" customHeight="1" x14ac:dyDescent="0.3">
      <c r="A1" s="269" t="s">
        <v>79</v>
      </c>
      <c r="B1" s="269"/>
      <c r="C1" s="269"/>
      <c r="D1" s="269"/>
      <c r="E1" s="269"/>
      <c r="F1" s="269"/>
      <c r="G1" s="269"/>
      <c r="H1" s="269"/>
      <c r="I1" s="269"/>
      <c r="J1" s="269"/>
    </row>
    <row r="2" spans="1:11" ht="14.25" customHeight="1" x14ac:dyDescent="0.25">
      <c r="A2" s="270" t="s">
        <v>47</v>
      </c>
      <c r="B2" s="270"/>
      <c r="C2" s="270"/>
      <c r="D2" s="270"/>
      <c r="E2" s="270"/>
      <c r="F2" s="270"/>
      <c r="G2" s="270"/>
      <c r="H2" s="270"/>
      <c r="I2" s="270"/>
      <c r="J2" s="270"/>
    </row>
    <row r="3" spans="1:11" ht="18" customHeight="1" x14ac:dyDescent="0.25">
      <c r="A3" s="123" t="s">
        <v>76</v>
      </c>
      <c r="B3" s="116"/>
      <c r="C3" s="116"/>
      <c r="D3" s="116"/>
      <c r="E3" s="116"/>
      <c r="F3" s="116"/>
      <c r="G3" s="116"/>
      <c r="H3" s="116"/>
      <c r="I3" s="116"/>
      <c r="J3" s="115" t="s">
        <v>0</v>
      </c>
    </row>
    <row r="4" spans="1:11" ht="12.95" customHeight="1" x14ac:dyDescent="0.25">
      <c r="A4" s="272" t="s">
        <v>78</v>
      </c>
      <c r="B4" s="272"/>
      <c r="C4" s="272"/>
      <c r="D4" s="272"/>
      <c r="E4" s="272"/>
      <c r="F4" s="272"/>
      <c r="G4" s="272"/>
      <c r="H4" s="102"/>
      <c r="I4" s="102"/>
      <c r="J4" s="119" t="s">
        <v>0</v>
      </c>
    </row>
    <row r="5" spans="1:11" ht="12.95" customHeight="1" x14ac:dyDescent="0.25">
      <c r="A5" s="119" t="s">
        <v>77</v>
      </c>
      <c r="B5" s="107"/>
      <c r="C5" s="125"/>
      <c r="D5" s="125"/>
      <c r="E5" s="126"/>
      <c r="F5" s="126"/>
      <c r="G5" s="126"/>
      <c r="H5" s="124"/>
      <c r="I5" s="124"/>
      <c r="J5" s="119" t="s">
        <v>0</v>
      </c>
    </row>
    <row r="6" spans="1:11" ht="9.75" customHeight="1" x14ac:dyDescent="0.25">
      <c r="A6" s="124"/>
      <c r="B6" s="107"/>
      <c r="C6" s="125"/>
      <c r="D6" s="125"/>
      <c r="E6" s="126"/>
      <c r="F6" s="126"/>
      <c r="G6" s="126"/>
      <c r="H6" s="124"/>
      <c r="I6" s="124"/>
      <c r="J6" s="141" t="str">
        <f>IF(C44=C19,"PAYÉ","")</f>
        <v/>
      </c>
    </row>
    <row r="7" spans="1:11" ht="18.75" customHeight="1" x14ac:dyDescent="0.25">
      <c r="A7" s="273" t="s">
        <v>80</v>
      </c>
      <c r="B7" s="273"/>
      <c r="C7" s="125"/>
      <c r="D7" s="125"/>
      <c r="E7" s="126"/>
      <c r="F7" s="126"/>
      <c r="G7" s="126"/>
      <c r="H7" s="124"/>
      <c r="I7" s="124"/>
      <c r="J7" s="119"/>
    </row>
    <row r="8" spans="1:11" ht="12.95" customHeight="1" x14ac:dyDescent="0.25">
      <c r="A8" t="s">
        <v>17</v>
      </c>
      <c r="C8" s="271" t="str">
        <f>Formulaire!H12</f>
        <v xml:space="preserve"> </v>
      </c>
      <c r="D8" s="271"/>
      <c r="E8" s="271" t="str">
        <f>Formulaire!B12</f>
        <v xml:space="preserve"> </v>
      </c>
      <c r="F8" s="271"/>
      <c r="G8" s="271"/>
      <c r="H8" s="271"/>
      <c r="I8" s="101" t="s">
        <v>0</v>
      </c>
      <c r="J8" s="119" t="s">
        <v>0</v>
      </c>
    </row>
    <row r="9" spans="1:11" ht="12.95" customHeight="1" x14ac:dyDescent="0.25">
      <c r="A9" s="262" t="s">
        <v>34</v>
      </c>
      <c r="B9" s="262"/>
      <c r="C9" s="271" t="str">
        <f>Formulaire!A39</f>
        <v>Martin Egan</v>
      </c>
      <c r="D9" s="271"/>
      <c r="E9" s="271"/>
      <c r="F9" s="271"/>
      <c r="G9" s="271"/>
      <c r="H9" s="271"/>
      <c r="I9" s="101" t="s">
        <v>0</v>
      </c>
      <c r="J9" s="119" t="s">
        <v>0</v>
      </c>
    </row>
    <row r="10" spans="1:11" ht="12.95" customHeight="1" x14ac:dyDescent="0.25">
      <c r="A10" s="262" t="s">
        <v>7</v>
      </c>
      <c r="B10" s="262"/>
      <c r="C10" s="271" t="str">
        <f>Formulaire!B13</f>
        <v xml:space="preserve"> </v>
      </c>
      <c r="D10" s="271"/>
      <c r="E10" s="271"/>
      <c r="F10" s="271"/>
      <c r="G10" s="133"/>
      <c r="H10" s="133"/>
      <c r="I10" s="101"/>
      <c r="J10" s="134"/>
    </row>
    <row r="11" spans="1:11" ht="12.95" customHeight="1" x14ac:dyDescent="0.25">
      <c r="A11" s="262" t="s">
        <v>22</v>
      </c>
      <c r="B11" s="262"/>
      <c r="C11" s="118" t="str">
        <f>Formulaire!B14</f>
        <v xml:space="preserve"> </v>
      </c>
      <c r="D11" s="118"/>
      <c r="E11" s="143" t="s">
        <v>81</v>
      </c>
      <c r="F11" s="143"/>
      <c r="G11" s="133" t="str">
        <f>Formulaire!B15</f>
        <v xml:space="preserve"> </v>
      </c>
      <c r="H11" s="133"/>
      <c r="I11" s="101"/>
      <c r="J11" s="134"/>
    </row>
    <row r="12" spans="1:11" ht="12.95" customHeight="1" x14ac:dyDescent="0.25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</row>
    <row r="13" spans="1:11" ht="12.95" customHeight="1" x14ac:dyDescent="0.3">
      <c r="A13" s="262" t="s">
        <v>49</v>
      </c>
      <c r="B13" s="262"/>
      <c r="C13" s="268" t="str">
        <f>Formulaire!H13</f>
        <v xml:space="preserve"> </v>
      </c>
      <c r="D13" s="268"/>
      <c r="E13" s="268"/>
      <c r="F13" s="104"/>
      <c r="G13" s="104"/>
      <c r="H13" s="104"/>
      <c r="I13" s="104"/>
      <c r="J13" s="16" t="s">
        <v>0</v>
      </c>
    </row>
    <row r="14" spans="1:11" ht="12.95" customHeight="1" x14ac:dyDescent="0.3">
      <c r="A14" s="262" t="s">
        <v>50</v>
      </c>
      <c r="B14" s="262"/>
      <c r="C14" s="268" t="str">
        <f>Formulaire!H14</f>
        <v xml:space="preserve"> </v>
      </c>
      <c r="D14" s="268"/>
      <c r="E14" s="268"/>
      <c r="F14" s="53"/>
      <c r="G14" s="53"/>
      <c r="H14" s="53"/>
      <c r="I14" s="53"/>
      <c r="J14" s="16" t="s">
        <v>0</v>
      </c>
    </row>
    <row r="15" spans="1:11" ht="12.95" customHeight="1" x14ac:dyDescent="0.25">
      <c r="A15" s="262" t="s">
        <v>65</v>
      </c>
      <c r="B15" s="262"/>
      <c r="C15" s="271" t="str">
        <f>Formulaire!G17</f>
        <v xml:space="preserve"> </v>
      </c>
      <c r="D15" s="271"/>
      <c r="E15" s="143" t="s">
        <v>82</v>
      </c>
      <c r="F15" s="256" t="str">
        <f>Formulaire!B17</f>
        <v xml:space="preserve"> </v>
      </c>
      <c r="G15" s="256"/>
      <c r="H15" s="117" t="s">
        <v>40</v>
      </c>
      <c r="I15" s="142">
        <f>Formulaire!B22</f>
        <v>120</v>
      </c>
      <c r="J15" s="144" t="s">
        <v>83</v>
      </c>
    </row>
    <row r="16" spans="1:11" ht="10.5" customHeight="1" x14ac:dyDescent="0.25">
      <c r="E16" t="s">
        <v>0</v>
      </c>
      <c r="G16" s="3" t="s">
        <v>0</v>
      </c>
      <c r="H16" s="1" t="s">
        <v>0</v>
      </c>
      <c r="I16" s="1"/>
      <c r="J16" s="120" t="s">
        <v>0</v>
      </c>
      <c r="K16" s="135"/>
    </row>
    <row r="17" spans="1:10" ht="14.1" customHeight="1" x14ac:dyDescent="0.25">
      <c r="A17" s="253" t="s">
        <v>13</v>
      </c>
      <c r="B17" s="253"/>
      <c r="C17" s="49">
        <f>Formulaire!H24</f>
        <v>1152</v>
      </c>
      <c r="D17" s="31" t="s">
        <v>0</v>
      </c>
      <c r="E17" s="274" t="s">
        <v>0</v>
      </c>
      <c r="F17" s="274"/>
      <c r="G17" s="1" t="s">
        <v>0</v>
      </c>
      <c r="H17" s="1" t="s">
        <v>0</v>
      </c>
      <c r="I17" s="1"/>
      <c r="J17" s="3" t="s">
        <v>0</v>
      </c>
    </row>
    <row r="18" spans="1:10" ht="14.1" customHeight="1" thickBot="1" x14ac:dyDescent="0.3">
      <c r="A18" s="265" t="s">
        <v>46</v>
      </c>
      <c r="B18" s="266"/>
      <c r="C18" s="50">
        <f>Formulaire!D28+Formulaire!D29+Formulaire!D30+Formulaire!D31</f>
        <v>0</v>
      </c>
      <c r="D18" s="31"/>
      <c r="E18" s="1"/>
      <c r="F18" s="1"/>
      <c r="G18" s="1"/>
      <c r="H18" s="1"/>
      <c r="I18" s="1"/>
      <c r="J18" s="3"/>
    </row>
    <row r="19" spans="1:10" ht="14.1" customHeight="1" thickTop="1" x14ac:dyDescent="0.25">
      <c r="A19" s="267" t="s">
        <v>15</v>
      </c>
      <c r="B19" s="267"/>
      <c r="C19" s="51">
        <f>SUM(C17:C18)</f>
        <v>1152</v>
      </c>
      <c r="D19" s="32"/>
      <c r="E19" s="274" t="s">
        <v>0</v>
      </c>
      <c r="F19" s="274"/>
      <c r="G19" s="1"/>
      <c r="H19" s="1"/>
      <c r="I19" s="1"/>
      <c r="J19" s="3"/>
    </row>
    <row r="20" spans="1:10" ht="14.1" customHeight="1" x14ac:dyDescent="0.25">
      <c r="A20" s="241" t="s">
        <v>19</v>
      </c>
      <c r="B20" s="241"/>
      <c r="C20" s="14" t="s">
        <v>32</v>
      </c>
      <c r="D20" s="14" t="s">
        <v>33</v>
      </c>
      <c r="E20" s="241" t="s">
        <v>30</v>
      </c>
      <c r="F20" s="241"/>
      <c r="G20" s="14" t="s">
        <v>31</v>
      </c>
      <c r="H20" s="14" t="s">
        <v>20</v>
      </c>
      <c r="I20" s="241" t="s">
        <v>28</v>
      </c>
      <c r="J20" s="241"/>
    </row>
    <row r="21" spans="1:10" ht="14.1" customHeight="1" x14ac:dyDescent="0.25">
      <c r="A21" s="242">
        <v>43617</v>
      </c>
      <c r="B21" s="243"/>
      <c r="C21" s="56">
        <v>0</v>
      </c>
      <c r="D21" s="83"/>
      <c r="E21" s="237" t="s">
        <v>0</v>
      </c>
      <c r="F21" s="238"/>
      <c r="G21" s="80" t="s">
        <v>0</v>
      </c>
      <c r="H21" s="80"/>
      <c r="I21" s="234" t="s">
        <v>74</v>
      </c>
      <c r="J21" s="234"/>
    </row>
    <row r="22" spans="1:10" ht="14.1" customHeight="1" x14ac:dyDescent="0.25">
      <c r="A22" s="242">
        <v>43647</v>
      </c>
      <c r="B22" s="243"/>
      <c r="C22" s="56">
        <v>0</v>
      </c>
      <c r="D22" s="83"/>
      <c r="E22" s="237" t="s">
        <v>0</v>
      </c>
      <c r="F22" s="238"/>
      <c r="G22" s="80"/>
      <c r="H22" s="80"/>
      <c r="I22" s="234"/>
      <c r="J22" s="234"/>
    </row>
    <row r="23" spans="1:10" ht="14.1" customHeight="1" x14ac:dyDescent="0.25">
      <c r="A23" s="242">
        <v>43678</v>
      </c>
      <c r="B23" s="243"/>
      <c r="C23" s="56">
        <v>0</v>
      </c>
      <c r="D23" s="83"/>
      <c r="E23" s="237" t="s">
        <v>0</v>
      </c>
      <c r="F23" s="238"/>
      <c r="G23" s="80">
        <v>1000</v>
      </c>
      <c r="H23" s="80"/>
      <c r="I23" s="234" t="s">
        <v>87</v>
      </c>
      <c r="J23" s="234"/>
    </row>
    <row r="24" spans="1:10" ht="14.1" customHeight="1" x14ac:dyDescent="0.25">
      <c r="A24" s="242" t="s">
        <v>0</v>
      </c>
      <c r="B24" s="243"/>
      <c r="C24" s="56">
        <v>0</v>
      </c>
      <c r="D24" s="83"/>
      <c r="E24" s="237"/>
      <c r="F24" s="238"/>
      <c r="G24" s="80"/>
      <c r="H24" s="80"/>
      <c r="I24" s="234"/>
      <c r="J24" s="234"/>
    </row>
    <row r="25" spans="1:10" ht="14.1" customHeight="1" thickBot="1" x14ac:dyDescent="0.3">
      <c r="A25" s="254" t="s">
        <v>0</v>
      </c>
      <c r="B25" s="255"/>
      <c r="C25" s="57">
        <v>0</v>
      </c>
      <c r="D25" s="83"/>
      <c r="E25" s="237" t="s">
        <v>0</v>
      </c>
      <c r="F25" s="238"/>
      <c r="G25" s="80"/>
      <c r="H25" s="80"/>
      <c r="I25" s="235"/>
      <c r="J25" s="236"/>
    </row>
    <row r="26" spans="1:10" ht="13.5" customHeight="1" thickTop="1" x14ac:dyDescent="0.25">
      <c r="A26" s="263" t="s">
        <v>84</v>
      </c>
      <c r="B26" s="264"/>
      <c r="C26" s="52">
        <f>SUM(C21:C25)</f>
        <v>0</v>
      </c>
      <c r="D26" s="84"/>
      <c r="E26" s="62"/>
      <c r="F26" s="62"/>
      <c r="G26" s="62"/>
      <c r="H26" s="62"/>
      <c r="I26" s="62"/>
      <c r="J26" s="100"/>
    </row>
    <row r="27" spans="1:10" ht="13.5" customHeight="1" x14ac:dyDescent="0.25">
      <c r="A27" s="168"/>
      <c r="B27" s="169"/>
      <c r="C27" s="52"/>
      <c r="D27" s="84"/>
      <c r="E27" s="62"/>
      <c r="F27" s="62"/>
      <c r="G27" s="62"/>
      <c r="H27" s="62"/>
      <c r="I27" s="62"/>
      <c r="J27" s="100"/>
    </row>
    <row r="28" spans="1:10" ht="14.1" customHeight="1" x14ac:dyDescent="0.25">
      <c r="A28" s="257">
        <v>43709</v>
      </c>
      <c r="B28" s="258"/>
      <c r="C28" s="58">
        <v>0</v>
      </c>
      <c r="D28" s="85"/>
      <c r="E28" s="239" t="s">
        <v>0</v>
      </c>
      <c r="F28" s="239"/>
      <c r="G28" s="81"/>
      <c r="H28" s="81"/>
      <c r="I28" s="235"/>
      <c r="J28" s="236"/>
    </row>
    <row r="29" spans="1:10" ht="14.1" customHeight="1" x14ac:dyDescent="0.25">
      <c r="A29" s="259">
        <v>43739</v>
      </c>
      <c r="B29" s="260"/>
      <c r="C29" s="58">
        <v>0</v>
      </c>
      <c r="D29" s="85"/>
      <c r="E29" s="239" t="s">
        <v>0</v>
      </c>
      <c r="F29" s="239"/>
      <c r="G29" s="81"/>
      <c r="H29" s="81"/>
      <c r="I29" s="235"/>
      <c r="J29" s="236"/>
    </row>
    <row r="30" spans="1:10" ht="14.1" customHeight="1" x14ac:dyDescent="0.25">
      <c r="A30" s="259">
        <v>43770</v>
      </c>
      <c r="B30" s="261"/>
      <c r="C30" s="59">
        <v>0</v>
      </c>
      <c r="D30" s="85"/>
      <c r="E30" s="239" t="s">
        <v>0</v>
      </c>
      <c r="F30" s="239"/>
      <c r="G30" s="81"/>
      <c r="H30" s="81"/>
      <c r="I30" s="235"/>
      <c r="J30" s="236"/>
    </row>
    <row r="31" spans="1:10" ht="14.1" customHeight="1" x14ac:dyDescent="0.25">
      <c r="A31" s="252">
        <v>43800</v>
      </c>
      <c r="B31" s="252"/>
      <c r="C31" s="60">
        <v>0</v>
      </c>
      <c r="D31" s="85"/>
      <c r="E31" s="240" t="s">
        <v>0</v>
      </c>
      <c r="F31" s="240"/>
      <c r="G31" s="82"/>
      <c r="H31" s="82"/>
      <c r="I31" s="235" t="s">
        <v>0</v>
      </c>
      <c r="J31" s="236"/>
    </row>
    <row r="32" spans="1:10" ht="14.1" customHeight="1" x14ac:dyDescent="0.25">
      <c r="A32" s="252" t="s">
        <v>0</v>
      </c>
      <c r="B32" s="252"/>
      <c r="C32" s="60">
        <v>0</v>
      </c>
      <c r="D32" s="85"/>
      <c r="E32" s="240" t="s">
        <v>0</v>
      </c>
      <c r="F32" s="240"/>
      <c r="G32" s="82"/>
      <c r="H32" s="82"/>
      <c r="I32" s="235" t="s">
        <v>0</v>
      </c>
      <c r="J32" s="236"/>
    </row>
    <row r="33" spans="1:10" ht="14.1" customHeight="1" thickBot="1" x14ac:dyDescent="0.3">
      <c r="A33" s="252" t="s">
        <v>0</v>
      </c>
      <c r="B33" s="252"/>
      <c r="C33" s="61">
        <v>0</v>
      </c>
      <c r="D33" s="85"/>
      <c r="E33" s="239" t="s">
        <v>0</v>
      </c>
      <c r="F33" s="239"/>
      <c r="G33" s="81"/>
      <c r="H33" s="81"/>
      <c r="I33" s="235" t="s">
        <v>0</v>
      </c>
      <c r="J33" s="236"/>
    </row>
    <row r="34" spans="1:10" ht="14.1" customHeight="1" thickTop="1" x14ac:dyDescent="0.25">
      <c r="A34" s="249" t="s">
        <v>85</v>
      </c>
      <c r="B34" s="249"/>
      <c r="C34" s="48">
        <f>SUM(C28:C33)</f>
        <v>0</v>
      </c>
      <c r="D34" s="86"/>
      <c r="E34" s="64"/>
      <c r="F34" s="64"/>
      <c r="G34" s="64"/>
      <c r="H34" s="64"/>
      <c r="I34" s="64"/>
      <c r="J34" s="63"/>
    </row>
    <row r="35" spans="1:10" ht="14.1" customHeight="1" x14ac:dyDescent="0.25">
      <c r="A35" s="170"/>
      <c r="B35" s="170"/>
      <c r="C35" s="48"/>
      <c r="D35" s="86"/>
      <c r="E35" s="64"/>
      <c r="F35" s="64"/>
      <c r="G35" s="64"/>
      <c r="H35" s="64"/>
      <c r="I35" s="64"/>
      <c r="J35" s="63"/>
    </row>
    <row r="36" spans="1:10" ht="14.1" customHeight="1" x14ac:dyDescent="0.25">
      <c r="A36" s="250">
        <v>43831</v>
      </c>
      <c r="B36" s="251"/>
      <c r="C36" s="60">
        <v>0</v>
      </c>
      <c r="D36" s="85" t="s">
        <v>0</v>
      </c>
      <c r="E36" s="239" t="s">
        <v>0</v>
      </c>
      <c r="F36" s="239"/>
      <c r="G36" s="81"/>
      <c r="H36" s="81"/>
      <c r="I36" s="235" t="s">
        <v>0</v>
      </c>
      <c r="J36" s="236"/>
    </row>
    <row r="37" spans="1:10" ht="14.1" customHeight="1" x14ac:dyDescent="0.25">
      <c r="A37" s="244">
        <v>43862</v>
      </c>
      <c r="B37" s="248"/>
      <c r="C37" s="60">
        <v>0</v>
      </c>
      <c r="D37" s="85"/>
      <c r="E37" s="239" t="s">
        <v>0</v>
      </c>
      <c r="F37" s="239"/>
      <c r="G37" s="81"/>
      <c r="H37" s="81"/>
      <c r="I37" s="235"/>
      <c r="J37" s="236"/>
    </row>
    <row r="38" spans="1:10" ht="14.1" customHeight="1" x14ac:dyDescent="0.25">
      <c r="A38" s="244">
        <v>43891</v>
      </c>
      <c r="B38" s="248"/>
      <c r="C38" s="60">
        <v>0</v>
      </c>
      <c r="D38" s="85"/>
      <c r="E38" s="239" t="s">
        <v>0</v>
      </c>
      <c r="F38" s="239"/>
      <c r="G38" s="81"/>
      <c r="H38" s="81"/>
      <c r="I38" s="235"/>
      <c r="J38" s="236"/>
    </row>
    <row r="39" spans="1:10" ht="14.1" customHeight="1" x14ac:dyDescent="0.25">
      <c r="A39" s="244">
        <v>43922</v>
      </c>
      <c r="B39" s="245"/>
      <c r="C39" s="60">
        <v>0</v>
      </c>
      <c r="D39" s="87"/>
      <c r="E39" s="239" t="s">
        <v>0</v>
      </c>
      <c r="F39" s="239"/>
      <c r="G39" s="81" t="s">
        <v>0</v>
      </c>
      <c r="H39" s="81"/>
      <c r="I39" s="235" t="s">
        <v>0</v>
      </c>
      <c r="J39" s="236"/>
    </row>
    <row r="40" spans="1:10" ht="14.1" customHeight="1" x14ac:dyDescent="0.25">
      <c r="A40" s="246">
        <v>43952</v>
      </c>
      <c r="B40" s="247"/>
      <c r="C40" s="60">
        <v>0</v>
      </c>
      <c r="D40" s="87"/>
      <c r="E40" s="239" t="s">
        <v>0</v>
      </c>
      <c r="F40" s="239"/>
      <c r="G40" s="82"/>
      <c r="H40" s="82" t="s">
        <v>0</v>
      </c>
      <c r="I40" s="235" t="s">
        <v>0</v>
      </c>
      <c r="J40" s="236"/>
    </row>
    <row r="41" spans="1:10" ht="14.1" customHeight="1" x14ac:dyDescent="0.25">
      <c r="A41" s="246" t="s">
        <v>0</v>
      </c>
      <c r="B41" s="247"/>
      <c r="C41" s="60">
        <v>0</v>
      </c>
      <c r="D41" s="88"/>
      <c r="E41" s="239" t="s">
        <v>0</v>
      </c>
      <c r="F41" s="239"/>
      <c r="G41" s="82"/>
      <c r="H41" s="82"/>
      <c r="I41" s="235"/>
      <c r="J41" s="236"/>
    </row>
    <row r="42" spans="1:10" ht="14.1" customHeight="1" thickBot="1" x14ac:dyDescent="0.3">
      <c r="A42" s="278" t="s">
        <v>0</v>
      </c>
      <c r="B42" s="278"/>
      <c r="C42" s="61">
        <v>0</v>
      </c>
      <c r="D42" s="85"/>
      <c r="E42" s="239" t="s">
        <v>0</v>
      </c>
      <c r="F42" s="239"/>
      <c r="G42" s="81"/>
      <c r="H42" s="81"/>
      <c r="I42" s="235"/>
      <c r="J42" s="236"/>
    </row>
    <row r="43" spans="1:10" ht="14.1" customHeight="1" thickTop="1" thickBot="1" x14ac:dyDescent="0.3">
      <c r="A43" s="276" t="s">
        <v>86</v>
      </c>
      <c r="B43" s="277"/>
      <c r="C43" s="122">
        <f>SUM(C36:C42)</f>
        <v>0</v>
      </c>
      <c r="D43" s="34"/>
      <c r="E43" s="35"/>
      <c r="F43" s="35"/>
      <c r="G43" s="35"/>
      <c r="H43" s="35"/>
      <c r="I43" s="35"/>
      <c r="J43" s="3"/>
    </row>
    <row r="44" spans="1:10" ht="14.1" customHeight="1" thickTop="1" x14ac:dyDescent="0.25">
      <c r="A44" s="275" t="s">
        <v>61</v>
      </c>
      <c r="B44" s="275"/>
      <c r="C44" s="45">
        <f>C43+C34+C26</f>
        <v>0</v>
      </c>
      <c r="J44" s="103"/>
    </row>
  </sheetData>
  <mergeCells count="84">
    <mergeCell ref="A44:B44"/>
    <mergeCell ref="E33:F33"/>
    <mergeCell ref="A43:B43"/>
    <mergeCell ref="A33:B33"/>
    <mergeCell ref="A38:B38"/>
    <mergeCell ref="A42:B42"/>
    <mergeCell ref="E38:F38"/>
    <mergeCell ref="I20:J20"/>
    <mergeCell ref="I21:J21"/>
    <mergeCell ref="I22:J22"/>
    <mergeCell ref="C15:D15"/>
    <mergeCell ref="E17:F17"/>
    <mergeCell ref="E19:F19"/>
    <mergeCell ref="E21:F21"/>
    <mergeCell ref="E22:F22"/>
    <mergeCell ref="E20:F20"/>
    <mergeCell ref="C13:E13"/>
    <mergeCell ref="C14:E14"/>
    <mergeCell ref="A1:J1"/>
    <mergeCell ref="A2:J2"/>
    <mergeCell ref="C9:H9"/>
    <mergeCell ref="A9:B9"/>
    <mergeCell ref="C8:D8"/>
    <mergeCell ref="A4:G4"/>
    <mergeCell ref="A7:B7"/>
    <mergeCell ref="A13:B13"/>
    <mergeCell ref="A14:B14"/>
    <mergeCell ref="A10:B10"/>
    <mergeCell ref="A11:B11"/>
    <mergeCell ref="C10:F10"/>
    <mergeCell ref="E8:H8"/>
    <mergeCell ref="A17:B17"/>
    <mergeCell ref="A25:B25"/>
    <mergeCell ref="F15:G15"/>
    <mergeCell ref="A31:B31"/>
    <mergeCell ref="A28:B28"/>
    <mergeCell ref="A29:B29"/>
    <mergeCell ref="A30:B30"/>
    <mergeCell ref="E30:F30"/>
    <mergeCell ref="E31:F31"/>
    <mergeCell ref="E23:F23"/>
    <mergeCell ref="A15:B15"/>
    <mergeCell ref="A26:B26"/>
    <mergeCell ref="A24:B24"/>
    <mergeCell ref="A18:B18"/>
    <mergeCell ref="A21:B21"/>
    <mergeCell ref="A19:B19"/>
    <mergeCell ref="A20:B20"/>
    <mergeCell ref="A22:B22"/>
    <mergeCell ref="A23:B23"/>
    <mergeCell ref="A39:B39"/>
    <mergeCell ref="A41:B41"/>
    <mergeCell ref="A37:B37"/>
    <mergeCell ref="A34:B34"/>
    <mergeCell ref="A36:B36"/>
    <mergeCell ref="A32:B32"/>
    <mergeCell ref="A40:B40"/>
    <mergeCell ref="I42:J42"/>
    <mergeCell ref="E25:F25"/>
    <mergeCell ref="E28:F28"/>
    <mergeCell ref="E29:F29"/>
    <mergeCell ref="E24:F24"/>
    <mergeCell ref="I39:J39"/>
    <mergeCell ref="I36:J36"/>
    <mergeCell ref="I37:J37"/>
    <mergeCell ref="I38:J38"/>
    <mergeCell ref="E39:F39"/>
    <mergeCell ref="E41:F41"/>
    <mergeCell ref="E42:F42"/>
    <mergeCell ref="E32:F32"/>
    <mergeCell ref="E36:F36"/>
    <mergeCell ref="E37:F37"/>
    <mergeCell ref="E40:F40"/>
    <mergeCell ref="I23:J23"/>
    <mergeCell ref="I24:J24"/>
    <mergeCell ref="I25:J25"/>
    <mergeCell ref="I40:J40"/>
    <mergeCell ref="I41:J41"/>
    <mergeCell ref="I30:J30"/>
    <mergeCell ref="I31:J31"/>
    <mergeCell ref="I32:J32"/>
    <mergeCell ref="I33:J33"/>
    <mergeCell ref="I28:J28"/>
    <mergeCell ref="I29:J29"/>
  </mergeCells>
  <pageMargins left="0.75" right="0" top="0" bottom="0" header="2.0499999999999998" footer="0.3"/>
  <pageSetup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theme="9" tint="-0.249977111117893"/>
  </sheetPr>
  <dimension ref="A1:K41"/>
  <sheetViews>
    <sheetView workbookViewId="0">
      <pane ySplit="19" topLeftCell="A20" activePane="bottomLeft" state="frozenSplit"/>
      <selection pane="bottomLeft" activeCell="C15" sqref="C15:D15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53.7109375" customWidth="1"/>
  </cols>
  <sheetData>
    <row r="1" spans="1:11" ht="16.5" customHeight="1" x14ac:dyDescent="0.3">
      <c r="A1" s="269" t="s">
        <v>79</v>
      </c>
      <c r="B1" s="269"/>
      <c r="C1" s="269"/>
      <c r="D1" s="269"/>
      <c r="E1" s="269"/>
      <c r="F1" s="269"/>
      <c r="G1" s="269"/>
      <c r="H1" s="269"/>
      <c r="I1" s="269"/>
      <c r="J1" s="269"/>
    </row>
    <row r="2" spans="1:11" ht="14.25" customHeight="1" x14ac:dyDescent="0.25">
      <c r="A2" s="270" t="s">
        <v>88</v>
      </c>
      <c r="B2" s="270"/>
      <c r="C2" s="270"/>
      <c r="D2" s="270"/>
      <c r="E2" s="270"/>
      <c r="F2" s="270"/>
      <c r="G2" s="270"/>
      <c r="H2" s="270"/>
      <c r="I2" s="270"/>
      <c r="J2" s="270"/>
    </row>
    <row r="3" spans="1:11" ht="18" customHeight="1" x14ac:dyDescent="0.25">
      <c r="A3" s="127" t="s">
        <v>76</v>
      </c>
      <c r="B3" s="124"/>
      <c r="C3" s="124"/>
      <c r="D3" s="124"/>
      <c r="E3" s="124"/>
      <c r="F3" s="124"/>
      <c r="G3" s="124"/>
      <c r="H3" s="124"/>
      <c r="I3" s="124"/>
      <c r="J3" s="127" t="s">
        <v>0</v>
      </c>
    </row>
    <row r="4" spans="1:11" ht="12.95" customHeight="1" x14ac:dyDescent="0.25">
      <c r="A4" s="272" t="s">
        <v>78</v>
      </c>
      <c r="B4" s="272"/>
      <c r="C4" s="272"/>
      <c r="D4" s="272"/>
      <c r="E4" s="272"/>
      <c r="F4" s="272"/>
      <c r="G4" s="272"/>
      <c r="H4" s="124"/>
      <c r="I4" s="124"/>
      <c r="J4" s="134" t="s">
        <v>0</v>
      </c>
    </row>
    <row r="5" spans="1:11" ht="12.95" customHeight="1" x14ac:dyDescent="0.25">
      <c r="A5" s="134" t="s">
        <v>77</v>
      </c>
      <c r="B5" s="107"/>
      <c r="C5" s="125"/>
      <c r="D5" s="125"/>
      <c r="E5" s="126"/>
      <c r="F5" s="126"/>
      <c r="G5" s="126"/>
      <c r="H5" s="124"/>
      <c r="I5" s="124"/>
      <c r="J5" s="134" t="s">
        <v>0</v>
      </c>
    </row>
    <row r="6" spans="1:11" ht="26.25" customHeight="1" x14ac:dyDescent="0.25">
      <c r="A6" s="124"/>
      <c r="B6" s="107"/>
      <c r="C6" s="125"/>
      <c r="D6" s="125"/>
      <c r="E6" s="126"/>
      <c r="F6" s="126"/>
      <c r="G6" s="126"/>
      <c r="H6" s="124"/>
      <c r="I6" s="124"/>
      <c r="J6" s="141" t="str">
        <f>IF(C41=C17,"PAYÉ","")</f>
        <v>PAYÉ</v>
      </c>
    </row>
    <row r="7" spans="1:11" ht="20.25" customHeight="1" x14ac:dyDescent="0.25">
      <c r="A7" s="273" t="s">
        <v>80</v>
      </c>
      <c r="B7" s="273"/>
      <c r="C7" s="125"/>
      <c r="D7" s="125"/>
      <c r="E7" s="126"/>
      <c r="F7" s="126"/>
      <c r="G7" s="126"/>
      <c r="H7" s="124"/>
      <c r="I7" s="124"/>
      <c r="J7" s="134"/>
    </row>
    <row r="8" spans="1:11" ht="12.95" customHeight="1" x14ac:dyDescent="0.25">
      <c r="A8" t="s">
        <v>17</v>
      </c>
      <c r="C8" s="271" t="str">
        <f>Formulaire!H12</f>
        <v xml:space="preserve"> </v>
      </c>
      <c r="D8" s="271"/>
      <c r="E8" s="271" t="str">
        <f>Formulaire!B12</f>
        <v xml:space="preserve"> </v>
      </c>
      <c r="F8" s="271"/>
      <c r="G8" s="271"/>
      <c r="H8" s="271"/>
      <c r="I8" s="101" t="s">
        <v>0</v>
      </c>
      <c r="J8" s="134" t="s">
        <v>0</v>
      </c>
    </row>
    <row r="9" spans="1:11" ht="12.95" customHeight="1" x14ac:dyDescent="0.25">
      <c r="A9" s="262" t="s">
        <v>34</v>
      </c>
      <c r="B9" s="262"/>
      <c r="C9" s="271" t="str">
        <f>Formulaire!A39</f>
        <v>Martin Egan</v>
      </c>
      <c r="D9" s="271"/>
      <c r="E9" s="271"/>
      <c r="F9" s="271"/>
      <c r="G9" s="271"/>
      <c r="H9" s="271"/>
      <c r="I9" s="101" t="s">
        <v>0</v>
      </c>
      <c r="J9" s="134" t="s">
        <v>0</v>
      </c>
    </row>
    <row r="10" spans="1:11" ht="12.95" customHeight="1" x14ac:dyDescent="0.25">
      <c r="A10" s="262" t="s">
        <v>7</v>
      </c>
      <c r="B10" s="262"/>
      <c r="C10" s="271" t="str">
        <f>Formulaire!B13</f>
        <v xml:space="preserve"> </v>
      </c>
      <c r="D10" s="271"/>
      <c r="E10" s="271"/>
      <c r="F10" s="271"/>
      <c r="G10" s="133"/>
      <c r="H10" s="133"/>
      <c r="I10" s="101"/>
      <c r="J10" s="134"/>
    </row>
    <row r="11" spans="1:11" ht="12.95" customHeight="1" x14ac:dyDescent="0.25">
      <c r="A11" s="262" t="s">
        <v>22</v>
      </c>
      <c r="B11" s="262"/>
      <c r="C11" s="118" t="str">
        <f>Formulaire!B14</f>
        <v xml:space="preserve"> </v>
      </c>
      <c r="D11" s="118"/>
      <c r="E11" s="143" t="s">
        <v>81</v>
      </c>
      <c r="F11" s="143"/>
      <c r="G11" s="133" t="str">
        <f>Formulaire!B15</f>
        <v xml:space="preserve"> </v>
      </c>
      <c r="H11" s="133"/>
      <c r="I11" s="101"/>
      <c r="J11" s="134"/>
    </row>
    <row r="12" spans="1:11" ht="12.95" customHeight="1" x14ac:dyDescent="0.25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</row>
    <row r="13" spans="1:11" ht="12.95" customHeight="1" x14ac:dyDescent="0.3">
      <c r="A13" s="262" t="s">
        <v>49</v>
      </c>
      <c r="B13" s="262"/>
      <c r="C13" s="268" t="str">
        <f>Formulaire!H13</f>
        <v xml:space="preserve"> </v>
      </c>
      <c r="D13" s="268"/>
      <c r="E13" s="268"/>
      <c r="F13" s="104"/>
      <c r="G13" s="104"/>
      <c r="H13" s="104"/>
      <c r="I13" s="104"/>
      <c r="J13" s="16" t="s">
        <v>0</v>
      </c>
    </row>
    <row r="14" spans="1:11" ht="12.95" customHeight="1" x14ac:dyDescent="0.3">
      <c r="A14" s="262" t="s">
        <v>50</v>
      </c>
      <c r="B14" s="262"/>
      <c r="C14" s="268" t="str">
        <f>Formulaire!H14</f>
        <v xml:space="preserve"> </v>
      </c>
      <c r="D14" s="268"/>
      <c r="E14" s="268"/>
      <c r="F14" s="53"/>
      <c r="G14" s="53"/>
      <c r="H14" s="53"/>
      <c r="I14" s="53"/>
      <c r="J14" s="16" t="s">
        <v>0</v>
      </c>
    </row>
    <row r="15" spans="1:11" ht="12.95" customHeight="1" x14ac:dyDescent="0.25">
      <c r="A15" s="262" t="s">
        <v>65</v>
      </c>
      <c r="B15" s="262"/>
      <c r="C15" s="271" t="str">
        <f>Formulaire!G17</f>
        <v xml:space="preserve"> </v>
      </c>
      <c r="D15" s="271"/>
      <c r="E15" s="143" t="s">
        <v>82</v>
      </c>
      <c r="F15" s="256" t="str">
        <f>Formulaire!B17</f>
        <v xml:space="preserve"> </v>
      </c>
      <c r="G15" s="256"/>
      <c r="H15" s="131" t="s">
        <v>40</v>
      </c>
      <c r="I15" s="142">
        <f>Formulaire!B22</f>
        <v>120</v>
      </c>
      <c r="J15" s="144" t="s">
        <v>83</v>
      </c>
    </row>
    <row r="16" spans="1:11" ht="18" customHeight="1" x14ac:dyDescent="0.25">
      <c r="E16" t="s">
        <v>0</v>
      </c>
      <c r="G16" s="130" t="s">
        <v>0</v>
      </c>
      <c r="H16" s="135" t="s">
        <v>0</v>
      </c>
      <c r="I16" s="135"/>
      <c r="J16" s="120" t="s">
        <v>0</v>
      </c>
      <c r="K16" s="135"/>
    </row>
    <row r="17" spans="1:10" ht="14.1" customHeight="1" x14ac:dyDescent="0.25">
      <c r="A17" s="293" t="s">
        <v>13</v>
      </c>
      <c r="B17" s="293"/>
      <c r="C17" s="49">
        <v>30</v>
      </c>
      <c r="D17" s="31" t="s">
        <v>0</v>
      </c>
      <c r="E17" s="274" t="s">
        <v>0</v>
      </c>
      <c r="F17" s="274"/>
      <c r="G17" s="135" t="s">
        <v>0</v>
      </c>
      <c r="H17" s="135" t="s">
        <v>0</v>
      </c>
      <c r="I17" s="135"/>
      <c r="J17" s="130" t="s">
        <v>0</v>
      </c>
    </row>
    <row r="18" spans="1:10" ht="14.1" hidden="1" customHeight="1" thickBot="1" x14ac:dyDescent="0.3">
      <c r="A18" s="265" t="s">
        <v>46</v>
      </c>
      <c r="B18" s="266"/>
      <c r="C18" s="50">
        <v>0</v>
      </c>
      <c r="D18" s="31"/>
      <c r="E18" s="135"/>
      <c r="F18" s="135"/>
      <c r="G18" s="135"/>
      <c r="H18" s="135"/>
      <c r="I18" s="135"/>
      <c r="J18" s="130"/>
    </row>
    <row r="19" spans="1:10" ht="14.1" customHeight="1" x14ac:dyDescent="0.25">
      <c r="A19" s="241" t="s">
        <v>19</v>
      </c>
      <c r="B19" s="241"/>
      <c r="C19" s="132" t="s">
        <v>32</v>
      </c>
      <c r="D19" s="132" t="s">
        <v>33</v>
      </c>
      <c r="E19" s="241" t="s">
        <v>30</v>
      </c>
      <c r="F19" s="241"/>
      <c r="G19" s="132" t="s">
        <v>31</v>
      </c>
      <c r="H19" s="132" t="s">
        <v>20</v>
      </c>
      <c r="I19" s="241" t="s">
        <v>28</v>
      </c>
      <c r="J19" s="241"/>
    </row>
    <row r="20" spans="1:10" ht="14.1" customHeight="1" x14ac:dyDescent="0.25">
      <c r="A20" s="291">
        <v>43617</v>
      </c>
      <c r="B20" s="292"/>
      <c r="C20" s="56">
        <v>0</v>
      </c>
      <c r="D20" s="83"/>
      <c r="E20" s="237" t="s">
        <v>0</v>
      </c>
      <c r="F20" s="238"/>
      <c r="G20" s="80" t="s">
        <v>0</v>
      </c>
      <c r="H20" s="80"/>
      <c r="I20" s="234" t="s">
        <v>74</v>
      </c>
      <c r="J20" s="234"/>
    </row>
    <row r="21" spans="1:10" ht="14.1" customHeight="1" x14ac:dyDescent="0.25">
      <c r="A21" s="291">
        <v>43647</v>
      </c>
      <c r="B21" s="292"/>
      <c r="C21" s="56">
        <v>0</v>
      </c>
      <c r="D21" s="83"/>
      <c r="E21" s="237" t="s">
        <v>0</v>
      </c>
      <c r="F21" s="238"/>
      <c r="G21" s="80"/>
      <c r="H21" s="80"/>
      <c r="I21" s="234"/>
      <c r="J21" s="234"/>
    </row>
    <row r="22" spans="1:10" ht="14.1" customHeight="1" x14ac:dyDescent="0.25">
      <c r="A22" s="291">
        <v>43648</v>
      </c>
      <c r="B22" s="292"/>
      <c r="C22" s="56">
        <v>0</v>
      </c>
      <c r="D22" s="83"/>
      <c r="E22" s="237" t="s">
        <v>0</v>
      </c>
      <c r="F22" s="238"/>
      <c r="G22" s="80">
        <v>1000</v>
      </c>
      <c r="H22" s="80"/>
      <c r="I22" s="234" t="s">
        <v>87</v>
      </c>
      <c r="J22" s="234"/>
    </row>
    <row r="23" spans="1:10" ht="14.1" customHeight="1" x14ac:dyDescent="0.25">
      <c r="A23" s="291" t="s">
        <v>0</v>
      </c>
      <c r="B23" s="292"/>
      <c r="C23" s="56">
        <v>0</v>
      </c>
      <c r="D23" s="83"/>
      <c r="E23" s="237"/>
      <c r="F23" s="238"/>
      <c r="G23" s="80"/>
      <c r="H23" s="80"/>
      <c r="I23" s="234"/>
      <c r="J23" s="234"/>
    </row>
    <row r="24" spans="1:10" ht="14.1" customHeight="1" thickBot="1" x14ac:dyDescent="0.3">
      <c r="A24" s="289" t="s">
        <v>0</v>
      </c>
      <c r="B24" s="290"/>
      <c r="C24" s="57">
        <v>0</v>
      </c>
      <c r="D24" s="83"/>
      <c r="E24" s="237" t="s">
        <v>0</v>
      </c>
      <c r="F24" s="238"/>
      <c r="G24" s="80"/>
      <c r="H24" s="80"/>
      <c r="I24" s="235"/>
      <c r="J24" s="236"/>
    </row>
    <row r="25" spans="1:10" ht="13.5" customHeight="1" thickTop="1" x14ac:dyDescent="0.25">
      <c r="A25" s="279" t="s">
        <v>84</v>
      </c>
      <c r="B25" s="280"/>
      <c r="C25" s="52">
        <f>SUM(C20:C24)</f>
        <v>0</v>
      </c>
      <c r="D25" s="84"/>
      <c r="E25" s="62"/>
      <c r="F25" s="62"/>
      <c r="G25" s="62"/>
      <c r="H25" s="62"/>
      <c r="I25" s="62"/>
      <c r="J25" s="100"/>
    </row>
    <row r="26" spans="1:10" ht="14.1" customHeight="1" x14ac:dyDescent="0.25">
      <c r="A26" s="287">
        <v>43709</v>
      </c>
      <c r="B26" s="288"/>
      <c r="C26" s="58">
        <v>0</v>
      </c>
      <c r="D26" s="85"/>
      <c r="E26" s="239" t="s">
        <v>0</v>
      </c>
      <c r="F26" s="239"/>
      <c r="G26" s="128"/>
      <c r="H26" s="128"/>
      <c r="I26" s="235"/>
      <c r="J26" s="236"/>
    </row>
    <row r="27" spans="1:10" ht="14.1" customHeight="1" x14ac:dyDescent="0.25">
      <c r="A27" s="284">
        <v>43739</v>
      </c>
      <c r="B27" s="286"/>
      <c r="C27" s="58">
        <v>10</v>
      </c>
      <c r="D27" s="85"/>
      <c r="E27" s="239" t="s">
        <v>0</v>
      </c>
      <c r="F27" s="239"/>
      <c r="G27" s="128"/>
      <c r="H27" s="128"/>
      <c r="I27" s="235"/>
      <c r="J27" s="236"/>
    </row>
    <row r="28" spans="1:10" ht="14.1" customHeight="1" x14ac:dyDescent="0.25">
      <c r="A28" s="284">
        <v>43770</v>
      </c>
      <c r="B28" s="285"/>
      <c r="C28" s="59">
        <v>0</v>
      </c>
      <c r="D28" s="85"/>
      <c r="E28" s="239" t="s">
        <v>0</v>
      </c>
      <c r="F28" s="239"/>
      <c r="G28" s="128"/>
      <c r="H28" s="128"/>
      <c r="I28" s="235"/>
      <c r="J28" s="236"/>
    </row>
    <row r="29" spans="1:10" ht="14.1" customHeight="1" x14ac:dyDescent="0.25">
      <c r="A29" s="283">
        <v>43800</v>
      </c>
      <c r="B29" s="283"/>
      <c r="C29" s="60">
        <v>0</v>
      </c>
      <c r="D29" s="85"/>
      <c r="E29" s="240" t="s">
        <v>0</v>
      </c>
      <c r="F29" s="240"/>
      <c r="G29" s="129"/>
      <c r="H29" s="129"/>
      <c r="I29" s="235" t="s">
        <v>0</v>
      </c>
      <c r="J29" s="236"/>
    </row>
    <row r="30" spans="1:10" ht="14.1" customHeight="1" x14ac:dyDescent="0.25">
      <c r="A30" s="283" t="s">
        <v>0</v>
      </c>
      <c r="B30" s="283"/>
      <c r="C30" s="60">
        <v>0</v>
      </c>
      <c r="D30" s="85"/>
      <c r="E30" s="240" t="s">
        <v>0</v>
      </c>
      <c r="F30" s="240"/>
      <c r="G30" s="129"/>
      <c r="H30" s="129"/>
      <c r="I30" s="235" t="s">
        <v>0</v>
      </c>
      <c r="J30" s="236"/>
    </row>
    <row r="31" spans="1:10" ht="14.1" customHeight="1" thickBot="1" x14ac:dyDescent="0.3">
      <c r="A31" s="283" t="s">
        <v>0</v>
      </c>
      <c r="B31" s="283"/>
      <c r="C31" s="61">
        <v>0</v>
      </c>
      <c r="D31" s="85"/>
      <c r="E31" s="239" t="s">
        <v>0</v>
      </c>
      <c r="F31" s="239"/>
      <c r="G31" s="128"/>
      <c r="H31" s="128"/>
      <c r="I31" s="235" t="s">
        <v>0</v>
      </c>
      <c r="J31" s="236"/>
    </row>
    <row r="32" spans="1:10" ht="14.1" customHeight="1" thickTop="1" x14ac:dyDescent="0.25">
      <c r="A32" s="279" t="s">
        <v>85</v>
      </c>
      <c r="B32" s="279"/>
      <c r="C32" s="48">
        <f>SUM(C26:C31)</f>
        <v>10</v>
      </c>
      <c r="D32" s="86"/>
      <c r="E32" s="64"/>
      <c r="F32" s="64"/>
      <c r="G32" s="64"/>
      <c r="H32" s="64"/>
      <c r="I32" s="64"/>
      <c r="J32" s="63"/>
    </row>
    <row r="33" spans="1:10" ht="14.1" customHeight="1" x14ac:dyDescent="0.25">
      <c r="A33" s="287">
        <v>43831</v>
      </c>
      <c r="B33" s="288"/>
      <c r="C33" s="60">
        <v>0</v>
      </c>
      <c r="D33" s="85" t="s">
        <v>0</v>
      </c>
      <c r="E33" s="239" t="s">
        <v>0</v>
      </c>
      <c r="F33" s="239"/>
      <c r="G33" s="128"/>
      <c r="H33" s="128"/>
      <c r="I33" s="235" t="s">
        <v>0</v>
      </c>
      <c r="J33" s="236"/>
    </row>
    <row r="34" spans="1:10" ht="14.1" customHeight="1" x14ac:dyDescent="0.25">
      <c r="A34" s="284">
        <v>43862</v>
      </c>
      <c r="B34" s="286"/>
      <c r="C34" s="60">
        <v>10</v>
      </c>
      <c r="D34" s="85"/>
      <c r="E34" s="239" t="s">
        <v>0</v>
      </c>
      <c r="F34" s="239"/>
      <c r="G34" s="128"/>
      <c r="H34" s="128"/>
      <c r="I34" s="235"/>
      <c r="J34" s="236"/>
    </row>
    <row r="35" spans="1:10" ht="14.1" customHeight="1" x14ac:dyDescent="0.25">
      <c r="A35" s="284">
        <v>43891</v>
      </c>
      <c r="B35" s="286"/>
      <c r="C35" s="60">
        <v>10</v>
      </c>
      <c r="D35" s="85"/>
      <c r="E35" s="239" t="s">
        <v>0</v>
      </c>
      <c r="F35" s="239"/>
      <c r="G35" s="128"/>
      <c r="H35" s="128"/>
      <c r="I35" s="235"/>
      <c r="J35" s="236"/>
    </row>
    <row r="36" spans="1:10" ht="14.1" customHeight="1" x14ac:dyDescent="0.25">
      <c r="A36" s="284">
        <v>43922</v>
      </c>
      <c r="B36" s="285"/>
      <c r="C36" s="60">
        <v>0</v>
      </c>
      <c r="D36" s="87"/>
      <c r="E36" s="239" t="s">
        <v>0</v>
      </c>
      <c r="F36" s="239"/>
      <c r="G36" s="128" t="s">
        <v>0</v>
      </c>
      <c r="H36" s="128"/>
      <c r="I36" s="235" t="s">
        <v>0</v>
      </c>
      <c r="J36" s="236"/>
    </row>
    <row r="37" spans="1:10" ht="14.1" customHeight="1" x14ac:dyDescent="0.25">
      <c r="A37" s="281">
        <v>43952</v>
      </c>
      <c r="B37" s="282"/>
      <c r="C37" s="60">
        <v>0</v>
      </c>
      <c r="D37" s="87"/>
      <c r="E37" s="239" t="s">
        <v>0</v>
      </c>
      <c r="F37" s="239"/>
      <c r="G37" s="129"/>
      <c r="H37" s="129" t="s">
        <v>0</v>
      </c>
      <c r="I37" s="235" t="s">
        <v>0</v>
      </c>
      <c r="J37" s="236"/>
    </row>
    <row r="38" spans="1:10" ht="14.1" customHeight="1" x14ac:dyDescent="0.25">
      <c r="A38" s="281" t="s">
        <v>0</v>
      </c>
      <c r="B38" s="282"/>
      <c r="C38" s="60">
        <v>0</v>
      </c>
      <c r="D38" s="88"/>
      <c r="E38" s="239" t="s">
        <v>0</v>
      </c>
      <c r="F38" s="239"/>
      <c r="G38" s="129"/>
      <c r="H38" s="129"/>
      <c r="I38" s="235"/>
      <c r="J38" s="236"/>
    </row>
    <row r="39" spans="1:10" ht="14.1" customHeight="1" thickBot="1" x14ac:dyDescent="0.3">
      <c r="A39" s="283" t="s">
        <v>0</v>
      </c>
      <c r="B39" s="283"/>
      <c r="C39" s="61">
        <v>0</v>
      </c>
      <c r="D39" s="85"/>
      <c r="E39" s="239" t="s">
        <v>0</v>
      </c>
      <c r="F39" s="239"/>
      <c r="G39" s="128"/>
      <c r="H39" s="128"/>
      <c r="I39" s="235"/>
      <c r="J39" s="236"/>
    </row>
    <row r="40" spans="1:10" ht="14.1" customHeight="1" thickTop="1" thickBot="1" x14ac:dyDescent="0.3">
      <c r="A40" s="279" t="s">
        <v>86</v>
      </c>
      <c r="B40" s="280"/>
      <c r="C40" s="122">
        <f>SUM(C33:C39)</f>
        <v>20</v>
      </c>
      <c r="D40" s="34"/>
      <c r="E40" s="35"/>
      <c r="F40" s="35"/>
      <c r="G40" s="35"/>
      <c r="H40" s="35"/>
      <c r="I40" s="35"/>
      <c r="J40" s="130"/>
    </row>
    <row r="41" spans="1:10" ht="14.1" customHeight="1" thickTop="1" x14ac:dyDescent="0.25">
      <c r="A41" s="275" t="s">
        <v>61</v>
      </c>
      <c r="B41" s="275"/>
      <c r="C41" s="45">
        <f>C40+C32+C25</f>
        <v>30</v>
      </c>
      <c r="J41" s="135"/>
    </row>
  </sheetData>
  <mergeCells count="82"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  <mergeCell ref="I19:J19"/>
    <mergeCell ref="A14:B14"/>
    <mergeCell ref="C14:E14"/>
    <mergeCell ref="A15:B15"/>
    <mergeCell ref="C15:D15"/>
    <mergeCell ref="F15:G15"/>
    <mergeCell ref="A17:B17"/>
    <mergeCell ref="E17:F17"/>
    <mergeCell ref="A18:B18"/>
    <mergeCell ref="A19:B19"/>
    <mergeCell ref="E19:F19"/>
    <mergeCell ref="A20:B20"/>
    <mergeCell ref="E20:F20"/>
    <mergeCell ref="I20:J20"/>
    <mergeCell ref="A21:B21"/>
    <mergeCell ref="E21:F21"/>
    <mergeCell ref="I21:J21"/>
    <mergeCell ref="A22:B22"/>
    <mergeCell ref="E22:F22"/>
    <mergeCell ref="I22:J22"/>
    <mergeCell ref="A23:B23"/>
    <mergeCell ref="E23:F23"/>
    <mergeCell ref="I23:J23"/>
    <mergeCell ref="A24:B24"/>
    <mergeCell ref="E24:F24"/>
    <mergeCell ref="I24:J24"/>
    <mergeCell ref="A25:B25"/>
    <mergeCell ref="A26:B26"/>
    <mergeCell ref="E26:F26"/>
    <mergeCell ref="I26:J26"/>
    <mergeCell ref="A27:B27"/>
    <mergeCell ref="E27:F27"/>
    <mergeCell ref="I27:J27"/>
    <mergeCell ref="A28:B28"/>
    <mergeCell ref="E28:F28"/>
    <mergeCell ref="I28:J28"/>
    <mergeCell ref="A29:B29"/>
    <mergeCell ref="E29:F29"/>
    <mergeCell ref="I29:J29"/>
    <mergeCell ref="A30:B30"/>
    <mergeCell ref="E30:F30"/>
    <mergeCell ref="I30:J30"/>
    <mergeCell ref="A31:B31"/>
    <mergeCell ref="E31:F31"/>
    <mergeCell ref="I31:J31"/>
    <mergeCell ref="A32:B32"/>
    <mergeCell ref="A33:B33"/>
    <mergeCell ref="E33:F33"/>
    <mergeCell ref="I33:J33"/>
    <mergeCell ref="A34:B34"/>
    <mergeCell ref="E34:F34"/>
    <mergeCell ref="I34:J34"/>
    <mergeCell ref="A35:B35"/>
    <mergeCell ref="E35:F35"/>
    <mergeCell ref="I35:J35"/>
    <mergeCell ref="A36:B36"/>
    <mergeCell ref="E36:F36"/>
    <mergeCell ref="I36:J36"/>
    <mergeCell ref="A37:B37"/>
    <mergeCell ref="E37:F37"/>
    <mergeCell ref="I37:J37"/>
    <mergeCell ref="A40:B40"/>
    <mergeCell ref="A41:B41"/>
    <mergeCell ref="A38:B38"/>
    <mergeCell ref="E38:F38"/>
    <mergeCell ref="I38:J38"/>
    <mergeCell ref="A39:B39"/>
    <mergeCell ref="E39:F39"/>
    <mergeCell ref="I39:J39"/>
  </mergeCells>
  <pageMargins left="0.75" right="0" top="0" bottom="0" header="2.0499999999999998" footer="0.3"/>
  <pageSetup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>
    <tabColor rgb="FF7030A0"/>
  </sheetPr>
  <dimension ref="A1:L30"/>
  <sheetViews>
    <sheetView zoomScaleNormal="100" workbookViewId="0">
      <pane ySplit="18" topLeftCell="A19" activePane="bottomLeft" state="frozenSplit"/>
      <selection pane="bottomLeft" activeCell="O23" sqref="O23"/>
    </sheetView>
  </sheetViews>
  <sheetFormatPr baseColWidth="10" defaultColWidth="11.42578125" defaultRowHeight="15" x14ac:dyDescent="0.25"/>
  <cols>
    <col min="1" max="1" width="5.7109375" customWidth="1"/>
    <col min="2" max="2" width="14" customWidth="1"/>
    <col min="3" max="3" width="11.7109375" customWidth="1"/>
    <col min="4" max="4" width="10.5703125" customWidth="1"/>
    <col min="5" max="5" width="5.42578125" customWidth="1"/>
    <col min="6" max="6" width="6.42578125" customWidth="1"/>
    <col min="7" max="7" width="8.5703125" customWidth="1"/>
    <col min="8" max="8" width="8.85546875" customWidth="1"/>
    <col min="9" max="9" width="2.7109375" customWidth="1"/>
    <col min="10" max="10" width="40.28515625" customWidth="1"/>
    <col min="11" max="11" width="5.5703125" customWidth="1"/>
    <col min="12" max="12" width="4.42578125" customWidth="1"/>
  </cols>
  <sheetData>
    <row r="1" spans="1:12" ht="16.5" customHeight="1" x14ac:dyDescent="0.3">
      <c r="A1" s="269" t="s">
        <v>79</v>
      </c>
      <c r="B1" s="269"/>
      <c r="C1" s="269"/>
      <c r="D1" s="269"/>
      <c r="E1" s="269"/>
      <c r="F1" s="269"/>
      <c r="G1" s="269"/>
      <c r="H1" s="269"/>
      <c r="I1" s="269"/>
      <c r="J1" s="269"/>
      <c r="K1" s="147"/>
    </row>
    <row r="2" spans="1:12" ht="14.25" customHeight="1" x14ac:dyDescent="0.25">
      <c r="A2" s="270" t="s">
        <v>89</v>
      </c>
      <c r="B2" s="270"/>
      <c r="C2" s="270"/>
      <c r="D2" s="270"/>
      <c r="E2" s="270"/>
      <c r="F2" s="270"/>
      <c r="G2" s="270"/>
      <c r="H2" s="270"/>
      <c r="I2" s="270"/>
      <c r="J2" s="270"/>
      <c r="K2" s="148"/>
    </row>
    <row r="3" spans="1:12" ht="18" customHeight="1" x14ac:dyDescent="0.25">
      <c r="A3" s="136" t="s">
        <v>76</v>
      </c>
      <c r="B3" s="124"/>
      <c r="C3" s="124"/>
      <c r="D3" s="124"/>
      <c r="E3" s="124"/>
      <c r="F3" s="124"/>
      <c r="G3" s="124"/>
      <c r="H3" s="124"/>
      <c r="I3" s="124"/>
      <c r="J3" s="136" t="s">
        <v>0</v>
      </c>
      <c r="K3" s="145"/>
    </row>
    <row r="4" spans="1:12" ht="12.95" customHeight="1" x14ac:dyDescent="0.25">
      <c r="A4" s="272" t="s">
        <v>78</v>
      </c>
      <c r="B4" s="272"/>
      <c r="C4" s="272"/>
      <c r="D4" s="272"/>
      <c r="E4" s="272"/>
      <c r="F4" s="272"/>
      <c r="G4" s="272"/>
      <c r="H4" s="124"/>
      <c r="I4" s="124"/>
      <c r="J4" s="140" t="s">
        <v>0</v>
      </c>
      <c r="K4" s="149"/>
    </row>
    <row r="5" spans="1:12" ht="12.95" customHeight="1" x14ac:dyDescent="0.25">
      <c r="A5" s="140" t="s">
        <v>77</v>
      </c>
      <c r="B5" s="107"/>
      <c r="C5" s="125"/>
      <c r="D5" s="125"/>
      <c r="E5" s="126"/>
      <c r="F5" s="126"/>
      <c r="G5" s="126"/>
      <c r="H5" s="124"/>
      <c r="I5" s="124"/>
      <c r="J5" s="140" t="s">
        <v>0</v>
      </c>
      <c r="K5" s="149"/>
    </row>
    <row r="6" spans="1:12" ht="26.25" customHeight="1" x14ac:dyDescent="0.25">
      <c r="A6" s="124"/>
      <c r="B6" s="107"/>
      <c r="C6" s="125"/>
      <c r="D6" s="125"/>
      <c r="E6" s="126"/>
      <c r="F6" s="126"/>
      <c r="G6" s="126"/>
      <c r="H6" s="124"/>
      <c r="I6" s="124"/>
      <c r="J6" s="141"/>
      <c r="K6" s="141"/>
    </row>
    <row r="7" spans="1:12" ht="20.25" customHeight="1" x14ac:dyDescent="0.25">
      <c r="A7" s="273" t="s">
        <v>80</v>
      </c>
      <c r="B7" s="273"/>
      <c r="C7" s="125"/>
      <c r="D7" s="125"/>
      <c r="E7" s="126"/>
      <c r="F7" s="126"/>
      <c r="G7" s="126"/>
      <c r="H7" s="124"/>
      <c r="I7" s="124"/>
      <c r="J7" s="140"/>
      <c r="K7" s="149"/>
    </row>
    <row r="8" spans="1:12" ht="12.95" customHeight="1" x14ac:dyDescent="0.25">
      <c r="A8" t="s">
        <v>17</v>
      </c>
      <c r="C8" s="271" t="str">
        <f>Formulaire!H12</f>
        <v xml:space="preserve"> </v>
      </c>
      <c r="D8" s="271"/>
      <c r="E8" s="271" t="str">
        <f>Formulaire!B12</f>
        <v xml:space="preserve"> </v>
      </c>
      <c r="F8" s="271"/>
      <c r="G8" s="271"/>
      <c r="H8" s="271"/>
      <c r="I8" s="101" t="s">
        <v>0</v>
      </c>
      <c r="J8" s="140" t="s">
        <v>0</v>
      </c>
      <c r="K8" s="149"/>
    </row>
    <row r="9" spans="1:12" ht="12.95" customHeight="1" x14ac:dyDescent="0.25">
      <c r="A9" s="262" t="s">
        <v>34</v>
      </c>
      <c r="B9" s="262"/>
      <c r="C9" s="271" t="str">
        <f>Formulaire!A39</f>
        <v>Martin Egan</v>
      </c>
      <c r="D9" s="271"/>
      <c r="E9" s="271"/>
      <c r="F9" s="271"/>
      <c r="G9" s="271"/>
      <c r="H9" s="271"/>
      <c r="I9" s="101" t="s">
        <v>0</v>
      </c>
      <c r="J9" s="140" t="s">
        <v>0</v>
      </c>
      <c r="K9" s="149"/>
    </row>
    <row r="10" spans="1:12" ht="12.95" customHeight="1" x14ac:dyDescent="0.25">
      <c r="A10" s="262" t="s">
        <v>7</v>
      </c>
      <c r="B10" s="262"/>
      <c r="C10" s="271" t="str">
        <f>Formulaire!B13</f>
        <v xml:space="preserve"> </v>
      </c>
      <c r="D10" s="271"/>
      <c r="E10" s="271"/>
      <c r="F10" s="271"/>
      <c r="G10" s="138"/>
      <c r="H10" s="138"/>
      <c r="I10" s="101"/>
      <c r="J10" s="140"/>
      <c r="K10" s="149"/>
    </row>
    <row r="11" spans="1:12" ht="12.95" customHeight="1" x14ac:dyDescent="0.25">
      <c r="A11" s="262" t="s">
        <v>22</v>
      </c>
      <c r="B11" s="262"/>
      <c r="C11" s="118" t="str">
        <f>Formulaire!B14</f>
        <v xml:space="preserve"> </v>
      </c>
      <c r="D11" s="118"/>
      <c r="E11" s="143" t="s">
        <v>81</v>
      </c>
      <c r="F11" s="143"/>
      <c r="G11" s="138" t="str">
        <f>Formulaire!B15</f>
        <v xml:space="preserve"> </v>
      </c>
      <c r="H11" s="138"/>
      <c r="I11" s="101"/>
      <c r="J11" s="140"/>
      <c r="K11" s="149"/>
    </row>
    <row r="12" spans="1:12" ht="12.95" customHeight="1" x14ac:dyDescent="0.25">
      <c r="A12" t="s">
        <v>18</v>
      </c>
      <c r="C12" s="118" t="str">
        <f>Formulaire!H15</f>
        <v xml:space="preserve"> </v>
      </c>
      <c r="D12" s="118"/>
      <c r="E12" s="118"/>
      <c r="F12" s="118"/>
      <c r="G12" s="118"/>
      <c r="H12" s="118"/>
      <c r="I12" s="118"/>
      <c r="J12" s="121" t="s">
        <v>0</v>
      </c>
      <c r="K12" s="121"/>
    </row>
    <row r="13" spans="1:12" ht="12.95" customHeight="1" x14ac:dyDescent="0.3">
      <c r="A13" s="262" t="s">
        <v>49</v>
      </c>
      <c r="B13" s="262"/>
      <c r="C13" s="268" t="str">
        <f>Formulaire!H13</f>
        <v xml:space="preserve"> </v>
      </c>
      <c r="D13" s="268"/>
      <c r="E13" s="268"/>
      <c r="F13" s="104"/>
      <c r="G13" s="104"/>
      <c r="H13" s="104"/>
      <c r="I13" s="104"/>
      <c r="J13" s="16" t="s">
        <v>0</v>
      </c>
      <c r="K13" s="16"/>
    </row>
    <row r="14" spans="1:12" ht="12.95" customHeight="1" x14ac:dyDescent="0.3">
      <c r="A14" s="262" t="s">
        <v>50</v>
      </c>
      <c r="B14" s="262"/>
      <c r="C14" s="268" t="str">
        <f>Formulaire!H14</f>
        <v xml:space="preserve"> </v>
      </c>
      <c r="D14" s="268"/>
      <c r="E14" s="268"/>
      <c r="F14" s="53"/>
      <c r="G14" s="53"/>
      <c r="H14" s="53"/>
      <c r="I14" s="53"/>
      <c r="J14" s="16" t="s">
        <v>0</v>
      </c>
      <c r="K14" s="16"/>
    </row>
    <row r="15" spans="1:12" ht="12.95" customHeight="1" x14ac:dyDescent="0.25">
      <c r="A15" s="262" t="s">
        <v>65</v>
      </c>
      <c r="B15" s="262"/>
      <c r="C15" s="271" t="str">
        <f>Formulaire!G17</f>
        <v xml:space="preserve"> </v>
      </c>
      <c r="D15" s="271"/>
      <c r="E15" s="143" t="s">
        <v>82</v>
      </c>
      <c r="F15" s="256" t="str">
        <f>Formulaire!B17</f>
        <v xml:space="preserve"> </v>
      </c>
      <c r="G15" s="256"/>
      <c r="H15" s="131" t="s">
        <v>40</v>
      </c>
      <c r="I15" s="142">
        <f>Formulaire!B22</f>
        <v>120</v>
      </c>
      <c r="J15" s="144" t="s">
        <v>83</v>
      </c>
      <c r="K15" s="144"/>
    </row>
    <row r="16" spans="1:12" ht="18" customHeight="1" x14ac:dyDescent="0.25">
      <c r="E16" t="s">
        <v>0</v>
      </c>
      <c r="G16" s="137" t="s">
        <v>0</v>
      </c>
      <c r="H16" s="139" t="s">
        <v>0</v>
      </c>
      <c r="I16" s="139"/>
      <c r="J16" s="120" t="s">
        <v>0</v>
      </c>
      <c r="K16" s="120"/>
      <c r="L16" s="139"/>
    </row>
    <row r="17" spans="1:12" ht="14.1" hidden="1" customHeight="1" thickBot="1" x14ac:dyDescent="0.3">
      <c r="A17" s="265" t="s">
        <v>46</v>
      </c>
      <c r="B17" s="266"/>
      <c r="C17" s="50">
        <v>0</v>
      </c>
      <c r="D17" s="31"/>
      <c r="E17" s="139"/>
      <c r="F17" s="139"/>
      <c r="G17" s="139"/>
      <c r="H17" s="139"/>
      <c r="I17" s="139"/>
      <c r="J17" s="137"/>
      <c r="K17" s="146"/>
    </row>
    <row r="18" spans="1:12" ht="14.1" customHeight="1" thickBot="1" x14ac:dyDescent="0.3">
      <c r="A18" s="294" t="s">
        <v>19</v>
      </c>
      <c r="B18" s="294"/>
      <c r="C18" s="152" t="s">
        <v>32</v>
      </c>
      <c r="D18" s="152" t="s">
        <v>33</v>
      </c>
      <c r="E18" s="294" t="s">
        <v>30</v>
      </c>
      <c r="F18" s="294"/>
      <c r="G18" s="152" t="s">
        <v>31</v>
      </c>
      <c r="H18" s="152" t="s">
        <v>20</v>
      </c>
      <c r="I18" s="294" t="s">
        <v>28</v>
      </c>
      <c r="J18" s="294"/>
      <c r="K18" s="154" t="s">
        <v>94</v>
      </c>
      <c r="L18" s="153" t="s">
        <v>35</v>
      </c>
    </row>
    <row r="19" spans="1:12" ht="14.1" customHeight="1" thickBot="1" x14ac:dyDescent="0.3">
      <c r="A19" s="289">
        <v>43617</v>
      </c>
      <c r="B19" s="290"/>
      <c r="C19" s="56">
        <v>20</v>
      </c>
      <c r="D19" s="83"/>
      <c r="E19" s="237" t="s">
        <v>0</v>
      </c>
      <c r="F19" s="238"/>
      <c r="G19" s="80" t="s">
        <v>0</v>
      </c>
      <c r="H19" s="80"/>
      <c r="I19" s="235" t="s">
        <v>90</v>
      </c>
      <c r="J19" s="295"/>
      <c r="K19" s="156" t="str">
        <f>IF(L19="x","PAYÉ","")</f>
        <v/>
      </c>
      <c r="L19" s="155" t="s">
        <v>0</v>
      </c>
    </row>
    <row r="20" spans="1:12" ht="16.5" thickBot="1" x14ac:dyDescent="0.3">
      <c r="A20" s="289">
        <v>43617</v>
      </c>
      <c r="B20" s="290"/>
      <c r="C20" s="56">
        <v>0</v>
      </c>
      <c r="D20" s="150"/>
      <c r="E20" s="296" t="s">
        <v>0</v>
      </c>
      <c r="F20" s="296"/>
      <c r="G20" s="150"/>
      <c r="H20" s="150"/>
      <c r="I20" s="235" t="s">
        <v>91</v>
      </c>
      <c r="J20" s="295"/>
      <c r="K20" s="156" t="str">
        <f t="shared" ref="K20:K29" si="0">IF(L20="x","PAYÉ","")</f>
        <v/>
      </c>
      <c r="L20" s="155" t="s">
        <v>0</v>
      </c>
    </row>
    <row r="21" spans="1:12" ht="16.5" thickBot="1" x14ac:dyDescent="0.3">
      <c r="A21" s="289">
        <v>43617</v>
      </c>
      <c r="B21" s="290"/>
      <c r="C21" s="56">
        <v>0</v>
      </c>
      <c r="D21" s="150"/>
      <c r="E21" s="296" t="s">
        <v>0</v>
      </c>
      <c r="F21" s="296"/>
      <c r="G21" s="150"/>
      <c r="H21" s="150"/>
      <c r="I21" s="235" t="s">
        <v>92</v>
      </c>
      <c r="J21" s="295"/>
      <c r="K21" s="156" t="str">
        <f t="shared" si="0"/>
        <v/>
      </c>
      <c r="L21" s="155" t="s">
        <v>0</v>
      </c>
    </row>
    <row r="22" spans="1:12" ht="16.5" thickBot="1" x14ac:dyDescent="0.3">
      <c r="A22" s="289">
        <v>43617</v>
      </c>
      <c r="B22" s="290"/>
      <c r="C22" s="56">
        <v>0</v>
      </c>
      <c r="D22" s="150"/>
      <c r="E22" s="296" t="s">
        <v>0</v>
      </c>
      <c r="F22" s="296"/>
      <c r="G22" s="150"/>
      <c r="H22" s="150"/>
      <c r="I22" s="235" t="s">
        <v>93</v>
      </c>
      <c r="J22" s="295"/>
      <c r="K22" s="156" t="str">
        <f t="shared" si="0"/>
        <v/>
      </c>
      <c r="L22" s="155" t="s">
        <v>0</v>
      </c>
    </row>
    <row r="23" spans="1:12" ht="16.5" thickBot="1" x14ac:dyDescent="0.3">
      <c r="A23" s="289">
        <v>43617</v>
      </c>
      <c r="B23" s="290"/>
      <c r="C23" s="56">
        <v>0</v>
      </c>
      <c r="D23" s="150"/>
      <c r="E23" s="296" t="s">
        <v>0</v>
      </c>
      <c r="F23" s="296"/>
      <c r="G23" s="150"/>
      <c r="H23" s="150"/>
      <c r="I23" s="235" t="s">
        <v>0</v>
      </c>
      <c r="J23" s="295"/>
      <c r="K23" s="156" t="str">
        <f t="shared" si="0"/>
        <v/>
      </c>
      <c r="L23" s="155" t="s">
        <v>0</v>
      </c>
    </row>
    <row r="24" spans="1:12" ht="16.5" thickBot="1" x14ac:dyDescent="0.3">
      <c r="A24" s="289">
        <v>43617</v>
      </c>
      <c r="B24" s="290"/>
      <c r="C24" s="56">
        <v>0</v>
      </c>
      <c r="D24" s="150"/>
      <c r="E24" s="296" t="s">
        <v>0</v>
      </c>
      <c r="F24" s="296"/>
      <c r="G24" s="150"/>
      <c r="H24" s="150"/>
      <c r="I24" s="235" t="s">
        <v>0</v>
      </c>
      <c r="J24" s="295"/>
      <c r="K24" s="156" t="str">
        <f t="shared" si="0"/>
        <v/>
      </c>
      <c r="L24" s="155" t="s">
        <v>0</v>
      </c>
    </row>
    <row r="25" spans="1:12" ht="16.5" thickBot="1" x14ac:dyDescent="0.3">
      <c r="A25" s="289">
        <v>43617</v>
      </c>
      <c r="B25" s="290"/>
      <c r="C25" s="56">
        <v>0</v>
      </c>
      <c r="D25" s="150"/>
      <c r="E25" s="296" t="s">
        <v>0</v>
      </c>
      <c r="F25" s="296"/>
      <c r="G25" s="150"/>
      <c r="H25" s="150"/>
      <c r="I25" s="235" t="s">
        <v>0</v>
      </c>
      <c r="J25" s="295"/>
      <c r="K25" s="156" t="str">
        <f t="shared" si="0"/>
        <v/>
      </c>
      <c r="L25" s="155" t="s">
        <v>0</v>
      </c>
    </row>
    <row r="26" spans="1:12" ht="16.5" thickBot="1" x14ac:dyDescent="0.3">
      <c r="A26" s="289">
        <v>43617</v>
      </c>
      <c r="B26" s="290"/>
      <c r="C26" s="56">
        <v>0</v>
      </c>
      <c r="D26" s="150"/>
      <c r="E26" s="296" t="s">
        <v>0</v>
      </c>
      <c r="F26" s="296"/>
      <c r="G26" s="150"/>
      <c r="H26" s="150"/>
      <c r="I26" s="235" t="s">
        <v>0</v>
      </c>
      <c r="J26" s="295"/>
      <c r="K26" s="156" t="str">
        <f t="shared" si="0"/>
        <v/>
      </c>
      <c r="L26" s="155" t="s">
        <v>0</v>
      </c>
    </row>
    <row r="27" spans="1:12" ht="16.5" thickBot="1" x14ac:dyDescent="0.3">
      <c r="A27" s="289">
        <v>43617</v>
      </c>
      <c r="B27" s="290"/>
      <c r="C27" s="56">
        <v>0</v>
      </c>
      <c r="D27" s="150"/>
      <c r="E27" s="296" t="s">
        <v>0</v>
      </c>
      <c r="F27" s="296"/>
      <c r="G27" s="150"/>
      <c r="H27" s="150"/>
      <c r="I27" s="235" t="s">
        <v>0</v>
      </c>
      <c r="J27" s="295"/>
      <c r="K27" s="156" t="str">
        <f t="shared" si="0"/>
        <v/>
      </c>
      <c r="L27" s="155" t="s">
        <v>0</v>
      </c>
    </row>
    <row r="28" spans="1:12" ht="16.5" thickBot="1" x14ac:dyDescent="0.3">
      <c r="A28" s="289">
        <v>43617</v>
      </c>
      <c r="B28" s="290"/>
      <c r="C28" s="56">
        <v>0</v>
      </c>
      <c r="D28" s="150"/>
      <c r="E28" s="296" t="s">
        <v>0</v>
      </c>
      <c r="F28" s="296"/>
      <c r="G28" s="150"/>
      <c r="H28" s="150"/>
      <c r="I28" s="235" t="s">
        <v>0</v>
      </c>
      <c r="J28" s="295"/>
      <c r="K28" s="156" t="str">
        <f t="shared" si="0"/>
        <v/>
      </c>
      <c r="L28" s="155" t="s">
        <v>0</v>
      </c>
    </row>
    <row r="29" spans="1:12" ht="16.5" thickBot="1" x14ac:dyDescent="0.3">
      <c r="A29" s="289">
        <v>43617</v>
      </c>
      <c r="B29" s="290"/>
      <c r="C29" s="56">
        <v>0</v>
      </c>
      <c r="D29" s="150"/>
      <c r="E29" s="296" t="s">
        <v>0</v>
      </c>
      <c r="F29" s="296"/>
      <c r="G29" s="150"/>
      <c r="H29" s="150"/>
      <c r="I29" s="235" t="s">
        <v>0</v>
      </c>
      <c r="J29" s="295"/>
      <c r="K29" s="156" t="str">
        <f t="shared" si="0"/>
        <v/>
      </c>
      <c r="L29" s="151" t="s">
        <v>0</v>
      </c>
    </row>
    <row r="30" spans="1:12" x14ac:dyDescent="0.25">
      <c r="C30" s="45">
        <f>SUM(C19:C29)</f>
        <v>20</v>
      </c>
      <c r="L30" s="157" t="s">
        <v>0</v>
      </c>
    </row>
  </sheetData>
  <mergeCells count="55">
    <mergeCell ref="E25:F25"/>
    <mergeCell ref="E26:F26"/>
    <mergeCell ref="E27:F27"/>
    <mergeCell ref="E28:F28"/>
    <mergeCell ref="E29:F29"/>
    <mergeCell ref="E20:F20"/>
    <mergeCell ref="E21:F21"/>
    <mergeCell ref="E22:F22"/>
    <mergeCell ref="E23:F23"/>
    <mergeCell ref="E24:F24"/>
    <mergeCell ref="I29:J29"/>
    <mergeCell ref="I21:J21"/>
    <mergeCell ref="I22:J22"/>
    <mergeCell ref="I23:J23"/>
    <mergeCell ref="I24:J24"/>
    <mergeCell ref="I25:J25"/>
    <mergeCell ref="I26:J26"/>
    <mergeCell ref="I19:J19"/>
    <mergeCell ref="E19:F19"/>
    <mergeCell ref="A19:B19"/>
    <mergeCell ref="I20:J20"/>
    <mergeCell ref="A29:B29"/>
    <mergeCell ref="A27:B27"/>
    <mergeCell ref="A28:B28"/>
    <mergeCell ref="A24:B24"/>
    <mergeCell ref="A25:B25"/>
    <mergeCell ref="A26:B26"/>
    <mergeCell ref="A22:B22"/>
    <mergeCell ref="A23:B23"/>
    <mergeCell ref="A20:B20"/>
    <mergeCell ref="A21:B21"/>
    <mergeCell ref="I27:J27"/>
    <mergeCell ref="I28:J28"/>
    <mergeCell ref="A17:B17"/>
    <mergeCell ref="A18:B18"/>
    <mergeCell ref="E18:F18"/>
    <mergeCell ref="I18:J18"/>
    <mergeCell ref="A14:B14"/>
    <mergeCell ref="C14:E14"/>
    <mergeCell ref="A15:B15"/>
    <mergeCell ref="C15:D15"/>
    <mergeCell ref="F15:G15"/>
    <mergeCell ref="A13:B13"/>
    <mergeCell ref="C13:E13"/>
    <mergeCell ref="A1:J1"/>
    <mergeCell ref="A2:J2"/>
    <mergeCell ref="A4:G4"/>
    <mergeCell ref="A7:B7"/>
    <mergeCell ref="C8:D8"/>
    <mergeCell ref="E8:H8"/>
    <mergeCell ref="A9:B9"/>
    <mergeCell ref="C9:H9"/>
    <mergeCell ref="A10:B10"/>
    <mergeCell ref="C10:F10"/>
    <mergeCell ref="A11:B11"/>
  </mergeCells>
  <pageMargins left="0.75" right="0" top="0" bottom="0" header="2.0499999999999998" footer="0.3"/>
  <pageSetup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>
    <tabColor theme="7" tint="-0.249977111117893"/>
  </sheetPr>
  <dimension ref="A1:G30"/>
  <sheetViews>
    <sheetView workbookViewId="0">
      <selection activeCell="A21" sqref="A21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21</v>
      </c>
      <c r="B1" s="2"/>
    </row>
    <row r="2" spans="1:5" x14ac:dyDescent="0.25">
      <c r="A2" t="s">
        <v>62</v>
      </c>
      <c r="D2" s="3">
        <v>1164959448</v>
      </c>
      <c r="E2" s="3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69</v>
      </c>
      <c r="B13" s="4"/>
    </row>
    <row r="14" spans="1:5" x14ac:dyDescent="0.25">
      <c r="A14" s="262" t="str">
        <f>Formulaire!A39</f>
        <v>Martin Egan</v>
      </c>
      <c r="B14" s="262"/>
    </row>
    <row r="15" spans="1:5" x14ac:dyDescent="0.25">
      <c r="A15" s="262" t="str">
        <f>Formulaire!B13</f>
        <v xml:space="preserve"> </v>
      </c>
      <c r="B15" s="262"/>
      <c r="C15" s="5"/>
    </row>
    <row r="16" spans="1:5" x14ac:dyDescent="0.25">
      <c r="A16" s="262" t="str">
        <f>Formulaire!B14</f>
        <v xml:space="preserve"> </v>
      </c>
      <c r="B16" s="262"/>
      <c r="C16" s="5"/>
    </row>
    <row r="17" spans="1:7" x14ac:dyDescent="0.25">
      <c r="A17" s="262" t="str">
        <f>Formulaire!B15</f>
        <v xml:space="preserve"> </v>
      </c>
      <c r="B17" s="262"/>
      <c r="C17" s="5"/>
    </row>
    <row r="18" spans="1:7" x14ac:dyDescent="0.25">
      <c r="C18" s="5"/>
    </row>
    <row r="19" spans="1:7" x14ac:dyDescent="0.25">
      <c r="A19" s="297" t="s">
        <v>75</v>
      </c>
      <c r="B19" s="297"/>
      <c r="C19" s="54" t="s">
        <v>11</v>
      </c>
      <c r="D19" s="6" t="s">
        <v>51</v>
      </c>
      <c r="E19" s="6" t="s">
        <v>12</v>
      </c>
      <c r="F19" s="6" t="s">
        <v>59</v>
      </c>
      <c r="G19" s="38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3" t="str">
        <f>Formulaire!B16</f>
        <v xml:space="preserve"> </v>
      </c>
      <c r="D20" s="1" t="str">
        <f>Formulaire!B17</f>
        <v xml:space="preserve"> </v>
      </c>
      <c r="E20" s="1" t="s">
        <v>52</v>
      </c>
      <c r="F20" s="44">
        <v>0</v>
      </c>
      <c r="G20" s="8" t="s">
        <v>0</v>
      </c>
    </row>
    <row r="21" spans="1:7" x14ac:dyDescent="0.25">
      <c r="C21" s="36"/>
      <c r="D21" s="1" t="str">
        <f>Formulaire!B17</f>
        <v xml:space="preserve"> </v>
      </c>
      <c r="E21" s="1" t="s">
        <v>54</v>
      </c>
      <c r="F21" s="44">
        <f>Facture!C26</f>
        <v>0</v>
      </c>
      <c r="G21" s="8"/>
    </row>
    <row r="22" spans="1:7" hidden="1" x14ac:dyDescent="0.25">
      <c r="D22" s="1" t="s">
        <v>14</v>
      </c>
      <c r="E22" s="36" t="s">
        <v>53</v>
      </c>
      <c r="F22" s="45">
        <f>Facture!C18</f>
        <v>0</v>
      </c>
      <c r="G22" t="s">
        <v>0</v>
      </c>
    </row>
    <row r="23" spans="1:7" ht="15.75" thickBot="1" x14ac:dyDescent="0.3">
      <c r="C23" s="9"/>
      <c r="D23" s="1" t="str">
        <f>Formulaire!B17</f>
        <v xml:space="preserve"> </v>
      </c>
      <c r="E23" s="37" t="s">
        <v>63</v>
      </c>
      <c r="F23" s="46">
        <f>Facture!C34</f>
        <v>0</v>
      </c>
      <c r="G23" t="s">
        <v>0</v>
      </c>
    </row>
    <row r="24" spans="1:7" ht="19.5" thickTop="1" x14ac:dyDescent="0.3">
      <c r="C24" s="7"/>
      <c r="E24" s="10" t="s">
        <v>15</v>
      </c>
      <c r="F24" s="47">
        <f>F20+F21+F23</f>
        <v>0</v>
      </c>
    </row>
    <row r="25" spans="1:7" ht="18.75" x14ac:dyDescent="0.3">
      <c r="C25" s="7"/>
      <c r="E25" s="10"/>
      <c r="F25" s="47"/>
    </row>
    <row r="26" spans="1:7" ht="18.75" x14ac:dyDescent="0.3">
      <c r="C26" s="7"/>
      <c r="E26" s="10"/>
      <c r="F26" s="47"/>
    </row>
    <row r="27" spans="1:7" ht="18.75" x14ac:dyDescent="0.3">
      <c r="C27" s="7"/>
      <c r="E27" s="10"/>
      <c r="F27" s="47"/>
    </row>
    <row r="28" spans="1:7" ht="18.75" x14ac:dyDescent="0.3">
      <c r="C28" s="7"/>
      <c r="E28" s="10"/>
      <c r="F28" s="11"/>
    </row>
    <row r="29" spans="1:7" x14ac:dyDescent="0.25">
      <c r="A29" s="12" t="s">
        <v>16</v>
      </c>
      <c r="B29" s="12"/>
      <c r="C29" s="7"/>
      <c r="E29" s="7"/>
      <c r="F29" s="9"/>
    </row>
    <row r="30" spans="1:7" x14ac:dyDescent="0.25">
      <c r="E30" s="13"/>
      <c r="F30" s="9"/>
    </row>
  </sheetData>
  <mergeCells count="5">
    <mergeCell ref="A19:B19"/>
    <mergeCell ref="A14:B14"/>
    <mergeCell ref="A15:B15"/>
    <mergeCell ref="A16:B16"/>
    <mergeCell ref="A17:B17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>
    <tabColor rgb="FF00B0F0"/>
  </sheetPr>
  <dimension ref="A1:G27"/>
  <sheetViews>
    <sheetView workbookViewId="0">
      <selection activeCell="I18" sqref="I18"/>
    </sheetView>
  </sheetViews>
  <sheetFormatPr baseColWidth="10" defaultColWidth="11.42578125" defaultRowHeight="15" x14ac:dyDescent="0.25"/>
  <cols>
    <col min="1" max="1" width="16" customWidth="1"/>
    <col min="2" max="2" width="16.28515625" customWidth="1"/>
    <col min="3" max="3" width="17.5703125" customWidth="1"/>
    <col min="4" max="4" width="12.28515625" customWidth="1"/>
    <col min="5" max="5" width="13.85546875" customWidth="1"/>
    <col min="6" max="6" width="14.140625" customWidth="1"/>
  </cols>
  <sheetData>
    <row r="1" spans="1:5" ht="23.25" x14ac:dyDescent="0.35">
      <c r="A1" s="2" t="s">
        <v>60</v>
      </c>
      <c r="B1" s="2"/>
    </row>
    <row r="2" spans="1:5" x14ac:dyDescent="0.25">
      <c r="A2" t="s">
        <v>62</v>
      </c>
      <c r="D2" s="71">
        <v>1164959448</v>
      </c>
      <c r="E2" s="71" t="s">
        <v>0</v>
      </c>
    </row>
    <row r="3" spans="1:5" x14ac:dyDescent="0.25">
      <c r="A3" t="s">
        <v>3</v>
      </c>
    </row>
    <row r="4" spans="1:5" x14ac:dyDescent="0.25">
      <c r="A4" t="s">
        <v>8</v>
      </c>
    </row>
    <row r="5" spans="1:5" x14ac:dyDescent="0.25">
      <c r="A5" t="s">
        <v>9</v>
      </c>
    </row>
    <row r="13" spans="1:5" x14ac:dyDescent="0.25">
      <c r="A13" s="4" t="s">
        <v>10</v>
      </c>
      <c r="B13" s="4"/>
    </row>
    <row r="14" spans="1:5" x14ac:dyDescent="0.25">
      <c r="A14" s="262" t="str">
        <f>Formulaire!A39</f>
        <v>Martin Egan</v>
      </c>
      <c r="B14" s="262"/>
    </row>
    <row r="15" spans="1:5" x14ac:dyDescent="0.25">
      <c r="A15" s="262" t="str">
        <f>Formulaire!B13</f>
        <v xml:space="preserve"> </v>
      </c>
      <c r="B15" s="262"/>
      <c r="C15" s="5"/>
    </row>
    <row r="16" spans="1:5" x14ac:dyDescent="0.25">
      <c r="A16" s="262" t="str">
        <f>Formulaire!B14</f>
        <v xml:space="preserve"> </v>
      </c>
      <c r="B16" s="262"/>
      <c r="C16" s="5"/>
    </row>
    <row r="17" spans="1:7" x14ac:dyDescent="0.25">
      <c r="A17" s="262" t="str">
        <f>Formulaire!B15</f>
        <v xml:space="preserve"> </v>
      </c>
      <c r="B17" s="262"/>
      <c r="C17" s="5"/>
    </row>
    <row r="18" spans="1:7" x14ac:dyDescent="0.25">
      <c r="C18" s="5"/>
    </row>
    <row r="19" spans="1:7" x14ac:dyDescent="0.25">
      <c r="A19" s="298" t="s">
        <v>42</v>
      </c>
      <c r="B19" s="298"/>
      <c r="C19" s="54" t="s">
        <v>11</v>
      </c>
      <c r="D19" s="74" t="s">
        <v>51</v>
      </c>
      <c r="E19" s="74" t="s">
        <v>12</v>
      </c>
      <c r="F19" s="74" t="s">
        <v>59</v>
      </c>
      <c r="G19" s="38" t="s">
        <v>0</v>
      </c>
    </row>
    <row r="20" spans="1:7" x14ac:dyDescent="0.25">
      <c r="A20" t="str">
        <f>Formulaire!H12</f>
        <v xml:space="preserve"> </v>
      </c>
      <c r="B20" t="str">
        <f>Formulaire!B12</f>
        <v xml:space="preserve"> </v>
      </c>
      <c r="C20" s="43" t="str">
        <f>Formulaire!B16</f>
        <v xml:space="preserve"> </v>
      </c>
      <c r="D20" s="72" t="str">
        <f>Formulaire!B17</f>
        <v xml:space="preserve"> </v>
      </c>
      <c r="E20" s="72" t="s">
        <v>52</v>
      </c>
      <c r="F20" s="44">
        <f>Facture!C43</f>
        <v>0</v>
      </c>
      <c r="G20" s="73" t="s">
        <v>0</v>
      </c>
    </row>
    <row r="21" spans="1:7" ht="18.75" x14ac:dyDescent="0.3">
      <c r="C21" s="7"/>
      <c r="E21" s="10" t="s">
        <v>15</v>
      </c>
      <c r="F21" s="47">
        <f>F20</f>
        <v>0</v>
      </c>
    </row>
    <row r="22" spans="1:7" ht="18.75" x14ac:dyDescent="0.3">
      <c r="C22" s="7"/>
      <c r="E22" s="10"/>
      <c r="F22" s="47"/>
    </row>
    <row r="23" spans="1:7" ht="18.75" x14ac:dyDescent="0.3">
      <c r="C23" s="7"/>
      <c r="E23" s="10"/>
      <c r="F23" s="47"/>
    </row>
    <row r="24" spans="1:7" ht="18.75" x14ac:dyDescent="0.3">
      <c r="C24" s="7"/>
      <c r="E24" s="10"/>
      <c r="F24" s="47"/>
    </row>
    <row r="25" spans="1:7" ht="18.75" x14ac:dyDescent="0.3">
      <c r="C25" s="7"/>
      <c r="E25" s="10"/>
      <c r="F25" s="11"/>
    </row>
    <row r="26" spans="1:7" x14ac:dyDescent="0.25">
      <c r="A26" s="12" t="s">
        <v>16</v>
      </c>
      <c r="B26" s="12"/>
      <c r="C26" s="7"/>
      <c r="E26" s="7"/>
      <c r="F26" s="9"/>
    </row>
    <row r="27" spans="1:7" x14ac:dyDescent="0.25">
      <c r="E27" s="13"/>
      <c r="F27" s="9"/>
    </row>
  </sheetData>
  <mergeCells count="5">
    <mergeCell ref="A14:B14"/>
    <mergeCell ref="A15:B15"/>
    <mergeCell ref="A16:B16"/>
    <mergeCell ref="A17:B17"/>
    <mergeCell ref="A19:B1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Formulaire</vt:lpstr>
      <vt:lpstr>Facture</vt:lpstr>
      <vt:lpstr>Location</vt:lpstr>
      <vt:lpstr>Divers</vt:lpstr>
      <vt:lpstr>Reçu impôt 2019</vt:lpstr>
      <vt:lpstr>Reçu impôt 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Martin Egan</cp:lastModifiedBy>
  <cp:lastPrinted>2019-04-26T13:51:13Z</cp:lastPrinted>
  <dcterms:created xsi:type="dcterms:W3CDTF">2019-03-14T12:07:41Z</dcterms:created>
  <dcterms:modified xsi:type="dcterms:W3CDTF">2019-04-27T23:42:35Z</dcterms:modified>
</cp:coreProperties>
</file>