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4b1b2cd8d0a136a/Desktop/"/>
    </mc:Choice>
  </mc:AlternateContent>
  <xr:revisionPtr revIDLastSave="9" documentId="8_{EE28CE5B-8528-4B7B-810D-6A9F64EB98FF}" xr6:coauthVersionLast="43" xr6:coauthVersionMax="43" xr10:uidLastSave="{41A818F1-0EC9-48BC-96C5-3B70C2FCC4C3}"/>
  <bookViews>
    <workbookView xWindow="-120" yWindow="-120" windowWidth="29040" windowHeight="15840" tabRatio="602" xr2:uid="{00000000-000D-0000-FFFF-FFFF00000000}"/>
  </bookViews>
  <sheets>
    <sheet name="Formulaire" sheetId="6" r:id="rId1"/>
    <sheet name="Paiements" sheetId="2" r:id="rId2"/>
    <sheet name="Reçu impôt 2019" sheetId="4" r:id="rId3"/>
    <sheet name="Reçu impôt 2020)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1" i="6" l="1"/>
  <c r="D30" i="6"/>
  <c r="D29" i="6"/>
  <c r="D28" i="6"/>
  <c r="B22" i="6" l="1"/>
  <c r="G22" i="6"/>
  <c r="B20" i="4" l="1"/>
  <c r="A20" i="4"/>
  <c r="C18" i="7" l="1"/>
  <c r="B18" i="7"/>
  <c r="A15" i="7"/>
  <c r="A14" i="7"/>
  <c r="A13" i="7"/>
  <c r="A12" i="7"/>
  <c r="C38" i="2"/>
  <c r="E18" i="7" s="1"/>
  <c r="E19" i="7" s="1"/>
  <c r="C29" i="2"/>
  <c r="F23" i="4" s="1"/>
  <c r="C21" i="2"/>
  <c r="F21" i="4" s="1"/>
  <c r="I4" i="6"/>
  <c r="C39" i="2" l="1"/>
  <c r="A17" i="4"/>
  <c r="A16" i="4"/>
  <c r="A15" i="4"/>
  <c r="A14" i="4"/>
  <c r="C6" i="2" l="1"/>
  <c r="D21" i="4" l="1"/>
  <c r="C20" i="4"/>
  <c r="D23" i="4"/>
  <c r="D20" i="4"/>
  <c r="C8" i="2"/>
  <c r="C7" i="2"/>
  <c r="G9" i="2"/>
  <c r="B9" i="2"/>
  <c r="C5" i="2"/>
  <c r="H22" i="6" l="1"/>
  <c r="H23" i="6" s="1"/>
  <c r="F24" i="4" l="1"/>
  <c r="G28" i="6" l="1"/>
  <c r="C12" i="2" l="1"/>
  <c r="F22" i="4" s="1"/>
  <c r="G10" i="2"/>
  <c r="F4" i="2" l="1"/>
  <c r="C4" i="2"/>
  <c r="H24" i="6" l="1"/>
  <c r="H25" i="6" s="1"/>
  <c r="C30" i="6"/>
  <c r="C31" i="6"/>
  <c r="C29" i="6"/>
  <c r="C11" i="2" l="1"/>
  <c r="C13" i="2" s="1"/>
  <c r="I3" i="2" s="1"/>
  <c r="C28" i="6"/>
  <c r="F28" i="6" s="1"/>
  <c r="F31" i="6"/>
  <c r="G31" i="6"/>
  <c r="G29" i="6"/>
  <c r="F29" i="6"/>
  <c r="G30" i="6"/>
  <c r="F3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B16" authorId="0" shapeId="0" xr:uid="{C1A5D82C-A208-49C5-9923-9F06D42B1D51}">
      <text>
        <r>
          <rPr>
            <sz val="9"/>
            <color indexed="81"/>
            <rFont val="Tahoma"/>
            <charset val="1"/>
          </rPr>
          <t>mois/jour/année</t>
        </r>
      </text>
    </comment>
    <comment ref="K40" authorId="0" shapeId="0" xr:uid="{5327111A-022E-4DBE-911A-60C2CDFE03B5}">
      <text>
        <r>
          <rPr>
            <sz val="9"/>
            <color indexed="81"/>
            <rFont val="Tahoma"/>
            <charset val="1"/>
          </rPr>
          <t xml:space="preserve">mois/jour seulement
</t>
        </r>
      </text>
    </comment>
  </commentList>
</comments>
</file>

<file path=xl/sharedStrings.xml><?xml version="1.0" encoding="utf-8"?>
<sst xmlns="http://schemas.openxmlformats.org/spreadsheetml/2006/main" count="215" uniqueCount="107">
  <si>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</si>
  <si>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</si>
  <si>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</si>
  <si>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</si>
  <si>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</si>
  <si>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</si>
  <si>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</si>
  <si>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</si>
  <si>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École de musique Jocelyne Laberge                NEQ :</t>
  </si>
  <si>
    <t>Châteauguay</t>
  </si>
  <si>
    <t>J6J 2R4</t>
  </si>
  <si>
    <t>Nom du payeur :</t>
  </si>
  <si>
    <t>Date de naissance</t>
  </si>
  <si>
    <t>Dates</t>
  </si>
  <si>
    <t>Montant</t>
  </si>
  <si>
    <t>Mary-Ann Holmes</t>
  </si>
  <si>
    <t>Inscription</t>
  </si>
  <si>
    <t>TOTAL</t>
  </si>
  <si>
    <t>Pour informations : Brigitte Rivet 450-741-7476</t>
  </si>
  <si>
    <t>PAIEMENTS</t>
  </si>
  <si>
    <t xml:space="preserve">Élève: </t>
  </si>
  <si>
    <t>Courriel:</t>
  </si>
  <si>
    <t>Prof:</t>
  </si>
  <si>
    <t>Durée:</t>
  </si>
  <si>
    <t xml:space="preserve"> 2019-2020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</si>
  <si>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</si>
  <si>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</si>
  <si>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</si>
  <si>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</si>
  <si>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</si>
  <si>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</si>
  <si>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</si>
  <si>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</si>
  <si>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Disponibilités</t>
  </si>
  <si>
    <t>Coûts</t>
  </si>
  <si>
    <t>REMARQUES</t>
  </si>
  <si>
    <t>Instrument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</si>
  <si>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</si>
  <si>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</si>
  <si>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</si>
  <si>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</si>
  <si>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</si>
  <si>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</si>
  <si>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</si>
  <si>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</si>
  <si>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</si>
  <si>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</si>
  <si>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Début</t>
  </si>
  <si>
    <t>Fin</t>
  </si>
  <si>
    <t>1 paiement</t>
  </si>
  <si>
    <t>2 paiement</t>
  </si>
  <si>
    <t>4 paiement</t>
  </si>
  <si>
    <t>9 paiement</t>
  </si>
  <si>
    <t>Durée</t>
  </si>
  <si>
    <t>Autres paiements sans inscription</t>
  </si>
  <si>
    <t xml:space="preserve">              Modalités de paiement               </t>
  </si>
  <si>
    <t>Inscription avec 1é paiement</t>
  </si>
  <si>
    <t>Nom de l'enfant</t>
  </si>
  <si>
    <t>Code Postal</t>
  </si>
  <si>
    <t>Rabais sur  un seul paiement</t>
  </si>
  <si>
    <t/>
  </si>
  <si>
    <t xml:space="preserve">             Tél</t>
  </si>
  <si>
    <t xml:space="preserve">              Cel</t>
  </si>
  <si>
    <t>Nom de famille</t>
  </si>
  <si>
    <t>Prof</t>
  </si>
  <si>
    <t>Minutes</t>
  </si>
  <si>
    <t xml:space="preserve">           Minutes</t>
  </si>
  <si>
    <t>Coûts spécials</t>
  </si>
  <si>
    <t>inscription</t>
  </si>
  <si>
    <t>2019-2020</t>
  </si>
  <si>
    <t>COURS PRIVÉES</t>
  </si>
  <si>
    <t xml:space="preserve">    Septembre 2019</t>
  </si>
  <si>
    <t>dates :  mois/jour         12/31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</si>
  <si>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</si>
  <si>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</si>
  <si>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</si>
  <si>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</si>
  <si>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</si>
  <si>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</si>
  <si>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</si>
  <si>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</si>
  <si>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</si>
  <si>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</si>
  <si>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</si>
  <si>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Total juin à août</t>
  </si>
  <si>
    <t>Total janvier à mai</t>
  </si>
  <si>
    <t>Total sept .à déc.</t>
  </si>
  <si>
    <t>Reçu 2020</t>
  </si>
  <si>
    <t>Total 2019-2020</t>
  </si>
  <si>
    <t>Bonjour</t>
  </si>
  <si>
    <t>J'ai mis dans cellule I3 la formule pour que quand le montant</t>
  </si>
  <si>
    <t>de C39 égale C13 le mot payé apparait. Je voudrais ajouter,</t>
  </si>
  <si>
    <t>Merci</t>
  </si>
  <si>
    <t>également, que si C39 est supérieur à C13, le mot payé disparait</t>
  </si>
  <si>
    <t>et que la différence soit indiquée en négatif</t>
  </si>
  <si>
    <t>apparaitra à la place de PAYÉ</t>
  </si>
  <si>
    <t>Feuile Paiements</t>
  </si>
  <si>
    <t>Exemple: si C39 a comme montant 1180$ et C13 1177$, un 2$ négatif</t>
  </si>
  <si>
    <t>École de musique Jocelyne Laberge         NEQ :</t>
  </si>
  <si>
    <t>Sept. à déc.</t>
  </si>
  <si>
    <t>g</t>
  </si>
  <si>
    <t>.</t>
  </si>
  <si>
    <t>fdgdfgdfagdfgfgd</t>
  </si>
  <si>
    <t>Sous total</t>
  </si>
  <si>
    <t>Quand il n'y a pas de x dans B25, le TOTAL dans H25 est seulement H24 sans</t>
  </si>
  <si>
    <t>D25. Merci</t>
  </si>
  <si>
    <t>Je voudrais que quand x est dans B25, le TOTAL dans H25 est ( H24 + D25)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</si>
</sst>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</numFmts>
  <fonts count="4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sz val="11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6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0" borderId="0" applyNumberFormat="0" applyFill="0" applyBorder="0" applyAlignment="0" applyProtection="0"/>
  </cellStyleXfs>
  <cellXfs count="22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165" fontId="4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" xfId="0" applyNumberFormat="1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166" fontId="10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68" fontId="10" fillId="0" borderId="0" xfId="0" applyNumberFormat="1" applyFont="1" applyAlignment="1" applyProtection="1">
      <alignment vertical="center"/>
      <protection locked="0"/>
    </xf>
    <xf numFmtId="168" fontId="10" fillId="0" borderId="0" xfId="0" applyNumberFormat="1" applyFont="1" applyAlignment="1">
      <alignment horizontal="center" vertical="center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vertical="top" textRotation="30"/>
    </xf>
    <xf numFmtId="0" fontId="15" fillId="0" borderId="6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5" fillId="0" borderId="3" xfId="0" applyFont="1" applyBorder="1" applyAlignment="1">
      <alignment horizontal="right" vertical="center"/>
    </xf>
    <xf numFmtId="166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11" fillId="2" borderId="0" xfId="0" applyFont="1" applyFill="1" applyAlignment="1" applyProtection="1">
      <alignment horizontal="center" vertical="center"/>
      <protection locked="0"/>
    </xf>
    <xf numFmtId="0" fontId="15" fillId="0" borderId="0" xfId="0" applyFont="1" applyAlignment="1">
      <alignment vertical="center"/>
    </xf>
    <xf numFmtId="0" fontId="10" fillId="0" borderId="0" xfId="0" applyFont="1" applyAlignment="1" applyProtection="1">
      <alignment horizontal="left" vertical="center"/>
      <protection locked="0"/>
    </xf>
    <xf numFmtId="167" fontId="20" fillId="0" borderId="14" xfId="0" applyNumberFormat="1" applyFont="1" applyBorder="1" applyAlignment="1">
      <alignment horizontal="center" vertical="center"/>
    </xf>
    <xf numFmtId="167" fontId="21" fillId="0" borderId="5" xfId="0" applyNumberFormat="1" applyFont="1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22" fillId="3" borderId="13" xfId="0" applyFont="1" applyFill="1" applyBorder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>
      <alignment horizontal="right" vertical="center"/>
    </xf>
    <xf numFmtId="166" fontId="21" fillId="0" borderId="0" xfId="0" applyNumberFormat="1" applyFont="1" applyAlignment="1" applyProtection="1">
      <alignment vertical="center"/>
      <protection locked="0"/>
    </xf>
    <xf numFmtId="0" fontId="22" fillId="0" borderId="11" xfId="0" applyFont="1" applyBorder="1" applyAlignment="1">
      <alignment horizontal="left" vertical="center"/>
    </xf>
    <xf numFmtId="0" fontId="22" fillId="3" borderId="13" xfId="0" applyFont="1" applyFill="1" applyBorder="1" applyAlignment="1" applyProtection="1">
      <alignment horizontal="left" vertical="center"/>
      <protection locked="0"/>
    </xf>
    <xf numFmtId="167" fontId="21" fillId="0" borderId="12" xfId="0" applyNumberFormat="1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24" fillId="0" borderId="3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167" fontId="12" fillId="0" borderId="18" xfId="0" applyNumberFormat="1" applyFont="1" applyBorder="1" applyAlignment="1">
      <alignment horizontal="center" vertical="center"/>
    </xf>
    <xf numFmtId="167" fontId="12" fillId="0" borderId="19" xfId="2" applyNumberFormat="1" applyFont="1" applyBorder="1" applyAlignment="1">
      <alignment horizontal="center" vertical="center"/>
    </xf>
    <xf numFmtId="167" fontId="12" fillId="0" borderId="4" xfId="0" applyNumberFormat="1" applyFont="1" applyBorder="1" applyAlignment="1">
      <alignment vertical="center"/>
    </xf>
    <xf numFmtId="167" fontId="12" fillId="0" borderId="14" xfId="0" applyNumberFormat="1" applyFont="1" applyBorder="1" applyAlignment="1">
      <alignment vertical="center"/>
    </xf>
    <xf numFmtId="167" fontId="12" fillId="0" borderId="4" xfId="0" applyNumberFormat="1" applyFont="1" applyBorder="1" applyAlignment="1">
      <alignment horizontal="center" vertical="center"/>
    </xf>
    <xf numFmtId="167" fontId="12" fillId="0" borderId="20" xfId="0" applyNumberFormat="1" applyFont="1" applyBorder="1" applyAlignment="1">
      <alignment horizontal="center"/>
    </xf>
    <xf numFmtId="170" fontId="12" fillId="0" borderId="16" xfId="0" applyNumberFormat="1" applyFont="1" applyBorder="1" applyAlignment="1">
      <alignment horizontal="center" vertical="center"/>
    </xf>
    <xf numFmtId="170" fontId="12" fillId="0" borderId="17" xfId="2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23" xfId="0" applyNumberFormat="1" applyBorder="1" applyAlignment="1">
      <alignment horizontal="center"/>
    </xf>
    <xf numFmtId="167" fontId="22" fillId="0" borderId="0" xfId="0" applyNumberFormat="1" applyFont="1" applyAlignment="1">
      <alignment horizontal="right" vertical="center"/>
    </xf>
    <xf numFmtId="0" fontId="10" fillId="0" borderId="14" xfId="0" applyFont="1" applyBorder="1" applyAlignment="1">
      <alignment horizontal="center" vertical="center"/>
    </xf>
    <xf numFmtId="167" fontId="23" fillId="0" borderId="10" xfId="0" applyNumberFormat="1" applyFont="1" applyBorder="1" applyAlignment="1">
      <alignment vertical="center"/>
    </xf>
    <xf numFmtId="167" fontId="23" fillId="0" borderId="3" xfId="0" applyNumberFormat="1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15" fillId="0" borderId="6" xfId="0" applyFont="1" applyBorder="1" applyAlignment="1">
      <alignment horizontal="right" vertical="center"/>
    </xf>
    <xf numFmtId="166" fontId="0" fillId="2" borderId="3" xfId="0" applyNumberFormat="1" applyFill="1" applyBorder="1"/>
    <xf numFmtId="0" fontId="0" fillId="2" borderId="3" xfId="0" applyFill="1" applyBorder="1" applyAlignment="1">
      <alignment horizont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71" fontId="0" fillId="0" borderId="0" xfId="0" applyNumberFormat="1" applyAlignment="1">
      <alignment horizontal="center"/>
    </xf>
    <xf numFmtId="0" fontId="18" fillId="0" borderId="0" xfId="0" applyFont="1" applyAlignment="1">
      <alignment horizontal="left" vertical="center"/>
    </xf>
    <xf numFmtId="0" fontId="30" fillId="0" borderId="0" xfId="0" applyFont="1" applyAlignment="1" applyProtection="1">
      <alignment horizontal="center" vertical="top"/>
      <protection locked="0"/>
    </xf>
    <xf numFmtId="0" fontId="31" fillId="0" borderId="0" xfId="0" applyFont="1" applyAlignment="1">
      <alignment horizontal="left" vertical="center"/>
    </xf>
    <xf numFmtId="0" fontId="32" fillId="0" borderId="0" xfId="0" applyFont="1" applyAlignment="1" applyProtection="1">
      <alignment vertical="top" textRotation="27"/>
      <protection locked="0"/>
    </xf>
    <xf numFmtId="0" fontId="25" fillId="0" borderId="3" xfId="0" applyFont="1" applyBorder="1" applyAlignment="1">
      <alignment horizontal="left" vertical="center"/>
    </xf>
    <xf numFmtId="173" fontId="0" fillId="0" borderId="0" xfId="0" applyNumberFormat="1" applyAlignment="1">
      <alignment horizontal="center"/>
    </xf>
    <xf numFmtId="166" fontId="0" fillId="2" borderId="5" xfId="0" applyNumberFormat="1" applyFill="1" applyBorder="1"/>
    <xf numFmtId="166" fontId="0" fillId="2" borderId="12" xfId="0" applyNumberFormat="1" applyFill="1" applyBorder="1"/>
    <xf numFmtId="0" fontId="0" fillId="2" borderId="10" xfId="0" applyFill="1" applyBorder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7" fontId="0" fillId="0" borderId="22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2" borderId="26" xfId="0" applyNumberFormat="1" applyFill="1" applyBorder="1"/>
    <xf numFmtId="0" fontId="34" fillId="0" borderId="0" xfId="0" applyFont="1"/>
    <xf numFmtId="0" fontId="37" fillId="0" borderId="0" xfId="0" applyFont="1"/>
    <xf numFmtId="165" fontId="4" fillId="0" borderId="0" xfId="0" applyNumberFormat="1" applyFont="1" applyAlignment="1">
      <alignment horizontal="center"/>
    </xf>
    <xf numFmtId="0" fontId="22" fillId="3" borderId="13" xfId="0" applyFont="1" applyFill="1" applyBorder="1" applyAlignment="1" applyProtection="1">
      <alignment horizontal="right" vertical="center"/>
      <protection locked="0"/>
    </xf>
    <xf numFmtId="0" fontId="10" fillId="2" borderId="21" xfId="0" applyFont="1" applyFill="1" applyBorder="1" applyAlignment="1">
      <alignment horizontal="center" vertical="center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9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6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9" xfId="0" applyNumberFormat="1" applyFill="1" applyBorder="1" applyProtection="1"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25" fillId="3" borderId="10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10" fontId="22" fillId="0" borderId="0" xfId="2" applyNumberFormat="1" applyFont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vertical="center"/>
    </xf>
    <xf numFmtId="0" fontId="10" fillId="3" borderId="3" xfId="0" applyFont="1" applyFill="1" applyBorder="1" applyAlignment="1" applyProtection="1">
      <alignment vertical="center"/>
      <protection locked="0"/>
    </xf>
    <xf numFmtId="0" fontId="22" fillId="0" borderId="0" xfId="0" applyFont="1" applyBorder="1" applyAlignment="1">
      <alignment horizontal="left" vertical="center"/>
    </xf>
    <xf numFmtId="0" fontId="22" fillId="3" borderId="27" xfId="0" applyFont="1" applyFill="1" applyBorder="1" applyAlignment="1" applyProtection="1">
      <alignment horizontal="center" vertical="center"/>
      <protection locked="0"/>
    </xf>
    <xf numFmtId="167" fontId="26" fillId="0" borderId="0" xfId="1" applyNumberFormat="1" applyFont="1" applyBorder="1" applyAlignment="1" applyProtection="1">
      <alignment vertical="center"/>
      <protection locked="0"/>
    </xf>
    <xf numFmtId="167" fontId="25" fillId="0" borderId="10" xfId="1" applyNumberFormat="1" applyFont="1" applyBorder="1" applyAlignment="1">
      <alignment vertical="center"/>
    </xf>
    <xf numFmtId="10" fontId="22" fillId="0" borderId="5" xfId="2" applyNumberFormat="1" applyFont="1" applyBorder="1" applyAlignment="1" applyProtection="1">
      <alignment horizontal="center" vertical="center"/>
      <protection locked="0"/>
    </xf>
    <xf numFmtId="167" fontId="25" fillId="0" borderId="11" xfId="1" applyNumberFormat="1" applyFont="1" applyBorder="1" applyAlignment="1">
      <alignment vertical="center"/>
    </xf>
    <xf numFmtId="167" fontId="22" fillId="0" borderId="31" xfId="0" applyNumberFormat="1" applyFont="1" applyBorder="1" applyAlignment="1">
      <alignment vertical="center"/>
    </xf>
    <xf numFmtId="167" fontId="22" fillId="0" borderId="32" xfId="0" applyNumberFormat="1" applyFont="1" applyBorder="1" applyAlignment="1">
      <alignment vertical="center"/>
    </xf>
    <xf numFmtId="167" fontId="22" fillId="0" borderId="12" xfId="0" applyNumberFormat="1" applyFont="1" applyBorder="1" applyAlignment="1">
      <alignment vertical="center"/>
    </xf>
    <xf numFmtId="0" fontId="21" fillId="0" borderId="0" xfId="0" applyFont="1" applyBorder="1" applyAlignment="1" applyProtection="1">
      <alignment vertical="center"/>
      <protection locked="0"/>
    </xf>
    <xf numFmtId="0" fontId="22" fillId="2" borderId="0" xfId="0" applyFont="1" applyFill="1" applyBorder="1" applyAlignment="1" applyProtection="1">
      <alignment vertical="center"/>
      <protection locked="0"/>
    </xf>
    <xf numFmtId="0" fontId="22" fillId="0" borderId="0" xfId="0" applyFont="1" applyBorder="1" applyAlignment="1">
      <alignment horizontal="right" vertical="center"/>
    </xf>
    <xf numFmtId="0" fontId="22" fillId="0" borderId="7" xfId="0" applyFont="1" applyBorder="1" applyAlignment="1">
      <alignment horizontal="right" vertical="center"/>
    </xf>
    <xf numFmtId="0" fontId="22" fillId="0" borderId="23" xfId="0" applyFont="1" applyBorder="1" applyAlignment="1">
      <alignment horizontal="left" vertical="center"/>
    </xf>
    <xf numFmtId="0" fontId="8" fillId="3" borderId="33" xfId="0" applyFont="1" applyFill="1" applyBorder="1" applyAlignment="1" applyProtection="1">
      <alignment horizontal="right" vertical="center"/>
      <protection locked="0"/>
    </xf>
    <xf numFmtId="167" fontId="21" fillId="0" borderId="22" xfId="0" applyNumberFormat="1" applyFont="1" applyBorder="1" applyAlignment="1">
      <alignment vertical="center"/>
    </xf>
    <xf numFmtId="167" fontId="23" fillId="0" borderId="15" xfId="0" applyNumberFormat="1" applyFont="1" applyBorder="1" applyAlignment="1">
      <alignment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6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166" fontId="22" fillId="0" borderId="6" xfId="0" applyNumberFormat="1" applyFont="1" applyBorder="1" applyAlignment="1">
      <alignment horizontal="center" vertical="center"/>
    </xf>
    <xf numFmtId="166" fontId="22" fillId="0" borderId="4" xfId="0" applyNumberFormat="1" applyFont="1" applyBorder="1" applyAlignment="1">
      <alignment horizontal="center" vertical="center"/>
    </xf>
    <xf numFmtId="167" fontId="22" fillId="0" borderId="0" xfId="0" applyNumberFormat="1" applyFont="1" applyBorder="1" applyAlignment="1">
      <alignment horizontal="center" vertical="center"/>
    </xf>
    <xf numFmtId="166" fontId="22" fillId="0" borderId="8" xfId="1" applyNumberFormat="1" applyFont="1" applyBorder="1" applyAlignment="1">
      <alignment horizontal="right" vertical="center"/>
    </xf>
    <xf numFmtId="166" fontId="22" fillId="0" borderId="7" xfId="1" applyNumberFormat="1" applyFont="1" applyBorder="1" applyAlignment="1">
      <alignment horizontal="right" vertical="center"/>
    </xf>
    <xf numFmtId="167" fontId="22" fillId="0" borderId="7" xfId="0" applyNumberFormat="1" applyFont="1" applyBorder="1" applyAlignment="1">
      <alignment horizontal="center" vertical="center"/>
    </xf>
    <xf numFmtId="167" fontId="22" fillId="0" borderId="5" xfId="0" applyNumberFormat="1" applyFont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7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8" fillId="0" borderId="8" xfId="0" applyFont="1" applyBorder="1" applyAlignment="1">
      <alignment horizontal="center" vertical="center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3" borderId="4" xfId="0" applyNumberFormat="1" applyFont="1" applyFill="1" applyBorder="1" applyAlignment="1">
      <alignment vertical="center"/>
    </xf>
    <xf numFmtId="171" fontId="10" fillId="3" borderId="7" xfId="0" applyNumberFormat="1" applyFont="1" applyFill="1" applyBorder="1" applyAlignment="1">
      <alignment vertical="center"/>
    </xf>
    <xf numFmtId="171" fontId="10" fillId="3" borderId="5" xfId="0" applyNumberFormat="1" applyFont="1" applyFill="1" applyBorder="1" applyAlignment="1">
      <alignment vertical="center"/>
    </xf>
    <xf numFmtId="0" fontId="9" fillId="0" borderId="0" xfId="0" applyFont="1" applyAlignment="1" applyProtection="1">
      <alignment horizontal="center"/>
      <protection locked="0"/>
    </xf>
    <xf numFmtId="167" fontId="20" fillId="0" borderId="3" xfId="0" applyNumberFormat="1" applyFont="1" applyBorder="1" applyAlignment="1">
      <alignment horizontal="center" vertical="center"/>
    </xf>
    <xf numFmtId="167" fontId="27" fillId="0" borderId="3" xfId="0" applyNumberFormat="1" applyFont="1" applyBorder="1" applyAlignment="1">
      <alignment horizontal="left" vertical="center"/>
    </xf>
    <xf numFmtId="167" fontId="23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28" fillId="0" borderId="3" xfId="0" applyFont="1" applyBorder="1" applyAlignment="1">
      <alignment horizontal="left" vertical="center"/>
    </xf>
    <xf numFmtId="167" fontId="21" fillId="0" borderId="14" xfId="0" applyNumberFormat="1" applyFont="1" applyBorder="1" applyAlignment="1">
      <alignment horizontal="center" vertical="center"/>
    </xf>
    <xf numFmtId="167" fontId="21" fillId="0" borderId="21" xfId="0" applyNumberFormat="1" applyFont="1" applyBorder="1" applyAlignment="1">
      <alignment horizontal="center" vertical="center"/>
    </xf>
    <xf numFmtId="167" fontId="21" fillId="0" borderId="4" xfId="0" applyNumberFormat="1" applyFont="1" applyBorder="1" applyAlignment="1">
      <alignment horizontal="center" vertical="center"/>
    </xf>
    <xf numFmtId="167" fontId="21" fillId="0" borderId="5" xfId="0" applyNumberFormat="1" applyFont="1" applyBorder="1" applyAlignment="1">
      <alignment horizontal="center" vertical="center"/>
    </xf>
    <xf numFmtId="167" fontId="21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33" fillId="0" borderId="0" xfId="0" applyFont="1" applyAlignment="1" applyProtection="1">
      <alignment horizontal="center" vertical="center"/>
      <protection locked="0"/>
    </xf>
    <xf numFmtId="0" fontId="19" fillId="0" borderId="30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22" fillId="0" borderId="6" xfId="0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171" fontId="10" fillId="3" borderId="4" xfId="0" applyNumberFormat="1" applyFont="1" applyFill="1" applyBorder="1" applyAlignment="1" applyProtection="1">
      <alignment horizontal="left" vertical="center"/>
      <protection locked="0"/>
    </xf>
    <xf numFmtId="171" fontId="10" fillId="3" borderId="5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10" fillId="3" borderId="5" xfId="0" applyFont="1" applyFill="1" applyBorder="1" applyAlignment="1" applyProtection="1">
      <alignment horizontal="left" vertical="center"/>
      <protection locked="0"/>
    </xf>
    <xf numFmtId="0" fontId="10" fillId="3" borderId="3" xfId="0" applyFont="1" applyFill="1" applyBorder="1" applyAlignment="1" applyProtection="1">
      <alignment horizontal="left" vertical="center"/>
      <protection locked="0"/>
    </xf>
    <xf numFmtId="169" fontId="10" fillId="3" borderId="3" xfId="0" applyNumberFormat="1" applyFont="1" applyFill="1" applyBorder="1" applyAlignment="1" applyProtection="1">
      <alignment horizontal="left" vertical="center"/>
      <protection locked="0"/>
    </xf>
    <xf numFmtId="172" fontId="10" fillId="3" borderId="6" xfId="0" applyNumberFormat="1" applyFont="1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38" fillId="3" borderId="4" xfId="3" applyFont="1" applyFill="1" applyBorder="1" applyAlignment="1">
      <alignment horizontal="left" vertical="center"/>
    </xf>
    <xf numFmtId="0" fontId="15" fillId="3" borderId="7" xfId="0" applyFont="1" applyFill="1" applyBorder="1" applyAlignment="1">
      <alignment horizontal="left" vertical="center"/>
    </xf>
    <xf numFmtId="0" fontId="15" fillId="3" borderId="5" xfId="0" applyFont="1" applyFill="1" applyBorder="1" applyAlignment="1">
      <alignment horizontal="left" vertical="center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3" xfId="0" applyFill="1" applyBorder="1" applyAlignment="1">
      <alignment horizontal="center"/>
    </xf>
    <xf numFmtId="171" fontId="0" fillId="0" borderId="10" xfId="0" applyNumberFormat="1" applyBorder="1" applyAlignment="1" applyProtection="1">
      <alignment horizontal="center"/>
      <protection locked="0"/>
    </xf>
    <xf numFmtId="171" fontId="0" fillId="0" borderId="11" xfId="0" applyNumberFormat="1" applyBorder="1" applyAlignment="1" applyProtection="1">
      <alignment horizontal="center"/>
      <protection locked="0"/>
    </xf>
    <xf numFmtId="0" fontId="2" fillId="0" borderId="0" xfId="0" applyFont="1" applyAlignment="1">
      <alignment horizontal="left"/>
    </xf>
    <xf numFmtId="171" fontId="0" fillId="0" borderId="3" xfId="0" applyNumberFormat="1" applyBorder="1" applyAlignment="1" applyProtection="1">
      <alignment horizontal="center"/>
      <protection locked="0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14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21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169" fontId="0" fillId="0" borderId="0" xfId="0" applyNumberFormat="1" applyAlignment="1">
      <alignment horizontal="left"/>
    </xf>
    <xf numFmtId="171" fontId="0" fillId="0" borderId="14" xfId="0" applyNumberFormat="1" applyBorder="1" applyAlignment="1">
      <alignment horizontal="center"/>
    </xf>
    <xf numFmtId="171" fontId="0" fillId="0" borderId="21" xfId="0" applyNumberForma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right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171" fontId="0" fillId="0" borderId="23" xfId="0" applyNumberFormat="1" applyBorder="1" applyAlignment="1">
      <alignment horizontal="left"/>
    </xf>
    <xf numFmtId="0" fontId="4" fillId="0" borderId="0" xfId="0" applyFont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31</xdr:row>
      <xdr:rowOff>25400</xdr:rowOff>
    </xdr:from>
    <xdr:to>
      <xdr:col>11</xdr:col>
      <xdr:colOff>431800</xdr:colOff>
      <xdr:row>38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26" y="6896100"/>
          <a:ext cx="60356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12700</xdr:colOff>
      <xdr:row>28</xdr:row>
      <xdr:rowOff>6350</xdr:rowOff>
    </xdr:from>
    <xdr:to>
      <xdr:col>12</xdr:col>
      <xdr:colOff>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D5D8C0A-B89B-4536-B389-9C56DB867649}"/>
            </a:ext>
          </a:extLst>
        </xdr:cNvPr>
        <xdr:cNvSpPr txBox="1"/>
      </xdr:nvSpPr>
      <xdr:spPr>
        <a:xfrm>
          <a:off x="3416300" y="5391150"/>
          <a:ext cx="26416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novembre 2020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>
            <a:effectLst/>
          </a:endParaRPr>
        </a:p>
        <a:p>
          <a:endParaRPr lang="fr-CA" sz="1100"/>
        </a:p>
      </xdr:txBody>
    </xdr:sp>
    <xdr:clientData/>
  </xdr:twoCellAnchor>
  <xdr:oneCellAnchor>
    <xdr:from>
      <xdr:col>7</xdr:col>
      <xdr:colOff>25400</xdr:colOff>
      <xdr:row>29</xdr:row>
      <xdr:rowOff>6350</xdr:rowOff>
    </xdr:from>
    <xdr:ext cx="262890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8048B55-0091-4A2B-B4D8-DCAA056D83B8}"/>
            </a:ext>
          </a:extLst>
        </xdr:cNvPr>
        <xdr:cNvSpPr txBox="1"/>
      </xdr:nvSpPr>
      <xdr:spPr>
        <a:xfrm>
          <a:off x="3429000" y="5746750"/>
          <a:ext cx="262890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622550" cy="3492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20E260F-72A6-49E3-9D1A-D8A9868000BF}"/>
            </a:ext>
          </a:extLst>
        </xdr:cNvPr>
        <xdr:cNvSpPr txBox="1"/>
      </xdr:nvSpPr>
      <xdr:spPr>
        <a:xfrm>
          <a:off x="3422650" y="5943600"/>
          <a:ext cx="2622550" cy="349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à mai</a:t>
          </a:r>
        </a:p>
        <a:p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R41"/>
  <sheetViews>
    <sheetView tabSelected="1" topLeftCell="A13" zoomScale="150" zoomScaleNormal="150" workbookViewId="0">
      <selection activeCell="O25" sqref="O25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3.5703125" customWidth="1"/>
    <col min="5" max="5" width="3" customWidth="1"/>
    <col min="6" max="6" width="8.5703125" customWidth="1"/>
    <col min="7" max="7" width="9.7109375" customWidth="1"/>
    <col min="8" max="8" width="8.5703125" customWidth="1"/>
    <col min="9" max="9" width="7.85546875" customWidth="1"/>
    <col min="10" max="10" width="6.42578125" customWidth="1"/>
    <col min="11" max="11" width="10.140625" customWidth="1"/>
    <col min="12" max="12" width="6.5703125" customWidth="1"/>
    <col min="14" max="14" width="11.42578125" customWidth="1"/>
  </cols>
  <sheetData>
    <row r="1" spans="1:12" ht="15.75" customHeight="1" x14ac:dyDescent="0.25">
      <c r="A1" s="177" t="s">
        <v>1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12" ht="15.75" customHeight="1" x14ac:dyDescent="0.25">
      <c r="A2" s="162" t="s">
        <v>69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</row>
    <row r="3" spans="1:12" ht="9.75" customHeight="1" x14ac:dyDescent="0.25">
      <c r="A3" s="174" t="s">
        <v>70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</row>
    <row r="4" spans="1:12" ht="15.75" customHeight="1" x14ac:dyDescent="0.3">
      <c r="A4" s="182" t="s">
        <v>2</v>
      </c>
      <c r="B4" s="182"/>
      <c r="C4" s="182"/>
      <c r="D4" s="182"/>
      <c r="E4" s="182"/>
      <c r="F4" s="182"/>
      <c r="G4" s="182"/>
      <c r="H4" s="19" t="s">
        <v>0</v>
      </c>
      <c r="I4" s="175" t="str">
        <f>IF(B28="x","PAYÉ","")</f>
        <v/>
      </c>
      <c r="J4" s="175"/>
      <c r="K4" s="85"/>
      <c r="L4" s="20"/>
    </row>
    <row r="5" spans="1:12" ht="16.5" customHeight="1" x14ac:dyDescent="0.3">
      <c r="A5" s="19" t="s">
        <v>3</v>
      </c>
      <c r="B5" s="19"/>
      <c r="C5" s="19"/>
      <c r="D5" s="19"/>
      <c r="E5" s="19"/>
      <c r="F5" s="19"/>
      <c r="G5" s="32" t="s">
        <v>60</v>
      </c>
      <c r="H5" s="19" t="s">
        <v>0</v>
      </c>
      <c r="I5" s="175"/>
      <c r="J5" s="175"/>
      <c r="K5" s="85"/>
      <c r="L5" s="40"/>
    </row>
    <row r="6" spans="1:12" ht="16.5" customHeight="1" x14ac:dyDescent="0.3">
      <c r="A6" s="19" t="s">
        <v>4</v>
      </c>
      <c r="B6" s="19"/>
      <c r="C6" s="19"/>
      <c r="D6" s="19"/>
      <c r="E6" s="19"/>
      <c r="F6" s="19"/>
      <c r="G6" s="39" t="s">
        <v>0</v>
      </c>
      <c r="H6" s="31"/>
      <c r="I6" s="85"/>
      <c r="J6" s="85"/>
      <c r="K6" s="85"/>
      <c r="L6" s="31"/>
    </row>
    <row r="7" spans="1:12" ht="3" customHeight="1" x14ac:dyDescent="0.3">
      <c r="A7" s="19"/>
      <c r="B7" s="19"/>
      <c r="C7" s="19"/>
      <c r="D7" s="19"/>
      <c r="E7" s="19"/>
      <c r="F7" s="19"/>
      <c r="G7" s="39"/>
      <c r="H7" s="31"/>
      <c r="I7" s="83"/>
      <c r="J7" s="83"/>
      <c r="K7" s="83"/>
      <c r="L7" s="31"/>
    </row>
    <row r="8" spans="1:12" ht="16.5" customHeight="1" x14ac:dyDescent="0.25">
      <c r="A8" s="189" t="s">
        <v>80</v>
      </c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</row>
    <row r="9" spans="1:12" ht="16.5" customHeight="1" x14ac:dyDescent="0.25">
      <c r="A9" s="84" t="s">
        <v>81</v>
      </c>
      <c r="B9" s="84"/>
      <c r="C9" s="84"/>
      <c r="D9" s="84"/>
      <c r="E9" s="84"/>
      <c r="F9" s="84"/>
      <c r="G9" s="84"/>
      <c r="H9" s="82"/>
      <c r="I9" s="82"/>
      <c r="J9" s="82"/>
      <c r="K9" s="82"/>
      <c r="L9" s="82"/>
    </row>
    <row r="10" spans="1:12" ht="3" customHeight="1" x14ac:dyDescent="0.25">
      <c r="A10" s="84"/>
      <c r="B10" s="84"/>
      <c r="C10" s="84"/>
      <c r="D10" s="84"/>
      <c r="E10" s="84"/>
      <c r="F10" s="84"/>
      <c r="G10" s="84"/>
      <c r="H10" s="82"/>
      <c r="I10" s="82"/>
      <c r="J10" s="82"/>
      <c r="K10" s="82"/>
      <c r="L10" s="82"/>
    </row>
    <row r="11" spans="1:12" ht="15" customHeight="1" x14ac:dyDescent="0.25">
      <c r="A11" s="166" t="s">
        <v>5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</row>
    <row r="12" spans="1:12" ht="18" customHeight="1" x14ac:dyDescent="0.25">
      <c r="A12" s="33" t="s">
        <v>63</v>
      </c>
      <c r="B12" s="183" t="s">
        <v>0</v>
      </c>
      <c r="C12" s="184"/>
      <c r="D12" s="184"/>
      <c r="E12" s="184"/>
      <c r="F12" s="184"/>
      <c r="G12" s="185"/>
      <c r="H12" s="73" t="s">
        <v>6</v>
      </c>
      <c r="I12" s="186" t="s">
        <v>0</v>
      </c>
      <c r="J12" s="186"/>
      <c r="K12" s="186"/>
      <c r="L12" s="186"/>
    </row>
    <row r="13" spans="1:12" ht="18" customHeight="1" x14ac:dyDescent="0.25">
      <c r="A13" s="34" t="s">
        <v>7</v>
      </c>
      <c r="B13" s="183" t="s">
        <v>0</v>
      </c>
      <c r="C13" s="184"/>
      <c r="D13" s="184"/>
      <c r="E13" s="184"/>
      <c r="F13" s="184"/>
      <c r="G13" s="185"/>
      <c r="H13" s="37" t="s">
        <v>61</v>
      </c>
      <c r="I13" s="187" t="s">
        <v>0</v>
      </c>
      <c r="J13" s="187"/>
      <c r="K13" s="187"/>
      <c r="L13" s="187"/>
    </row>
    <row r="14" spans="1:12" ht="18" customHeight="1" x14ac:dyDescent="0.25">
      <c r="A14" s="34" t="s">
        <v>28</v>
      </c>
      <c r="B14" s="186" t="s">
        <v>0</v>
      </c>
      <c r="C14" s="186"/>
      <c r="D14" s="186"/>
      <c r="E14" s="186"/>
      <c r="F14" s="186"/>
      <c r="G14" s="186"/>
      <c r="H14" s="56" t="s">
        <v>62</v>
      </c>
      <c r="I14" s="187" t="s">
        <v>0</v>
      </c>
      <c r="J14" s="187"/>
      <c r="K14" s="187"/>
      <c r="L14" s="187"/>
    </row>
    <row r="15" spans="1:12" ht="18" customHeight="1" x14ac:dyDescent="0.25">
      <c r="A15" s="34" t="s">
        <v>58</v>
      </c>
      <c r="B15" s="188" t="s">
        <v>0</v>
      </c>
      <c r="C15" s="188"/>
      <c r="D15" s="43"/>
      <c r="E15" s="43"/>
      <c r="F15" s="43"/>
      <c r="G15" s="37" t="s">
        <v>79</v>
      </c>
      <c r="H15" s="192" t="s">
        <v>0</v>
      </c>
      <c r="I15" s="193"/>
      <c r="J15" s="193"/>
      <c r="K15" s="193"/>
      <c r="L15" s="194"/>
    </row>
    <row r="16" spans="1:12" ht="18" customHeight="1" x14ac:dyDescent="0.25">
      <c r="A16" s="35" t="s">
        <v>12</v>
      </c>
      <c r="B16" s="180" t="s">
        <v>0</v>
      </c>
      <c r="C16" s="181"/>
      <c r="D16" s="55" t="s">
        <v>29</v>
      </c>
      <c r="E16" s="118" t="s">
        <v>0</v>
      </c>
      <c r="F16" s="86" t="s">
        <v>82</v>
      </c>
      <c r="G16" s="42" t="s">
        <v>0</v>
      </c>
      <c r="H16" s="23" t="s">
        <v>0</v>
      </c>
      <c r="I16" s="42" t="s">
        <v>0</v>
      </c>
      <c r="J16" s="23"/>
      <c r="K16" s="23"/>
      <c r="L16" s="23"/>
    </row>
    <row r="17" spans="1:18" ht="17.25" customHeight="1" thickBot="1" x14ac:dyDescent="0.3">
      <c r="A17" s="34" t="s">
        <v>30</v>
      </c>
      <c r="B17" s="145" t="s">
        <v>0</v>
      </c>
      <c r="C17" s="145"/>
      <c r="D17" s="54" t="s">
        <v>64</v>
      </c>
      <c r="E17" s="144" t="s">
        <v>0</v>
      </c>
      <c r="F17" s="144"/>
      <c r="G17" s="144"/>
      <c r="H17" s="42" t="s">
        <v>0</v>
      </c>
      <c r="I17" s="191" t="s">
        <v>0</v>
      </c>
      <c r="J17" s="191"/>
      <c r="K17" s="191" t="s">
        <v>0</v>
      </c>
      <c r="L17" s="191"/>
    </row>
    <row r="18" spans="1:18" ht="16.5" customHeight="1" thickBot="1" x14ac:dyDescent="0.3">
      <c r="A18" s="34" t="s">
        <v>31</v>
      </c>
      <c r="B18" s="145" t="s">
        <v>0</v>
      </c>
      <c r="C18" s="145"/>
      <c r="D18" s="145"/>
      <c r="E18" s="145"/>
      <c r="F18" s="37" t="s">
        <v>32</v>
      </c>
      <c r="G18" s="123" t="s">
        <v>0</v>
      </c>
      <c r="H18" s="121" t="s">
        <v>0</v>
      </c>
      <c r="I18" s="141" t="s">
        <v>34</v>
      </c>
      <c r="J18" s="142"/>
      <c r="K18" s="142" t="s">
        <v>67</v>
      </c>
      <c r="L18" s="176"/>
      <c r="M18" s="101" t="s">
        <v>106</v>
      </c>
      <c r="N18" s="101"/>
      <c r="O18" s="101"/>
      <c r="P18" s="101"/>
      <c r="Q18" s="101"/>
      <c r="R18" s="101"/>
    </row>
    <row r="19" spans="1:18" ht="18" customHeight="1" x14ac:dyDescent="0.25">
      <c r="A19" s="34" t="s">
        <v>47</v>
      </c>
      <c r="B19" s="145" t="s">
        <v>0</v>
      </c>
      <c r="C19" s="145"/>
      <c r="D19" s="145"/>
      <c r="E19" s="145"/>
      <c r="F19" s="37" t="s">
        <v>48</v>
      </c>
      <c r="G19" s="123" t="s">
        <v>0</v>
      </c>
      <c r="H19" s="121" t="s">
        <v>0</v>
      </c>
      <c r="I19" s="71" t="s">
        <v>53</v>
      </c>
      <c r="J19" s="72">
        <v>45</v>
      </c>
      <c r="K19" s="105" t="s">
        <v>65</v>
      </c>
      <c r="L19" s="119">
        <v>0</v>
      </c>
      <c r="M19" s="101" t="s">
        <v>104</v>
      </c>
      <c r="N19" s="101"/>
      <c r="O19" s="101"/>
      <c r="P19" s="101"/>
      <c r="Q19" s="101"/>
      <c r="R19" s="101"/>
    </row>
    <row r="20" spans="1:18" ht="18" customHeight="1" x14ac:dyDescent="0.25">
      <c r="A20" s="36" t="s">
        <v>33</v>
      </c>
      <c r="B20" s="145" t="s">
        <v>0</v>
      </c>
      <c r="C20" s="145"/>
      <c r="D20" s="145"/>
      <c r="E20" s="145"/>
      <c r="F20" s="145"/>
      <c r="G20" s="145"/>
      <c r="H20" s="122"/>
      <c r="I20" s="63">
        <v>30</v>
      </c>
      <c r="J20" s="59">
        <v>23</v>
      </c>
      <c r="K20" s="63">
        <v>30</v>
      </c>
      <c r="L20" s="57">
        <v>10</v>
      </c>
      <c r="M20" s="101" t="s">
        <v>105</v>
      </c>
      <c r="N20" s="101"/>
      <c r="O20" s="101"/>
      <c r="P20" s="101"/>
      <c r="Q20" s="101"/>
      <c r="R20" s="101"/>
    </row>
    <row r="21" spans="1:18" s="18" customFormat="1" ht="15.95" customHeight="1" thickBot="1" x14ac:dyDescent="0.3">
      <c r="A21" s="51" t="s">
        <v>37</v>
      </c>
      <c r="B21" s="178" t="s">
        <v>66</v>
      </c>
      <c r="C21" s="178"/>
      <c r="D21" s="178"/>
      <c r="E21" s="178"/>
      <c r="F21" s="124"/>
      <c r="G21" s="146" t="s">
        <v>34</v>
      </c>
      <c r="H21" s="147"/>
      <c r="I21" s="63">
        <v>45</v>
      </c>
      <c r="J21" s="60">
        <v>32</v>
      </c>
      <c r="K21" s="63">
        <v>45</v>
      </c>
      <c r="L21" s="57">
        <v>0</v>
      </c>
    </row>
    <row r="22" spans="1:18" s="18" customFormat="1" ht="15.95" customHeight="1" thickBot="1" x14ac:dyDescent="0.3">
      <c r="A22" s="125">
        <v>36</v>
      </c>
      <c r="B22" s="179">
        <f>J19+L19</f>
        <v>45</v>
      </c>
      <c r="C22" s="179"/>
      <c r="D22" s="179"/>
      <c r="E22" s="179"/>
      <c r="F22" s="126"/>
      <c r="G22" s="127">
        <f>IFERROR(VLOOKUP(J19,I19:J23,2,0),IFERROR(VLOOKUP(L19,K19:L23,2,0),0))</f>
        <v>32</v>
      </c>
      <c r="H22" s="129">
        <f>G22*A22</f>
        <v>1152</v>
      </c>
      <c r="I22" s="63">
        <v>60</v>
      </c>
      <c r="J22" s="61">
        <v>40</v>
      </c>
      <c r="K22" s="63">
        <v>60</v>
      </c>
      <c r="L22" s="57">
        <v>0</v>
      </c>
    </row>
    <row r="23" spans="1:18" s="18" customFormat="1" ht="15.95" customHeight="1" thickBot="1" x14ac:dyDescent="0.3">
      <c r="A23" s="120" t="s">
        <v>0</v>
      </c>
      <c r="B23" s="104" t="s">
        <v>43</v>
      </c>
      <c r="C23" s="149" t="s">
        <v>59</v>
      </c>
      <c r="D23" s="149"/>
      <c r="E23" s="149"/>
      <c r="F23" s="150"/>
      <c r="G23" s="128">
        <v>0.05</v>
      </c>
      <c r="H23" s="130">
        <f>IF(B23="x",SUM(H22*G23),0)</f>
        <v>57.6</v>
      </c>
      <c r="I23" s="63">
        <v>75</v>
      </c>
      <c r="J23" s="61">
        <v>50</v>
      </c>
      <c r="K23" s="63">
        <v>75</v>
      </c>
      <c r="L23" s="57">
        <v>0</v>
      </c>
    </row>
    <row r="24" spans="1:18" s="18" customFormat="1" ht="15.95" customHeight="1" thickTop="1" thickBot="1" x14ac:dyDescent="0.3">
      <c r="A24" s="48"/>
      <c r="B24" s="47" t="s">
        <v>0</v>
      </c>
      <c r="C24" s="136" t="s">
        <v>0</v>
      </c>
      <c r="D24" s="151" t="s">
        <v>0</v>
      </c>
      <c r="E24" s="152"/>
      <c r="F24" s="49"/>
      <c r="G24" s="49" t="s">
        <v>103</v>
      </c>
      <c r="H24" s="131">
        <f>H22-H23</f>
        <v>1094.4000000000001</v>
      </c>
      <c r="I24" s="64">
        <v>90</v>
      </c>
      <c r="J24" s="62">
        <v>60</v>
      </c>
      <c r="K24" s="64">
        <v>90</v>
      </c>
      <c r="L24" s="58">
        <v>0</v>
      </c>
    </row>
    <row r="25" spans="1:18" s="18" customFormat="1" ht="15.95" customHeight="1" thickBot="1" x14ac:dyDescent="0.3">
      <c r="A25" s="133"/>
      <c r="B25" s="47" t="s">
        <v>43</v>
      </c>
      <c r="C25" s="136" t="s">
        <v>16</v>
      </c>
      <c r="D25" s="151">
        <v>25</v>
      </c>
      <c r="E25" s="152"/>
      <c r="F25" s="49"/>
      <c r="G25" s="49" t="s">
        <v>17</v>
      </c>
      <c r="H25" s="132">
        <f>H24+D28+D29+D30+D31</f>
        <v>1094.4000000000001</v>
      </c>
      <c r="I25" s="23"/>
      <c r="J25" s="24"/>
      <c r="K25" s="23"/>
      <c r="L25" s="23"/>
    </row>
    <row r="26" spans="1:18" s="18" customFormat="1" ht="15.95" customHeight="1" x14ac:dyDescent="0.25">
      <c r="A26" s="133"/>
      <c r="B26" s="134" t="s">
        <v>0</v>
      </c>
      <c r="C26" s="135" t="s">
        <v>0</v>
      </c>
      <c r="D26" s="148" t="s">
        <v>0</v>
      </c>
      <c r="E26" s="148"/>
      <c r="F26" s="49"/>
      <c r="G26" s="67" t="s">
        <v>0</v>
      </c>
      <c r="H26" s="50"/>
      <c r="I26" s="22" t="s">
        <v>0</v>
      </c>
      <c r="J26" s="38" t="s">
        <v>0</v>
      </c>
      <c r="K26" s="41" t="s">
        <v>0</v>
      </c>
      <c r="L26" s="41"/>
      <c r="O26" s="18" t="s">
        <v>0</v>
      </c>
    </row>
    <row r="27" spans="1:18" ht="16.5" customHeight="1" x14ac:dyDescent="0.25">
      <c r="A27" s="173" t="s">
        <v>55</v>
      </c>
      <c r="B27" s="173"/>
      <c r="C27" s="173"/>
      <c r="D27" s="143" t="s">
        <v>56</v>
      </c>
      <c r="E27" s="143"/>
      <c r="F27" s="143"/>
      <c r="G27" s="143" t="s">
        <v>54</v>
      </c>
      <c r="H27" s="143"/>
      <c r="I27" s="143"/>
      <c r="J27" s="143"/>
      <c r="K27" s="143"/>
      <c r="L27" s="143"/>
      <c r="O27" t="s">
        <v>0</v>
      </c>
    </row>
    <row r="28" spans="1:18" ht="18" customHeight="1" thickBot="1" x14ac:dyDescent="0.3">
      <c r="A28" s="137" t="s">
        <v>49</v>
      </c>
      <c r="B28" s="138" t="s">
        <v>0</v>
      </c>
      <c r="C28" s="139">
        <f>IF(B28="x",SUM(H24),0)</f>
        <v>0</v>
      </c>
      <c r="D28" s="168">
        <f>IF(AND(B25="x",B28="x"),SUM(D25),0)</f>
        <v>0</v>
      </c>
      <c r="E28" s="169"/>
      <c r="F28" s="140">
        <f>C28+D28</f>
        <v>0</v>
      </c>
      <c r="G28" s="68" t="str">
        <f>IF(B28="x","Aucun","")</f>
        <v/>
      </c>
      <c r="H28" s="167" t="s">
        <v>71</v>
      </c>
      <c r="I28" s="167"/>
      <c r="J28" s="167"/>
      <c r="K28" s="167"/>
      <c r="L28" s="167"/>
    </row>
    <row r="29" spans="1:18" ht="30.95" customHeight="1" thickBot="1" x14ac:dyDescent="0.3">
      <c r="A29" s="51" t="s">
        <v>50</v>
      </c>
      <c r="B29" s="52" t="s">
        <v>0</v>
      </c>
      <c r="C29" s="53">
        <f>IF(B29="x",SUM(H22),0)/2</f>
        <v>0</v>
      </c>
      <c r="D29" s="170">
        <f>IF(AND(B29="x",B25="x"),SUM(D25),0)</f>
        <v>0</v>
      </c>
      <c r="E29" s="171"/>
      <c r="F29" s="69">
        <f t="shared" ref="F29:F31" si="0">C29+D29</f>
        <v>0</v>
      </c>
      <c r="G29" s="44">
        <f>C29</f>
        <v>0</v>
      </c>
      <c r="H29" s="164" t="s">
        <v>0</v>
      </c>
      <c r="I29" s="164"/>
      <c r="J29" s="164"/>
      <c r="K29" s="164"/>
      <c r="L29" s="164"/>
      <c r="M29" t="s">
        <v>0</v>
      </c>
    </row>
    <row r="30" spans="1:18" ht="30.95" customHeight="1" thickBot="1" x14ac:dyDescent="0.3">
      <c r="A30" s="51" t="s">
        <v>51</v>
      </c>
      <c r="B30" s="52" t="s">
        <v>0</v>
      </c>
      <c r="C30" s="53">
        <f>IF(B30="x",SUM(H22),0)/4</f>
        <v>0</v>
      </c>
      <c r="D30" s="170">
        <f>IF(AND(B25="x",B30="x"),SUM(D25),0)</f>
        <v>0</v>
      </c>
      <c r="E30" s="171"/>
      <c r="F30" s="69">
        <f t="shared" si="0"/>
        <v>0</v>
      </c>
      <c r="G30" s="44">
        <f t="shared" ref="G30:G31" si="1">C30</f>
        <v>0</v>
      </c>
      <c r="H30" s="165"/>
      <c r="I30" s="165"/>
      <c r="J30" s="165"/>
      <c r="K30" s="165"/>
      <c r="L30" s="165"/>
    </row>
    <row r="31" spans="1:18" ht="30.95" customHeight="1" thickBot="1" x14ac:dyDescent="0.3">
      <c r="A31" s="46" t="s">
        <v>52</v>
      </c>
      <c r="B31" s="52" t="s">
        <v>0</v>
      </c>
      <c r="C31" s="45">
        <f>IF(B31="x",SUM(H22),0)/9</f>
        <v>0</v>
      </c>
      <c r="D31" s="172">
        <f>IF(AND(B25="x",B31="x"),SUM(D25),0)</f>
        <v>0</v>
      </c>
      <c r="E31" s="172"/>
      <c r="F31" s="70">
        <f t="shared" si="0"/>
        <v>0</v>
      </c>
      <c r="G31" s="44">
        <f t="shared" si="1"/>
        <v>0</v>
      </c>
      <c r="H31" s="163" t="s">
        <v>0</v>
      </c>
      <c r="I31" s="163"/>
      <c r="J31" s="163"/>
      <c r="K31" s="163"/>
      <c r="L31" s="163"/>
    </row>
    <row r="32" spans="1:18" ht="9" customHeight="1" x14ac:dyDescent="0.25">
      <c r="A32" s="25"/>
      <c r="B32" s="25"/>
      <c r="C32" s="26"/>
      <c r="D32" s="26"/>
      <c r="E32" s="26"/>
      <c r="F32" s="26"/>
      <c r="G32" s="26"/>
      <c r="H32" s="26"/>
      <c r="I32" s="27"/>
      <c r="J32" s="26"/>
      <c r="K32" s="28"/>
      <c r="L32" s="28"/>
    </row>
    <row r="33" spans="1:12" ht="16.5" x14ac:dyDescent="0.3">
      <c r="A33" s="21"/>
      <c r="B33" s="21"/>
      <c r="C33" s="29"/>
      <c r="D33" s="29"/>
      <c r="E33" s="29"/>
      <c r="F33" s="29"/>
      <c r="G33" s="29"/>
      <c r="H33" s="29"/>
      <c r="I33" s="30"/>
      <c r="J33" s="29"/>
      <c r="K33" s="28" t="s">
        <v>0</v>
      </c>
      <c r="L33" s="28"/>
    </row>
    <row r="34" spans="1:12" ht="16.5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2" ht="16.5" x14ac:dyDescent="0.3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</row>
    <row r="36" spans="1:12" ht="16.5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</row>
    <row r="37" spans="1:12" ht="16.5" x14ac:dyDescent="0.3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</row>
    <row r="38" spans="1:12" ht="30" customHeight="1" x14ac:dyDescent="0.3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</row>
    <row r="39" spans="1:12" ht="3" customHeight="1" x14ac:dyDescent="0.3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</row>
    <row r="40" spans="1:12" ht="27" customHeight="1" x14ac:dyDescent="0.25">
      <c r="A40" s="153" t="s">
        <v>102</v>
      </c>
      <c r="B40" s="154"/>
      <c r="C40" s="155"/>
      <c r="D40" s="159" t="s">
        <v>0</v>
      </c>
      <c r="E40" s="160"/>
      <c r="F40" s="160"/>
      <c r="G40" s="160"/>
      <c r="H40" s="160"/>
      <c r="I40" s="160"/>
      <c r="J40" s="161"/>
      <c r="K40" s="157">
        <v>43637</v>
      </c>
      <c r="L40" s="158"/>
    </row>
    <row r="41" spans="1:12" ht="15.75" customHeight="1" x14ac:dyDescent="0.25">
      <c r="A41" s="156" t="s">
        <v>44</v>
      </c>
      <c r="B41" s="156"/>
      <c r="C41" s="156"/>
      <c r="D41" s="156" t="s">
        <v>45</v>
      </c>
      <c r="E41" s="156"/>
      <c r="F41" s="156"/>
      <c r="G41" s="156"/>
      <c r="H41" s="156"/>
      <c r="I41" s="156"/>
      <c r="J41" s="156"/>
      <c r="K41" s="156" t="s">
        <v>46</v>
      </c>
      <c r="L41" s="156"/>
    </row>
  </sheetData>
  <mergeCells count="49">
    <mergeCell ref="A1:L1"/>
    <mergeCell ref="B21:E21"/>
    <mergeCell ref="B22:E22"/>
    <mergeCell ref="B16:C16"/>
    <mergeCell ref="A4:G4"/>
    <mergeCell ref="B12:G12"/>
    <mergeCell ref="B13:G13"/>
    <mergeCell ref="B14:G14"/>
    <mergeCell ref="I12:L12"/>
    <mergeCell ref="I13:L13"/>
    <mergeCell ref="I14:L14"/>
    <mergeCell ref="B15:C15"/>
    <mergeCell ref="A8:L8"/>
    <mergeCell ref="I17:J17"/>
    <mergeCell ref="K17:L17"/>
    <mergeCell ref="H15:L15"/>
    <mergeCell ref="A2:L2"/>
    <mergeCell ref="H31:L31"/>
    <mergeCell ref="H29:L29"/>
    <mergeCell ref="H30:L30"/>
    <mergeCell ref="A11:L11"/>
    <mergeCell ref="B17:C17"/>
    <mergeCell ref="H28:L28"/>
    <mergeCell ref="G27:L27"/>
    <mergeCell ref="D28:E28"/>
    <mergeCell ref="D29:E29"/>
    <mergeCell ref="D30:E30"/>
    <mergeCell ref="D31:E31"/>
    <mergeCell ref="A27:C27"/>
    <mergeCell ref="A3:L3"/>
    <mergeCell ref="I4:J5"/>
    <mergeCell ref="K18:L18"/>
    <mergeCell ref="A40:C40"/>
    <mergeCell ref="A41:C41"/>
    <mergeCell ref="K40:L40"/>
    <mergeCell ref="D40:J40"/>
    <mergeCell ref="K41:L41"/>
    <mergeCell ref="D41:J41"/>
    <mergeCell ref="I18:J18"/>
    <mergeCell ref="D27:F27"/>
    <mergeCell ref="E17:G17"/>
    <mergeCell ref="B18:E18"/>
    <mergeCell ref="B19:E19"/>
    <mergeCell ref="G21:H21"/>
    <mergeCell ref="D26:E26"/>
    <mergeCell ref="C23:F23"/>
    <mergeCell ref="B20:G20"/>
    <mergeCell ref="D25:E25"/>
    <mergeCell ref="D24:E24"/>
  </mergeCells>
  <hyperlinks>
    <hyperlink ref="H15" r:id="rId1" display="nitramusik@gmail.com" xr:uid="{00000000-0004-0000-0000-000000000000}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P39"/>
  <sheetViews>
    <sheetView workbookViewId="0">
      <pane ySplit="15" topLeftCell="A16" activePane="bottomLeft" state="frozenSplit"/>
      <selection pane="bottomLeft" activeCell="I3" sqref="I3:I5"/>
    </sheetView>
  </sheetViews>
  <sheetFormatPr baseColWidth="10" defaultColWidth="11.42578125" defaultRowHeight="15" x14ac:dyDescent="0.25"/>
  <cols>
    <col min="1" max="1" width="5.7109375" customWidth="1"/>
    <col min="2" max="2" width="11.7109375" customWidth="1"/>
    <col min="3" max="3" width="11" customWidth="1"/>
    <col min="4" max="4" width="5.5703125" customWidth="1"/>
    <col min="5" max="5" width="5.42578125" customWidth="1"/>
    <col min="6" max="6" width="5.28515625" customWidth="1"/>
    <col min="7" max="7" width="7.140625" customWidth="1"/>
    <col min="8" max="8" width="8.7109375" customWidth="1"/>
    <col min="9" max="9" width="7.42578125" customWidth="1"/>
    <col min="10" max="10" width="59.7109375" customWidth="1"/>
  </cols>
  <sheetData>
    <row r="1" spans="1:16" ht="18.75" x14ac:dyDescent="0.3">
      <c r="A1" s="220" t="s">
        <v>19</v>
      </c>
      <c r="B1" s="220"/>
      <c r="C1" s="220"/>
      <c r="D1" s="220"/>
      <c r="E1" s="220"/>
      <c r="F1" s="220"/>
      <c r="G1" s="220"/>
      <c r="H1" s="220"/>
      <c r="I1" s="220"/>
      <c r="J1" s="220"/>
    </row>
    <row r="2" spans="1:16" ht="15.75" x14ac:dyDescent="0.25">
      <c r="A2" s="221" t="s">
        <v>24</v>
      </c>
      <c r="B2" s="221"/>
      <c r="C2" s="221"/>
      <c r="D2" s="221"/>
      <c r="E2" s="221"/>
      <c r="F2" s="221"/>
      <c r="G2" s="221"/>
      <c r="H2" s="221"/>
      <c r="I2" s="221"/>
      <c r="J2" s="221"/>
    </row>
    <row r="3" spans="1:16" ht="15.75" customHeight="1" x14ac:dyDescent="0.25">
      <c r="A3" s="15"/>
      <c r="B3" s="15"/>
      <c r="C3" s="15"/>
      <c r="D3" s="15"/>
      <c r="E3" s="15"/>
      <c r="F3" s="15"/>
      <c r="G3" s="15"/>
      <c r="H3" s="15"/>
      <c r="I3" s="222" t="str">
        <f>IF(C39=C13,"PAYÉ","")</f>
        <v/>
      </c>
      <c r="J3" s="15"/>
    </row>
    <row r="4" spans="1:16" ht="15" customHeight="1" x14ac:dyDescent="0.25">
      <c r="A4" t="s">
        <v>20</v>
      </c>
      <c r="C4" s="209" t="str">
        <f>Formulaire!B12</f>
        <v xml:space="preserve"> </v>
      </c>
      <c r="D4" s="209"/>
      <c r="E4" s="209"/>
      <c r="F4" s="209" t="str">
        <f>Formulaire!I12</f>
        <v xml:space="preserve"> </v>
      </c>
      <c r="G4" s="209"/>
      <c r="H4" s="209"/>
      <c r="I4" s="222"/>
      <c r="J4" t="s">
        <v>0</v>
      </c>
    </row>
    <row r="5" spans="1:16" ht="15" customHeight="1" x14ac:dyDescent="0.25">
      <c r="A5" s="209" t="s">
        <v>42</v>
      </c>
      <c r="B5" s="209"/>
      <c r="C5" s="209" t="str">
        <f>Formulaire!A40</f>
        <v>fdgdfgdfagdfgfgd</v>
      </c>
      <c r="D5" s="209"/>
      <c r="E5" s="209"/>
      <c r="F5" s="209"/>
      <c r="G5" s="209"/>
      <c r="H5" s="209"/>
      <c r="I5" s="222"/>
      <c r="K5" s="101" t="s">
        <v>89</v>
      </c>
      <c r="L5" s="101" t="s">
        <v>96</v>
      </c>
      <c r="M5" s="101"/>
      <c r="N5" s="101"/>
      <c r="O5" s="101"/>
      <c r="P5" s="101"/>
    </row>
    <row r="6" spans="1:16" x14ac:dyDescent="0.25">
      <c r="A6" t="s">
        <v>21</v>
      </c>
      <c r="C6" s="209" t="str">
        <f>Formulaire!H15</f>
        <v xml:space="preserve"> </v>
      </c>
      <c r="D6" s="209"/>
      <c r="E6" s="209"/>
      <c r="F6" s="209"/>
      <c r="G6" s="209"/>
      <c r="H6" s="209"/>
      <c r="I6" s="209"/>
      <c r="J6" s="209"/>
      <c r="K6" s="101" t="s">
        <v>90</v>
      </c>
      <c r="L6" s="101"/>
      <c r="M6" s="101"/>
      <c r="N6" s="101"/>
      <c r="O6" s="101"/>
      <c r="P6" s="101"/>
    </row>
    <row r="7" spans="1:16" x14ac:dyDescent="0.25">
      <c r="A7" s="209" t="s">
        <v>73</v>
      </c>
      <c r="B7" s="209"/>
      <c r="C7" s="210" t="str">
        <f>Formulaire!I13</f>
        <v xml:space="preserve"> </v>
      </c>
      <c r="D7" s="210"/>
      <c r="E7" s="210"/>
      <c r="F7" s="3"/>
      <c r="G7" s="3"/>
      <c r="H7" s="3"/>
      <c r="I7" s="3"/>
      <c r="J7" s="3"/>
      <c r="K7" s="101" t="s">
        <v>91</v>
      </c>
      <c r="L7" s="101"/>
      <c r="M7" s="101"/>
      <c r="N7" s="101"/>
      <c r="O7" s="101"/>
      <c r="P7" s="101"/>
    </row>
    <row r="8" spans="1:16" x14ac:dyDescent="0.25">
      <c r="A8" s="209" t="s">
        <v>74</v>
      </c>
      <c r="B8" s="209"/>
      <c r="C8" s="210" t="str">
        <f>Formulaire!I14</f>
        <v xml:space="preserve"> </v>
      </c>
      <c r="D8" s="210"/>
      <c r="E8" s="210"/>
      <c r="K8" s="101" t="s">
        <v>93</v>
      </c>
      <c r="L8" s="101"/>
      <c r="M8" s="101"/>
      <c r="N8" s="101"/>
      <c r="O8" s="101"/>
      <c r="P8" s="101"/>
    </row>
    <row r="9" spans="1:16" x14ac:dyDescent="0.25">
      <c r="A9" t="s">
        <v>22</v>
      </c>
      <c r="B9" s="209" t="str">
        <f>Formulaire!E17</f>
        <v xml:space="preserve"> </v>
      </c>
      <c r="C9" s="209"/>
      <c r="D9" s="209"/>
      <c r="E9" s="209" t="s">
        <v>36</v>
      </c>
      <c r="F9" s="209"/>
      <c r="G9" s="209" t="str">
        <f>Formulaire!B17</f>
        <v xml:space="preserve"> </v>
      </c>
      <c r="H9" s="209"/>
      <c r="I9" s="3"/>
      <c r="K9" s="101" t="s">
        <v>94</v>
      </c>
      <c r="L9" s="101"/>
      <c r="M9" s="101"/>
      <c r="N9" s="101"/>
      <c r="O9" s="101"/>
      <c r="P9" s="101"/>
    </row>
    <row r="10" spans="1:16" x14ac:dyDescent="0.25">
      <c r="E10" t="s">
        <v>23</v>
      </c>
      <c r="G10" s="3">
        <f>Formulaire!B22</f>
        <v>45</v>
      </c>
      <c r="H10" s="1" t="s">
        <v>0</v>
      </c>
      <c r="I10" s="1"/>
      <c r="K10" s="101" t="s">
        <v>0</v>
      </c>
      <c r="L10" s="101"/>
      <c r="M10" s="102" t="s">
        <v>0</v>
      </c>
      <c r="N10" s="101"/>
      <c r="O10" s="101"/>
      <c r="P10" s="101"/>
    </row>
    <row r="11" spans="1:16" x14ac:dyDescent="0.25">
      <c r="A11" s="217" t="s">
        <v>14</v>
      </c>
      <c r="B11" s="217"/>
      <c r="C11" s="96">
        <f>Formulaire!H24</f>
        <v>1094.4000000000001</v>
      </c>
      <c r="D11" s="65" t="s">
        <v>0</v>
      </c>
      <c r="E11" s="223" t="s">
        <v>0</v>
      </c>
      <c r="F11" s="223"/>
      <c r="G11" s="1" t="s">
        <v>0</v>
      </c>
      <c r="H11" s="1" t="s">
        <v>0</v>
      </c>
      <c r="I11" s="1"/>
      <c r="J11" s="3" t="s">
        <v>72</v>
      </c>
      <c r="K11" s="101" t="s">
        <v>97</v>
      </c>
      <c r="L11" s="101"/>
      <c r="M11" s="101"/>
      <c r="N11" s="101"/>
      <c r="O11" s="101"/>
      <c r="P11" s="101"/>
    </row>
    <row r="12" spans="1:16" ht="15.75" thickBot="1" x14ac:dyDescent="0.3">
      <c r="A12" s="213" t="s">
        <v>68</v>
      </c>
      <c r="B12" s="214"/>
      <c r="C12" s="97">
        <f>Formulaire!D28+Formulaire!D29+Formulaire!D30+Formulaire!D31</f>
        <v>0</v>
      </c>
      <c r="D12" s="65"/>
      <c r="E12" s="1"/>
      <c r="F12" s="1"/>
      <c r="G12" s="1"/>
      <c r="H12" s="1"/>
      <c r="I12" s="1"/>
      <c r="J12" s="3"/>
      <c r="K12" s="101" t="s">
        <v>95</v>
      </c>
    </row>
    <row r="13" spans="1:16" ht="15.75" thickTop="1" x14ac:dyDescent="0.25">
      <c r="A13" s="215" t="s">
        <v>17</v>
      </c>
      <c r="B13" s="215"/>
      <c r="C13" s="98">
        <f>SUM(C11:C12)</f>
        <v>1094.4000000000001</v>
      </c>
      <c r="D13" s="66"/>
      <c r="E13" s="223" t="s">
        <v>0</v>
      </c>
      <c r="F13" s="223"/>
      <c r="G13" s="1"/>
      <c r="H13" s="1"/>
      <c r="I13" s="1"/>
      <c r="J13" s="3"/>
    </row>
    <row r="14" spans="1:16" x14ac:dyDescent="0.25">
      <c r="A14" s="1"/>
      <c r="B14" s="1"/>
      <c r="C14" s="65"/>
      <c r="D14" s="65"/>
      <c r="E14" s="1"/>
      <c r="F14" s="1"/>
      <c r="G14" s="1"/>
      <c r="H14" s="1"/>
      <c r="I14" s="1"/>
      <c r="J14" s="3"/>
      <c r="K14" s="101" t="s">
        <v>92</v>
      </c>
    </row>
    <row r="15" spans="1:16" x14ac:dyDescent="0.25">
      <c r="A15" s="216" t="s">
        <v>25</v>
      </c>
      <c r="B15" s="216"/>
      <c r="C15" s="16" t="s">
        <v>40</v>
      </c>
      <c r="D15" s="16" t="s">
        <v>41</v>
      </c>
      <c r="E15" s="216" t="s">
        <v>38</v>
      </c>
      <c r="F15" s="216"/>
      <c r="G15" s="16" t="s">
        <v>39</v>
      </c>
      <c r="H15" s="16" t="s">
        <v>26</v>
      </c>
      <c r="I15" s="197" t="s">
        <v>35</v>
      </c>
      <c r="J15" s="198"/>
    </row>
    <row r="16" spans="1:16" x14ac:dyDescent="0.25">
      <c r="A16" s="211">
        <v>43617</v>
      </c>
      <c r="B16" s="212"/>
      <c r="C16" s="106">
        <v>0</v>
      </c>
      <c r="D16" s="17"/>
      <c r="E16" s="197" t="s">
        <v>0</v>
      </c>
      <c r="F16" s="198"/>
      <c r="G16" s="16"/>
      <c r="H16" s="16"/>
      <c r="I16" s="195"/>
      <c r="J16" s="196"/>
    </row>
    <row r="17" spans="1:10" x14ac:dyDescent="0.25">
      <c r="A17" s="211">
        <v>43647</v>
      </c>
      <c r="B17" s="212"/>
      <c r="C17" s="106">
        <v>0</v>
      </c>
      <c r="D17" s="17"/>
      <c r="E17" s="197" t="s">
        <v>0</v>
      </c>
      <c r="F17" s="198"/>
      <c r="G17" s="16"/>
      <c r="H17" s="16"/>
      <c r="I17" s="195"/>
      <c r="J17" s="196"/>
    </row>
    <row r="18" spans="1:10" x14ac:dyDescent="0.25">
      <c r="A18" s="211">
        <v>43678</v>
      </c>
      <c r="B18" s="212"/>
      <c r="C18" s="106">
        <v>0</v>
      </c>
      <c r="D18" s="17"/>
      <c r="E18" s="197" t="s">
        <v>0</v>
      </c>
      <c r="F18" s="198"/>
      <c r="G18" s="16"/>
      <c r="H18" s="16"/>
      <c r="I18" s="195"/>
      <c r="J18" s="196"/>
    </row>
    <row r="19" spans="1:10" x14ac:dyDescent="0.25">
      <c r="A19" s="211" t="s">
        <v>0</v>
      </c>
      <c r="B19" s="212"/>
      <c r="C19" s="106">
        <v>0</v>
      </c>
      <c r="D19" s="17"/>
      <c r="E19" s="197"/>
      <c r="F19" s="198"/>
      <c r="G19" s="16"/>
      <c r="H19" s="16"/>
      <c r="I19" s="195"/>
      <c r="J19" s="196"/>
    </row>
    <row r="20" spans="1:10" ht="15.75" thickBot="1" x14ac:dyDescent="0.3">
      <c r="A20" s="218" t="s">
        <v>0</v>
      </c>
      <c r="B20" s="219"/>
      <c r="C20" s="107">
        <v>0</v>
      </c>
      <c r="D20" s="17"/>
      <c r="E20" s="197" t="s">
        <v>0</v>
      </c>
      <c r="F20" s="198"/>
      <c r="G20" s="16"/>
      <c r="H20" s="16"/>
      <c r="I20" s="195"/>
      <c r="J20" s="196"/>
    </row>
    <row r="21" spans="1:10" ht="15.75" thickTop="1" x14ac:dyDescent="0.25">
      <c r="A21" s="204" t="s">
        <v>84</v>
      </c>
      <c r="B21" s="205"/>
      <c r="C21" s="99">
        <f>SUM(C16:C20)</f>
        <v>0</v>
      </c>
      <c r="D21" s="65"/>
      <c r="E21" s="1"/>
      <c r="F21" s="1"/>
      <c r="G21" s="1"/>
      <c r="H21" s="1"/>
      <c r="I21" s="114"/>
      <c r="J21" s="115"/>
    </row>
    <row r="22" spans="1:10" x14ac:dyDescent="0.25">
      <c r="A22" s="81"/>
      <c r="B22" s="81"/>
      <c r="C22" s="65"/>
      <c r="D22" s="65"/>
      <c r="E22" s="1"/>
      <c r="F22" s="1"/>
      <c r="G22" s="1"/>
      <c r="H22" s="1"/>
      <c r="I22" s="114"/>
      <c r="J22" s="116"/>
    </row>
    <row r="23" spans="1:10" x14ac:dyDescent="0.25">
      <c r="A23" s="224">
        <v>43709</v>
      </c>
      <c r="B23" s="225"/>
      <c r="C23" s="108">
        <v>0</v>
      </c>
      <c r="D23" s="74"/>
      <c r="E23" s="199" t="s">
        <v>0</v>
      </c>
      <c r="F23" s="199"/>
      <c r="G23" s="75"/>
      <c r="H23" s="75"/>
      <c r="I23" s="112"/>
      <c r="J23" s="113"/>
    </row>
    <row r="24" spans="1:10" x14ac:dyDescent="0.25">
      <c r="A24" s="206">
        <v>43739</v>
      </c>
      <c r="B24" s="208"/>
      <c r="C24" s="108">
        <v>0</v>
      </c>
      <c r="D24" s="74"/>
      <c r="E24" s="199" t="s">
        <v>0</v>
      </c>
      <c r="F24" s="199"/>
      <c r="G24" s="75"/>
      <c r="H24" s="75"/>
      <c r="I24" s="112"/>
      <c r="J24" s="113"/>
    </row>
    <row r="25" spans="1:10" x14ac:dyDescent="0.25">
      <c r="A25" s="206">
        <v>43770</v>
      </c>
      <c r="B25" s="207"/>
      <c r="C25" s="109">
        <v>0</v>
      </c>
      <c r="D25" s="74"/>
      <c r="E25" s="199" t="s">
        <v>0</v>
      </c>
      <c r="F25" s="199"/>
      <c r="G25" s="75"/>
      <c r="H25" s="75"/>
      <c r="I25" s="112"/>
      <c r="J25" s="113"/>
    </row>
    <row r="26" spans="1:10" x14ac:dyDescent="0.25">
      <c r="A26" s="203">
        <v>43800</v>
      </c>
      <c r="B26" s="203"/>
      <c r="C26" s="110">
        <v>0</v>
      </c>
      <c r="D26" s="74"/>
      <c r="E26" s="226" t="s">
        <v>0</v>
      </c>
      <c r="F26" s="226"/>
      <c r="G26" s="90"/>
      <c r="H26" s="90"/>
      <c r="I26" s="112"/>
      <c r="J26" s="113"/>
    </row>
    <row r="27" spans="1:10" x14ac:dyDescent="0.25">
      <c r="A27" s="203" t="s">
        <v>0</v>
      </c>
      <c r="B27" s="203"/>
      <c r="C27" s="110">
        <v>0</v>
      </c>
      <c r="D27" s="74"/>
      <c r="E27" s="226" t="s">
        <v>0</v>
      </c>
      <c r="F27" s="226"/>
      <c r="G27" s="90"/>
      <c r="H27" s="90"/>
      <c r="I27" s="112"/>
      <c r="J27" s="113"/>
    </row>
    <row r="28" spans="1:10" ht="15.75" thickBot="1" x14ac:dyDescent="0.3">
      <c r="A28" s="203" t="s">
        <v>0</v>
      </c>
      <c r="B28" s="203"/>
      <c r="C28" s="111">
        <v>0</v>
      </c>
      <c r="D28" s="74"/>
      <c r="E28" s="199" t="s">
        <v>0</v>
      </c>
      <c r="F28" s="199"/>
      <c r="G28" s="75"/>
      <c r="H28" s="75"/>
      <c r="I28" s="112"/>
      <c r="J28" s="113"/>
    </row>
    <row r="29" spans="1:10" ht="15.75" thickTop="1" x14ac:dyDescent="0.25">
      <c r="A29" s="204" t="s">
        <v>86</v>
      </c>
      <c r="B29" s="204"/>
      <c r="C29" s="95">
        <f>SUM(C23:C28)</f>
        <v>0</v>
      </c>
      <c r="D29" s="76"/>
      <c r="E29" s="77"/>
      <c r="F29" s="77"/>
      <c r="G29" s="77"/>
      <c r="H29" s="77"/>
      <c r="I29" s="117"/>
      <c r="J29" s="116"/>
    </row>
    <row r="30" spans="1:10" x14ac:dyDescent="0.25">
      <c r="A30" s="227"/>
      <c r="B30" s="205"/>
      <c r="C30" s="76"/>
      <c r="D30" s="76"/>
      <c r="E30" s="77"/>
      <c r="F30" s="77"/>
      <c r="G30" s="77"/>
      <c r="H30" s="77"/>
      <c r="I30" s="117"/>
      <c r="J30" s="116"/>
    </row>
    <row r="31" spans="1:10" x14ac:dyDescent="0.25">
      <c r="A31" s="224">
        <v>43831</v>
      </c>
      <c r="B31" s="225"/>
      <c r="C31" s="110">
        <v>0</v>
      </c>
      <c r="D31" s="74"/>
      <c r="E31" s="199" t="s">
        <v>0</v>
      </c>
      <c r="F31" s="199"/>
      <c r="G31" s="75"/>
      <c r="H31" s="75"/>
      <c r="I31" s="195"/>
      <c r="J31" s="196"/>
    </row>
    <row r="32" spans="1:10" x14ac:dyDescent="0.25">
      <c r="A32" s="206">
        <v>43862</v>
      </c>
      <c r="B32" s="208"/>
      <c r="C32" s="110">
        <v>0</v>
      </c>
      <c r="D32" s="74"/>
      <c r="E32" s="199" t="s">
        <v>0</v>
      </c>
      <c r="F32" s="199"/>
      <c r="G32" s="75"/>
      <c r="H32" s="75"/>
      <c r="I32" s="195"/>
      <c r="J32" s="196"/>
    </row>
    <row r="33" spans="1:10" x14ac:dyDescent="0.25">
      <c r="A33" s="206">
        <v>43891</v>
      </c>
      <c r="B33" s="208"/>
      <c r="C33" s="110">
        <v>0</v>
      </c>
      <c r="D33" s="74"/>
      <c r="E33" s="199" t="s">
        <v>0</v>
      </c>
      <c r="F33" s="199"/>
      <c r="G33" s="75"/>
      <c r="H33" s="75"/>
      <c r="I33" s="195"/>
      <c r="J33" s="196"/>
    </row>
    <row r="34" spans="1:10" x14ac:dyDescent="0.25">
      <c r="A34" s="206">
        <v>43922</v>
      </c>
      <c r="B34" s="207"/>
      <c r="C34" s="110">
        <v>0</v>
      </c>
      <c r="D34" s="88"/>
      <c r="E34" s="199" t="s">
        <v>0</v>
      </c>
      <c r="F34" s="199"/>
      <c r="G34" s="75"/>
      <c r="H34" s="75"/>
      <c r="I34" s="195" t="s">
        <v>100</v>
      </c>
      <c r="J34" s="196"/>
    </row>
    <row r="35" spans="1:10" x14ac:dyDescent="0.25">
      <c r="A35" s="200">
        <v>43952</v>
      </c>
      <c r="B35" s="201"/>
      <c r="C35" s="110" t="s">
        <v>101</v>
      </c>
      <c r="D35" s="88"/>
      <c r="E35" s="199" t="s">
        <v>0</v>
      </c>
      <c r="F35" s="199"/>
      <c r="G35" s="90"/>
      <c r="H35" s="90"/>
      <c r="I35" s="195"/>
      <c r="J35" s="196"/>
    </row>
    <row r="36" spans="1:10" x14ac:dyDescent="0.25">
      <c r="A36" s="200" t="s">
        <v>0</v>
      </c>
      <c r="B36" s="201"/>
      <c r="C36" s="110">
        <v>0</v>
      </c>
      <c r="D36" s="89"/>
      <c r="E36" s="199" t="s">
        <v>0</v>
      </c>
      <c r="F36" s="199"/>
      <c r="G36" s="90"/>
      <c r="H36" s="90"/>
      <c r="I36" s="195"/>
      <c r="J36" s="196"/>
    </row>
    <row r="37" spans="1:10" ht="15.75" thickBot="1" x14ac:dyDescent="0.3">
      <c r="A37" s="203" t="s">
        <v>0</v>
      </c>
      <c r="B37" s="203"/>
      <c r="C37" s="111">
        <v>0</v>
      </c>
      <c r="D37" s="74"/>
      <c r="E37" s="199" t="s">
        <v>0</v>
      </c>
      <c r="F37" s="199"/>
      <c r="G37" s="75"/>
      <c r="H37" s="75"/>
      <c r="I37" s="195"/>
      <c r="J37" s="196"/>
    </row>
    <row r="38" spans="1:10" ht="16.5" thickTop="1" thickBot="1" x14ac:dyDescent="0.3">
      <c r="A38" s="204" t="s">
        <v>85</v>
      </c>
      <c r="B38" s="205"/>
      <c r="C38" s="100">
        <f>SUM(C31:C37)</f>
        <v>0</v>
      </c>
      <c r="D38" s="76"/>
      <c r="E38" s="77"/>
      <c r="F38" s="77"/>
      <c r="G38" s="77"/>
      <c r="H38" s="77"/>
      <c r="I38" s="77"/>
      <c r="J38" s="3"/>
    </row>
    <row r="39" spans="1:10" ht="15.75" thickTop="1" x14ac:dyDescent="0.25">
      <c r="A39" s="202" t="s">
        <v>88</v>
      </c>
      <c r="B39" s="202"/>
      <c r="C39" s="92">
        <f>C38+C29+C21</f>
        <v>0</v>
      </c>
    </row>
  </sheetData>
  <mergeCells count="76">
    <mergeCell ref="A26:B26"/>
    <mergeCell ref="A23:B23"/>
    <mergeCell ref="A24:B24"/>
    <mergeCell ref="E27:F27"/>
    <mergeCell ref="A32:B32"/>
    <mergeCell ref="A29:B29"/>
    <mergeCell ref="A30:B30"/>
    <mergeCell ref="A31:B31"/>
    <mergeCell ref="A27:B27"/>
    <mergeCell ref="A25:B25"/>
    <mergeCell ref="E25:F25"/>
    <mergeCell ref="E26:F26"/>
    <mergeCell ref="C6:J6"/>
    <mergeCell ref="E11:F11"/>
    <mergeCell ref="E13:F13"/>
    <mergeCell ref="E16:F16"/>
    <mergeCell ref="E17:F17"/>
    <mergeCell ref="E15:F15"/>
    <mergeCell ref="G9:H9"/>
    <mergeCell ref="E9:F9"/>
    <mergeCell ref="I15:J15"/>
    <mergeCell ref="I16:J16"/>
    <mergeCell ref="I17:J17"/>
    <mergeCell ref="C4:E4"/>
    <mergeCell ref="F4:H4"/>
    <mergeCell ref="A1:J1"/>
    <mergeCell ref="A2:J2"/>
    <mergeCell ref="C5:H5"/>
    <mergeCell ref="I3:I5"/>
    <mergeCell ref="A5:B5"/>
    <mergeCell ref="A7:B7"/>
    <mergeCell ref="A8:B8"/>
    <mergeCell ref="C7:E7"/>
    <mergeCell ref="C8:E8"/>
    <mergeCell ref="A21:B21"/>
    <mergeCell ref="B9:D9"/>
    <mergeCell ref="A19:B19"/>
    <mergeCell ref="A12:B12"/>
    <mergeCell ref="A16:B16"/>
    <mergeCell ref="A13:B13"/>
    <mergeCell ref="A15:B15"/>
    <mergeCell ref="A17:B17"/>
    <mergeCell ref="A18:B18"/>
    <mergeCell ref="A11:B11"/>
    <mergeCell ref="A20:B20"/>
    <mergeCell ref="E18:F18"/>
    <mergeCell ref="A35:B35"/>
    <mergeCell ref="E35:F35"/>
    <mergeCell ref="A39:B39"/>
    <mergeCell ref="E28:F28"/>
    <mergeCell ref="E34:F34"/>
    <mergeCell ref="E36:F36"/>
    <mergeCell ref="E37:F37"/>
    <mergeCell ref="A37:B37"/>
    <mergeCell ref="A38:B38"/>
    <mergeCell ref="A34:B34"/>
    <mergeCell ref="A36:B36"/>
    <mergeCell ref="A28:B28"/>
    <mergeCell ref="E31:F31"/>
    <mergeCell ref="E32:F32"/>
    <mergeCell ref="A33:B33"/>
    <mergeCell ref="E33:F33"/>
    <mergeCell ref="I37:J37"/>
    <mergeCell ref="E20:F20"/>
    <mergeCell ref="E23:F23"/>
    <mergeCell ref="E24:F24"/>
    <mergeCell ref="E19:F19"/>
    <mergeCell ref="I34:J34"/>
    <mergeCell ref="I31:J31"/>
    <mergeCell ref="I32:J32"/>
    <mergeCell ref="I33:J33"/>
    <mergeCell ref="I18:J18"/>
    <mergeCell ref="I19:J19"/>
    <mergeCell ref="I20:J20"/>
    <mergeCell ref="I35:J35"/>
    <mergeCell ref="I36:J36"/>
  </mergeCells>
  <pageMargins left="0.75" right="0" top="0" bottom="0" header="2.0499999999999998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7" tint="-0.249977111117893"/>
  </sheetPr>
  <dimension ref="A1:G30"/>
  <sheetViews>
    <sheetView workbookViewId="0">
      <selection activeCell="F23" sqref="F23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27</v>
      </c>
      <c r="B1" s="2"/>
    </row>
    <row r="2" spans="1:5" x14ac:dyDescent="0.25">
      <c r="A2" t="s">
        <v>98</v>
      </c>
      <c r="D2" s="3">
        <v>1164959448</v>
      </c>
      <c r="E2" s="3" t="s">
        <v>0</v>
      </c>
    </row>
    <row r="3" spans="1:5" x14ac:dyDescent="0.25">
      <c r="A3" t="s">
        <v>3</v>
      </c>
    </row>
    <row r="4" spans="1:5" x14ac:dyDescent="0.25">
      <c r="A4" t="s">
        <v>9</v>
      </c>
    </row>
    <row r="5" spans="1:5" x14ac:dyDescent="0.25">
      <c r="A5" t="s">
        <v>10</v>
      </c>
    </row>
    <row r="13" spans="1:5" x14ac:dyDescent="0.25">
      <c r="A13" s="4" t="s">
        <v>11</v>
      </c>
      <c r="B13" s="4"/>
    </row>
    <row r="14" spans="1:5" x14ac:dyDescent="0.25">
      <c r="A14" s="209" t="str">
        <f>Formulaire!A40</f>
        <v>fdgdfgdfagdfgfgd</v>
      </c>
      <c r="B14" s="209"/>
    </row>
    <row r="15" spans="1:5" x14ac:dyDescent="0.25">
      <c r="A15" s="209" t="str">
        <f>Formulaire!B13</f>
        <v xml:space="preserve"> </v>
      </c>
      <c r="B15" s="209"/>
      <c r="C15" s="5"/>
    </row>
    <row r="16" spans="1:5" x14ac:dyDescent="0.25">
      <c r="A16" s="209" t="str">
        <f>Formulaire!B14</f>
        <v xml:space="preserve"> </v>
      </c>
      <c r="B16" s="209"/>
      <c r="C16" s="5"/>
    </row>
    <row r="17" spans="1:7" x14ac:dyDescent="0.25">
      <c r="A17" s="209" t="str">
        <f>Formulaire!B15</f>
        <v xml:space="preserve"> </v>
      </c>
      <c r="B17" s="209"/>
      <c r="C17" s="5"/>
    </row>
    <row r="18" spans="1:7" x14ac:dyDescent="0.25">
      <c r="C18" s="5"/>
    </row>
    <row r="19" spans="1:7" x14ac:dyDescent="0.25">
      <c r="A19" s="228" t="s">
        <v>57</v>
      </c>
      <c r="B19" s="228"/>
      <c r="C19" s="103" t="s">
        <v>12</v>
      </c>
      <c r="D19" s="7" t="s">
        <v>75</v>
      </c>
      <c r="E19" s="7" t="s">
        <v>13</v>
      </c>
      <c r="F19" s="7" t="s">
        <v>83</v>
      </c>
      <c r="G19" s="80" t="s">
        <v>0</v>
      </c>
    </row>
    <row r="20" spans="1:7" x14ac:dyDescent="0.25">
      <c r="A20" t="str">
        <f>Formulaire!I12</f>
        <v xml:space="preserve"> </v>
      </c>
      <c r="B20" t="str">
        <f>Formulaire!B12</f>
        <v xml:space="preserve"> </v>
      </c>
      <c r="C20" s="87" t="str">
        <f>Formulaire!B16</f>
        <v xml:space="preserve"> </v>
      </c>
      <c r="D20" s="1" t="str">
        <f>Formulaire!B17</f>
        <v xml:space="preserve"> </v>
      </c>
      <c r="E20" s="1" t="s">
        <v>76</v>
      </c>
      <c r="F20" s="91">
        <v>0</v>
      </c>
      <c r="G20" s="9" t="s">
        <v>0</v>
      </c>
    </row>
    <row r="21" spans="1:7" x14ac:dyDescent="0.25">
      <c r="C21" s="78"/>
      <c r="D21" s="1" t="str">
        <f>Formulaire!B17</f>
        <v xml:space="preserve"> </v>
      </c>
      <c r="E21" s="1" t="s">
        <v>78</v>
      </c>
      <c r="F21" s="91">
        <f>Paiements!C21</f>
        <v>0</v>
      </c>
      <c r="G21" s="9"/>
    </row>
    <row r="22" spans="1:7" hidden="1" x14ac:dyDescent="0.25">
      <c r="D22" s="1" t="s">
        <v>16</v>
      </c>
      <c r="E22" s="78" t="s">
        <v>77</v>
      </c>
      <c r="F22" s="92">
        <f>Paiements!C12</f>
        <v>0</v>
      </c>
      <c r="G22" t="s">
        <v>0</v>
      </c>
    </row>
    <row r="23" spans="1:7" ht="15.75" thickBot="1" x14ac:dyDescent="0.3">
      <c r="C23" s="10"/>
      <c r="D23" s="1" t="str">
        <f>Formulaire!B17</f>
        <v xml:space="preserve"> </v>
      </c>
      <c r="E23" s="79" t="s">
        <v>99</v>
      </c>
      <c r="F23" s="93">
        <f>Paiements!C29</f>
        <v>0</v>
      </c>
      <c r="G23" t="s">
        <v>0</v>
      </c>
    </row>
    <row r="24" spans="1:7" ht="19.5" thickTop="1" x14ac:dyDescent="0.3">
      <c r="C24" s="8"/>
      <c r="E24" s="11" t="s">
        <v>17</v>
      </c>
      <c r="F24" s="94">
        <f>F20+F21+F23</f>
        <v>0</v>
      </c>
    </row>
    <row r="25" spans="1:7" ht="18.75" x14ac:dyDescent="0.3">
      <c r="C25" s="8"/>
      <c r="E25" s="11"/>
      <c r="F25" s="94"/>
    </row>
    <row r="26" spans="1:7" ht="18.75" x14ac:dyDescent="0.3">
      <c r="C26" s="8"/>
      <c r="E26" s="11"/>
      <c r="F26" s="94"/>
    </row>
    <row r="27" spans="1:7" ht="18.75" x14ac:dyDescent="0.3">
      <c r="C27" s="8"/>
      <c r="E27" s="11"/>
      <c r="F27" s="94"/>
    </row>
    <row r="28" spans="1:7" ht="18.75" x14ac:dyDescent="0.3">
      <c r="C28" s="8"/>
      <c r="E28" s="11"/>
      <c r="F28" s="12"/>
    </row>
    <row r="29" spans="1:7" x14ac:dyDescent="0.25">
      <c r="A29" s="13" t="s">
        <v>18</v>
      </c>
      <c r="B29" s="13"/>
      <c r="C29" s="8"/>
      <c r="E29" s="8"/>
      <c r="F29" s="10"/>
    </row>
    <row r="30" spans="1:7" x14ac:dyDescent="0.25">
      <c r="E30" s="14"/>
      <c r="F30" s="10"/>
    </row>
  </sheetData>
  <sheetProtection sheet="1" objects="1" scenarios="1"/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18853-6399-41CD-BEAE-2FD1A346FA55}">
  <sheetPr codeName="Feuil4">
    <tabColor theme="9" tint="0.39997558519241921"/>
  </sheetPr>
  <dimension ref="A1:F22"/>
  <sheetViews>
    <sheetView workbookViewId="0">
      <selection activeCell="A18" sqref="A18"/>
    </sheetView>
  </sheetViews>
  <sheetFormatPr baseColWidth="10" defaultColWidth="11.42578125" defaultRowHeight="15" x14ac:dyDescent="0.25"/>
  <cols>
    <col min="1" max="1" width="26.5703125" customWidth="1"/>
    <col min="2" max="2" width="17.5703125" customWidth="1"/>
    <col min="3" max="3" width="16.28515625" customWidth="1"/>
    <col min="4" max="4" width="21.7109375" customWidth="1"/>
    <col min="5" max="5" width="15" customWidth="1"/>
  </cols>
  <sheetData>
    <row r="1" spans="1:4" ht="23.25" x14ac:dyDescent="0.35">
      <c r="A1" s="2" t="s">
        <v>87</v>
      </c>
    </row>
    <row r="2" spans="1:4" x14ac:dyDescent="0.25">
      <c r="A2" t="s">
        <v>8</v>
      </c>
      <c r="C2" s="3">
        <v>1164959448</v>
      </c>
      <c r="D2" s="3" t="s">
        <v>0</v>
      </c>
    </row>
    <row r="3" spans="1:4" x14ac:dyDescent="0.25">
      <c r="A3" t="s">
        <v>3</v>
      </c>
    </row>
    <row r="4" spans="1:4" x14ac:dyDescent="0.25">
      <c r="A4" t="s">
        <v>9</v>
      </c>
    </row>
    <row r="5" spans="1:4" x14ac:dyDescent="0.25">
      <c r="A5" t="s">
        <v>10</v>
      </c>
    </row>
    <row r="11" spans="1:4" x14ac:dyDescent="0.25">
      <c r="A11" s="4" t="s">
        <v>11</v>
      </c>
    </row>
    <row r="12" spans="1:4" x14ac:dyDescent="0.25">
      <c r="A12" t="str">
        <f>Formulaire!A40</f>
        <v>fdgdfgdfagdfgfgd</v>
      </c>
    </row>
    <row r="13" spans="1:4" x14ac:dyDescent="0.25">
      <c r="A13" t="str">
        <f>Formulaire!B13</f>
        <v xml:space="preserve"> </v>
      </c>
      <c r="B13" s="5"/>
    </row>
    <row r="14" spans="1:4" x14ac:dyDescent="0.25">
      <c r="A14" t="str">
        <f>Formulaire!B14</f>
        <v xml:space="preserve"> </v>
      </c>
      <c r="B14" s="5"/>
    </row>
    <row r="15" spans="1:4" x14ac:dyDescent="0.25">
      <c r="A15" t="str">
        <f>Formulaire!B15</f>
        <v xml:space="preserve"> </v>
      </c>
      <c r="B15" s="5"/>
    </row>
    <row r="16" spans="1:4" x14ac:dyDescent="0.25">
      <c r="B16" s="5"/>
    </row>
    <row r="17" spans="1:6" x14ac:dyDescent="0.25">
      <c r="A17" s="4" t="s">
        <v>57</v>
      </c>
      <c r="B17" s="6" t="s">
        <v>12</v>
      </c>
      <c r="C17" s="7" t="s">
        <v>75</v>
      </c>
      <c r="D17" s="7" t="s">
        <v>13</v>
      </c>
      <c r="E17" s="7" t="s">
        <v>83</v>
      </c>
      <c r="F17" s="80" t="s">
        <v>0</v>
      </c>
    </row>
    <row r="18" spans="1:6" x14ac:dyDescent="0.25">
      <c r="A18" t="s">
        <v>15</v>
      </c>
      <c r="B18" s="87" t="str">
        <f>Formulaire!B16</f>
        <v xml:space="preserve"> </v>
      </c>
      <c r="C18" s="1" t="str">
        <f>Formulaire!B17</f>
        <v xml:space="preserve"> </v>
      </c>
      <c r="D18" s="1" t="s">
        <v>76</v>
      </c>
      <c r="E18" s="91">
        <f>Paiements!C38</f>
        <v>0</v>
      </c>
      <c r="F18" s="9" t="s">
        <v>0</v>
      </c>
    </row>
    <row r="19" spans="1:6" ht="18.75" x14ac:dyDescent="0.3">
      <c r="B19" s="8"/>
      <c r="D19" s="11" t="s">
        <v>17</v>
      </c>
      <c r="E19" s="94">
        <f>SUM(E18)</f>
        <v>0</v>
      </c>
    </row>
    <row r="20" spans="1:6" ht="18.75" x14ac:dyDescent="0.3">
      <c r="B20" s="8"/>
      <c r="D20" s="11"/>
      <c r="E20" s="12"/>
    </row>
    <row r="21" spans="1:6" x14ac:dyDescent="0.25">
      <c r="A21" s="13" t="s">
        <v>18</v>
      </c>
      <c r="B21" s="8"/>
      <c r="D21" s="8"/>
      <c r="E21" s="10"/>
    </row>
    <row r="22" spans="1:6" x14ac:dyDescent="0.25">
      <c r="D22" s="14"/>
      <c r="E22" s="10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Paiements</vt:lpstr>
      <vt:lpstr>Reçu impôt 2019</vt:lpstr>
      <vt:lpstr>Reçu impôt 2020)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2019-04-09T17:47:37Z</cp:lastPrinted>
  <dcterms:created xsi:type="dcterms:W3CDTF">2019-03-14T12:07:41Z</dcterms:created>
  <dcterms:modified xsi:type="dcterms:W3CDTF">2019-04-10T01:53:40Z</dcterms:modified>
</cp:coreProperties>
</file>