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691" documentId="8_{83B9ECCE-92CF-4BE1-8EBC-7FBC5F527808}" xr6:coauthVersionLast="41" xr6:coauthVersionMax="41" xr10:uidLastSave="{84B4812A-8C40-4831-B575-6DE558817F37}"/>
  <bookViews>
    <workbookView xWindow="-120" yWindow="-120" windowWidth="29040" windowHeight="15840" tabRatio="602" xr2:uid="{00000000-000D-0000-FFFF-FFFF00000000}"/>
  </bookViews>
  <sheets>
    <sheet name="Formulaire" sheetId="6" r:id="rId1"/>
    <sheet name="Paiements" sheetId="2" r:id="rId2"/>
    <sheet name="Reçu impôt 2019" sheetId="4" r:id="rId3"/>
    <sheet name="Reçu impôt 2020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2" i="6" l="1"/>
  <c r="F28" i="6"/>
  <c r="F29" i="6"/>
  <c r="F30" i="6"/>
  <c r="F31" i="6"/>
  <c r="H2" i="6"/>
  <c r="H28" i="6" l="1"/>
  <c r="C7" i="2" l="1"/>
  <c r="F5" i="2"/>
  <c r="C5" i="2"/>
  <c r="B18" i="4"/>
  <c r="B22" i="6" l="1"/>
  <c r="G22" i="6" l="1"/>
  <c r="G23" i="6" s="1"/>
  <c r="G24" i="6" l="1"/>
  <c r="C28" i="6" s="1"/>
  <c r="C30" i="6"/>
  <c r="C31" i="6"/>
  <c r="C29" i="6"/>
  <c r="G30" i="6" l="1"/>
  <c r="H30" i="6"/>
  <c r="G31" i="6"/>
  <c r="H31" i="6"/>
  <c r="G29" i="6"/>
  <c r="H29" i="6"/>
  <c r="G28" i="6"/>
  <c r="C13" i="2"/>
  <c r="C49" i="2" l="1"/>
  <c r="G9" i="2" l="1"/>
  <c r="B9" i="2"/>
  <c r="F21" i="5" l="1"/>
  <c r="E21" i="4"/>
</calcChain>
</file>

<file path=xl/sharedStrings.xml><?xml version="1.0" encoding="utf-8"?>
<sst xmlns="http://schemas.openxmlformats.org/spreadsheetml/2006/main" count="269" uniqueCount="107">
  <si>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</si>
  <si>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</si>
  <si>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</si>
  <si>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</si>
  <si>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</si>
  <si>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</si>
  <si>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</si>
  <si>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</si>
  <si>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</si>
  <si>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</si>
  <si>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</si>
  <si>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</si>
  <si>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</si>
  <si>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</si>
  <si>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</si>
  <si>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</si>
  <si>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Nom des enfants</t>
  </si>
  <si>
    <t>Date de naissance</t>
  </si>
  <si>
    <t>Service</t>
  </si>
  <si>
    <t>Dates</t>
  </si>
  <si>
    <t>Montant</t>
  </si>
  <si>
    <t>Nombre de semaines</t>
  </si>
  <si>
    <t>Mary-Ann Holmes</t>
  </si>
  <si>
    <t>02-07-2006</t>
  </si>
  <si>
    <t>Cours de guitare</t>
  </si>
  <si>
    <t>Janvier à juin 2018</t>
  </si>
  <si>
    <t>Inscription</t>
  </si>
  <si>
    <t>Cours de violon</t>
  </si>
  <si>
    <t>Sept à déc 2018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</si>
  <si>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</si>
  <si>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</si>
  <si>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</si>
  <si>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</si>
  <si>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</si>
  <si>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</si>
  <si>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</si>
  <si>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</si>
  <si>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</si>
  <si>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</si>
  <si>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</si>
  <si>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Reçu 2020</t>
  </si>
  <si>
    <t>Ville</t>
  </si>
  <si>
    <t>Âge</t>
  </si>
  <si>
    <t>Cours choisi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</si>
  <si>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</si>
  <si>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</si>
  <si>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</si>
  <si>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</si>
  <si>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</si>
  <si>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</si>
  <si>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</si>
  <si>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Août</t>
  </si>
  <si>
    <t>Sept</t>
  </si>
  <si>
    <t>Oct</t>
  </si>
  <si>
    <t>Nov</t>
  </si>
  <si>
    <t>Déc</t>
  </si>
  <si>
    <t xml:space="preserve">  </t>
  </si>
  <si>
    <t>Juin</t>
  </si>
  <si>
    <t>CHÈQUES</t>
  </si>
  <si>
    <t>RECUS</t>
  </si>
  <si>
    <t>Juill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</si>
  <si>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</si>
  <si>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</si>
  <si>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</si>
  <si>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</si>
  <si>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</si>
  <si>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</si>
  <si>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</si>
  <si>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</si>
  <si>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</si>
  <si>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</si>
  <si>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</si>
  <si>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</si>
  <si>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</si>
  <si>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</si>
  <si>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</si>
  <si>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</si>
  <si>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</si>
  <si>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</si>
  <si>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Code Postal</t>
  </si>
  <si>
    <t>Rabais sur  un seul paiement</t>
  </si>
  <si>
    <t>30 minutes</t>
  </si>
  <si>
    <t>45 minutes</t>
  </si>
  <si>
    <t>60 minutes</t>
  </si>
  <si>
    <t>75 minutes</t>
  </si>
  <si>
    <t>90 minutes</t>
  </si>
  <si>
    <t>Martin Caron</t>
  </si>
  <si>
    <t>Piano</t>
  </si>
  <si>
    <t>lundi</t>
  </si>
  <si>
    <t>15h.30</t>
  </si>
  <si>
    <t>3 déc</t>
  </si>
  <si>
    <t>4 déc</t>
  </si>
  <si>
    <t xml:space="preserve">                2019-2020</t>
  </si>
  <si>
    <t/>
  </si>
  <si>
    <t xml:space="preserve">             Tél</t>
  </si>
  <si>
    <t xml:space="preserve">              Cel</t>
  </si>
  <si>
    <t>Nom de famille</t>
  </si>
  <si>
    <r>
      <rPr>
        <b/>
        <sz val="7"/>
        <color theme="1"/>
        <rFont val="Arial Narrow"/>
        <family val="2"/>
      </rPr>
      <t>Début</t>
    </r>
    <r>
      <rPr>
        <sz val="7"/>
        <color theme="1"/>
        <rFont val="Arial Narrow"/>
        <family val="2"/>
      </rPr>
      <t xml:space="preserve"> : 31 aout 2019. </t>
    </r>
    <r>
      <rPr>
        <b/>
        <sz val="7"/>
        <color theme="1"/>
        <rFont val="Arial Narrow"/>
        <family val="2"/>
      </rPr>
      <t>Fin</t>
    </r>
    <r>
      <rPr>
        <sz val="7"/>
        <color theme="1"/>
        <rFont val="Arial Narrow"/>
        <family val="2"/>
      </rPr>
      <t xml:space="preserve"> 1é juin 2019 élèves du mardi au samedi. 9-10 juin du dimanche ,lundi.  </t>
    </r>
    <r>
      <rPr>
        <b/>
        <sz val="7"/>
        <color theme="1"/>
        <rFont val="Arial Narrow"/>
        <family val="2"/>
      </rPr>
      <t>Congés</t>
    </r>
    <r>
      <rPr>
        <sz val="7"/>
        <color theme="1"/>
        <rFont val="Arial Narrow"/>
        <family val="2"/>
      </rPr>
      <t xml:space="preserve"> 2 et 3 sept. 23 déc 2018 au 5 jan 2019, 3 au 9 mars 2019, 19 au 22 avril 2019</t>
    </r>
  </si>
  <si>
    <t xml:space="preserve">                        COURS PRIVÉS</t>
  </si>
  <si>
    <t>spécial</t>
  </si>
  <si>
    <t>Couriel</t>
  </si>
  <si>
    <t xml:space="preserve">  normal</t>
  </si>
  <si>
    <t>Prof</t>
  </si>
  <si>
    <t>Minutes</t>
  </si>
  <si>
    <t xml:space="preserve">           Minutes</t>
  </si>
  <si>
    <t>Bonjour.</t>
  </si>
  <si>
    <t xml:space="preserve">Je voudrais que quand il y a un 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</si>
</sst>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#,##0\ [$$-C0C]_);[Red]\(#,##0\ [$$-C0C]\)"/>
    <numFmt numFmtId="167" formatCode="_ * #,##0.00_)\ [$$-C0C]_ ;_ * \(#,##0.00\)\ [$$-C0C]_ ;_ * &quot;-&quot;??_)\ [$$-C0C]_ ;_ @_ "/>
    <numFmt numFmtId="168" formatCode="_([$$-409]* #,##0.00_);_([$$-409]* \(#,##0.00\);_([$$-409]* &quot;-&quot;??_);_(@_)"/>
    <numFmt numFmtId="169" formatCode="&quot;$&quot;#,##0.00"/>
    <numFmt numFmtId="170" formatCode="[&lt;=9999999]###\-####;###\-###\-####"/>
    <numFmt numFmtId="171" formatCode="[$-409]d\-mmm\-yyyy;@"/>
  </numFmts>
  <fonts count="3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sz val="9"/>
      <color theme="1"/>
      <name val="Arial Narrow"/>
      <family val="2"/>
    </font>
    <font>
      <i/>
      <sz val="20"/>
      <color rgb="FFFF0000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sz val="11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0"/>
      <color theme="1"/>
      <name val="Calibri"/>
      <family val="2"/>
      <scheme val="minor"/>
    </font>
    <font>
      <sz val="18"/>
      <color rgb="FFFF0000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6" fontId="0" fillId="0" borderId="0" xfId="0" applyNumberFormat="1" applyAlignment="1">
      <alignment horizontal="right"/>
    </xf>
    <xf numFmtId="166" fontId="0" fillId="0" borderId="0" xfId="0" applyNumberFormat="1"/>
    <xf numFmtId="164" fontId="0" fillId="0" borderId="0" xfId="0" applyNumberFormat="1"/>
    <xf numFmtId="16" fontId="0" fillId="0" borderId="0" xfId="0" applyNumberFormat="1" applyAlignment="1">
      <alignment horizontal="right"/>
    </xf>
    <xf numFmtId="166" fontId="0" fillId="0" borderId="2" xfId="0" applyNumberFormat="1" applyBorder="1"/>
    <xf numFmtId="15" fontId="1" fillId="0" borderId="0" xfId="0" applyNumberFormat="1" applyFont="1"/>
    <xf numFmtId="166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167" fontId="0" fillId="0" borderId="0" xfId="0" applyNumberFormat="1"/>
    <xf numFmtId="0" fontId="6" fillId="0" borderId="0" xfId="0" applyFont="1" applyAlignment="1">
      <alignment horizontal="center"/>
    </xf>
    <xf numFmtId="0" fontId="0" fillId="0" borderId="3" xfId="0" applyBorder="1"/>
    <xf numFmtId="167" fontId="0" fillId="0" borderId="3" xfId="0" applyNumberFormat="1" applyBorder="1"/>
    <xf numFmtId="0" fontId="0" fillId="0" borderId="3" xfId="0" applyBorder="1" applyAlignment="1">
      <alignment horizontal="center"/>
    </xf>
    <xf numFmtId="167" fontId="0" fillId="0" borderId="6" xfId="0" applyNumberFormat="1" applyBorder="1"/>
    <xf numFmtId="0" fontId="0" fillId="2" borderId="3" xfId="0" applyFill="1" applyBorder="1"/>
    <xf numFmtId="167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7" fontId="0" fillId="2" borderId="3" xfId="0" applyNumberFormat="1" applyFill="1" applyBorder="1"/>
    <xf numFmtId="167" fontId="0" fillId="2" borderId="9" xfId="0" applyNumberFormat="1" applyFill="1" applyBorder="1"/>
    <xf numFmtId="167" fontId="0" fillId="0" borderId="3" xfId="0" applyNumberFormat="1" applyBorder="1" applyAlignment="1">
      <alignment horizontal="center"/>
    </xf>
    <xf numFmtId="0" fontId="0" fillId="3" borderId="3" xfId="0" applyFill="1" applyBorder="1"/>
    <xf numFmtId="167" fontId="0" fillId="3" borderId="3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4" xfId="0" applyFont="1" applyBorder="1" applyAlignment="1" applyProtection="1">
      <alignment vertical="center"/>
      <protection locked="0"/>
    </xf>
    <xf numFmtId="167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9" fontId="10" fillId="0" borderId="0" xfId="0" applyNumberFormat="1" applyFont="1" applyAlignment="1" applyProtection="1">
      <alignment vertical="center"/>
      <protection locked="0"/>
    </xf>
    <xf numFmtId="169" fontId="10" fillId="0" borderId="0" xfId="0" applyNumberFormat="1" applyFont="1" applyAlignment="1">
      <alignment horizontal="center" vertical="center"/>
    </xf>
    <xf numFmtId="169" fontId="12" fillId="0" borderId="0" xfId="0" applyNumberFormat="1" applyFont="1" applyAlignment="1" applyProtection="1">
      <alignment horizontal="left" vertical="center"/>
      <protection locked="0"/>
    </xf>
    <xf numFmtId="169" fontId="10" fillId="0" borderId="0" xfId="0" applyNumberFormat="1" applyFont="1" applyProtection="1">
      <protection locked="0"/>
    </xf>
    <xf numFmtId="169" fontId="10" fillId="0" borderId="0" xfId="0" applyNumberFormat="1" applyFont="1" applyAlignment="1">
      <alignment horizontal="center"/>
    </xf>
    <xf numFmtId="0" fontId="10" fillId="0" borderId="0" xfId="0" applyFont="1"/>
    <xf numFmtId="0" fontId="9" fillId="0" borderId="0" xfId="0" applyFont="1" applyProtection="1">
      <protection locked="0"/>
    </xf>
    <xf numFmtId="0" fontId="8" fillId="0" borderId="8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8" fillId="5" borderId="13" xfId="0" applyFont="1" applyFill="1" applyBorder="1" applyAlignment="1" applyProtection="1">
      <alignment horizontal="right" vertical="center"/>
      <protection locked="0"/>
    </xf>
    <xf numFmtId="0" fontId="16" fillId="0" borderId="0" xfId="0" applyFont="1" applyAlignment="1">
      <alignment vertical="top" textRotation="30"/>
    </xf>
    <xf numFmtId="0" fontId="14" fillId="4" borderId="0" xfId="0" applyFont="1" applyFill="1" applyAlignment="1">
      <alignment horizontal="center" vertical="center" textRotation="23"/>
    </xf>
    <xf numFmtId="0" fontId="17" fillId="0" borderId="6" xfId="0" applyFont="1" applyBorder="1" applyAlignment="1">
      <alignment vertical="center"/>
    </xf>
    <xf numFmtId="0" fontId="17" fillId="0" borderId="3" xfId="0" applyFont="1" applyBorder="1" applyAlignment="1">
      <alignment vertical="center"/>
    </xf>
    <xf numFmtId="0" fontId="17" fillId="0" borderId="3" xfId="0" applyFont="1" applyBorder="1" applyAlignment="1">
      <alignment horizontal="left" vertical="center"/>
    </xf>
    <xf numFmtId="0" fontId="17" fillId="0" borderId="4" xfId="0" applyFont="1" applyBorder="1" applyAlignment="1">
      <alignment vertical="center"/>
    </xf>
    <xf numFmtId="0" fontId="17" fillId="0" borderId="6" xfId="0" applyFont="1" applyBorder="1" applyAlignment="1" applyProtection="1">
      <alignment horizontal="right" vertical="center"/>
      <protection locked="0"/>
    </xf>
    <xf numFmtId="0" fontId="17" fillId="0" borderId="3" xfId="0" applyFont="1" applyBorder="1" applyAlignment="1">
      <alignment horizontal="right" vertical="center"/>
    </xf>
    <xf numFmtId="0" fontId="17" fillId="0" borderId="0" xfId="0" applyFont="1" applyAlignment="1">
      <alignment horizontal="right" vertical="center"/>
    </xf>
    <xf numFmtId="167" fontId="8" fillId="0" borderId="0" xfId="0" applyNumberFormat="1" applyFont="1" applyAlignment="1">
      <alignment horizontal="center" vertical="center"/>
    </xf>
    <xf numFmtId="0" fontId="9" fillId="0" borderId="0" xfId="0" applyFont="1" applyAlignment="1" applyProtection="1">
      <alignment vertical="center"/>
      <protection locked="0"/>
    </xf>
    <xf numFmtId="0" fontId="16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0" fillId="0" borderId="0" xfId="0" applyFont="1" applyAlignment="1">
      <alignment horizontal="left" vertic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21" fillId="0" borderId="0" xfId="0" applyFont="1"/>
    <xf numFmtId="0" fontId="0" fillId="0" borderId="0" xfId="0" applyAlignment="1">
      <alignment horizontal="center" vertical="top"/>
    </xf>
    <xf numFmtId="0" fontId="17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0" fontId="10" fillId="0" borderId="0" xfId="0" applyFont="1" applyAlignment="1">
      <alignment horizontal="left" vertical="center"/>
    </xf>
    <xf numFmtId="0" fontId="10" fillId="0" borderId="16" xfId="0" applyFont="1" applyBorder="1" applyAlignment="1">
      <alignment horizontal="center" vertical="center"/>
    </xf>
    <xf numFmtId="168" fontId="24" fillId="0" borderId="14" xfId="0" applyNumberFormat="1" applyFont="1" applyBorder="1" applyAlignment="1">
      <alignment horizontal="center" vertical="center"/>
    </xf>
    <xf numFmtId="168" fontId="24" fillId="0" borderId="4" xfId="0" applyNumberFormat="1" applyFont="1" applyBorder="1" applyAlignment="1">
      <alignment horizontal="center" vertical="center"/>
    </xf>
    <xf numFmtId="168" fontId="25" fillId="0" borderId="5" xfId="0" applyNumberFormat="1" applyFont="1" applyBorder="1" applyAlignment="1">
      <alignment vertical="center"/>
    </xf>
    <xf numFmtId="0" fontId="12" fillId="0" borderId="18" xfId="0" applyFont="1" applyBorder="1" applyAlignment="1">
      <alignment horizontal="center" vertical="center"/>
    </xf>
    <xf numFmtId="167" fontId="12" fillId="0" borderId="18" xfId="0" applyNumberFormat="1" applyFont="1" applyBorder="1" applyAlignment="1">
      <alignment horizontal="center" vertical="center"/>
    </xf>
    <xf numFmtId="0" fontId="12" fillId="0" borderId="19" xfId="2" applyNumberFormat="1" applyFont="1" applyBorder="1" applyAlignment="1">
      <alignment horizontal="center" vertical="center"/>
    </xf>
    <xf numFmtId="0" fontId="26" fillId="0" borderId="4" xfId="0" applyFont="1" applyBorder="1" applyAlignment="1">
      <alignment horizontal="left" vertical="center"/>
    </xf>
    <xf numFmtId="168" fontId="25" fillId="0" borderId="3" xfId="1" applyNumberFormat="1" applyFont="1" applyBorder="1" applyAlignment="1" applyProtection="1">
      <alignment vertical="center"/>
      <protection locked="0"/>
    </xf>
    <xf numFmtId="168" fontId="25" fillId="0" borderId="4" xfId="0" applyNumberFormat="1" applyFont="1" applyBorder="1" applyAlignment="1">
      <alignment vertical="center"/>
    </xf>
    <xf numFmtId="10" fontId="26" fillId="0" borderId="6" xfId="2" applyNumberFormat="1" applyFont="1" applyBorder="1" applyAlignment="1" applyProtection="1">
      <alignment horizontal="center" vertical="center"/>
      <protection locked="0"/>
    </xf>
    <xf numFmtId="0" fontId="26" fillId="5" borderId="13" xfId="0" applyFont="1" applyFill="1" applyBorder="1" applyAlignment="1" applyProtection="1">
      <alignment vertical="center"/>
      <protection locked="0"/>
    </xf>
    <xf numFmtId="0" fontId="25" fillId="0" borderId="0" xfId="0" applyFont="1" applyAlignment="1" applyProtection="1">
      <alignment vertical="center"/>
      <protection locked="0"/>
    </xf>
    <xf numFmtId="0" fontId="26" fillId="0" borderId="0" xfId="0" applyFont="1" applyAlignment="1">
      <alignment horizontal="right" vertical="center"/>
    </xf>
    <xf numFmtId="168" fontId="25" fillId="0" borderId="6" xfId="0" applyNumberFormat="1" applyFont="1" applyBorder="1" applyAlignment="1">
      <alignment vertical="center"/>
    </xf>
    <xf numFmtId="0" fontId="26" fillId="0" borderId="5" xfId="0" applyFont="1" applyBorder="1" applyAlignment="1">
      <alignment horizontal="right" vertical="center"/>
    </xf>
    <xf numFmtId="167" fontId="26" fillId="0" borderId="3" xfId="0" applyNumberFormat="1" applyFont="1" applyBorder="1" applyAlignment="1">
      <alignment horizontal="right" vertical="center"/>
    </xf>
    <xf numFmtId="167" fontId="25" fillId="0" borderId="0" xfId="0" applyNumberFormat="1" applyFont="1" applyAlignment="1" applyProtection="1">
      <alignment vertical="center"/>
      <protection locked="0"/>
    </xf>
    <xf numFmtId="0" fontId="26" fillId="0" borderId="11" xfId="0" applyFont="1" applyBorder="1" applyAlignment="1">
      <alignment horizontal="left" vertical="center"/>
    </xf>
    <xf numFmtId="0" fontId="26" fillId="5" borderId="13" xfId="0" applyFont="1" applyFill="1" applyBorder="1" applyAlignment="1" applyProtection="1">
      <alignment horizontal="left" vertical="center"/>
      <protection locked="0"/>
    </xf>
    <xf numFmtId="168" fontId="25" fillId="0" borderId="12" xfId="0" applyNumberFormat="1" applyFont="1" applyBorder="1" applyAlignment="1">
      <alignment vertical="center"/>
    </xf>
    <xf numFmtId="168" fontId="25" fillId="0" borderId="10" xfId="0" applyNumberFormat="1" applyFont="1" applyBorder="1" applyAlignment="1">
      <alignment vertical="center"/>
    </xf>
    <xf numFmtId="168" fontId="27" fillId="0" borderId="3" xfId="0" applyNumberFormat="1" applyFont="1" applyBorder="1" applyAlignment="1">
      <alignment vertical="center"/>
    </xf>
    <xf numFmtId="168" fontId="25" fillId="0" borderId="3" xfId="0" applyNumberFormat="1" applyFont="1" applyBorder="1" applyAlignment="1">
      <alignment vertical="center"/>
    </xf>
    <xf numFmtId="168" fontId="25" fillId="0" borderId="0" xfId="0" applyNumberFormat="1" applyFont="1" applyAlignment="1">
      <alignment vertical="center"/>
    </xf>
    <xf numFmtId="0" fontId="26" fillId="0" borderId="4" xfId="0" applyFont="1" applyBorder="1" applyAlignment="1" applyProtection="1">
      <alignment horizontal="center"/>
      <protection locked="0"/>
    </xf>
    <xf numFmtId="0" fontId="28" fillId="0" borderId="3" xfId="0" applyFont="1" applyBorder="1" applyAlignment="1">
      <alignment vertical="center"/>
    </xf>
    <xf numFmtId="0" fontId="28" fillId="0" borderId="3" xfId="0" applyFont="1" applyBorder="1" applyAlignment="1">
      <alignment horizontal="right" vertical="center"/>
    </xf>
    <xf numFmtId="0" fontId="29" fillId="0" borderId="3" xfId="0" applyFont="1" applyBorder="1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locked="0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5" xfId="0" applyFont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0" fontId="12" fillId="0" borderId="3" xfId="0" applyFont="1" applyBorder="1" applyAlignment="1" applyProtection="1">
      <alignment horizontal="left" vertical="center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0" fontId="12" fillId="0" borderId="0" xfId="0" applyFont="1" applyAlignment="1">
      <alignment horizontal="left"/>
    </xf>
    <xf numFmtId="0" fontId="20" fillId="0" borderId="0" xfId="0" applyFont="1" applyAlignment="1">
      <alignment horizontal="left" vertical="center"/>
    </xf>
    <xf numFmtId="0" fontId="22" fillId="0" borderId="0" xfId="0" applyFont="1" applyAlignment="1" applyProtection="1">
      <alignment horizontal="center" textRotation="45"/>
      <protection locked="0"/>
    </xf>
    <xf numFmtId="0" fontId="15" fillId="0" borderId="0" xfId="0" applyFont="1" applyAlignment="1" applyProtection="1">
      <alignment horizontal="left" vertical="center"/>
      <protection locked="0"/>
    </xf>
    <xf numFmtId="0" fontId="10" fillId="0" borderId="6" xfId="0" applyFont="1" applyBorder="1" applyAlignment="1" applyProtection="1">
      <alignment horizontal="left" vertical="center"/>
      <protection locked="0"/>
    </xf>
    <xf numFmtId="0" fontId="8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left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3" xfId="0" applyFont="1" applyBorder="1" applyAlignment="1">
      <alignment horizontal="left"/>
    </xf>
    <xf numFmtId="167" fontId="26" fillId="0" borderId="4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0" fontId="10" fillId="0" borderId="3" xfId="0" applyFont="1" applyBorder="1" applyAlignment="1">
      <alignment horizontal="center" vertical="center"/>
    </xf>
    <xf numFmtId="167" fontId="26" fillId="0" borderId="5" xfId="1" applyNumberFormat="1" applyFont="1" applyBorder="1" applyAlignment="1">
      <alignment horizontal="left" vertical="center"/>
    </xf>
    <xf numFmtId="167" fontId="26" fillId="0" borderId="3" xfId="1" applyNumberFormat="1" applyFont="1" applyBorder="1" applyAlignment="1">
      <alignment horizontal="left" vertical="center"/>
    </xf>
    <xf numFmtId="0" fontId="9" fillId="0" borderId="0" xfId="0" applyFont="1" applyAlignment="1">
      <alignment horizontal="center" vertical="top"/>
    </xf>
    <xf numFmtId="0" fontId="11" fillId="0" borderId="1" xfId="0" applyFont="1" applyBorder="1" applyAlignment="1">
      <alignment horizontal="center"/>
    </xf>
    <xf numFmtId="0" fontId="26" fillId="0" borderId="4" xfId="0" applyFont="1" applyBorder="1" applyAlignment="1">
      <alignment horizontal="left" vertical="center"/>
    </xf>
    <xf numFmtId="0" fontId="26" fillId="0" borderId="5" xfId="0" applyFont="1" applyBorder="1" applyAlignment="1">
      <alignment horizontal="left" vertical="center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left" vertical="center"/>
      <protection locked="0"/>
    </xf>
    <xf numFmtId="171" fontId="10" fillId="0" borderId="4" xfId="0" applyNumberFormat="1" applyFont="1" applyBorder="1" applyAlignment="1" applyProtection="1">
      <alignment horizontal="left" vertical="center"/>
      <protection locked="0"/>
    </xf>
    <xf numFmtId="171" fontId="10" fillId="0" borderId="5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0" borderId="5" xfId="0" applyFont="1" applyBorder="1" applyAlignment="1" applyProtection="1">
      <alignment horizontal="left" vertical="center"/>
      <protection locked="0"/>
    </xf>
    <xf numFmtId="170" fontId="10" fillId="0" borderId="3" xfId="0" applyNumberFormat="1" applyFont="1" applyBorder="1" applyAlignment="1" applyProtection="1">
      <alignment horizontal="left" vertical="center"/>
      <protection locked="0"/>
    </xf>
    <xf numFmtId="0" fontId="25" fillId="0" borderId="8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3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6" fillId="0" borderId="0" xfId="0" applyFont="1" applyAlignment="1" applyProtection="1">
      <alignment horizont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13" fillId="0" borderId="0" xfId="0" applyFont="1" applyAlignment="1" applyProtection="1">
      <alignment horizontal="left" vertical="top"/>
      <protection locked="0"/>
    </xf>
    <xf numFmtId="169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0" fontId="15" fillId="0" borderId="3" xfId="0" applyFont="1" applyBorder="1" applyAlignment="1" applyProtection="1">
      <alignment horizontal="center" vertical="center"/>
      <protection locked="0"/>
    </xf>
    <xf numFmtId="0" fontId="15" fillId="0" borderId="17" xfId="0" applyFont="1" applyBorder="1" applyAlignment="1" applyProtection="1">
      <alignment horizontal="center" vertical="center"/>
      <protection locked="0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6" xfId="0" applyFont="1" applyBorder="1" applyAlignment="1" applyProtection="1">
      <alignment horizontal="center" vertical="center"/>
      <protection locked="0"/>
    </xf>
    <xf numFmtId="0" fontId="15" fillId="0" borderId="14" xfId="0" applyFont="1" applyBorder="1" applyAlignment="1" applyProtection="1">
      <alignment horizontal="center" vertical="center"/>
      <protection locked="0"/>
    </xf>
    <xf numFmtId="0" fontId="10" fillId="4" borderId="20" xfId="0" applyFont="1" applyFill="1" applyBorder="1" applyAlignment="1" applyProtection="1">
      <alignment horizontal="center" vertical="center"/>
      <protection locked="0"/>
    </xf>
    <xf numFmtId="0" fontId="17" fillId="0" borderId="5" xfId="0" applyFont="1" applyBorder="1" applyAlignment="1">
      <alignment horizontal="right" vertical="center"/>
    </xf>
    <xf numFmtId="168" fontId="25" fillId="0" borderId="21" xfId="0" applyNumberFormat="1" applyFont="1" applyBorder="1" applyAlignment="1">
      <alignment vertical="center"/>
    </xf>
    <xf numFmtId="168" fontId="12" fillId="0" borderId="22" xfId="0" applyNumberFormat="1" applyFont="1" applyBorder="1" applyAlignment="1">
      <alignment horizontal="center" vertical="center"/>
    </xf>
    <xf numFmtId="0" fontId="23" fillId="0" borderId="24" xfId="0" applyFont="1" applyBorder="1" applyAlignment="1">
      <alignment horizontal="center" vertical="center"/>
    </xf>
    <xf numFmtId="0" fontId="13" fillId="0" borderId="10" xfId="0" applyFont="1" applyBorder="1" applyAlignment="1" applyProtection="1">
      <alignment horizontal="left" vertical="top"/>
      <protection locked="0"/>
    </xf>
    <xf numFmtId="169" fontId="10" fillId="0" borderId="0" xfId="0" applyNumberFormat="1" applyFont="1" applyAlignment="1" applyProtection="1">
      <alignment horizontal="center" vertical="center"/>
      <protection locked="0"/>
    </xf>
    <xf numFmtId="0" fontId="10" fillId="5" borderId="6" xfId="0" applyFont="1" applyFill="1" applyBorder="1" applyAlignment="1" applyProtection="1">
      <alignment horizontal="center" vertical="center"/>
      <protection locked="0"/>
    </xf>
    <xf numFmtId="0" fontId="10" fillId="4" borderId="26" xfId="0" applyFont="1" applyFill="1" applyBorder="1" applyAlignment="1" applyProtection="1">
      <alignment horizontal="center" vertical="center"/>
      <protection locked="0"/>
    </xf>
    <xf numFmtId="0" fontId="23" fillId="0" borderId="15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167" fontId="12" fillId="0" borderId="7" xfId="0" applyNumberFormat="1" applyFont="1" applyBorder="1" applyAlignment="1">
      <alignment horizontal="center" vertical="center"/>
    </xf>
    <xf numFmtId="0" fontId="12" fillId="0" borderId="27" xfId="2" applyNumberFormat="1" applyFont="1" applyBorder="1" applyAlignment="1">
      <alignment horizontal="center" vertical="center"/>
    </xf>
    <xf numFmtId="0" fontId="10" fillId="5" borderId="25" xfId="0" applyFont="1" applyFill="1" applyBorder="1" applyAlignment="1" applyProtection="1">
      <alignment horizontal="center" vertical="center"/>
      <protection locked="0"/>
    </xf>
    <xf numFmtId="168" fontId="12" fillId="0" borderId="22" xfId="0" applyNumberFormat="1" applyFont="1" applyBorder="1" applyAlignment="1">
      <alignment vertical="center"/>
    </xf>
    <xf numFmtId="168" fontId="12" fillId="0" borderId="25" xfId="0" applyNumberFormat="1" applyFont="1" applyBorder="1" applyAlignment="1">
      <alignment vertical="center"/>
    </xf>
    <xf numFmtId="168" fontId="12" fillId="0" borderId="23" xfId="0" applyNumberFormat="1" applyFont="1" applyBorder="1" applyAlignment="1">
      <alignment horizontal="center"/>
    </xf>
    <xf numFmtId="167" fontId="26" fillId="0" borderId="5" xfId="0" applyNumberFormat="1" applyFont="1" applyBorder="1" applyAlignment="1">
      <alignment horizontal="center" vertical="center"/>
    </xf>
    <xf numFmtId="0" fontId="10" fillId="0" borderId="10" xfId="0" applyFont="1" applyBorder="1" applyAlignment="1">
      <alignment horizontal="left" vertical="center"/>
    </xf>
    <xf numFmtId="0" fontId="25" fillId="0" borderId="28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26" fillId="0" borderId="7" xfId="0" applyFont="1" applyBorder="1" applyAlignment="1">
      <alignment horizontal="left" vertical="center"/>
    </xf>
    <xf numFmtId="0" fontId="26" fillId="5" borderId="13" xfId="0" applyFont="1" applyFill="1" applyBorder="1" applyAlignment="1" applyProtection="1">
      <alignment horizontal="center" vertical="center"/>
      <protection locked="0"/>
    </xf>
    <xf numFmtId="0" fontId="8" fillId="5" borderId="13" xfId="0" applyFont="1" applyFill="1" applyBorder="1" applyAlignment="1" applyProtection="1">
      <alignment horizontal="center" vertical="center"/>
      <protection locked="0"/>
    </xf>
    <xf numFmtId="168" fontId="12" fillId="0" borderId="23" xfId="2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30" fillId="0" borderId="0" xfId="0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31</xdr:row>
      <xdr:rowOff>44450</xdr:rowOff>
    </xdr:from>
    <xdr:to>
      <xdr:col>9</xdr:col>
      <xdr:colOff>663575</xdr:colOff>
      <xdr:row>38</xdr:row>
      <xdr:rowOff>177800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819900"/>
          <a:ext cx="6026149" cy="150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fond.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80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8</xdr:col>
      <xdr:colOff>0</xdr:colOff>
      <xdr:row>28</xdr:row>
      <xdr:rowOff>25400</xdr:rowOff>
    </xdr:from>
    <xdr:to>
      <xdr:col>10</xdr:col>
      <xdr:colOff>330200</xdr:colOff>
      <xdr:row>28</xdr:row>
      <xdr:rowOff>317500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5C7E930-83D9-4421-B6BC-FB3553540EEE}"/>
            </a:ext>
          </a:extLst>
        </xdr:cNvPr>
        <xdr:cNvSpPr txBox="1"/>
      </xdr:nvSpPr>
      <xdr:spPr>
        <a:xfrm>
          <a:off x="4699000" y="5791200"/>
          <a:ext cx="1308100" cy="29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Septembre 2019</a:t>
          </a:r>
        </a:p>
      </xdr:txBody>
    </xdr:sp>
    <xdr:clientData/>
  </xdr:twoCellAnchor>
  <xdr:twoCellAnchor>
    <xdr:from>
      <xdr:col>8</xdr:col>
      <xdr:colOff>0</xdr:colOff>
      <xdr:row>28</xdr:row>
      <xdr:rowOff>317500</xdr:rowOff>
    </xdr:from>
    <xdr:to>
      <xdr:col>10</xdr:col>
      <xdr:colOff>336550</xdr:colOff>
      <xdr:row>29</xdr:row>
      <xdr:rowOff>349250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25C47B37-EDE4-433C-99E3-CFFB97A425CD}"/>
            </a:ext>
          </a:extLst>
        </xdr:cNvPr>
        <xdr:cNvSpPr txBox="1"/>
      </xdr:nvSpPr>
      <xdr:spPr>
        <a:xfrm>
          <a:off x="4699000" y="6083300"/>
          <a:ext cx="131445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700"/>
            <a:t>1</a:t>
          </a:r>
          <a:r>
            <a:rPr lang="fr-CA" sz="700" baseline="0"/>
            <a:t> sep, et 1 nov, 2019</a:t>
          </a:r>
        </a:p>
        <a:p>
          <a:r>
            <a:rPr lang="fr-CA" sz="700" baseline="0"/>
            <a:t>15 janvier, 15 mars 2020</a:t>
          </a:r>
        </a:p>
        <a:p>
          <a:endParaRPr lang="fr-CA" sz="800"/>
        </a:p>
      </xdr:txBody>
    </xdr:sp>
    <xdr:clientData/>
  </xdr:twoCellAnchor>
  <xdr:oneCellAnchor>
    <xdr:from>
      <xdr:col>8</xdr:col>
      <xdr:colOff>6350</xdr:colOff>
      <xdr:row>30</xdr:row>
      <xdr:rowOff>6350</xdr:rowOff>
    </xdr:from>
    <xdr:ext cx="1320800" cy="34925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D8436880-3B5A-442F-A871-4B978714A582}"/>
            </a:ext>
          </a:extLst>
        </xdr:cNvPr>
        <xdr:cNvSpPr txBox="1"/>
      </xdr:nvSpPr>
      <xdr:spPr>
        <a:xfrm>
          <a:off x="4705350" y="6451600"/>
          <a:ext cx="1320800" cy="3492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1 ou l5,  sept à mai</a:t>
          </a:r>
        </a:p>
      </xdr:txBody>
    </xdr:sp>
    <xdr:clientData/>
  </xdr:oneCellAnchor>
  <xdr:twoCellAnchor>
    <xdr:from>
      <xdr:col>11</xdr:col>
      <xdr:colOff>31750</xdr:colOff>
      <xdr:row>18</xdr:row>
      <xdr:rowOff>0</xdr:rowOff>
    </xdr:from>
    <xdr:to>
      <xdr:col>16</xdr:col>
      <xdr:colOff>260350</xdr:colOff>
      <xdr:row>30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8492004-BB36-4A4F-8F69-4F8522942C6C}"/>
            </a:ext>
          </a:extLst>
        </xdr:cNvPr>
        <xdr:cNvSpPr txBox="1"/>
      </xdr:nvSpPr>
      <xdr:spPr>
        <a:xfrm>
          <a:off x="6057900" y="3473450"/>
          <a:ext cx="4038600" cy="297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rgbClr val="FF0000"/>
              </a:solidFill>
            </a:rPr>
            <a:t>Je voudrais que quand il  y a un X dans I18, la formule de F22 prend les montants de I19-20-21-22 et 23.</a:t>
          </a:r>
        </a:p>
        <a:p>
          <a:r>
            <a:rPr lang="fr-CA" sz="1100">
              <a:solidFill>
                <a:srgbClr val="FF0000"/>
              </a:solidFill>
            </a:rPr>
            <a:t>Quand il y a un X dans K18, la formule de F22 prend les montants de K19-20-21-22 et 23.</a:t>
          </a:r>
        </a:p>
        <a:p>
          <a:endParaRPr lang="fr-CA" sz="1100">
            <a:solidFill>
              <a:srgbClr val="FF0000"/>
            </a:solidFill>
          </a:endParaRPr>
        </a:p>
        <a:p>
          <a:r>
            <a:rPr lang="fr-CA" sz="1100">
              <a:solidFill>
                <a:srgbClr val="FF0000"/>
              </a:solidFill>
            </a:rPr>
            <a:t>Bien sûr soit X</a:t>
          </a:r>
          <a:r>
            <a:rPr lang="fr-CA" sz="1100" baseline="0">
              <a:solidFill>
                <a:srgbClr val="FF0000"/>
              </a:solidFill>
            </a:rPr>
            <a:t> dans I18 ou soit X dans K18. Pas les deux en même temps.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 baseline="0">
              <a:solidFill>
                <a:srgbClr val="FF0000"/>
              </a:solidFill>
            </a:rPr>
            <a:t>Merci</a:t>
          </a:r>
          <a:endParaRPr lang="fr-CA" sz="1100">
            <a:solidFill>
              <a:srgbClr val="FF0000"/>
            </a:solidFill>
          </a:endParaRPr>
        </a:p>
        <a:p>
          <a:endParaRPr lang="fr-CA" sz="1100">
            <a:solidFill>
              <a:srgbClr val="FF0000"/>
            </a:solidFill>
          </a:endParaRPr>
        </a:p>
        <a:p>
          <a:endParaRPr lang="fr-CA" sz="1100">
            <a:solidFill>
              <a:srgbClr val="FF0000"/>
            </a:solidFill>
          </a:endParaRP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N41"/>
  <sheetViews>
    <sheetView tabSelected="1" topLeftCell="A16" zoomScale="150" zoomScaleNormal="150" workbookViewId="0">
      <selection activeCell="O33" sqref="O33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3.42578125" customWidth="1"/>
    <col min="5" max="5" width="2.5703125" customWidth="1"/>
    <col min="6" max="6" width="20.85546875" customWidth="1"/>
    <col min="7" max="7" width="8.7109375" customWidth="1"/>
    <col min="8" max="8" width="8.85546875" customWidth="1"/>
    <col min="9" max="9" width="5" customWidth="1"/>
    <col min="10" max="10" width="9.5703125" customWidth="1"/>
    <col min="11" max="11" width="5.140625" customWidth="1"/>
  </cols>
  <sheetData>
    <row r="1" spans="1:14" ht="15" customHeight="1" x14ac:dyDescent="0.25">
      <c r="A1" s="128" t="s">
        <v>1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</row>
    <row r="2" spans="1:14" ht="15.75" customHeight="1" x14ac:dyDescent="0.25">
      <c r="A2" s="52" t="s">
        <v>0</v>
      </c>
      <c r="B2" s="52"/>
      <c r="C2" s="52"/>
      <c r="D2" s="52"/>
      <c r="E2" s="52"/>
      <c r="F2" s="66" t="s">
        <v>92</v>
      </c>
      <c r="G2" s="66"/>
      <c r="H2" s="115" t="str">
        <f>IF(B28="x","PAYÉ","")</f>
        <v>PAYÉ</v>
      </c>
      <c r="I2" s="57" t="s">
        <v>0</v>
      </c>
      <c r="J2" s="57" t="s">
        <v>0</v>
      </c>
      <c r="K2" s="57"/>
    </row>
    <row r="3" spans="1:14" ht="7.5" customHeight="1" x14ac:dyDescent="0.3">
      <c r="A3" s="39" t="s">
        <v>0</v>
      </c>
      <c r="B3" s="39"/>
      <c r="C3" s="39"/>
      <c r="D3" s="39"/>
      <c r="E3" s="39"/>
      <c r="F3" s="116" t="s">
        <v>98</v>
      </c>
      <c r="G3" s="116"/>
      <c r="H3" s="115"/>
      <c r="I3" s="57" t="s">
        <v>0</v>
      </c>
      <c r="J3" s="57" t="s">
        <v>0</v>
      </c>
      <c r="K3" s="57"/>
    </row>
    <row r="4" spans="1:14" ht="17.25" customHeight="1" x14ac:dyDescent="0.3">
      <c r="A4" s="136" t="s">
        <v>2</v>
      </c>
      <c r="B4" s="136"/>
      <c r="C4" s="136"/>
      <c r="D4" s="136"/>
      <c r="E4" s="136"/>
      <c r="F4" s="136"/>
      <c r="G4" s="38" t="s">
        <v>0</v>
      </c>
      <c r="H4" s="115"/>
      <c r="I4" s="39"/>
      <c r="J4" s="39"/>
      <c r="K4" s="39"/>
    </row>
    <row r="5" spans="1:14" ht="16.5" customHeight="1" x14ac:dyDescent="0.3">
      <c r="A5" s="38" t="s">
        <v>3</v>
      </c>
      <c r="B5" s="38"/>
      <c r="C5" s="38"/>
      <c r="D5" s="38"/>
      <c r="E5" s="38"/>
      <c r="F5" s="56" t="s">
        <v>93</v>
      </c>
      <c r="G5" s="38" t="s">
        <v>0</v>
      </c>
      <c r="H5" s="113" t="s">
        <v>0</v>
      </c>
      <c r="I5" s="113"/>
      <c r="J5" s="113"/>
      <c r="K5" s="68"/>
    </row>
    <row r="6" spans="1:14" ht="16.5" customHeight="1" x14ac:dyDescent="0.3">
      <c r="A6" s="38" t="s">
        <v>4</v>
      </c>
      <c r="B6" s="38"/>
      <c r="C6" s="38"/>
      <c r="D6" s="38"/>
      <c r="E6" s="38"/>
      <c r="F6" s="67" t="s">
        <v>0</v>
      </c>
      <c r="G6" s="51"/>
      <c r="H6" s="51" t="s">
        <v>0</v>
      </c>
      <c r="I6" s="51"/>
      <c r="J6" s="51" t="s">
        <v>0</v>
      </c>
      <c r="K6" s="51"/>
      <c r="N6" s="71"/>
    </row>
    <row r="7" spans="1:14" ht="4.5" customHeight="1" x14ac:dyDescent="0.3">
      <c r="A7" s="38"/>
      <c r="B7" s="38"/>
      <c r="C7" s="38"/>
      <c r="D7" s="38"/>
      <c r="E7" s="38"/>
      <c r="F7" s="67"/>
      <c r="G7" s="51"/>
      <c r="H7" s="51"/>
      <c r="I7" s="51"/>
      <c r="J7" s="51"/>
      <c r="K7" s="51"/>
    </row>
    <row r="8" spans="1:14" ht="10.5" customHeight="1" x14ac:dyDescent="0.25">
      <c r="A8" s="114" t="s">
        <v>97</v>
      </c>
      <c r="B8" s="114"/>
      <c r="C8" s="114"/>
      <c r="D8" s="114"/>
      <c r="E8" s="114"/>
      <c r="F8" s="114"/>
      <c r="G8" s="114"/>
      <c r="H8" s="114"/>
      <c r="I8" s="114"/>
      <c r="J8" s="114"/>
      <c r="K8" s="69"/>
    </row>
    <row r="9" spans="1:14" ht="15" customHeight="1" x14ac:dyDescent="0.25">
      <c r="A9" s="129" t="s">
        <v>5</v>
      </c>
      <c r="B9" s="129"/>
      <c r="C9" s="129"/>
      <c r="D9" s="129"/>
      <c r="E9" s="129"/>
      <c r="F9" s="129"/>
      <c r="G9" s="129"/>
      <c r="H9" s="129"/>
      <c r="I9" s="129"/>
      <c r="J9" s="129"/>
      <c r="K9" s="129"/>
    </row>
    <row r="10" spans="1:14" ht="18" customHeight="1" x14ac:dyDescent="0.25">
      <c r="A10" s="58" t="s">
        <v>96</v>
      </c>
      <c r="B10" s="132" t="s">
        <v>0</v>
      </c>
      <c r="C10" s="133"/>
      <c r="D10" s="133"/>
      <c r="E10" s="133"/>
      <c r="F10" s="137"/>
      <c r="G10" s="62" t="s">
        <v>6</v>
      </c>
      <c r="H10" s="112" t="s">
        <v>0</v>
      </c>
      <c r="I10" s="112"/>
      <c r="J10" s="112"/>
      <c r="K10" s="112"/>
    </row>
    <row r="11" spans="1:14" ht="18" customHeight="1" x14ac:dyDescent="0.25">
      <c r="A11" s="59" t="s">
        <v>7</v>
      </c>
      <c r="B11" s="132" t="s">
        <v>0</v>
      </c>
      <c r="C11" s="133"/>
      <c r="D11" s="133"/>
      <c r="E11" s="133"/>
      <c r="F11" s="137"/>
      <c r="G11" s="63" t="s">
        <v>94</v>
      </c>
      <c r="H11" s="138">
        <v>1231231234</v>
      </c>
      <c r="I11" s="138"/>
      <c r="J11" s="138"/>
      <c r="K11" s="138"/>
    </row>
    <row r="12" spans="1:14" ht="18" customHeight="1" x14ac:dyDescent="0.25">
      <c r="A12" s="59" t="s">
        <v>41</v>
      </c>
      <c r="B12" s="112" t="s">
        <v>9</v>
      </c>
      <c r="C12" s="112"/>
      <c r="D12" s="112"/>
      <c r="E12" s="112"/>
      <c r="F12" s="112"/>
      <c r="G12" s="161" t="s">
        <v>95</v>
      </c>
      <c r="H12" s="138">
        <v>1231231234</v>
      </c>
      <c r="I12" s="138"/>
      <c r="J12" s="138"/>
      <c r="K12" s="138"/>
    </row>
    <row r="13" spans="1:14" ht="18" customHeight="1" x14ac:dyDescent="0.25">
      <c r="A13" s="59" t="s">
        <v>79</v>
      </c>
      <c r="B13" s="117" t="s">
        <v>0</v>
      </c>
      <c r="C13" s="117"/>
      <c r="D13" s="74"/>
      <c r="E13" s="74"/>
      <c r="F13" s="42"/>
      <c r="G13" s="63" t="s">
        <v>100</v>
      </c>
      <c r="H13" s="112"/>
      <c r="I13" s="112"/>
      <c r="J13" s="112"/>
      <c r="K13" s="112"/>
    </row>
    <row r="14" spans="1:14" ht="18" customHeight="1" x14ac:dyDescent="0.25">
      <c r="A14" s="60" t="s">
        <v>17</v>
      </c>
      <c r="B14" s="134">
        <v>36832</v>
      </c>
      <c r="C14" s="135"/>
      <c r="D14" s="103" t="s">
        <v>42</v>
      </c>
      <c r="E14" s="104">
        <v>49</v>
      </c>
      <c r="F14" s="61" t="s">
        <v>0</v>
      </c>
      <c r="G14" s="42" t="s">
        <v>0</v>
      </c>
      <c r="H14" s="73" t="s">
        <v>0</v>
      </c>
      <c r="I14" s="42"/>
      <c r="J14" s="42"/>
      <c r="K14" s="42"/>
    </row>
    <row r="15" spans="1:14" ht="17.25" customHeight="1" x14ac:dyDescent="0.25">
      <c r="A15" s="59" t="s">
        <v>43</v>
      </c>
      <c r="B15" s="106" t="s">
        <v>87</v>
      </c>
      <c r="C15" s="107"/>
      <c r="D15" s="102" t="s">
        <v>102</v>
      </c>
      <c r="E15" s="108" t="s">
        <v>86</v>
      </c>
      <c r="F15" s="109"/>
      <c r="G15" s="73" t="s">
        <v>0</v>
      </c>
      <c r="H15" s="105" t="s">
        <v>0</v>
      </c>
      <c r="I15" s="105"/>
      <c r="J15" s="105"/>
      <c r="K15" s="74"/>
    </row>
    <row r="16" spans="1:14" ht="17.25" customHeight="1" thickBot="1" x14ac:dyDescent="0.3">
      <c r="A16" s="73"/>
      <c r="B16" s="75"/>
      <c r="C16" s="75"/>
      <c r="D16" s="75"/>
      <c r="E16" s="75"/>
      <c r="F16" s="75"/>
      <c r="G16" s="73"/>
      <c r="H16" s="74"/>
      <c r="I16" s="74"/>
      <c r="J16" s="74"/>
      <c r="K16" s="74"/>
    </row>
    <row r="17" spans="1:13" ht="16.5" customHeight="1" thickBot="1" x14ac:dyDescent="0.3">
      <c r="A17" s="59" t="s">
        <v>44</v>
      </c>
      <c r="B17" s="106" t="s">
        <v>88</v>
      </c>
      <c r="C17" s="107"/>
      <c r="D17" s="107"/>
      <c r="E17" s="110"/>
      <c r="F17" s="63" t="s">
        <v>45</v>
      </c>
      <c r="G17" s="43" t="s">
        <v>89</v>
      </c>
      <c r="H17" s="76" t="s">
        <v>74</v>
      </c>
      <c r="I17" s="183">
        <v>45</v>
      </c>
      <c r="J17" s="168" t="s">
        <v>103</v>
      </c>
      <c r="K17" s="160"/>
    </row>
    <row r="18" spans="1:13" ht="12.75" customHeight="1" x14ac:dyDescent="0.25">
      <c r="A18" s="73"/>
      <c r="B18" s="75"/>
      <c r="C18" s="75"/>
      <c r="D18" s="75"/>
      <c r="E18" s="75"/>
      <c r="F18" s="64"/>
      <c r="G18" s="42"/>
      <c r="H18" s="164" t="s">
        <v>101</v>
      </c>
      <c r="I18" s="173" t="s">
        <v>64</v>
      </c>
      <c r="J18" s="169" t="s">
        <v>99</v>
      </c>
      <c r="K18" s="167" t="s">
        <v>64</v>
      </c>
      <c r="L18" s="186" t="s">
        <v>105</v>
      </c>
    </row>
    <row r="19" spans="1:13" ht="18" customHeight="1" x14ac:dyDescent="0.25">
      <c r="A19" s="59" t="s">
        <v>68</v>
      </c>
      <c r="B19" s="106" t="s">
        <v>90</v>
      </c>
      <c r="C19" s="107"/>
      <c r="D19" s="107"/>
      <c r="E19" s="110"/>
      <c r="F19" s="63" t="s">
        <v>69</v>
      </c>
      <c r="G19" s="43" t="s">
        <v>91</v>
      </c>
      <c r="H19" s="80" t="s">
        <v>81</v>
      </c>
      <c r="I19" s="174">
        <v>23</v>
      </c>
      <c r="J19" s="170" t="s">
        <v>81</v>
      </c>
      <c r="K19" s="163">
        <v>10</v>
      </c>
      <c r="L19" s="185" t="s">
        <v>106</v>
      </c>
    </row>
    <row r="20" spans="1:13" ht="18" customHeight="1" x14ac:dyDescent="0.25">
      <c r="A20" s="61" t="s">
        <v>46</v>
      </c>
      <c r="B20" s="178" t="s">
        <v>0</v>
      </c>
      <c r="C20" s="178"/>
      <c r="D20" s="178"/>
      <c r="E20" s="178"/>
      <c r="F20" s="124"/>
      <c r="G20" s="106"/>
      <c r="H20" s="80" t="s">
        <v>82</v>
      </c>
      <c r="I20" s="175">
        <v>32</v>
      </c>
      <c r="J20" s="170" t="s">
        <v>82</v>
      </c>
      <c r="K20" s="163">
        <v>20</v>
      </c>
    </row>
    <row r="21" spans="1:13" s="37" customFormat="1" ht="18" customHeight="1" thickBot="1" x14ac:dyDescent="0.3">
      <c r="A21" s="94" t="s">
        <v>50</v>
      </c>
      <c r="B21" s="130" t="s">
        <v>104</v>
      </c>
      <c r="C21" s="181"/>
      <c r="D21" s="181"/>
      <c r="E21" s="131"/>
      <c r="F21" s="177" t="s">
        <v>47</v>
      </c>
      <c r="G21" s="123"/>
      <c r="H21" s="81" t="s">
        <v>83</v>
      </c>
      <c r="I21" s="163">
        <v>40</v>
      </c>
      <c r="J21" s="171" t="s">
        <v>83</v>
      </c>
      <c r="K21" s="163">
        <v>25</v>
      </c>
    </row>
    <row r="22" spans="1:13" s="37" customFormat="1" ht="18" customHeight="1" thickBot="1" x14ac:dyDescent="0.3">
      <c r="A22" s="182">
        <v>36</v>
      </c>
      <c r="B22" s="179">
        <f>I17</f>
        <v>45</v>
      </c>
      <c r="C22" s="139"/>
      <c r="D22" s="139"/>
      <c r="E22" s="180"/>
      <c r="F22" s="84">
        <f>IF(I17=45,I20,IF(I17=75,I22,IF(I17=60,I21,IF(I17=30,I19,IF(I17=90,I23,I17)))))</f>
        <v>32</v>
      </c>
      <c r="G22" s="85">
        <f>F22*A22</f>
        <v>1152</v>
      </c>
      <c r="H22" s="81" t="s">
        <v>84</v>
      </c>
      <c r="I22" s="163">
        <v>50</v>
      </c>
      <c r="J22" s="171" t="s">
        <v>84</v>
      </c>
      <c r="K22" s="163">
        <v>42</v>
      </c>
    </row>
    <row r="23" spans="1:13" s="37" customFormat="1" ht="18" customHeight="1" thickBot="1" x14ac:dyDescent="0.3">
      <c r="A23" s="86">
        <v>0.05</v>
      </c>
      <c r="B23" s="87" t="s">
        <v>64</v>
      </c>
      <c r="C23" s="126" t="s">
        <v>80</v>
      </c>
      <c r="D23" s="126"/>
      <c r="E23" s="126"/>
      <c r="F23" s="127"/>
      <c r="G23" s="162">
        <f>IF(B23="x",SUM(G22*A23),0)</f>
        <v>57.6</v>
      </c>
      <c r="H23" s="82" t="s">
        <v>85</v>
      </c>
      <c r="I23" s="176">
        <v>60</v>
      </c>
      <c r="J23" s="172" t="s">
        <v>85</v>
      </c>
      <c r="K23" s="184">
        <v>89</v>
      </c>
      <c r="M23" s="72"/>
    </row>
    <row r="24" spans="1:13" s="37" customFormat="1" ht="18" customHeight="1" x14ac:dyDescent="0.25">
      <c r="A24" s="88"/>
      <c r="B24" s="88"/>
      <c r="C24" s="89"/>
      <c r="D24" s="89"/>
      <c r="E24" s="89"/>
      <c r="F24" s="89" t="s">
        <v>29</v>
      </c>
      <c r="G24" s="90">
        <f>G22-G23</f>
        <v>1094.4000000000001</v>
      </c>
      <c r="H24" s="42"/>
      <c r="I24" s="44" t="s">
        <v>0</v>
      </c>
      <c r="J24" s="42"/>
      <c r="K24" s="42"/>
    </row>
    <row r="25" spans="1:13" s="37" customFormat="1" ht="15" customHeight="1" thickBot="1" x14ac:dyDescent="0.3">
      <c r="A25" s="88"/>
      <c r="B25" s="88"/>
      <c r="C25" s="89"/>
      <c r="D25" s="89"/>
      <c r="E25" s="89"/>
      <c r="F25" s="89"/>
      <c r="G25" s="100"/>
      <c r="H25" s="42"/>
      <c r="I25" s="44"/>
      <c r="J25" s="42"/>
      <c r="K25" s="42"/>
    </row>
    <row r="26" spans="1:13" s="37" customFormat="1" ht="21.75" customHeight="1" thickBot="1" x14ac:dyDescent="0.3">
      <c r="A26" s="88"/>
      <c r="B26" s="87" t="s">
        <v>64</v>
      </c>
      <c r="C26" s="91" t="s">
        <v>26</v>
      </c>
      <c r="D26" s="91"/>
      <c r="E26" s="91"/>
      <c r="F26" s="92">
        <v>25</v>
      </c>
      <c r="G26" s="93"/>
      <c r="H26" s="41" t="s">
        <v>0</v>
      </c>
      <c r="I26" s="65" t="s">
        <v>0</v>
      </c>
      <c r="J26" s="70" t="s">
        <v>0</v>
      </c>
      <c r="K26" s="70"/>
    </row>
    <row r="27" spans="1:13" ht="18" customHeight="1" thickBot="1" x14ac:dyDescent="0.3">
      <c r="A27" s="154" t="s">
        <v>76</v>
      </c>
      <c r="B27" s="155"/>
      <c r="C27" s="154"/>
      <c r="D27" s="101"/>
      <c r="E27" s="101"/>
      <c r="F27" s="156" t="s">
        <v>77</v>
      </c>
      <c r="G27" s="157"/>
      <c r="H27" s="158" t="s">
        <v>75</v>
      </c>
      <c r="I27" s="158"/>
      <c r="J27" s="159"/>
      <c r="K27" s="149"/>
    </row>
    <row r="28" spans="1:13" ht="17.25" thickBot="1" x14ac:dyDescent="0.3">
      <c r="A28" s="94" t="s">
        <v>70</v>
      </c>
      <c r="B28" s="55" t="s">
        <v>64</v>
      </c>
      <c r="C28" s="96">
        <f>IF(B28="x",SUM(G24),0)</f>
        <v>1094.4000000000001</v>
      </c>
      <c r="D28" s="96"/>
      <c r="E28" s="96"/>
      <c r="F28" s="97">
        <f>IF(AND(B26="x",B28="x"),SUM(F26),0)</f>
        <v>25</v>
      </c>
      <c r="G28" s="97">
        <f>C28+F28</f>
        <v>1119.4000000000001</v>
      </c>
      <c r="H28" s="106" t="str">
        <f>IF(B28="x","Aucun","")</f>
        <v>Aucun</v>
      </c>
      <c r="I28" s="119"/>
      <c r="J28" s="119"/>
      <c r="K28" s="75"/>
    </row>
    <row r="29" spans="1:13" ht="25.5" customHeight="1" thickBot="1" x14ac:dyDescent="0.3">
      <c r="A29" s="94" t="s">
        <v>71</v>
      </c>
      <c r="B29" s="95" t="s">
        <v>64</v>
      </c>
      <c r="C29" s="96">
        <f>IF(B29="x",SUM(G22),0)/2</f>
        <v>576</v>
      </c>
      <c r="D29" s="96"/>
      <c r="E29" s="96"/>
      <c r="F29" s="97">
        <f>IF(AND(B29="x",B26="x"),SUM(F26),0)</f>
        <v>25</v>
      </c>
      <c r="G29" s="98">
        <f>C29+F29</f>
        <v>601</v>
      </c>
      <c r="H29" s="77">
        <f>C29</f>
        <v>576</v>
      </c>
      <c r="I29" s="111"/>
      <c r="J29" s="111"/>
      <c r="K29" s="150"/>
      <c r="M29" t="s">
        <v>0</v>
      </c>
    </row>
    <row r="30" spans="1:13" ht="27.75" customHeight="1" thickBot="1" x14ac:dyDescent="0.3">
      <c r="A30" s="94" t="s">
        <v>72</v>
      </c>
      <c r="B30" s="95" t="s">
        <v>64</v>
      </c>
      <c r="C30" s="96">
        <f>IF(B30="x",SUM(G22),0)/4</f>
        <v>288</v>
      </c>
      <c r="D30" s="96"/>
      <c r="E30" s="96"/>
      <c r="F30" s="97">
        <f>IF(AND(B26="x",B30="x"),SUM(F26),0)</f>
        <v>25</v>
      </c>
      <c r="G30" s="98">
        <f>C30+F30</f>
        <v>313</v>
      </c>
      <c r="H30" s="78">
        <f>C30</f>
        <v>288</v>
      </c>
      <c r="I30" s="165"/>
      <c r="J30" s="165"/>
      <c r="K30" s="151"/>
    </row>
    <row r="31" spans="1:13" ht="27.75" customHeight="1" thickBot="1" x14ac:dyDescent="0.3">
      <c r="A31" s="83" t="s">
        <v>73</v>
      </c>
      <c r="B31" s="95" t="s">
        <v>64</v>
      </c>
      <c r="C31" s="79">
        <f>IF(B31="x",SUM(G22),0)/9</f>
        <v>128</v>
      </c>
      <c r="D31" s="79"/>
      <c r="E31" s="79"/>
      <c r="F31" s="99">
        <f>IF(AND(B26="x",B31="x"),SUM(F26),0)</f>
        <v>25</v>
      </c>
      <c r="G31" s="98">
        <f>C31+F31</f>
        <v>153</v>
      </c>
      <c r="H31" s="78">
        <f>C31</f>
        <v>128</v>
      </c>
      <c r="I31" s="166"/>
      <c r="J31" s="166"/>
      <c r="K31" s="152"/>
    </row>
    <row r="32" spans="1:13" ht="9" customHeight="1" x14ac:dyDescent="0.25">
      <c r="A32" s="45"/>
      <c r="B32" s="45"/>
      <c r="C32" s="46"/>
      <c r="D32" s="46"/>
      <c r="E32" s="46"/>
      <c r="F32" s="46"/>
      <c r="G32" s="46"/>
      <c r="H32" s="47"/>
      <c r="I32" s="46"/>
      <c r="J32" s="48"/>
      <c r="K32" s="48"/>
    </row>
    <row r="33" spans="1:11" ht="16.5" x14ac:dyDescent="0.3">
      <c r="A33" s="40"/>
      <c r="B33" s="40"/>
      <c r="C33" s="49"/>
      <c r="D33" s="49"/>
      <c r="E33" s="49"/>
      <c r="F33" s="49"/>
      <c r="G33" s="49"/>
      <c r="H33" s="50"/>
      <c r="I33" s="49"/>
      <c r="J33" s="48" t="s">
        <v>0</v>
      </c>
      <c r="K33" s="48"/>
    </row>
    <row r="34" spans="1:11" ht="16.5" x14ac:dyDescent="0.3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</row>
    <row r="35" spans="1:11" ht="16.5" x14ac:dyDescent="0.3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</row>
    <row r="36" spans="1:11" ht="16.5" x14ac:dyDescent="0.3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</row>
    <row r="37" spans="1:11" ht="16.5" x14ac:dyDescent="0.3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</row>
    <row r="38" spans="1:11" ht="16.5" x14ac:dyDescent="0.3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</row>
    <row r="39" spans="1:11" ht="16.5" x14ac:dyDescent="0.3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</row>
    <row r="40" spans="1:11" ht="25.5" customHeight="1" x14ac:dyDescent="0.3">
      <c r="A40" s="125" t="s">
        <v>0</v>
      </c>
      <c r="B40" s="125"/>
      <c r="C40" s="125"/>
      <c r="D40" s="54"/>
      <c r="E40" s="54"/>
      <c r="F40" s="122"/>
      <c r="G40" s="122"/>
      <c r="H40" s="122"/>
      <c r="I40" s="120" t="s">
        <v>0</v>
      </c>
      <c r="J40" s="121"/>
      <c r="K40" s="153"/>
    </row>
    <row r="41" spans="1:11" ht="16.5" x14ac:dyDescent="0.25">
      <c r="A41" s="118" t="s">
        <v>65</v>
      </c>
      <c r="B41" s="118"/>
      <c r="C41" s="118"/>
      <c r="D41" s="53"/>
      <c r="E41" s="53"/>
      <c r="F41" s="118" t="s">
        <v>66</v>
      </c>
      <c r="G41" s="118"/>
      <c r="H41" s="118"/>
      <c r="I41" s="118" t="s">
        <v>67</v>
      </c>
      <c r="J41" s="118"/>
      <c r="K41" s="41"/>
    </row>
  </sheetData>
  <mergeCells count="40">
    <mergeCell ref="A1:K1"/>
    <mergeCell ref="B21:E21"/>
    <mergeCell ref="B22:E22"/>
    <mergeCell ref="B14:C14"/>
    <mergeCell ref="A4:F4"/>
    <mergeCell ref="B10:F10"/>
    <mergeCell ref="B11:F11"/>
    <mergeCell ref="B12:F12"/>
    <mergeCell ref="J17:K17"/>
    <mergeCell ref="H10:K10"/>
    <mergeCell ref="H11:K11"/>
    <mergeCell ref="H12:K12"/>
    <mergeCell ref="A27:C27"/>
    <mergeCell ref="F27:G27"/>
    <mergeCell ref="A41:C41"/>
    <mergeCell ref="F41:H41"/>
    <mergeCell ref="A40:C40"/>
    <mergeCell ref="I41:J41"/>
    <mergeCell ref="H28:J28"/>
    <mergeCell ref="I40:J40"/>
    <mergeCell ref="H27:J27"/>
    <mergeCell ref="F40:H40"/>
    <mergeCell ref="H5:J5"/>
    <mergeCell ref="A8:J8"/>
    <mergeCell ref="H2:H4"/>
    <mergeCell ref="F3:G3"/>
    <mergeCell ref="B13:C13"/>
    <mergeCell ref="H13:K13"/>
    <mergeCell ref="A9:K9"/>
    <mergeCell ref="I29:J29"/>
    <mergeCell ref="I30:J30"/>
    <mergeCell ref="I31:J31"/>
    <mergeCell ref="H15:J15"/>
    <mergeCell ref="B15:C15"/>
    <mergeCell ref="E15:F15"/>
    <mergeCell ref="B17:E17"/>
    <mergeCell ref="B19:E19"/>
    <mergeCell ref="F21:G21"/>
    <mergeCell ref="B20:G20"/>
    <mergeCell ref="C23:F2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 tint="0.39997558519241921"/>
  </sheetPr>
  <dimension ref="A1:I50"/>
  <sheetViews>
    <sheetView workbookViewId="0">
      <pane ySplit="12" topLeftCell="A13" activePane="bottomLeft" state="frozenSplit"/>
      <selection pane="bottomLeft" activeCell="C13" sqref="C13"/>
    </sheetView>
  </sheetViews>
  <sheetFormatPr baseColWidth="10" defaultColWidth="11.42578125" defaultRowHeight="15" x14ac:dyDescent="0.25"/>
  <cols>
    <col min="1" max="1" width="5.7109375" customWidth="1"/>
    <col min="2" max="2" width="4.855468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4.140625" customWidth="1"/>
  </cols>
  <sheetData>
    <row r="1" spans="1:9" ht="18.75" x14ac:dyDescent="0.3">
      <c r="A1" s="142" t="s">
        <v>31</v>
      </c>
      <c r="B1" s="142"/>
      <c r="C1" s="142"/>
      <c r="D1" s="142"/>
      <c r="E1" s="142"/>
      <c r="F1" s="142"/>
      <c r="G1" s="142"/>
      <c r="H1" s="142"/>
      <c r="I1" s="142"/>
    </row>
    <row r="2" spans="1:9" ht="15.75" x14ac:dyDescent="0.25">
      <c r="A2" s="143" t="s">
        <v>36</v>
      </c>
      <c r="B2" s="143"/>
      <c r="C2" s="143"/>
      <c r="D2" s="143"/>
      <c r="E2" s="143"/>
      <c r="F2" s="143"/>
      <c r="G2" s="143"/>
      <c r="H2" s="143"/>
      <c r="I2" s="143"/>
    </row>
    <row r="3" spans="1:9" ht="15.75" x14ac:dyDescent="0.25">
      <c r="A3" s="21"/>
      <c r="B3" s="21"/>
      <c r="C3" s="21"/>
      <c r="D3" s="21"/>
      <c r="E3" s="21"/>
      <c r="F3" s="21"/>
      <c r="G3" s="21"/>
      <c r="H3" s="21"/>
    </row>
    <row r="5" spans="1:9" x14ac:dyDescent="0.25">
      <c r="A5" t="s">
        <v>32</v>
      </c>
      <c r="C5" s="140" t="str">
        <f>Formulaire!B10</f>
        <v xml:space="preserve"> </v>
      </c>
      <c r="D5" s="140"/>
      <c r="E5" s="140"/>
      <c r="F5" s="140" t="str">
        <f>Formulaire!H10</f>
        <v xml:space="preserve"> </v>
      </c>
      <c r="G5" s="140"/>
      <c r="H5" s="140"/>
    </row>
    <row r="6" spans="1:9" x14ac:dyDescent="0.25">
      <c r="A6" s="140" t="s">
        <v>63</v>
      </c>
      <c r="B6" s="140"/>
      <c r="C6" s="144"/>
      <c r="D6" s="144"/>
      <c r="E6" s="144"/>
      <c r="F6" s="144"/>
      <c r="G6" s="144"/>
      <c r="H6" s="144"/>
    </row>
    <row r="7" spans="1:9" x14ac:dyDescent="0.25">
      <c r="A7" t="s">
        <v>33</v>
      </c>
      <c r="C7" s="140" t="e">
        <f>Formulaire!#REF!</f>
        <v>#REF!</v>
      </c>
      <c r="D7" s="140"/>
      <c r="E7" s="140"/>
      <c r="F7" s="140"/>
      <c r="G7" s="140"/>
      <c r="H7" s="140"/>
      <c r="I7" s="140"/>
    </row>
    <row r="9" spans="1:9" x14ac:dyDescent="0.25">
      <c r="A9" t="s">
        <v>34</v>
      </c>
      <c r="B9" s="140" t="e">
        <f>#REF!</f>
        <v>#REF!</v>
      </c>
      <c r="C9" s="140"/>
      <c r="D9" s="140"/>
      <c r="E9" s="140" t="s">
        <v>49</v>
      </c>
      <c r="F9" s="140"/>
      <c r="G9" s="140" t="e">
        <f>#REF!</f>
        <v>#REF!</v>
      </c>
      <c r="H9" s="140"/>
    </row>
    <row r="10" spans="1:9" x14ac:dyDescent="0.25">
      <c r="E10" t="s">
        <v>35</v>
      </c>
      <c r="H10" s="1" t="s">
        <v>0</v>
      </c>
    </row>
    <row r="11" spans="1:9" x14ac:dyDescent="0.25">
      <c r="H11" s="1"/>
    </row>
    <row r="12" spans="1:9" x14ac:dyDescent="0.25">
      <c r="A12" s="146" t="s">
        <v>37</v>
      </c>
      <c r="B12" s="146"/>
      <c r="C12" s="24" t="s">
        <v>61</v>
      </c>
      <c r="D12" s="24" t="s">
        <v>62</v>
      </c>
      <c r="E12" s="146" t="s">
        <v>58</v>
      </c>
      <c r="F12" s="146"/>
      <c r="G12" s="24" t="s">
        <v>59</v>
      </c>
      <c r="H12" s="24" t="s">
        <v>38</v>
      </c>
      <c r="I12" s="24" t="s">
        <v>48</v>
      </c>
    </row>
    <row r="13" spans="1:9" x14ac:dyDescent="0.25">
      <c r="A13" s="147"/>
      <c r="B13" s="148"/>
      <c r="C13" s="31">
        <f>Formulaire!G24</f>
        <v>1094.4000000000001</v>
      </c>
      <c r="D13" s="31" t="s">
        <v>0</v>
      </c>
      <c r="E13" s="147" t="s">
        <v>0</v>
      </c>
      <c r="F13" s="148"/>
      <c r="G13" s="24" t="s">
        <v>0</v>
      </c>
      <c r="H13" s="24" t="s">
        <v>0</v>
      </c>
      <c r="I13" s="36"/>
    </row>
    <row r="14" spans="1:9" x14ac:dyDescent="0.25">
      <c r="A14" s="24">
        <v>2019</v>
      </c>
      <c r="B14" s="35" t="s">
        <v>57</v>
      </c>
      <c r="C14" s="31"/>
      <c r="D14" s="31"/>
      <c r="E14" s="147" t="s">
        <v>0</v>
      </c>
      <c r="F14" s="148"/>
      <c r="G14" s="24"/>
      <c r="H14" s="24"/>
      <c r="I14" s="36"/>
    </row>
    <row r="15" spans="1:9" x14ac:dyDescent="0.25">
      <c r="A15" s="24">
        <v>2019</v>
      </c>
      <c r="B15" s="35" t="s">
        <v>57</v>
      </c>
      <c r="C15" s="31"/>
      <c r="D15" s="31"/>
      <c r="E15" s="147" t="s">
        <v>0</v>
      </c>
      <c r="F15" s="148"/>
      <c r="G15" s="24"/>
      <c r="H15" s="24"/>
      <c r="I15" s="36"/>
    </row>
    <row r="16" spans="1:9" x14ac:dyDescent="0.25">
      <c r="A16" s="24">
        <v>2019</v>
      </c>
      <c r="B16" s="35" t="s">
        <v>57</v>
      </c>
      <c r="C16" s="31"/>
      <c r="D16" s="31"/>
      <c r="E16" s="147" t="s">
        <v>0</v>
      </c>
      <c r="F16" s="148"/>
      <c r="G16" s="24"/>
      <c r="H16" s="24"/>
      <c r="I16" s="36"/>
    </row>
    <row r="17" spans="1:9" x14ac:dyDescent="0.25">
      <c r="A17" s="24">
        <v>2019</v>
      </c>
      <c r="B17" s="35" t="s">
        <v>57</v>
      </c>
      <c r="C17" s="31"/>
      <c r="D17" s="31"/>
      <c r="E17" s="147" t="s">
        <v>0</v>
      </c>
      <c r="F17" s="148"/>
      <c r="G17" s="24"/>
      <c r="H17" s="24"/>
      <c r="I17" s="36"/>
    </row>
    <row r="18" spans="1:9" x14ac:dyDescent="0.25">
      <c r="A18" s="24">
        <v>2019</v>
      </c>
      <c r="B18" s="35" t="s">
        <v>57</v>
      </c>
      <c r="C18" s="31"/>
      <c r="D18" s="31"/>
      <c r="E18" s="147" t="s">
        <v>0</v>
      </c>
      <c r="F18" s="148"/>
      <c r="G18" s="24"/>
      <c r="H18" s="24"/>
      <c r="I18" s="36"/>
    </row>
    <row r="19" spans="1:9" x14ac:dyDescent="0.25">
      <c r="A19" s="24">
        <v>2019</v>
      </c>
      <c r="B19" s="35" t="s">
        <v>60</v>
      </c>
      <c r="C19" s="31"/>
      <c r="D19" s="31"/>
      <c r="E19" s="147" t="s">
        <v>0</v>
      </c>
      <c r="F19" s="148"/>
      <c r="G19" s="24"/>
      <c r="H19" s="24"/>
      <c r="I19" s="36"/>
    </row>
    <row r="20" spans="1:9" x14ac:dyDescent="0.25">
      <c r="A20" s="24">
        <v>2019</v>
      </c>
      <c r="B20" s="35" t="s">
        <v>60</v>
      </c>
      <c r="C20" s="31"/>
      <c r="D20" s="31"/>
      <c r="E20" s="147" t="s">
        <v>0</v>
      </c>
      <c r="F20" s="148"/>
      <c r="G20" s="24"/>
      <c r="H20" s="24"/>
      <c r="I20" s="36"/>
    </row>
    <row r="21" spans="1:9" x14ac:dyDescent="0.25">
      <c r="A21" s="24">
        <v>2019</v>
      </c>
      <c r="B21" s="35" t="s">
        <v>60</v>
      </c>
      <c r="C21" s="31"/>
      <c r="D21" s="31"/>
      <c r="E21" s="147" t="s">
        <v>0</v>
      </c>
      <c r="F21" s="148"/>
      <c r="G21" s="24"/>
      <c r="H21" s="24"/>
      <c r="I21" s="36"/>
    </row>
    <row r="22" spans="1:9" x14ac:dyDescent="0.25">
      <c r="A22" s="24">
        <v>2019</v>
      </c>
      <c r="B22" s="35" t="s">
        <v>60</v>
      </c>
      <c r="C22" s="31"/>
      <c r="D22" s="31"/>
      <c r="E22" s="147" t="s">
        <v>0</v>
      </c>
      <c r="F22" s="148"/>
      <c r="G22" s="24"/>
      <c r="H22" s="24"/>
      <c r="I22" s="36"/>
    </row>
    <row r="23" spans="1:9" x14ac:dyDescent="0.25">
      <c r="A23" s="24">
        <v>2019</v>
      </c>
      <c r="B23" s="35" t="s">
        <v>60</v>
      </c>
      <c r="C23" s="31"/>
      <c r="D23" s="31"/>
      <c r="E23" s="147" t="s">
        <v>0</v>
      </c>
      <c r="F23" s="148"/>
      <c r="G23" s="24"/>
      <c r="H23" s="24"/>
      <c r="I23" s="36"/>
    </row>
    <row r="24" spans="1:9" x14ac:dyDescent="0.25">
      <c r="A24" s="26">
        <v>2019</v>
      </c>
      <c r="B24" s="26" t="s">
        <v>51</v>
      </c>
      <c r="C24" s="29">
        <v>0</v>
      </c>
      <c r="D24" s="29" t="s">
        <v>0</v>
      </c>
      <c r="E24" s="145" t="s">
        <v>0</v>
      </c>
      <c r="F24" s="145"/>
      <c r="G24" s="28"/>
      <c r="H24" s="28"/>
      <c r="I24" s="36"/>
    </row>
    <row r="25" spans="1:9" x14ac:dyDescent="0.25">
      <c r="A25" s="26">
        <v>2019</v>
      </c>
      <c r="B25" s="26" t="s">
        <v>51</v>
      </c>
      <c r="C25" s="29">
        <v>0</v>
      </c>
      <c r="D25" s="29"/>
      <c r="E25" s="145" t="s">
        <v>0</v>
      </c>
      <c r="F25" s="145"/>
      <c r="G25" s="28"/>
      <c r="H25" s="28"/>
      <c r="I25" s="36"/>
    </row>
    <row r="26" spans="1:9" x14ac:dyDescent="0.25">
      <c r="A26" s="26">
        <v>2019</v>
      </c>
      <c r="B26" s="26" t="s">
        <v>51</v>
      </c>
      <c r="C26" s="29"/>
      <c r="D26" s="29"/>
      <c r="E26" s="145" t="s">
        <v>0</v>
      </c>
      <c r="F26" s="145"/>
      <c r="G26" s="28"/>
      <c r="H26" s="28"/>
      <c r="I26" s="36"/>
    </row>
    <row r="27" spans="1:9" x14ac:dyDescent="0.25">
      <c r="A27" s="26">
        <v>2019</v>
      </c>
      <c r="B27" s="26" t="s">
        <v>51</v>
      </c>
      <c r="C27" s="29"/>
      <c r="D27" s="29"/>
      <c r="E27" s="145" t="s">
        <v>0</v>
      </c>
      <c r="F27" s="145"/>
      <c r="G27" s="28"/>
      <c r="H27" s="28"/>
      <c r="I27" s="36"/>
    </row>
    <row r="28" spans="1:9" x14ac:dyDescent="0.25">
      <c r="A28" s="26">
        <v>2019</v>
      </c>
      <c r="B28" s="26" t="s">
        <v>51</v>
      </c>
      <c r="C28" s="29"/>
      <c r="D28" s="29"/>
      <c r="E28" s="145" t="s">
        <v>0</v>
      </c>
      <c r="F28" s="145"/>
      <c r="G28" s="28"/>
      <c r="H28" s="28"/>
      <c r="I28" s="36"/>
    </row>
    <row r="29" spans="1:9" x14ac:dyDescent="0.25">
      <c r="A29" s="32">
        <v>2019</v>
      </c>
      <c r="B29" s="32" t="s">
        <v>52</v>
      </c>
      <c r="C29" s="33">
        <v>0</v>
      </c>
      <c r="D29" s="33" t="s">
        <v>0</v>
      </c>
      <c r="E29" s="141" t="s">
        <v>0</v>
      </c>
      <c r="F29" s="141"/>
      <c r="G29" s="34"/>
      <c r="H29" s="34"/>
      <c r="I29" s="36"/>
    </row>
    <row r="30" spans="1:9" x14ac:dyDescent="0.25">
      <c r="A30" s="32">
        <v>2019</v>
      </c>
      <c r="B30" s="32" t="s">
        <v>52</v>
      </c>
      <c r="C30" s="33">
        <v>0</v>
      </c>
      <c r="D30" s="33" t="s">
        <v>0</v>
      </c>
      <c r="E30" s="141" t="s">
        <v>0</v>
      </c>
      <c r="F30" s="141"/>
      <c r="G30" s="34"/>
      <c r="H30" s="34"/>
      <c r="I30" s="36"/>
    </row>
    <row r="31" spans="1:9" x14ac:dyDescent="0.25">
      <c r="A31" s="32">
        <v>2019</v>
      </c>
      <c r="B31" s="32" t="s">
        <v>52</v>
      </c>
      <c r="C31" s="33"/>
      <c r="D31" s="33" t="s">
        <v>0</v>
      </c>
      <c r="E31" s="141" t="s">
        <v>0</v>
      </c>
      <c r="F31" s="141"/>
      <c r="G31" s="34"/>
      <c r="H31" s="34"/>
      <c r="I31" s="36"/>
    </row>
    <row r="32" spans="1:9" x14ac:dyDescent="0.25">
      <c r="A32" s="32">
        <v>2019</v>
      </c>
      <c r="B32" s="32" t="s">
        <v>52</v>
      </c>
      <c r="C32" s="33"/>
      <c r="D32" s="33" t="s">
        <v>0</v>
      </c>
      <c r="E32" s="141" t="s">
        <v>0</v>
      </c>
      <c r="F32" s="141"/>
      <c r="G32" s="34"/>
      <c r="H32" s="34"/>
      <c r="I32" s="35"/>
    </row>
    <row r="33" spans="1:9" x14ac:dyDescent="0.25">
      <c r="A33" s="32">
        <v>2019</v>
      </c>
      <c r="B33" s="32" t="s">
        <v>52</v>
      </c>
      <c r="C33" s="33"/>
      <c r="D33" s="33" t="s">
        <v>0</v>
      </c>
      <c r="E33" s="141" t="s">
        <v>0</v>
      </c>
      <c r="F33" s="141"/>
      <c r="G33" s="34"/>
      <c r="H33" s="34"/>
      <c r="I33" s="35"/>
    </row>
    <row r="34" spans="1:9" x14ac:dyDescent="0.25">
      <c r="A34" s="26">
        <v>2019</v>
      </c>
      <c r="B34" s="26" t="s">
        <v>53</v>
      </c>
      <c r="C34" s="29">
        <v>0</v>
      </c>
      <c r="D34" s="29" t="s">
        <v>0</v>
      </c>
      <c r="E34" s="145" t="s">
        <v>0</v>
      </c>
      <c r="F34" s="145"/>
      <c r="G34" s="28"/>
      <c r="H34" s="28"/>
      <c r="I34" s="22"/>
    </row>
    <row r="35" spans="1:9" x14ac:dyDescent="0.25">
      <c r="A35" s="26">
        <v>2019</v>
      </c>
      <c r="B35" s="26" t="s">
        <v>53</v>
      </c>
      <c r="C35" s="29"/>
      <c r="D35" s="29" t="s">
        <v>0</v>
      </c>
      <c r="E35" s="145" t="s">
        <v>0</v>
      </c>
      <c r="F35" s="145"/>
      <c r="G35" s="28"/>
      <c r="H35" s="28"/>
      <c r="I35" s="22"/>
    </row>
    <row r="36" spans="1:9" x14ac:dyDescent="0.25">
      <c r="A36" s="26">
        <v>2019</v>
      </c>
      <c r="B36" s="26" t="s">
        <v>53</v>
      </c>
      <c r="C36" s="29"/>
      <c r="D36" s="29" t="s">
        <v>0</v>
      </c>
      <c r="E36" s="145" t="s">
        <v>0</v>
      </c>
      <c r="F36" s="145"/>
      <c r="G36" s="28"/>
      <c r="H36" s="28"/>
      <c r="I36" s="22"/>
    </row>
    <row r="37" spans="1:9" x14ac:dyDescent="0.25">
      <c r="A37" s="26">
        <v>2019</v>
      </c>
      <c r="B37" s="26" t="s">
        <v>53</v>
      </c>
      <c r="C37" s="29"/>
      <c r="D37" s="29" t="s">
        <v>0</v>
      </c>
      <c r="E37" s="145" t="s">
        <v>0</v>
      </c>
      <c r="F37" s="145"/>
      <c r="G37" s="28"/>
      <c r="H37" s="28"/>
      <c r="I37" s="22"/>
    </row>
    <row r="38" spans="1:9" x14ac:dyDescent="0.25">
      <c r="A38" s="26">
        <v>2019</v>
      </c>
      <c r="B38" s="26" t="s">
        <v>53</v>
      </c>
      <c r="C38" s="29"/>
      <c r="D38" s="29" t="s">
        <v>0</v>
      </c>
      <c r="E38" s="145" t="s">
        <v>0</v>
      </c>
      <c r="F38" s="145"/>
      <c r="G38" s="28"/>
      <c r="H38" s="28"/>
      <c r="I38" s="22"/>
    </row>
    <row r="39" spans="1:9" x14ac:dyDescent="0.25">
      <c r="A39" s="32">
        <v>2019</v>
      </c>
      <c r="B39" s="32" t="s">
        <v>54</v>
      </c>
      <c r="C39" s="33">
        <v>0</v>
      </c>
      <c r="D39" s="33" t="s">
        <v>0</v>
      </c>
      <c r="E39" s="141" t="s">
        <v>0</v>
      </c>
      <c r="F39" s="141"/>
      <c r="G39" s="34"/>
      <c r="H39" s="34"/>
      <c r="I39" s="22"/>
    </row>
    <row r="40" spans="1:9" x14ac:dyDescent="0.25">
      <c r="A40" s="32">
        <v>2019</v>
      </c>
      <c r="B40" s="32" t="s">
        <v>54</v>
      </c>
      <c r="C40" s="33">
        <v>0</v>
      </c>
      <c r="D40" s="33" t="s">
        <v>0</v>
      </c>
      <c r="E40" s="141" t="s">
        <v>0</v>
      </c>
      <c r="F40" s="141"/>
      <c r="G40" s="34"/>
      <c r="H40" s="34"/>
      <c r="I40" s="22"/>
    </row>
    <row r="41" spans="1:9" x14ac:dyDescent="0.25">
      <c r="A41" s="32">
        <v>2019</v>
      </c>
      <c r="B41" s="32" t="s">
        <v>54</v>
      </c>
      <c r="C41" s="33"/>
      <c r="D41" s="33" t="s">
        <v>56</v>
      </c>
      <c r="E41" s="141" t="s">
        <v>0</v>
      </c>
      <c r="F41" s="141"/>
      <c r="G41" s="34"/>
      <c r="H41" s="34"/>
      <c r="I41" s="22"/>
    </row>
    <row r="42" spans="1:9" x14ac:dyDescent="0.25">
      <c r="A42" s="32">
        <v>2019</v>
      </c>
      <c r="B42" s="32" t="s">
        <v>54</v>
      </c>
      <c r="C42" s="33"/>
      <c r="D42" s="33" t="s">
        <v>0</v>
      </c>
      <c r="E42" s="141" t="s">
        <v>0</v>
      </c>
      <c r="F42" s="141"/>
      <c r="G42" s="34"/>
      <c r="H42" s="34"/>
      <c r="I42" s="22"/>
    </row>
    <row r="43" spans="1:9" x14ac:dyDescent="0.25">
      <c r="A43" s="32">
        <v>2019</v>
      </c>
      <c r="B43" s="32" t="s">
        <v>54</v>
      </c>
      <c r="C43" s="33"/>
      <c r="D43" s="33" t="s">
        <v>0</v>
      </c>
      <c r="E43" s="141" t="s">
        <v>0</v>
      </c>
      <c r="F43" s="141"/>
      <c r="G43" s="34"/>
      <c r="H43" s="34"/>
      <c r="I43" s="22"/>
    </row>
    <row r="44" spans="1:9" x14ac:dyDescent="0.25">
      <c r="A44" s="26">
        <v>2019</v>
      </c>
      <c r="B44" s="26" t="s">
        <v>55</v>
      </c>
      <c r="C44" s="27">
        <v>0</v>
      </c>
      <c r="D44" s="27" t="s">
        <v>0</v>
      </c>
      <c r="E44" s="145" t="s">
        <v>0</v>
      </c>
      <c r="F44" s="145"/>
      <c r="G44" s="28"/>
      <c r="H44" s="28"/>
      <c r="I44" s="22"/>
    </row>
    <row r="45" spans="1:9" x14ac:dyDescent="0.25">
      <c r="A45" s="26">
        <v>2019</v>
      </c>
      <c r="B45" s="26" t="s">
        <v>55</v>
      </c>
      <c r="C45" s="27">
        <v>0</v>
      </c>
      <c r="D45" s="27" t="s">
        <v>0</v>
      </c>
      <c r="E45" s="145" t="s">
        <v>0</v>
      </c>
      <c r="F45" s="145"/>
      <c r="G45" s="28"/>
      <c r="H45" s="28"/>
      <c r="I45" s="22"/>
    </row>
    <row r="46" spans="1:9" x14ac:dyDescent="0.25">
      <c r="A46" s="26">
        <v>2019</v>
      </c>
      <c r="B46" s="26" t="s">
        <v>55</v>
      </c>
      <c r="C46" s="29"/>
      <c r="D46" s="29" t="s">
        <v>0</v>
      </c>
      <c r="E46" s="145" t="s">
        <v>0</v>
      </c>
      <c r="F46" s="145"/>
      <c r="G46" s="28"/>
      <c r="H46" s="28"/>
      <c r="I46" s="22"/>
    </row>
    <row r="47" spans="1:9" x14ac:dyDescent="0.25">
      <c r="A47" s="26">
        <v>2019</v>
      </c>
      <c r="B47" s="26" t="s">
        <v>55</v>
      </c>
      <c r="C47" s="29"/>
      <c r="D47" s="29"/>
      <c r="E47" s="145" t="s">
        <v>0</v>
      </c>
      <c r="F47" s="145"/>
      <c r="G47" s="28"/>
      <c r="H47" s="28"/>
      <c r="I47" s="22"/>
    </row>
    <row r="48" spans="1:9" ht="15.75" thickBot="1" x14ac:dyDescent="0.3">
      <c r="A48" s="26">
        <v>2019</v>
      </c>
      <c r="B48" s="26" t="s">
        <v>55</v>
      </c>
      <c r="C48" s="30"/>
      <c r="D48" s="29"/>
      <c r="E48" s="145" t="s">
        <v>0</v>
      </c>
      <c r="F48" s="145"/>
      <c r="G48" s="28"/>
      <c r="H48" s="28"/>
      <c r="I48" s="22"/>
    </row>
    <row r="49" spans="1:9" ht="15.75" thickTop="1" x14ac:dyDescent="0.25">
      <c r="A49" s="22"/>
      <c r="B49" s="22"/>
      <c r="C49" s="25">
        <f>SUM(C24:C48)</f>
        <v>0</v>
      </c>
      <c r="D49" s="23" t="s">
        <v>0</v>
      </c>
      <c r="E49" s="146" t="s">
        <v>0</v>
      </c>
      <c r="F49" s="146"/>
      <c r="G49" s="22"/>
      <c r="H49" s="24"/>
      <c r="I49" s="22"/>
    </row>
    <row r="50" spans="1:9" x14ac:dyDescent="0.25">
      <c r="C50" s="20"/>
      <c r="D50" s="20"/>
      <c r="E50" t="s">
        <v>0</v>
      </c>
    </row>
  </sheetData>
  <mergeCells count="50">
    <mergeCell ref="E24:F24"/>
    <mergeCell ref="E39:F39"/>
    <mergeCell ref="E36:F36"/>
    <mergeCell ref="E37:F37"/>
    <mergeCell ref="E38:F38"/>
    <mergeCell ref="E35:F35"/>
    <mergeCell ref="E31:F31"/>
    <mergeCell ref="E33:F33"/>
    <mergeCell ref="E32:F32"/>
    <mergeCell ref="A13:B13"/>
    <mergeCell ref="C7:I7"/>
    <mergeCell ref="E13:F13"/>
    <mergeCell ref="E29:F29"/>
    <mergeCell ref="E14:F14"/>
    <mergeCell ref="E15:F15"/>
    <mergeCell ref="E16:F16"/>
    <mergeCell ref="E17:F17"/>
    <mergeCell ref="A12:B12"/>
    <mergeCell ref="E12:F12"/>
    <mergeCell ref="E23:F23"/>
    <mergeCell ref="E18:F18"/>
    <mergeCell ref="E19:F19"/>
    <mergeCell ref="E20:F20"/>
    <mergeCell ref="E21:F21"/>
    <mergeCell ref="E22:F22"/>
    <mergeCell ref="E49:F49"/>
    <mergeCell ref="E41:F41"/>
    <mergeCell ref="E43:F43"/>
    <mergeCell ref="E45:F45"/>
    <mergeCell ref="E47:F47"/>
    <mergeCell ref="E46:F46"/>
    <mergeCell ref="E48:F48"/>
    <mergeCell ref="E42:F42"/>
    <mergeCell ref="E44:F44"/>
    <mergeCell ref="C5:E5"/>
    <mergeCell ref="F5:H5"/>
    <mergeCell ref="E40:F40"/>
    <mergeCell ref="A1:I1"/>
    <mergeCell ref="A2:I2"/>
    <mergeCell ref="C6:H6"/>
    <mergeCell ref="B9:D9"/>
    <mergeCell ref="G9:H9"/>
    <mergeCell ref="E9:F9"/>
    <mergeCell ref="A6:B6"/>
    <mergeCell ref="E34:F34"/>
    <mergeCell ref="E25:F25"/>
    <mergeCell ref="E26:F26"/>
    <mergeCell ref="E27:F27"/>
    <mergeCell ref="E28:F28"/>
    <mergeCell ref="E30:F30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-0.249977111117893"/>
  </sheetPr>
  <dimension ref="A1:F24"/>
  <sheetViews>
    <sheetView workbookViewId="0">
      <selection activeCell="J18" sqref="J18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18" customWidth="1"/>
  </cols>
  <sheetData>
    <row r="1" spans="1:4" ht="23.25" x14ac:dyDescent="0.35">
      <c r="A1" s="2" t="s">
        <v>39</v>
      </c>
    </row>
    <row r="2" spans="1:4" x14ac:dyDescent="0.25">
      <c r="A2" t="s">
        <v>8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9</v>
      </c>
    </row>
    <row r="5" spans="1:4" x14ac:dyDescent="0.25">
      <c r="A5" t="s">
        <v>10</v>
      </c>
    </row>
    <row r="11" spans="1:4" x14ac:dyDescent="0.25">
      <c r="A11" s="4" t="s">
        <v>11</v>
      </c>
    </row>
    <row r="12" spans="1:4" x14ac:dyDescent="0.25">
      <c r="A12" t="s">
        <v>12</v>
      </c>
    </row>
    <row r="13" spans="1:4" x14ac:dyDescent="0.25">
      <c r="A13" t="s">
        <v>13</v>
      </c>
      <c r="B13" s="5"/>
    </row>
    <row r="14" spans="1:4" x14ac:dyDescent="0.25">
      <c r="A14" t="s">
        <v>14</v>
      </c>
      <c r="B14" s="5"/>
    </row>
    <row r="15" spans="1:4" x14ac:dyDescent="0.25">
      <c r="A15" t="s">
        <v>15</v>
      </c>
      <c r="B15" s="5"/>
    </row>
    <row r="16" spans="1:4" x14ac:dyDescent="0.25">
      <c r="B16" s="5"/>
    </row>
    <row r="17" spans="1:6" x14ac:dyDescent="0.25">
      <c r="A17" s="4" t="s">
        <v>78</v>
      </c>
      <c r="B17" s="6" t="s">
        <v>17</v>
      </c>
      <c r="C17" s="7" t="s">
        <v>18</v>
      </c>
      <c r="D17" s="7" t="s">
        <v>19</v>
      </c>
      <c r="E17" s="7" t="s">
        <v>20</v>
      </c>
      <c r="F17" s="7" t="s">
        <v>0</v>
      </c>
    </row>
    <row r="18" spans="1:6" x14ac:dyDescent="0.25">
      <c r="A18" t="s">
        <v>22</v>
      </c>
      <c r="B18" s="8">
        <f>Formulaire!B14</f>
        <v>36832</v>
      </c>
      <c r="C18" t="s">
        <v>24</v>
      </c>
      <c r="D18" s="9" t="s">
        <v>25</v>
      </c>
      <c r="E18" s="10">
        <v>640</v>
      </c>
      <c r="F18" s="9" t="s">
        <v>0</v>
      </c>
    </row>
    <row r="19" spans="1:6" x14ac:dyDescent="0.25">
      <c r="C19" t="s">
        <v>26</v>
      </c>
      <c r="D19" s="8">
        <v>43344</v>
      </c>
      <c r="E19" s="11">
        <v>25</v>
      </c>
      <c r="F19" t="s">
        <v>0</v>
      </c>
    </row>
    <row r="20" spans="1:6" ht="15.75" thickBot="1" x14ac:dyDescent="0.3">
      <c r="B20" s="12"/>
      <c r="C20" t="s">
        <v>27</v>
      </c>
      <c r="D20" s="13" t="s">
        <v>28</v>
      </c>
      <c r="E20" s="14">
        <v>512</v>
      </c>
      <c r="F20" t="s">
        <v>0</v>
      </c>
    </row>
    <row r="21" spans="1:6" ht="19.5" thickTop="1" x14ac:dyDescent="0.3">
      <c r="B21" s="8"/>
      <c r="D21" s="15" t="s">
        <v>29</v>
      </c>
      <c r="E21" s="16">
        <f>SUM(E18:E20)</f>
        <v>1177</v>
      </c>
    </row>
    <row r="22" spans="1:6" ht="18.75" x14ac:dyDescent="0.3">
      <c r="B22" s="8"/>
      <c r="D22" s="15"/>
      <c r="E22" s="17"/>
    </row>
    <row r="23" spans="1:6" x14ac:dyDescent="0.25">
      <c r="A23" s="18" t="s">
        <v>30</v>
      </c>
      <c r="B23" s="8"/>
      <c r="D23" s="8"/>
      <c r="E23" s="12"/>
    </row>
    <row r="24" spans="1:6" x14ac:dyDescent="0.25">
      <c r="D24" s="19"/>
      <c r="E24" s="12"/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9" tint="0.39997558519241921"/>
  </sheetPr>
  <dimension ref="B1:G24"/>
  <sheetViews>
    <sheetView workbookViewId="0">
      <selection activeCell="H39" sqref="H39"/>
    </sheetView>
  </sheetViews>
  <sheetFormatPr baseColWidth="10" defaultColWidth="11.42578125" defaultRowHeight="15" x14ac:dyDescent="0.25"/>
  <sheetData>
    <row r="1" spans="2:5" ht="23.25" x14ac:dyDescent="0.35">
      <c r="B1" s="2" t="s">
        <v>40</v>
      </c>
    </row>
    <row r="2" spans="2:5" x14ac:dyDescent="0.25">
      <c r="B2" t="s">
        <v>8</v>
      </c>
      <c r="D2" s="3">
        <v>1164959448</v>
      </c>
      <c r="E2" s="3" t="s">
        <v>0</v>
      </c>
    </row>
    <row r="3" spans="2:5" x14ac:dyDescent="0.25">
      <c r="B3" t="s">
        <v>3</v>
      </c>
    </row>
    <row r="4" spans="2:5" x14ac:dyDescent="0.25">
      <c r="B4" t="s">
        <v>9</v>
      </c>
    </row>
    <row r="5" spans="2:5" x14ac:dyDescent="0.25">
      <c r="B5" t="s">
        <v>10</v>
      </c>
    </row>
    <row r="11" spans="2:5" x14ac:dyDescent="0.25">
      <c r="B11" s="4" t="s">
        <v>11</v>
      </c>
    </row>
    <row r="12" spans="2:5" x14ac:dyDescent="0.25">
      <c r="B12" t="s">
        <v>12</v>
      </c>
    </row>
    <row r="13" spans="2:5" x14ac:dyDescent="0.25">
      <c r="B13" t="s">
        <v>13</v>
      </c>
      <c r="C13" s="5"/>
    </row>
    <row r="14" spans="2:5" x14ac:dyDescent="0.25">
      <c r="B14" t="s">
        <v>14</v>
      </c>
      <c r="C14" s="5"/>
    </row>
    <row r="15" spans="2:5" x14ac:dyDescent="0.25">
      <c r="B15" t="s">
        <v>15</v>
      </c>
      <c r="C15" s="5"/>
    </row>
    <row r="16" spans="2:5" x14ac:dyDescent="0.25">
      <c r="C16" s="5"/>
    </row>
    <row r="17" spans="2:7" x14ac:dyDescent="0.25">
      <c r="B17" s="4" t="s">
        <v>16</v>
      </c>
      <c r="C17" s="6" t="s">
        <v>17</v>
      </c>
      <c r="D17" s="7" t="s">
        <v>18</v>
      </c>
      <c r="E17" s="7" t="s">
        <v>19</v>
      </c>
      <c r="F17" s="7" t="s">
        <v>20</v>
      </c>
      <c r="G17" s="7" t="s">
        <v>21</v>
      </c>
    </row>
    <row r="18" spans="2:7" x14ac:dyDescent="0.25">
      <c r="B18" t="s">
        <v>22</v>
      </c>
      <c r="C18" s="8" t="s">
        <v>23</v>
      </c>
      <c r="D18" t="s">
        <v>24</v>
      </c>
      <c r="E18" s="9" t="s">
        <v>25</v>
      </c>
      <c r="F18" s="10">
        <v>640</v>
      </c>
      <c r="G18" s="9">
        <v>20</v>
      </c>
    </row>
    <row r="19" spans="2:7" x14ac:dyDescent="0.25">
      <c r="D19" t="s">
        <v>26</v>
      </c>
      <c r="E19" s="8">
        <v>43344</v>
      </c>
      <c r="F19" s="11">
        <v>25</v>
      </c>
    </row>
    <row r="20" spans="2:7" ht="15.75" thickBot="1" x14ac:dyDescent="0.3">
      <c r="C20" s="12"/>
      <c r="D20" t="s">
        <v>27</v>
      </c>
      <c r="E20" s="13" t="s">
        <v>28</v>
      </c>
      <c r="F20" s="14">
        <v>512</v>
      </c>
      <c r="G20">
        <v>16</v>
      </c>
    </row>
    <row r="21" spans="2:7" ht="19.5" thickTop="1" x14ac:dyDescent="0.3">
      <c r="C21" s="8"/>
      <c r="E21" s="15" t="s">
        <v>29</v>
      </c>
      <c r="F21" s="16">
        <f>SUM(F18:F20)</f>
        <v>1177</v>
      </c>
    </row>
    <row r="22" spans="2:7" ht="18.75" x14ac:dyDescent="0.3">
      <c r="C22" s="8"/>
      <c r="E22" s="15"/>
      <c r="F22" s="17"/>
    </row>
    <row r="23" spans="2:7" x14ac:dyDescent="0.25">
      <c r="B23" s="18" t="s">
        <v>30</v>
      </c>
      <c r="C23" s="8"/>
      <c r="E23" s="8"/>
      <c r="F23" s="12"/>
    </row>
    <row r="24" spans="2:7" x14ac:dyDescent="0.25">
      <c r="E24" s="19"/>
      <c r="F2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2019-03-29T17:32:22Z</cp:lastPrinted>
  <dcterms:created xsi:type="dcterms:W3CDTF">2019-03-14T12:07:41Z</dcterms:created>
  <dcterms:modified xsi:type="dcterms:W3CDTF">2019-03-29T17:32:53Z</dcterms:modified>
</cp:coreProperties>
</file>