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7127" codeName="{1563B04E-AB91-75FE-B8BC-B18F01832D57}"/>
  <workbookPr codeName="ThisWorkbook" defaultThemeVersion="124226"/>
  <mc:AlternateContent xmlns:mc="http://schemas.openxmlformats.org/markup-compatibility/2006">
    <mc:Choice Requires="x15">
      <x15ac:absPath xmlns:x15ac="http://schemas.microsoft.com/office/spreadsheetml/2010/11/ac" url="C:\Users\Home\Desktop\"/>
    </mc:Choice>
  </mc:AlternateContent>
  <bookViews>
    <workbookView xWindow="0" yWindow="0" windowWidth="16770" windowHeight="11505" tabRatio="882" activeTab="19"/>
  </bookViews>
  <sheets>
    <sheet name="1" sheetId="135" r:id="rId1"/>
    <sheet name="2" sheetId="136" r:id="rId2"/>
    <sheet name="3" sheetId="137" r:id="rId3"/>
    <sheet name="4" sheetId="138" r:id="rId4"/>
    <sheet name="5" sheetId="139" r:id="rId5"/>
    <sheet name="6" sheetId="140" r:id="rId6"/>
    <sheet name="7" sheetId="141" r:id="rId7"/>
    <sheet name="8" sheetId="142" r:id="rId8"/>
    <sheet name="9" sheetId="143" r:id="rId9"/>
    <sheet name="10" sheetId="144" r:id="rId10"/>
    <sheet name="11" sheetId="145" r:id="rId11"/>
    <sheet name="12" sheetId="146" r:id="rId12"/>
    <sheet name="13" sheetId="147" r:id="rId13"/>
    <sheet name="14" sheetId="148" r:id="rId14"/>
    <sheet name="15" sheetId="149" r:id="rId15"/>
    <sheet name="16" sheetId="150" r:id="rId16"/>
    <sheet name="17" sheetId="151" r:id="rId17"/>
    <sheet name="18" sheetId="152" r:id="rId18"/>
    <sheet name="19" sheetId="153" r:id="rId19"/>
    <sheet name="20" sheetId="154" r:id="rId20"/>
  </sheets>
  <definedNames>
    <definedName name="_xlnm.Print_Area" localSheetId="0">'1'!$A$1:$N$218</definedName>
  </definedNames>
  <calcPr calcId="171027" fullPrecision="0"/>
</workbook>
</file>

<file path=xl/calcChain.xml><?xml version="1.0" encoding="utf-8"?>
<calcChain xmlns="http://schemas.openxmlformats.org/spreadsheetml/2006/main">
  <c r="J7" i="145" l="1"/>
  <c r="J7" i="146" s="1"/>
  <c r="J7" i="147" s="1"/>
  <c r="J7" i="148" s="1"/>
  <c r="J7" i="149" s="1"/>
  <c r="J7" i="150" s="1"/>
  <c r="J7" i="151" s="1"/>
  <c r="J7" i="152" s="1"/>
  <c r="J7" i="153" s="1"/>
  <c r="J7" i="154" s="1"/>
  <c r="G191" i="136"/>
  <c r="G191" i="137"/>
  <c r="G191" i="138"/>
  <c r="G191" i="139"/>
  <c r="G191" i="140"/>
  <c r="G191" i="141"/>
  <c r="G191" i="142"/>
  <c r="G191" i="143"/>
  <c r="G191" i="144"/>
  <c r="G191" i="145"/>
  <c r="G191" i="146"/>
  <c r="G191" i="147"/>
  <c r="G191" i="148"/>
  <c r="G191" i="149"/>
  <c r="G191" i="150"/>
  <c r="G191" i="151"/>
  <c r="G191" i="152"/>
  <c r="G191" i="153"/>
  <c r="G191" i="154"/>
  <c r="G191" i="135"/>
  <c r="G158" i="136"/>
  <c r="G158" i="137"/>
  <c r="G158" i="138"/>
  <c r="G158" i="139"/>
  <c r="G158" i="140"/>
  <c r="G158" i="141"/>
  <c r="G158" i="142"/>
  <c r="G158" i="143"/>
  <c r="G158" i="144"/>
  <c r="G158" i="145"/>
  <c r="G158" i="146"/>
  <c r="G158" i="147"/>
  <c r="G158" i="148"/>
  <c r="G158" i="149"/>
  <c r="G158" i="150"/>
  <c r="G158" i="151"/>
  <c r="G158" i="152"/>
  <c r="G158" i="153"/>
  <c r="G158" i="154"/>
  <c r="G158" i="135"/>
  <c r="J141" i="135" l="1"/>
  <c r="J141" i="136" s="1"/>
  <c r="J141" i="137" s="1"/>
  <c r="J141" i="138" s="1"/>
  <c r="J141" i="139" s="1"/>
  <c r="J141" i="140" s="1"/>
  <c r="J141" i="141" s="1"/>
  <c r="J141" i="142" s="1"/>
  <c r="J141" i="143" s="1"/>
  <c r="J141" i="144" s="1"/>
  <c r="J141" i="145" s="1"/>
  <c r="J141" i="146" s="1"/>
  <c r="J141" i="147" s="1"/>
  <c r="J141" i="148" s="1"/>
  <c r="J141" i="149" s="1"/>
  <c r="J141" i="150" s="1"/>
  <c r="J141" i="151" s="1"/>
  <c r="J141" i="152" s="1"/>
  <c r="J141" i="153" s="1"/>
  <c r="J141" i="154" s="1"/>
  <c r="J140" i="135"/>
  <c r="J140" i="136" s="1"/>
  <c r="J140" i="137" s="1"/>
  <c r="J140" i="138" s="1"/>
  <c r="J140" i="139" s="1"/>
  <c r="J140" i="140" s="1"/>
  <c r="J140" i="141" s="1"/>
  <c r="J140" i="142" s="1"/>
  <c r="J140" i="143" s="1"/>
  <c r="J140" i="144" s="1"/>
  <c r="J140" i="145" s="1"/>
  <c r="J140" i="146" s="1"/>
  <c r="J140" i="147" s="1"/>
  <c r="J140" i="148" s="1"/>
  <c r="J140" i="149" s="1"/>
  <c r="J140" i="150" s="1"/>
  <c r="J140" i="151" s="1"/>
  <c r="J140" i="152" s="1"/>
  <c r="J140" i="153" s="1"/>
  <c r="J140" i="154" s="1"/>
  <c r="J139" i="135"/>
  <c r="J139" i="136" s="1"/>
  <c r="J139" i="137" s="1"/>
  <c r="J139" i="138" s="1"/>
  <c r="J139" i="139" s="1"/>
  <c r="J139" i="140" s="1"/>
  <c r="J139" i="141" s="1"/>
  <c r="J139" i="142" s="1"/>
  <c r="J139" i="143" s="1"/>
  <c r="J139" i="144" s="1"/>
  <c r="J139" i="145" s="1"/>
  <c r="J139" i="146" s="1"/>
  <c r="J139" i="147" s="1"/>
  <c r="J139" i="148" s="1"/>
  <c r="J139" i="149" s="1"/>
  <c r="J139" i="150" s="1"/>
  <c r="J139" i="151" s="1"/>
  <c r="J139" i="152" s="1"/>
  <c r="J139" i="153" s="1"/>
  <c r="J139" i="154" s="1"/>
  <c r="J138" i="135"/>
  <c r="J138" i="136" s="1"/>
  <c r="J138" i="137" s="1"/>
  <c r="J138" i="138" s="1"/>
  <c r="J138" i="139" s="1"/>
  <c r="J138" i="140" s="1"/>
  <c r="J138" i="141" s="1"/>
  <c r="J138" i="142" s="1"/>
  <c r="J138" i="143" s="1"/>
  <c r="J138" i="144" s="1"/>
  <c r="J138" i="145" s="1"/>
  <c r="J138" i="146" s="1"/>
  <c r="J138" i="147" s="1"/>
  <c r="J138" i="148" s="1"/>
  <c r="J138" i="149" s="1"/>
  <c r="J138" i="150" s="1"/>
  <c r="J138" i="151" s="1"/>
  <c r="J138" i="152" s="1"/>
  <c r="J138" i="153" s="1"/>
  <c r="J138" i="154" s="1"/>
  <c r="J137" i="135"/>
  <c r="J137" i="136" s="1"/>
  <c r="J137" i="137" s="1"/>
  <c r="J137" i="138" s="1"/>
  <c r="J137" i="139" s="1"/>
  <c r="J137" i="140" s="1"/>
  <c r="J137" i="141" s="1"/>
  <c r="J137" i="142" s="1"/>
  <c r="J137" i="143" s="1"/>
  <c r="J137" i="144" s="1"/>
  <c r="J137" i="145" s="1"/>
  <c r="J137" i="146" s="1"/>
  <c r="J137" i="147" s="1"/>
  <c r="J137" i="148" s="1"/>
  <c r="J137" i="149" s="1"/>
  <c r="J137" i="150" s="1"/>
  <c r="J137" i="151" s="1"/>
  <c r="J137" i="152" s="1"/>
  <c r="J137" i="153" s="1"/>
  <c r="J137" i="154" s="1"/>
  <c r="J136" i="135"/>
  <c r="J136" i="136" s="1"/>
  <c r="J136" i="137" s="1"/>
  <c r="J136" i="138" s="1"/>
  <c r="J136" i="139" s="1"/>
  <c r="J136" i="140" s="1"/>
  <c r="J136" i="141" s="1"/>
  <c r="J136" i="142" s="1"/>
  <c r="J136" i="143" s="1"/>
  <c r="J136" i="144" s="1"/>
  <c r="J136" i="145" s="1"/>
  <c r="J136" i="146" s="1"/>
  <c r="J136" i="147" s="1"/>
  <c r="J136" i="148" s="1"/>
  <c r="J136" i="149" s="1"/>
  <c r="J136" i="150" s="1"/>
  <c r="J136" i="151" s="1"/>
  <c r="J136" i="152" s="1"/>
  <c r="J136" i="153" s="1"/>
  <c r="J136" i="154" s="1"/>
  <c r="J135" i="135"/>
  <c r="J135" i="136" s="1"/>
  <c r="J135" i="137" s="1"/>
  <c r="J135" i="138" s="1"/>
  <c r="J135" i="139" s="1"/>
  <c r="J135" i="140" s="1"/>
  <c r="J135" i="141" s="1"/>
  <c r="J135" i="142" s="1"/>
  <c r="J135" i="143" s="1"/>
  <c r="J135" i="144" s="1"/>
  <c r="J135" i="145" s="1"/>
  <c r="J135" i="146" s="1"/>
  <c r="J135" i="147" s="1"/>
  <c r="J135" i="148" s="1"/>
  <c r="J135" i="149" s="1"/>
  <c r="J135" i="150" s="1"/>
  <c r="J135" i="151" s="1"/>
  <c r="J135" i="152" s="1"/>
  <c r="J135" i="153" s="1"/>
  <c r="J135" i="154" s="1"/>
  <c r="J133" i="135"/>
  <c r="J133" i="136" s="1"/>
  <c r="J133" i="137" s="1"/>
  <c r="J133" i="138" s="1"/>
  <c r="J133" i="139" s="1"/>
  <c r="J133" i="140" s="1"/>
  <c r="J133" i="141" s="1"/>
  <c r="J133" i="142" s="1"/>
  <c r="J133" i="143" s="1"/>
  <c r="J133" i="144" s="1"/>
  <c r="J133" i="145" s="1"/>
  <c r="J133" i="146" s="1"/>
  <c r="J133" i="147" s="1"/>
  <c r="J133" i="148" s="1"/>
  <c r="J133" i="149" s="1"/>
  <c r="J133" i="150" s="1"/>
  <c r="J133" i="151" s="1"/>
  <c r="J133" i="152" s="1"/>
  <c r="J133" i="153" s="1"/>
  <c r="J133" i="154" s="1"/>
  <c r="J132" i="135"/>
  <c r="J132" i="136" s="1"/>
  <c r="J132" i="137" s="1"/>
  <c r="J132" i="138" s="1"/>
  <c r="J132" i="139" s="1"/>
  <c r="J132" i="140" s="1"/>
  <c r="J132" i="141" s="1"/>
  <c r="J132" i="142" s="1"/>
  <c r="J132" i="143" s="1"/>
  <c r="J132" i="144" s="1"/>
  <c r="J132" i="145" s="1"/>
  <c r="J132" i="146" s="1"/>
  <c r="J132" i="147" s="1"/>
  <c r="J132" i="148" s="1"/>
  <c r="J132" i="149" s="1"/>
  <c r="J132" i="150" s="1"/>
  <c r="J132" i="151" s="1"/>
  <c r="J132" i="152" s="1"/>
  <c r="J132" i="153" s="1"/>
  <c r="J132" i="154" s="1"/>
  <c r="J131" i="135"/>
  <c r="J131" i="136" s="1"/>
  <c r="J131" i="137" s="1"/>
  <c r="J131" i="138" s="1"/>
  <c r="J131" i="139" s="1"/>
  <c r="J131" i="140" s="1"/>
  <c r="J131" i="141" s="1"/>
  <c r="J131" i="142" s="1"/>
  <c r="J131" i="143" s="1"/>
  <c r="J131" i="144" s="1"/>
  <c r="J131" i="145" s="1"/>
  <c r="J131" i="146" s="1"/>
  <c r="J131" i="147" s="1"/>
  <c r="J131" i="148" s="1"/>
  <c r="J131" i="149" s="1"/>
  <c r="J131" i="150" s="1"/>
  <c r="J131" i="151" s="1"/>
  <c r="J131" i="152" s="1"/>
  <c r="J131" i="153" s="1"/>
  <c r="J131" i="154" s="1"/>
  <c r="J130" i="135"/>
  <c r="J130" i="136" s="1"/>
  <c r="J130" i="137" s="1"/>
  <c r="J130" i="138" s="1"/>
  <c r="J130" i="139" s="1"/>
  <c r="J130" i="140" s="1"/>
  <c r="J130" i="141" s="1"/>
  <c r="J130" i="142" s="1"/>
  <c r="J130" i="143" s="1"/>
  <c r="J130" i="144" s="1"/>
  <c r="J130" i="145" s="1"/>
  <c r="J130" i="146" s="1"/>
  <c r="J130" i="147" s="1"/>
  <c r="J130" i="148" s="1"/>
  <c r="J130" i="149" s="1"/>
  <c r="J130" i="150" s="1"/>
  <c r="J130" i="151" s="1"/>
  <c r="J130" i="152" s="1"/>
  <c r="J130" i="153" s="1"/>
  <c r="J130" i="154" s="1"/>
  <c r="J129" i="135"/>
  <c r="J129" i="136" s="1"/>
  <c r="J129" i="137" s="1"/>
  <c r="J129" i="138" s="1"/>
  <c r="J129" i="139" s="1"/>
  <c r="J129" i="140" s="1"/>
  <c r="J129" i="141" s="1"/>
  <c r="J129" i="142" s="1"/>
  <c r="J129" i="143" s="1"/>
  <c r="J129" i="144" s="1"/>
  <c r="J129" i="145" s="1"/>
  <c r="J129" i="146" s="1"/>
  <c r="J129" i="147" s="1"/>
  <c r="J129" i="148" s="1"/>
  <c r="J129" i="149" s="1"/>
  <c r="J129" i="150" s="1"/>
  <c r="J129" i="151" s="1"/>
  <c r="J129" i="152" s="1"/>
  <c r="J129" i="153" s="1"/>
  <c r="J129" i="154" s="1"/>
  <c r="J128" i="135"/>
  <c r="J128" i="136" s="1"/>
  <c r="J128" i="137" s="1"/>
  <c r="J128" i="138" s="1"/>
  <c r="J128" i="139" s="1"/>
  <c r="J128" i="140" s="1"/>
  <c r="J128" i="141" s="1"/>
  <c r="J128" i="142" s="1"/>
  <c r="J128" i="143" s="1"/>
  <c r="J128" i="144" s="1"/>
  <c r="J128" i="145" s="1"/>
  <c r="J128" i="146" s="1"/>
  <c r="J128" i="147" s="1"/>
  <c r="J128" i="148" s="1"/>
  <c r="J128" i="149" s="1"/>
  <c r="J128" i="150" s="1"/>
  <c r="J128" i="151" s="1"/>
  <c r="J128" i="152" s="1"/>
  <c r="J128" i="153" s="1"/>
  <c r="J128" i="154" s="1"/>
  <c r="J127" i="135"/>
  <c r="J127" i="136" s="1"/>
  <c r="J127" i="137" s="1"/>
  <c r="J127" i="138" s="1"/>
  <c r="J127" i="139" s="1"/>
  <c r="J127" i="140" s="1"/>
  <c r="J127" i="141" s="1"/>
  <c r="J127" i="142" s="1"/>
  <c r="J127" i="143" s="1"/>
  <c r="J127" i="144" s="1"/>
  <c r="J127" i="145" s="1"/>
  <c r="J127" i="146" s="1"/>
  <c r="J127" i="147" s="1"/>
  <c r="J127" i="148" s="1"/>
  <c r="J127" i="149" s="1"/>
  <c r="J127" i="150" s="1"/>
  <c r="J127" i="151" s="1"/>
  <c r="J127" i="152" s="1"/>
  <c r="J127" i="153" s="1"/>
  <c r="J127" i="154" s="1"/>
  <c r="J121" i="135"/>
  <c r="J121" i="136" s="1"/>
  <c r="J121" i="137" s="1"/>
  <c r="J121" i="138" s="1"/>
  <c r="J121" i="139" s="1"/>
  <c r="J121" i="140" s="1"/>
  <c r="J121" i="141" s="1"/>
  <c r="J121" i="142" s="1"/>
  <c r="J121" i="143" s="1"/>
  <c r="J121" i="144" s="1"/>
  <c r="J121" i="145" s="1"/>
  <c r="J121" i="146" s="1"/>
  <c r="J121" i="147" s="1"/>
  <c r="J121" i="148" s="1"/>
  <c r="J121" i="149" s="1"/>
  <c r="J121" i="150" s="1"/>
  <c r="J121" i="151" s="1"/>
  <c r="J121" i="152" s="1"/>
  <c r="J121" i="153" s="1"/>
  <c r="J121" i="154" s="1"/>
  <c r="J120" i="135"/>
  <c r="J120" i="136" s="1"/>
  <c r="J120" i="137" s="1"/>
  <c r="J120" i="138" s="1"/>
  <c r="J120" i="139" s="1"/>
  <c r="J120" i="140" s="1"/>
  <c r="J120" i="141" s="1"/>
  <c r="J120" i="142" s="1"/>
  <c r="J120" i="143" s="1"/>
  <c r="J120" i="144" s="1"/>
  <c r="J120" i="145" s="1"/>
  <c r="J120" i="146" s="1"/>
  <c r="J120" i="147" s="1"/>
  <c r="J120" i="148" s="1"/>
  <c r="J120" i="149" s="1"/>
  <c r="J120" i="150" s="1"/>
  <c r="J120" i="151" s="1"/>
  <c r="J120" i="152" s="1"/>
  <c r="J120" i="153" s="1"/>
  <c r="J120" i="154" s="1"/>
  <c r="J119" i="135"/>
  <c r="J119" i="136" s="1"/>
  <c r="J119" i="137" s="1"/>
  <c r="J119" i="138" s="1"/>
  <c r="J119" i="139" s="1"/>
  <c r="J119" i="140" s="1"/>
  <c r="J119" i="141" s="1"/>
  <c r="J119" i="142" s="1"/>
  <c r="J119" i="143" s="1"/>
  <c r="J119" i="144" s="1"/>
  <c r="J119" i="145" s="1"/>
  <c r="J119" i="146" s="1"/>
  <c r="J119" i="147" s="1"/>
  <c r="J119" i="148" s="1"/>
  <c r="J119" i="149" s="1"/>
  <c r="J119" i="150" s="1"/>
  <c r="J119" i="151" s="1"/>
  <c r="J119" i="152" s="1"/>
  <c r="J119" i="153" s="1"/>
  <c r="J119" i="154" s="1"/>
  <c r="J118" i="135"/>
  <c r="J118" i="136" s="1"/>
  <c r="J118" i="137" s="1"/>
  <c r="J118" i="138" s="1"/>
  <c r="J118" i="139" s="1"/>
  <c r="J118" i="140" s="1"/>
  <c r="J118" i="141" s="1"/>
  <c r="J118" i="142" s="1"/>
  <c r="J118" i="143" s="1"/>
  <c r="J118" i="144" s="1"/>
  <c r="J118" i="145" s="1"/>
  <c r="J118" i="146" s="1"/>
  <c r="J118" i="147" s="1"/>
  <c r="J118" i="148" s="1"/>
  <c r="J118" i="149" s="1"/>
  <c r="J118" i="150" s="1"/>
  <c r="J118" i="151" s="1"/>
  <c r="J118" i="152" s="1"/>
  <c r="J118" i="153" s="1"/>
  <c r="J118" i="154" s="1"/>
  <c r="J117" i="135"/>
  <c r="J117" i="136" s="1"/>
  <c r="J117" i="137" s="1"/>
  <c r="J117" i="138" s="1"/>
  <c r="J117" i="139" s="1"/>
  <c r="J117" i="140" s="1"/>
  <c r="J117" i="141" s="1"/>
  <c r="J117" i="142" s="1"/>
  <c r="J117" i="143" s="1"/>
  <c r="J117" i="144" s="1"/>
  <c r="J117" i="145" s="1"/>
  <c r="J117" i="146" s="1"/>
  <c r="J117" i="147" s="1"/>
  <c r="J117" i="148" s="1"/>
  <c r="J117" i="149" s="1"/>
  <c r="J117" i="150" s="1"/>
  <c r="J117" i="151" s="1"/>
  <c r="J117" i="152" s="1"/>
  <c r="J117" i="153" s="1"/>
  <c r="J117" i="154" s="1"/>
  <c r="J116" i="135"/>
  <c r="J116" i="136" s="1"/>
  <c r="J116" i="137" s="1"/>
  <c r="J116" i="138" s="1"/>
  <c r="J116" i="139" s="1"/>
  <c r="J116" i="140" s="1"/>
  <c r="J116" i="141" s="1"/>
  <c r="J116" i="142" s="1"/>
  <c r="J116" i="143" s="1"/>
  <c r="J116" i="144" s="1"/>
  <c r="J116" i="145" s="1"/>
  <c r="J116" i="146" s="1"/>
  <c r="J116" i="147" s="1"/>
  <c r="J116" i="148" s="1"/>
  <c r="J116" i="149" s="1"/>
  <c r="J116" i="150" s="1"/>
  <c r="J116" i="151" s="1"/>
  <c r="J116" i="152" s="1"/>
  <c r="J116" i="153" s="1"/>
  <c r="J116" i="154" s="1"/>
  <c r="J115" i="135"/>
  <c r="J115" i="136" s="1"/>
  <c r="J115" i="137" s="1"/>
  <c r="J115" i="138" s="1"/>
  <c r="J115" i="139" s="1"/>
  <c r="J115" i="140" s="1"/>
  <c r="J115" i="141" s="1"/>
  <c r="J115" i="142" s="1"/>
  <c r="J115" i="143" s="1"/>
  <c r="J115" i="144" s="1"/>
  <c r="J115" i="145" s="1"/>
  <c r="J115" i="146" s="1"/>
  <c r="J115" i="147" s="1"/>
  <c r="J115" i="148" s="1"/>
  <c r="J115" i="149" s="1"/>
  <c r="J115" i="150" s="1"/>
  <c r="J115" i="151" s="1"/>
  <c r="J115" i="152" s="1"/>
  <c r="J115" i="153" s="1"/>
  <c r="J115" i="154" s="1"/>
  <c r="J113" i="135"/>
  <c r="J113" i="136" s="1"/>
  <c r="J113" i="137" s="1"/>
  <c r="J113" i="138" s="1"/>
  <c r="J113" i="139" s="1"/>
  <c r="J113" i="140" s="1"/>
  <c r="J113" i="141" s="1"/>
  <c r="J113" i="142" s="1"/>
  <c r="J113" i="143" s="1"/>
  <c r="J113" i="144" s="1"/>
  <c r="J113" i="145" s="1"/>
  <c r="J113" i="146" s="1"/>
  <c r="J113" i="147" s="1"/>
  <c r="J113" i="148" s="1"/>
  <c r="J113" i="149" s="1"/>
  <c r="J113" i="150" s="1"/>
  <c r="J113" i="151" s="1"/>
  <c r="J113" i="152" s="1"/>
  <c r="J113" i="153" s="1"/>
  <c r="J113" i="154" s="1"/>
  <c r="J112" i="135"/>
  <c r="J112" i="136" s="1"/>
  <c r="J112" i="137" s="1"/>
  <c r="J112" i="138" s="1"/>
  <c r="J112" i="139" s="1"/>
  <c r="J112" i="140" s="1"/>
  <c r="J112" i="141" s="1"/>
  <c r="J112" i="142" s="1"/>
  <c r="J112" i="143" s="1"/>
  <c r="J112" i="144" s="1"/>
  <c r="J112" i="145" s="1"/>
  <c r="J112" i="146" s="1"/>
  <c r="J112" i="147" s="1"/>
  <c r="J112" i="148" s="1"/>
  <c r="J112" i="149" s="1"/>
  <c r="J112" i="150" s="1"/>
  <c r="J112" i="151" s="1"/>
  <c r="J112" i="152" s="1"/>
  <c r="J112" i="153" s="1"/>
  <c r="J112" i="154" s="1"/>
  <c r="J111" i="135"/>
  <c r="J111" i="136" s="1"/>
  <c r="J111" i="137" s="1"/>
  <c r="J111" i="138" s="1"/>
  <c r="J111" i="139" s="1"/>
  <c r="J111" i="140" s="1"/>
  <c r="J111" i="141" s="1"/>
  <c r="J111" i="142" s="1"/>
  <c r="J111" i="143" s="1"/>
  <c r="J111" i="144" s="1"/>
  <c r="J111" i="145" s="1"/>
  <c r="J111" i="146" s="1"/>
  <c r="J111" i="147" s="1"/>
  <c r="J111" i="148" s="1"/>
  <c r="J111" i="149" s="1"/>
  <c r="J111" i="150" s="1"/>
  <c r="J111" i="151" s="1"/>
  <c r="J111" i="152" s="1"/>
  <c r="J111" i="153" s="1"/>
  <c r="J111" i="154" s="1"/>
  <c r="J110" i="135"/>
  <c r="J110" i="136" s="1"/>
  <c r="J110" i="137" s="1"/>
  <c r="J110" i="138" s="1"/>
  <c r="J110" i="139" s="1"/>
  <c r="J110" i="140" s="1"/>
  <c r="J110" i="141" s="1"/>
  <c r="J110" i="142" s="1"/>
  <c r="J110" i="143" s="1"/>
  <c r="J110" i="144" s="1"/>
  <c r="J110" i="145" s="1"/>
  <c r="J110" i="146" s="1"/>
  <c r="J110" i="147" s="1"/>
  <c r="J110" i="148" s="1"/>
  <c r="J110" i="149" s="1"/>
  <c r="J110" i="150" s="1"/>
  <c r="J110" i="151" s="1"/>
  <c r="J110" i="152" s="1"/>
  <c r="J110" i="153" s="1"/>
  <c r="J110" i="154" s="1"/>
  <c r="J109" i="135"/>
  <c r="J109" i="136" s="1"/>
  <c r="J109" i="137" s="1"/>
  <c r="J109" i="138" s="1"/>
  <c r="J109" i="139" s="1"/>
  <c r="J109" i="140" s="1"/>
  <c r="J109" i="141" s="1"/>
  <c r="J109" i="142" s="1"/>
  <c r="J109" i="143" s="1"/>
  <c r="J109" i="144" s="1"/>
  <c r="J109" i="145" s="1"/>
  <c r="J109" i="146" s="1"/>
  <c r="J109" i="147" s="1"/>
  <c r="J109" i="148" s="1"/>
  <c r="J109" i="149" s="1"/>
  <c r="J109" i="150" s="1"/>
  <c r="J109" i="151" s="1"/>
  <c r="J109" i="152" s="1"/>
  <c r="J109" i="153" s="1"/>
  <c r="J109" i="154" s="1"/>
  <c r="J108" i="135"/>
  <c r="J108" i="136" s="1"/>
  <c r="J108" i="137" s="1"/>
  <c r="J108" i="138" s="1"/>
  <c r="J108" i="139" s="1"/>
  <c r="J108" i="140" s="1"/>
  <c r="J108" i="141" s="1"/>
  <c r="J108" i="142" s="1"/>
  <c r="J108" i="143" s="1"/>
  <c r="J108" i="144" s="1"/>
  <c r="J108" i="145" s="1"/>
  <c r="J108" i="146" s="1"/>
  <c r="J108" i="147" s="1"/>
  <c r="J108" i="148" s="1"/>
  <c r="J108" i="149" s="1"/>
  <c r="J108" i="150" s="1"/>
  <c r="J108" i="151" s="1"/>
  <c r="J108" i="152" s="1"/>
  <c r="J108" i="153" s="1"/>
  <c r="J108" i="154" s="1"/>
  <c r="J107" i="135"/>
  <c r="J107" i="136" s="1"/>
  <c r="J107" i="137" s="1"/>
  <c r="J107" i="138" s="1"/>
  <c r="J107" i="139" s="1"/>
  <c r="J107" i="140" s="1"/>
  <c r="J107" i="141" s="1"/>
  <c r="J107" i="142" s="1"/>
  <c r="J107" i="143" s="1"/>
  <c r="J107" i="144" s="1"/>
  <c r="J107" i="145" s="1"/>
  <c r="J107" i="146" s="1"/>
  <c r="J107" i="147" s="1"/>
  <c r="J107" i="148" s="1"/>
  <c r="J107" i="149" s="1"/>
  <c r="J107" i="150" s="1"/>
  <c r="J107" i="151" s="1"/>
  <c r="J107" i="152" s="1"/>
  <c r="J107" i="153" s="1"/>
  <c r="J107" i="154" s="1"/>
  <c r="J101" i="135"/>
  <c r="J101" i="136" s="1"/>
  <c r="J101" i="137" s="1"/>
  <c r="J101" i="138" s="1"/>
  <c r="J101" i="139" s="1"/>
  <c r="J101" i="140" s="1"/>
  <c r="J101" i="141" s="1"/>
  <c r="J101" i="142" s="1"/>
  <c r="J101" i="143" s="1"/>
  <c r="J101" i="144" s="1"/>
  <c r="J101" i="145" s="1"/>
  <c r="J101" i="146" s="1"/>
  <c r="J101" i="147" s="1"/>
  <c r="J101" i="148" s="1"/>
  <c r="J101" i="149" s="1"/>
  <c r="J101" i="150" s="1"/>
  <c r="J101" i="151" s="1"/>
  <c r="J101" i="152" s="1"/>
  <c r="J101" i="153" s="1"/>
  <c r="J101" i="154" s="1"/>
  <c r="J100" i="135"/>
  <c r="J100" i="136" s="1"/>
  <c r="J100" i="137" s="1"/>
  <c r="J100" i="138" s="1"/>
  <c r="J100" i="139" s="1"/>
  <c r="J100" i="140" s="1"/>
  <c r="J100" i="141" s="1"/>
  <c r="J100" i="142" s="1"/>
  <c r="J100" i="143" s="1"/>
  <c r="J100" i="144" s="1"/>
  <c r="J100" i="145" s="1"/>
  <c r="J100" i="146" s="1"/>
  <c r="J100" i="147" s="1"/>
  <c r="J100" i="148" s="1"/>
  <c r="J100" i="149" s="1"/>
  <c r="J100" i="150" s="1"/>
  <c r="J100" i="151" s="1"/>
  <c r="J100" i="152" s="1"/>
  <c r="J100" i="153" s="1"/>
  <c r="J100" i="154" s="1"/>
  <c r="J99" i="135"/>
  <c r="J99" i="136" s="1"/>
  <c r="J99" i="137" s="1"/>
  <c r="J99" i="138" s="1"/>
  <c r="J99" i="139" s="1"/>
  <c r="J99" i="140" s="1"/>
  <c r="J99" i="141" s="1"/>
  <c r="J99" i="142" s="1"/>
  <c r="J99" i="143" s="1"/>
  <c r="J99" i="144" s="1"/>
  <c r="J99" i="145" s="1"/>
  <c r="J99" i="146" s="1"/>
  <c r="J99" i="147" s="1"/>
  <c r="J99" i="148" s="1"/>
  <c r="J99" i="149" s="1"/>
  <c r="J99" i="150" s="1"/>
  <c r="J99" i="151" s="1"/>
  <c r="J99" i="152" s="1"/>
  <c r="J99" i="153" s="1"/>
  <c r="J99" i="154" s="1"/>
  <c r="J98" i="135"/>
  <c r="J98" i="136" s="1"/>
  <c r="J98" i="137" s="1"/>
  <c r="J98" i="138" s="1"/>
  <c r="J98" i="139" s="1"/>
  <c r="J98" i="140" s="1"/>
  <c r="J98" i="141" s="1"/>
  <c r="J98" i="142" s="1"/>
  <c r="J98" i="143" s="1"/>
  <c r="J98" i="144" s="1"/>
  <c r="J98" i="145" s="1"/>
  <c r="J98" i="146" s="1"/>
  <c r="J98" i="147" s="1"/>
  <c r="J98" i="148" s="1"/>
  <c r="J98" i="149" s="1"/>
  <c r="J98" i="150" s="1"/>
  <c r="J98" i="151" s="1"/>
  <c r="J98" i="152" s="1"/>
  <c r="J98" i="153" s="1"/>
  <c r="J98" i="154" s="1"/>
  <c r="J97" i="135"/>
  <c r="J97" i="136" s="1"/>
  <c r="J97" i="137" s="1"/>
  <c r="J97" i="138" s="1"/>
  <c r="J97" i="139" s="1"/>
  <c r="J97" i="140" s="1"/>
  <c r="J97" i="141" s="1"/>
  <c r="J97" i="142" s="1"/>
  <c r="J97" i="143" s="1"/>
  <c r="J97" i="144" s="1"/>
  <c r="J97" i="145" s="1"/>
  <c r="J97" i="146" s="1"/>
  <c r="J97" i="147" s="1"/>
  <c r="J97" i="148" s="1"/>
  <c r="J97" i="149" s="1"/>
  <c r="J97" i="150" s="1"/>
  <c r="J97" i="151" s="1"/>
  <c r="J97" i="152" s="1"/>
  <c r="J97" i="153" s="1"/>
  <c r="J97" i="154" s="1"/>
  <c r="J96" i="135"/>
  <c r="J96" i="136" s="1"/>
  <c r="J96" i="137" s="1"/>
  <c r="J96" i="138" s="1"/>
  <c r="J96" i="139" s="1"/>
  <c r="J96" i="140" s="1"/>
  <c r="J96" i="141" s="1"/>
  <c r="J96" i="142" s="1"/>
  <c r="J96" i="143" s="1"/>
  <c r="J96" i="144" s="1"/>
  <c r="J96" i="145" s="1"/>
  <c r="J96" i="146" s="1"/>
  <c r="J96" i="147" s="1"/>
  <c r="J96" i="148" s="1"/>
  <c r="J96" i="149" s="1"/>
  <c r="J96" i="150" s="1"/>
  <c r="J96" i="151" s="1"/>
  <c r="J96" i="152" s="1"/>
  <c r="J96" i="153" s="1"/>
  <c r="J96" i="154" s="1"/>
  <c r="J95" i="135"/>
  <c r="J95" i="136" s="1"/>
  <c r="J95" i="137" s="1"/>
  <c r="J95" i="138" s="1"/>
  <c r="J95" i="139" s="1"/>
  <c r="J95" i="140" s="1"/>
  <c r="J95" i="141" s="1"/>
  <c r="J95" i="142" s="1"/>
  <c r="J95" i="143" s="1"/>
  <c r="J95" i="144" s="1"/>
  <c r="J95" i="145" s="1"/>
  <c r="J95" i="146" s="1"/>
  <c r="J95" i="147" s="1"/>
  <c r="J95" i="148" s="1"/>
  <c r="J95" i="149" s="1"/>
  <c r="J95" i="150" s="1"/>
  <c r="J95" i="151" s="1"/>
  <c r="J95" i="152" s="1"/>
  <c r="J95" i="153" s="1"/>
  <c r="J95" i="154" s="1"/>
  <c r="J93" i="135"/>
  <c r="J93" i="136" s="1"/>
  <c r="J93" i="137" s="1"/>
  <c r="J93" i="138" s="1"/>
  <c r="J93" i="139" s="1"/>
  <c r="J93" i="140" s="1"/>
  <c r="J93" i="141" s="1"/>
  <c r="J93" i="142" s="1"/>
  <c r="J93" i="143" s="1"/>
  <c r="J93" i="144" s="1"/>
  <c r="J93" i="145" s="1"/>
  <c r="J93" i="146" s="1"/>
  <c r="J93" i="147" s="1"/>
  <c r="J93" i="148" s="1"/>
  <c r="J93" i="149" s="1"/>
  <c r="J93" i="150" s="1"/>
  <c r="J93" i="151" s="1"/>
  <c r="J93" i="152" s="1"/>
  <c r="J93" i="153" s="1"/>
  <c r="J93" i="154" s="1"/>
  <c r="J92" i="135"/>
  <c r="J92" i="136" s="1"/>
  <c r="J92" i="137" s="1"/>
  <c r="J92" i="138" s="1"/>
  <c r="J92" i="139" s="1"/>
  <c r="J92" i="140" s="1"/>
  <c r="J92" i="141" s="1"/>
  <c r="J92" i="142" s="1"/>
  <c r="J92" i="143" s="1"/>
  <c r="J92" i="144" s="1"/>
  <c r="J92" i="145" s="1"/>
  <c r="J92" i="146" s="1"/>
  <c r="J92" i="147" s="1"/>
  <c r="J92" i="148" s="1"/>
  <c r="J92" i="149" s="1"/>
  <c r="J92" i="150" s="1"/>
  <c r="J92" i="151" s="1"/>
  <c r="J92" i="152" s="1"/>
  <c r="J92" i="153" s="1"/>
  <c r="J92" i="154" s="1"/>
  <c r="J91" i="135"/>
  <c r="J91" i="136" s="1"/>
  <c r="J91" i="137" s="1"/>
  <c r="J91" i="138" s="1"/>
  <c r="J91" i="139" s="1"/>
  <c r="J91" i="140" s="1"/>
  <c r="J91" i="141" s="1"/>
  <c r="J91" i="142" s="1"/>
  <c r="J91" i="143" s="1"/>
  <c r="J91" i="144" s="1"/>
  <c r="J91" i="145" s="1"/>
  <c r="J91" i="146" s="1"/>
  <c r="J91" i="147" s="1"/>
  <c r="J91" i="148" s="1"/>
  <c r="J91" i="149" s="1"/>
  <c r="J91" i="150" s="1"/>
  <c r="J91" i="151" s="1"/>
  <c r="J91" i="152" s="1"/>
  <c r="J91" i="153" s="1"/>
  <c r="J91" i="154" s="1"/>
  <c r="J90" i="135"/>
  <c r="J90" i="136" s="1"/>
  <c r="J90" i="137" s="1"/>
  <c r="J90" i="138" s="1"/>
  <c r="J90" i="139" s="1"/>
  <c r="J90" i="140" s="1"/>
  <c r="J90" i="141" s="1"/>
  <c r="J90" i="142" s="1"/>
  <c r="J90" i="143" s="1"/>
  <c r="J90" i="144" s="1"/>
  <c r="J90" i="145" s="1"/>
  <c r="J90" i="146" s="1"/>
  <c r="J90" i="147" s="1"/>
  <c r="J90" i="148" s="1"/>
  <c r="J90" i="149" s="1"/>
  <c r="J90" i="150" s="1"/>
  <c r="J90" i="151" s="1"/>
  <c r="J90" i="152" s="1"/>
  <c r="J90" i="153" s="1"/>
  <c r="J90" i="154" s="1"/>
  <c r="J89" i="135"/>
  <c r="J89" i="136" s="1"/>
  <c r="J89" i="137" s="1"/>
  <c r="J89" i="138" s="1"/>
  <c r="J89" i="139" s="1"/>
  <c r="J89" i="140" s="1"/>
  <c r="J89" i="141" s="1"/>
  <c r="J89" i="142" s="1"/>
  <c r="J89" i="143" s="1"/>
  <c r="J89" i="144" s="1"/>
  <c r="J89" i="145" s="1"/>
  <c r="J89" i="146" s="1"/>
  <c r="J89" i="147" s="1"/>
  <c r="J89" i="148" s="1"/>
  <c r="J89" i="149" s="1"/>
  <c r="J89" i="150" s="1"/>
  <c r="J89" i="151" s="1"/>
  <c r="J89" i="152" s="1"/>
  <c r="J89" i="153" s="1"/>
  <c r="J89" i="154" s="1"/>
  <c r="J88" i="135"/>
  <c r="J88" i="136" s="1"/>
  <c r="J88" i="137" s="1"/>
  <c r="J88" i="138" s="1"/>
  <c r="J88" i="139" s="1"/>
  <c r="J88" i="140" s="1"/>
  <c r="J88" i="141" s="1"/>
  <c r="J88" i="142" s="1"/>
  <c r="J88" i="143" s="1"/>
  <c r="J88" i="144" s="1"/>
  <c r="J88" i="145" s="1"/>
  <c r="J88" i="146" s="1"/>
  <c r="J88" i="147" s="1"/>
  <c r="J88" i="148" s="1"/>
  <c r="J88" i="149" s="1"/>
  <c r="J88" i="150" s="1"/>
  <c r="J88" i="151" s="1"/>
  <c r="J88" i="152" s="1"/>
  <c r="J88" i="153" s="1"/>
  <c r="J88" i="154" s="1"/>
  <c r="J87" i="135"/>
  <c r="J87" i="136" s="1"/>
  <c r="J87" i="137" s="1"/>
  <c r="J87" i="138" s="1"/>
  <c r="J87" i="139" s="1"/>
  <c r="J87" i="140" s="1"/>
  <c r="J87" i="141" s="1"/>
  <c r="J87" i="142" s="1"/>
  <c r="J87" i="143" s="1"/>
  <c r="J87" i="144" s="1"/>
  <c r="J87" i="145" s="1"/>
  <c r="J87" i="146" s="1"/>
  <c r="J87" i="147" s="1"/>
  <c r="J87" i="148" s="1"/>
  <c r="J87" i="149" s="1"/>
  <c r="J87" i="150" s="1"/>
  <c r="J87" i="151" s="1"/>
  <c r="J87" i="152" s="1"/>
  <c r="J87" i="153" s="1"/>
  <c r="J87" i="154" s="1"/>
  <c r="J81" i="135"/>
  <c r="J81" i="136" s="1"/>
  <c r="J81" i="137" s="1"/>
  <c r="J81" i="138" s="1"/>
  <c r="J81" i="139" s="1"/>
  <c r="J81" i="140" s="1"/>
  <c r="J81" i="141" s="1"/>
  <c r="J81" i="142" s="1"/>
  <c r="J81" i="143" s="1"/>
  <c r="J81" i="144" s="1"/>
  <c r="J81" i="145" s="1"/>
  <c r="J81" i="146" s="1"/>
  <c r="J81" i="147" s="1"/>
  <c r="J81" i="148" s="1"/>
  <c r="J81" i="149" s="1"/>
  <c r="J81" i="150" s="1"/>
  <c r="J81" i="151" s="1"/>
  <c r="J81" i="152" s="1"/>
  <c r="J81" i="153" s="1"/>
  <c r="J81" i="154" s="1"/>
  <c r="J80" i="135"/>
  <c r="J80" i="136" s="1"/>
  <c r="J80" i="137" s="1"/>
  <c r="J80" i="138" s="1"/>
  <c r="J80" i="139" s="1"/>
  <c r="J80" i="140" s="1"/>
  <c r="J80" i="141" s="1"/>
  <c r="J80" i="142" s="1"/>
  <c r="J80" i="143" s="1"/>
  <c r="J80" i="144" s="1"/>
  <c r="J80" i="145" s="1"/>
  <c r="J80" i="146" s="1"/>
  <c r="J80" i="147" s="1"/>
  <c r="J80" i="148" s="1"/>
  <c r="J80" i="149" s="1"/>
  <c r="J80" i="150" s="1"/>
  <c r="J80" i="151" s="1"/>
  <c r="J80" i="152" s="1"/>
  <c r="J80" i="153" s="1"/>
  <c r="J80" i="154" s="1"/>
  <c r="J79" i="135"/>
  <c r="J79" i="136" s="1"/>
  <c r="J79" i="137" s="1"/>
  <c r="J79" i="138" s="1"/>
  <c r="J79" i="139" s="1"/>
  <c r="J79" i="140" s="1"/>
  <c r="J79" i="141" s="1"/>
  <c r="J79" i="142" s="1"/>
  <c r="J79" i="143" s="1"/>
  <c r="J79" i="144" s="1"/>
  <c r="J79" i="145" s="1"/>
  <c r="J79" i="146" s="1"/>
  <c r="J79" i="147" s="1"/>
  <c r="J79" i="148" s="1"/>
  <c r="J79" i="149" s="1"/>
  <c r="J79" i="150" s="1"/>
  <c r="J79" i="151" s="1"/>
  <c r="J79" i="152" s="1"/>
  <c r="J79" i="153" s="1"/>
  <c r="J79" i="154" s="1"/>
  <c r="J78" i="135"/>
  <c r="J78" i="136" s="1"/>
  <c r="J78" i="137" s="1"/>
  <c r="J78" i="138" s="1"/>
  <c r="J78" i="139" s="1"/>
  <c r="J78" i="140" s="1"/>
  <c r="J78" i="141" s="1"/>
  <c r="J78" i="142" s="1"/>
  <c r="J78" i="143" s="1"/>
  <c r="J78" i="144" s="1"/>
  <c r="J78" i="145" s="1"/>
  <c r="J78" i="146" s="1"/>
  <c r="J78" i="147" s="1"/>
  <c r="J78" i="148" s="1"/>
  <c r="J78" i="149" s="1"/>
  <c r="J78" i="150" s="1"/>
  <c r="J78" i="151" s="1"/>
  <c r="J78" i="152" s="1"/>
  <c r="J78" i="153" s="1"/>
  <c r="J78" i="154" s="1"/>
  <c r="J77" i="135"/>
  <c r="J77" i="136" s="1"/>
  <c r="J77" i="137" s="1"/>
  <c r="J77" i="138" s="1"/>
  <c r="J77" i="139" s="1"/>
  <c r="J77" i="140" s="1"/>
  <c r="J77" i="141" s="1"/>
  <c r="J77" i="142" s="1"/>
  <c r="J77" i="143" s="1"/>
  <c r="J77" i="144" s="1"/>
  <c r="J77" i="145" s="1"/>
  <c r="J77" i="146" s="1"/>
  <c r="J77" i="147" s="1"/>
  <c r="J77" i="148" s="1"/>
  <c r="J77" i="149" s="1"/>
  <c r="J77" i="150" s="1"/>
  <c r="J77" i="151" s="1"/>
  <c r="J77" i="152" s="1"/>
  <c r="J77" i="153" s="1"/>
  <c r="J77" i="154" s="1"/>
  <c r="J76" i="135"/>
  <c r="J76" i="136" s="1"/>
  <c r="J76" i="137" s="1"/>
  <c r="J76" i="138" s="1"/>
  <c r="J76" i="139" s="1"/>
  <c r="J76" i="140" s="1"/>
  <c r="J76" i="141" s="1"/>
  <c r="J76" i="142" s="1"/>
  <c r="J76" i="143" s="1"/>
  <c r="J76" i="144" s="1"/>
  <c r="J76" i="145" s="1"/>
  <c r="J76" i="146" s="1"/>
  <c r="J76" i="147" s="1"/>
  <c r="J76" i="148" s="1"/>
  <c r="J76" i="149" s="1"/>
  <c r="J76" i="150" s="1"/>
  <c r="J76" i="151" s="1"/>
  <c r="J76" i="152" s="1"/>
  <c r="J76" i="153" s="1"/>
  <c r="J76" i="154" s="1"/>
  <c r="J75" i="135"/>
  <c r="J75" i="136" s="1"/>
  <c r="J75" i="137" s="1"/>
  <c r="J75" i="138" s="1"/>
  <c r="J75" i="139" s="1"/>
  <c r="J75" i="140" s="1"/>
  <c r="J75" i="141" s="1"/>
  <c r="J75" i="142" s="1"/>
  <c r="J75" i="143" s="1"/>
  <c r="J75" i="144" s="1"/>
  <c r="J75" i="145" s="1"/>
  <c r="J75" i="146" s="1"/>
  <c r="J75" i="147" s="1"/>
  <c r="J75" i="148" s="1"/>
  <c r="J75" i="149" s="1"/>
  <c r="J75" i="150" s="1"/>
  <c r="J75" i="151" s="1"/>
  <c r="J75" i="152" s="1"/>
  <c r="J75" i="153" s="1"/>
  <c r="J75" i="154" s="1"/>
  <c r="J73" i="135"/>
  <c r="J73" i="136" s="1"/>
  <c r="J73" i="137" s="1"/>
  <c r="J73" i="138" s="1"/>
  <c r="J73" i="139" s="1"/>
  <c r="J73" i="140" s="1"/>
  <c r="J73" i="141" s="1"/>
  <c r="J73" i="142" s="1"/>
  <c r="J73" i="143" s="1"/>
  <c r="J73" i="144" s="1"/>
  <c r="J73" i="145" s="1"/>
  <c r="J73" i="146" s="1"/>
  <c r="J73" i="147" s="1"/>
  <c r="J73" i="148" s="1"/>
  <c r="J73" i="149" s="1"/>
  <c r="J73" i="150" s="1"/>
  <c r="J73" i="151" s="1"/>
  <c r="J73" i="152" s="1"/>
  <c r="J73" i="153" s="1"/>
  <c r="J73" i="154" s="1"/>
  <c r="J72" i="135"/>
  <c r="J72" i="136" s="1"/>
  <c r="J72" i="137" s="1"/>
  <c r="J72" i="138" s="1"/>
  <c r="J72" i="139" s="1"/>
  <c r="J72" i="140" s="1"/>
  <c r="J72" i="141" s="1"/>
  <c r="J72" i="142" s="1"/>
  <c r="J72" i="143" s="1"/>
  <c r="J72" i="144" s="1"/>
  <c r="J72" i="145" s="1"/>
  <c r="J72" i="146" s="1"/>
  <c r="J72" i="147" s="1"/>
  <c r="J72" i="148" s="1"/>
  <c r="J72" i="149" s="1"/>
  <c r="J72" i="150" s="1"/>
  <c r="J72" i="151" s="1"/>
  <c r="J72" i="152" s="1"/>
  <c r="J72" i="153" s="1"/>
  <c r="J72" i="154" s="1"/>
  <c r="J71" i="135"/>
  <c r="J71" i="136" s="1"/>
  <c r="J71" i="137" s="1"/>
  <c r="J71" i="138" s="1"/>
  <c r="J71" i="139" s="1"/>
  <c r="J71" i="140" s="1"/>
  <c r="J71" i="141" s="1"/>
  <c r="J71" i="142" s="1"/>
  <c r="J71" i="143" s="1"/>
  <c r="J71" i="144" s="1"/>
  <c r="J71" i="145" s="1"/>
  <c r="J71" i="146" s="1"/>
  <c r="J71" i="147" s="1"/>
  <c r="J71" i="148" s="1"/>
  <c r="J71" i="149" s="1"/>
  <c r="J71" i="150" s="1"/>
  <c r="J71" i="151" s="1"/>
  <c r="J71" i="152" s="1"/>
  <c r="J71" i="153" s="1"/>
  <c r="J71" i="154" s="1"/>
  <c r="J70" i="135"/>
  <c r="J70" i="136" s="1"/>
  <c r="J70" i="137" s="1"/>
  <c r="J70" i="138" s="1"/>
  <c r="J70" i="139" s="1"/>
  <c r="J70" i="140" s="1"/>
  <c r="J70" i="141" s="1"/>
  <c r="J70" i="142" s="1"/>
  <c r="J70" i="143" s="1"/>
  <c r="J70" i="144" s="1"/>
  <c r="J70" i="145" s="1"/>
  <c r="J70" i="146" s="1"/>
  <c r="J70" i="147" s="1"/>
  <c r="J70" i="148" s="1"/>
  <c r="J70" i="149" s="1"/>
  <c r="J70" i="150" s="1"/>
  <c r="J70" i="151" s="1"/>
  <c r="J70" i="152" s="1"/>
  <c r="J70" i="153" s="1"/>
  <c r="J70" i="154" s="1"/>
  <c r="J69" i="135"/>
  <c r="J69" i="136" s="1"/>
  <c r="J69" i="137" s="1"/>
  <c r="J69" i="138" s="1"/>
  <c r="J69" i="139" s="1"/>
  <c r="J69" i="140" s="1"/>
  <c r="J69" i="141" s="1"/>
  <c r="J69" i="142" s="1"/>
  <c r="J69" i="143" s="1"/>
  <c r="J69" i="144" s="1"/>
  <c r="J69" i="145" s="1"/>
  <c r="J69" i="146" s="1"/>
  <c r="J69" i="147" s="1"/>
  <c r="J69" i="148" s="1"/>
  <c r="J69" i="149" s="1"/>
  <c r="J69" i="150" s="1"/>
  <c r="J69" i="151" s="1"/>
  <c r="J69" i="152" s="1"/>
  <c r="J69" i="153" s="1"/>
  <c r="J69" i="154" s="1"/>
  <c r="J68" i="135"/>
  <c r="J68" i="136" s="1"/>
  <c r="J68" i="137" s="1"/>
  <c r="J68" i="138" s="1"/>
  <c r="J68" i="139" s="1"/>
  <c r="J68" i="140" s="1"/>
  <c r="J68" i="141" s="1"/>
  <c r="J68" i="142" s="1"/>
  <c r="J68" i="143" s="1"/>
  <c r="J68" i="144" s="1"/>
  <c r="J68" i="145" s="1"/>
  <c r="J68" i="146" s="1"/>
  <c r="J68" i="147" s="1"/>
  <c r="J68" i="148" s="1"/>
  <c r="J68" i="149" s="1"/>
  <c r="J68" i="150" s="1"/>
  <c r="J68" i="151" s="1"/>
  <c r="J68" i="152" s="1"/>
  <c r="J68" i="153" s="1"/>
  <c r="J68" i="154" s="1"/>
  <c r="J67" i="135"/>
  <c r="J67" i="136" s="1"/>
  <c r="J67" i="137" s="1"/>
  <c r="J67" i="138" s="1"/>
  <c r="J67" i="139" s="1"/>
  <c r="J67" i="140" s="1"/>
  <c r="J67" i="141" s="1"/>
  <c r="J67" i="142" s="1"/>
  <c r="J67" i="143" s="1"/>
  <c r="J67" i="144" s="1"/>
  <c r="J67" i="145" s="1"/>
  <c r="J67" i="146" s="1"/>
  <c r="J67" i="147" s="1"/>
  <c r="J67" i="148" s="1"/>
  <c r="J67" i="149" s="1"/>
  <c r="J67" i="150" s="1"/>
  <c r="J67" i="151" s="1"/>
  <c r="J67" i="152" s="1"/>
  <c r="J67" i="153" s="1"/>
  <c r="J67" i="154" s="1"/>
  <c r="J61" i="135"/>
  <c r="J61" i="136" s="1"/>
  <c r="J61" i="137" s="1"/>
  <c r="J61" i="138" s="1"/>
  <c r="J61" i="139" s="1"/>
  <c r="J61" i="140" s="1"/>
  <c r="J61" i="141" s="1"/>
  <c r="J61" i="142" s="1"/>
  <c r="J61" i="143" s="1"/>
  <c r="J61" i="144" s="1"/>
  <c r="J61" i="145" s="1"/>
  <c r="J61" i="146" s="1"/>
  <c r="J61" i="147" s="1"/>
  <c r="J61" i="148" s="1"/>
  <c r="J61" i="149" s="1"/>
  <c r="J61" i="150" s="1"/>
  <c r="J61" i="151" s="1"/>
  <c r="J61" i="152" s="1"/>
  <c r="J61" i="153" s="1"/>
  <c r="J61" i="154" s="1"/>
  <c r="J60" i="135"/>
  <c r="J60" i="136" s="1"/>
  <c r="J60" i="137" s="1"/>
  <c r="J60" i="138" s="1"/>
  <c r="J60" i="139" s="1"/>
  <c r="J60" i="140" s="1"/>
  <c r="J60" i="141" s="1"/>
  <c r="J60" i="142" s="1"/>
  <c r="J60" i="143" s="1"/>
  <c r="J60" i="144" s="1"/>
  <c r="J60" i="145" s="1"/>
  <c r="J60" i="146" s="1"/>
  <c r="J60" i="147" s="1"/>
  <c r="J60" i="148" s="1"/>
  <c r="J60" i="149" s="1"/>
  <c r="J60" i="150" s="1"/>
  <c r="J60" i="151" s="1"/>
  <c r="J60" i="152" s="1"/>
  <c r="J60" i="153" s="1"/>
  <c r="J60" i="154" s="1"/>
  <c r="J59" i="135"/>
  <c r="J59" i="136" s="1"/>
  <c r="J59" i="137" s="1"/>
  <c r="J59" i="138" s="1"/>
  <c r="J59" i="139" s="1"/>
  <c r="J59" i="140" s="1"/>
  <c r="J59" i="141" s="1"/>
  <c r="J59" i="142" s="1"/>
  <c r="J59" i="143" s="1"/>
  <c r="J59" i="144" s="1"/>
  <c r="J59" i="145" s="1"/>
  <c r="J59" i="146" s="1"/>
  <c r="J59" i="147" s="1"/>
  <c r="J59" i="148" s="1"/>
  <c r="J59" i="149" s="1"/>
  <c r="J59" i="150" s="1"/>
  <c r="J59" i="151" s="1"/>
  <c r="J59" i="152" s="1"/>
  <c r="J59" i="153" s="1"/>
  <c r="J59" i="154" s="1"/>
  <c r="J58" i="135"/>
  <c r="J58" i="136" s="1"/>
  <c r="J58" i="137" s="1"/>
  <c r="J58" i="138" s="1"/>
  <c r="J58" i="139" s="1"/>
  <c r="J58" i="140" s="1"/>
  <c r="J58" i="141" s="1"/>
  <c r="J58" i="142" s="1"/>
  <c r="J58" i="143" s="1"/>
  <c r="J58" i="144" s="1"/>
  <c r="J58" i="145" s="1"/>
  <c r="J58" i="146" s="1"/>
  <c r="J58" i="147" s="1"/>
  <c r="J58" i="148" s="1"/>
  <c r="J58" i="149" s="1"/>
  <c r="J58" i="150" s="1"/>
  <c r="J58" i="151" s="1"/>
  <c r="J58" i="152" s="1"/>
  <c r="J58" i="153" s="1"/>
  <c r="J58" i="154" s="1"/>
  <c r="J57" i="135"/>
  <c r="J57" i="136" s="1"/>
  <c r="J57" i="137" s="1"/>
  <c r="J57" i="138" s="1"/>
  <c r="J57" i="139" s="1"/>
  <c r="J57" i="140" s="1"/>
  <c r="J57" i="141" s="1"/>
  <c r="J57" i="142" s="1"/>
  <c r="J57" i="143" s="1"/>
  <c r="J57" i="144" s="1"/>
  <c r="J57" i="145" s="1"/>
  <c r="J57" i="146" s="1"/>
  <c r="J57" i="147" s="1"/>
  <c r="J57" i="148" s="1"/>
  <c r="J57" i="149" s="1"/>
  <c r="J57" i="150" s="1"/>
  <c r="J57" i="151" s="1"/>
  <c r="J57" i="152" s="1"/>
  <c r="J57" i="153" s="1"/>
  <c r="J57" i="154" s="1"/>
  <c r="J56" i="135"/>
  <c r="J56" i="136" s="1"/>
  <c r="J56" i="137" s="1"/>
  <c r="J56" i="138" s="1"/>
  <c r="J56" i="139" s="1"/>
  <c r="J56" i="140" s="1"/>
  <c r="J56" i="141" s="1"/>
  <c r="J56" i="142" s="1"/>
  <c r="J56" i="143" s="1"/>
  <c r="J56" i="144" s="1"/>
  <c r="J56" i="145" s="1"/>
  <c r="J56" i="146" s="1"/>
  <c r="J56" i="147" s="1"/>
  <c r="J56" i="148" s="1"/>
  <c r="J56" i="149" s="1"/>
  <c r="J56" i="150" s="1"/>
  <c r="J56" i="151" s="1"/>
  <c r="J56" i="152" s="1"/>
  <c r="J56" i="153" s="1"/>
  <c r="J56" i="154" s="1"/>
  <c r="J55" i="135"/>
  <c r="J55" i="136" s="1"/>
  <c r="J55" i="137" s="1"/>
  <c r="J55" i="138" s="1"/>
  <c r="J55" i="139" s="1"/>
  <c r="J55" i="140" s="1"/>
  <c r="J55" i="141" s="1"/>
  <c r="J55" i="142" s="1"/>
  <c r="J55" i="143" s="1"/>
  <c r="J55" i="144" s="1"/>
  <c r="J55" i="145" s="1"/>
  <c r="J55" i="146" s="1"/>
  <c r="J55" i="147" s="1"/>
  <c r="J55" i="148" s="1"/>
  <c r="J55" i="149" s="1"/>
  <c r="J55" i="150" s="1"/>
  <c r="J55" i="151" s="1"/>
  <c r="J55" i="152" s="1"/>
  <c r="J55" i="153" s="1"/>
  <c r="J55" i="154" s="1"/>
  <c r="J53" i="135"/>
  <c r="J53" i="136" s="1"/>
  <c r="J53" i="137" s="1"/>
  <c r="J53" i="138" s="1"/>
  <c r="J53" i="139" s="1"/>
  <c r="J53" i="140" s="1"/>
  <c r="J53" i="141" s="1"/>
  <c r="J53" i="142" s="1"/>
  <c r="J53" i="143" s="1"/>
  <c r="J53" i="144" s="1"/>
  <c r="J53" i="145" s="1"/>
  <c r="J53" i="146" s="1"/>
  <c r="J53" i="147" s="1"/>
  <c r="J53" i="148" s="1"/>
  <c r="J53" i="149" s="1"/>
  <c r="J53" i="150" s="1"/>
  <c r="J53" i="151" s="1"/>
  <c r="J53" i="152" s="1"/>
  <c r="J53" i="153" s="1"/>
  <c r="J53" i="154" s="1"/>
  <c r="J52" i="135"/>
  <c r="J52" i="136" s="1"/>
  <c r="J52" i="137" s="1"/>
  <c r="J52" i="138" s="1"/>
  <c r="J52" i="139" s="1"/>
  <c r="J52" i="140" s="1"/>
  <c r="J52" i="141" s="1"/>
  <c r="J52" i="142" s="1"/>
  <c r="J52" i="143" s="1"/>
  <c r="J52" i="144" s="1"/>
  <c r="J52" i="145" s="1"/>
  <c r="J52" i="146" s="1"/>
  <c r="J52" i="147" s="1"/>
  <c r="J52" i="148" s="1"/>
  <c r="J52" i="149" s="1"/>
  <c r="J52" i="150" s="1"/>
  <c r="J52" i="151" s="1"/>
  <c r="J52" i="152" s="1"/>
  <c r="J52" i="153" s="1"/>
  <c r="J52" i="154" s="1"/>
  <c r="J51" i="135"/>
  <c r="J51" i="136" s="1"/>
  <c r="J51" i="137" s="1"/>
  <c r="J51" i="138" s="1"/>
  <c r="J51" i="139" s="1"/>
  <c r="J51" i="140" s="1"/>
  <c r="J51" i="141" s="1"/>
  <c r="J51" i="142" s="1"/>
  <c r="J51" i="143" s="1"/>
  <c r="J51" i="144" s="1"/>
  <c r="J51" i="145" s="1"/>
  <c r="J51" i="146" s="1"/>
  <c r="J51" i="147" s="1"/>
  <c r="J51" i="148" s="1"/>
  <c r="J51" i="149" s="1"/>
  <c r="J51" i="150" s="1"/>
  <c r="J51" i="151" s="1"/>
  <c r="J51" i="152" s="1"/>
  <c r="J51" i="153" s="1"/>
  <c r="J51" i="154" s="1"/>
  <c r="J50" i="135"/>
  <c r="J50" i="136" s="1"/>
  <c r="J50" i="137" s="1"/>
  <c r="J50" i="138" s="1"/>
  <c r="J50" i="139" s="1"/>
  <c r="J50" i="140" s="1"/>
  <c r="J50" i="141" s="1"/>
  <c r="J50" i="142" s="1"/>
  <c r="J50" i="143" s="1"/>
  <c r="J50" i="144" s="1"/>
  <c r="J50" i="145" s="1"/>
  <c r="J50" i="146" s="1"/>
  <c r="J50" i="147" s="1"/>
  <c r="J50" i="148" s="1"/>
  <c r="J50" i="149" s="1"/>
  <c r="J50" i="150" s="1"/>
  <c r="J50" i="151" s="1"/>
  <c r="J50" i="152" s="1"/>
  <c r="J50" i="153" s="1"/>
  <c r="J50" i="154" s="1"/>
  <c r="J49" i="135"/>
  <c r="J49" i="136" s="1"/>
  <c r="J49" i="137" s="1"/>
  <c r="J49" i="138" s="1"/>
  <c r="J49" i="139" s="1"/>
  <c r="J49" i="140" s="1"/>
  <c r="J49" i="141" s="1"/>
  <c r="J49" i="142" s="1"/>
  <c r="J49" i="143" s="1"/>
  <c r="J49" i="144" s="1"/>
  <c r="J49" i="145" s="1"/>
  <c r="J49" i="146" s="1"/>
  <c r="J49" i="147" s="1"/>
  <c r="J49" i="148" s="1"/>
  <c r="J49" i="149" s="1"/>
  <c r="J49" i="150" s="1"/>
  <c r="J49" i="151" s="1"/>
  <c r="J49" i="152" s="1"/>
  <c r="J49" i="153" s="1"/>
  <c r="J49" i="154" s="1"/>
  <c r="J48" i="135"/>
  <c r="J48" i="136" s="1"/>
  <c r="J48" i="137" s="1"/>
  <c r="J48" i="138" s="1"/>
  <c r="J48" i="139" s="1"/>
  <c r="J48" i="140" s="1"/>
  <c r="J48" i="141" s="1"/>
  <c r="J48" i="142" s="1"/>
  <c r="J48" i="143" s="1"/>
  <c r="J48" i="144" s="1"/>
  <c r="J48" i="145" s="1"/>
  <c r="J48" i="146" s="1"/>
  <c r="J48" i="147" s="1"/>
  <c r="J48" i="148" s="1"/>
  <c r="J48" i="149" s="1"/>
  <c r="J48" i="150" s="1"/>
  <c r="J48" i="151" s="1"/>
  <c r="J48" i="152" s="1"/>
  <c r="J48" i="153" s="1"/>
  <c r="J48" i="154" s="1"/>
  <c r="J47" i="135"/>
  <c r="J47" i="136" s="1"/>
  <c r="J47" i="137" s="1"/>
  <c r="J47" i="138" s="1"/>
  <c r="J47" i="139" s="1"/>
  <c r="J47" i="140" s="1"/>
  <c r="J47" i="141" s="1"/>
  <c r="J47" i="142" s="1"/>
  <c r="J47" i="143" s="1"/>
  <c r="J47" i="144" s="1"/>
  <c r="J47" i="145" s="1"/>
  <c r="J47" i="146" s="1"/>
  <c r="J47" i="147" s="1"/>
  <c r="J47" i="148" s="1"/>
  <c r="J47" i="149" s="1"/>
  <c r="J47" i="150" s="1"/>
  <c r="J47" i="151" s="1"/>
  <c r="J47" i="152" s="1"/>
  <c r="J47" i="153" s="1"/>
  <c r="J47" i="154" s="1"/>
  <c r="J41" i="135"/>
  <c r="J41" i="136" s="1"/>
  <c r="J41" i="137" s="1"/>
  <c r="J41" i="138" s="1"/>
  <c r="J41" i="139" s="1"/>
  <c r="J41" i="140" s="1"/>
  <c r="J41" i="141" s="1"/>
  <c r="J41" i="142" s="1"/>
  <c r="J41" i="143" s="1"/>
  <c r="J41" i="144" s="1"/>
  <c r="J41" i="145" s="1"/>
  <c r="J41" i="146" s="1"/>
  <c r="J41" i="147" s="1"/>
  <c r="J41" i="148" s="1"/>
  <c r="J41" i="149" s="1"/>
  <c r="J41" i="150" s="1"/>
  <c r="J41" i="151" s="1"/>
  <c r="J41" i="152" s="1"/>
  <c r="J41" i="153" s="1"/>
  <c r="J41" i="154" s="1"/>
  <c r="J40" i="135"/>
  <c r="J40" i="136" s="1"/>
  <c r="J40" i="137" s="1"/>
  <c r="J40" i="138" s="1"/>
  <c r="J40" i="139" s="1"/>
  <c r="J40" i="140" s="1"/>
  <c r="J40" i="141" s="1"/>
  <c r="J40" i="142" s="1"/>
  <c r="J40" i="143" s="1"/>
  <c r="J40" i="144" s="1"/>
  <c r="J40" i="145" s="1"/>
  <c r="J40" i="146" s="1"/>
  <c r="J40" i="147" s="1"/>
  <c r="J40" i="148" s="1"/>
  <c r="J40" i="149" s="1"/>
  <c r="J40" i="150" s="1"/>
  <c r="J40" i="151" s="1"/>
  <c r="J40" i="152" s="1"/>
  <c r="J40" i="153" s="1"/>
  <c r="J40" i="154" s="1"/>
  <c r="J39" i="135"/>
  <c r="J39" i="136" s="1"/>
  <c r="J39" i="137" s="1"/>
  <c r="J39" i="138" s="1"/>
  <c r="J39" i="139" s="1"/>
  <c r="J39" i="140" s="1"/>
  <c r="J39" i="141" s="1"/>
  <c r="J39" i="142" s="1"/>
  <c r="J39" i="143" s="1"/>
  <c r="J39" i="144" s="1"/>
  <c r="J39" i="145" s="1"/>
  <c r="J39" i="146" s="1"/>
  <c r="J39" i="147" s="1"/>
  <c r="J39" i="148" s="1"/>
  <c r="J39" i="149" s="1"/>
  <c r="J39" i="150" s="1"/>
  <c r="J39" i="151" s="1"/>
  <c r="J39" i="152" s="1"/>
  <c r="J39" i="153" s="1"/>
  <c r="J39" i="154" s="1"/>
  <c r="J38" i="135"/>
  <c r="J38" i="136" s="1"/>
  <c r="J38" i="137" s="1"/>
  <c r="J38" i="138" s="1"/>
  <c r="J38" i="139" s="1"/>
  <c r="J38" i="140" s="1"/>
  <c r="J38" i="141" s="1"/>
  <c r="J38" i="142" s="1"/>
  <c r="J38" i="143" s="1"/>
  <c r="J38" i="144" s="1"/>
  <c r="J38" i="145" s="1"/>
  <c r="J38" i="146" s="1"/>
  <c r="J38" i="147" s="1"/>
  <c r="J38" i="148" s="1"/>
  <c r="J38" i="149" s="1"/>
  <c r="J38" i="150" s="1"/>
  <c r="J38" i="151" s="1"/>
  <c r="J38" i="152" s="1"/>
  <c r="J38" i="153" s="1"/>
  <c r="J38" i="154" s="1"/>
  <c r="J37" i="135"/>
  <c r="J37" i="136" s="1"/>
  <c r="J37" i="137" s="1"/>
  <c r="J37" i="138" s="1"/>
  <c r="J37" i="139" s="1"/>
  <c r="J37" i="140" s="1"/>
  <c r="J37" i="141" s="1"/>
  <c r="J37" i="142" s="1"/>
  <c r="J37" i="143" s="1"/>
  <c r="J37" i="144" s="1"/>
  <c r="J37" i="145" s="1"/>
  <c r="J37" i="146" s="1"/>
  <c r="J37" i="147" s="1"/>
  <c r="J37" i="148" s="1"/>
  <c r="J37" i="149" s="1"/>
  <c r="J37" i="150" s="1"/>
  <c r="J37" i="151" s="1"/>
  <c r="J37" i="152" s="1"/>
  <c r="J37" i="153" s="1"/>
  <c r="J37" i="154" s="1"/>
  <c r="J36" i="135"/>
  <c r="J36" i="136" s="1"/>
  <c r="J36" i="137" s="1"/>
  <c r="J36" i="138" s="1"/>
  <c r="J36" i="139" s="1"/>
  <c r="J36" i="140" s="1"/>
  <c r="J36" i="141" s="1"/>
  <c r="J36" i="142" s="1"/>
  <c r="J36" i="143" s="1"/>
  <c r="J36" i="144" s="1"/>
  <c r="J36" i="145" s="1"/>
  <c r="J36" i="146" s="1"/>
  <c r="J36" i="147" s="1"/>
  <c r="J36" i="148" s="1"/>
  <c r="J36" i="149" s="1"/>
  <c r="J36" i="150" s="1"/>
  <c r="J36" i="151" s="1"/>
  <c r="J36" i="152" s="1"/>
  <c r="J36" i="153" s="1"/>
  <c r="J36" i="154" s="1"/>
  <c r="J35" i="135"/>
  <c r="J35" i="136" s="1"/>
  <c r="J35" i="137" s="1"/>
  <c r="J35" i="138" s="1"/>
  <c r="J35" i="139" s="1"/>
  <c r="J35" i="140" s="1"/>
  <c r="J35" i="141" s="1"/>
  <c r="J35" i="142" s="1"/>
  <c r="J35" i="143" s="1"/>
  <c r="J35" i="144" s="1"/>
  <c r="J35" i="145" s="1"/>
  <c r="J35" i="146" s="1"/>
  <c r="J35" i="147" s="1"/>
  <c r="J35" i="148" s="1"/>
  <c r="J35" i="149" s="1"/>
  <c r="J35" i="150" s="1"/>
  <c r="J35" i="151" s="1"/>
  <c r="J35" i="152" s="1"/>
  <c r="J35" i="153" s="1"/>
  <c r="J35" i="154" s="1"/>
  <c r="J33" i="135"/>
  <c r="J33" i="136" s="1"/>
  <c r="J33" i="137" s="1"/>
  <c r="J33" i="138" s="1"/>
  <c r="J33" i="139" s="1"/>
  <c r="J33" i="140" s="1"/>
  <c r="J33" i="141" s="1"/>
  <c r="J33" i="142" s="1"/>
  <c r="J33" i="143" s="1"/>
  <c r="J33" i="144" s="1"/>
  <c r="J33" i="145" s="1"/>
  <c r="J33" i="146" s="1"/>
  <c r="J33" i="147" s="1"/>
  <c r="J33" i="148" s="1"/>
  <c r="J33" i="149" s="1"/>
  <c r="J33" i="150" s="1"/>
  <c r="J33" i="151" s="1"/>
  <c r="J33" i="152" s="1"/>
  <c r="J33" i="153" s="1"/>
  <c r="J33" i="154" s="1"/>
  <c r="J32" i="135"/>
  <c r="J32" i="136" s="1"/>
  <c r="J32" i="137" s="1"/>
  <c r="J32" i="138" s="1"/>
  <c r="J32" i="139" s="1"/>
  <c r="J32" i="140" s="1"/>
  <c r="J32" i="141" s="1"/>
  <c r="J32" i="142" s="1"/>
  <c r="J32" i="143" s="1"/>
  <c r="J32" i="144" s="1"/>
  <c r="J32" i="145" s="1"/>
  <c r="J32" i="146" s="1"/>
  <c r="J32" i="147" s="1"/>
  <c r="J32" i="148" s="1"/>
  <c r="J32" i="149" s="1"/>
  <c r="J32" i="150" s="1"/>
  <c r="J32" i="151" s="1"/>
  <c r="J32" i="152" s="1"/>
  <c r="J32" i="153" s="1"/>
  <c r="J32" i="154" s="1"/>
  <c r="J31" i="135"/>
  <c r="J31" i="136" s="1"/>
  <c r="J31" i="137" s="1"/>
  <c r="J31" i="138" s="1"/>
  <c r="J31" i="139" s="1"/>
  <c r="J31" i="140" s="1"/>
  <c r="J31" i="141" s="1"/>
  <c r="J31" i="142" s="1"/>
  <c r="J31" i="143" s="1"/>
  <c r="J31" i="144" s="1"/>
  <c r="J31" i="145" s="1"/>
  <c r="J31" i="146" s="1"/>
  <c r="J31" i="147" s="1"/>
  <c r="J31" i="148" s="1"/>
  <c r="J31" i="149" s="1"/>
  <c r="J31" i="150" s="1"/>
  <c r="J31" i="151" s="1"/>
  <c r="J31" i="152" s="1"/>
  <c r="J31" i="153" s="1"/>
  <c r="J31" i="154" s="1"/>
  <c r="J30" i="135"/>
  <c r="J30" i="136" s="1"/>
  <c r="J30" i="137" s="1"/>
  <c r="J30" i="138" s="1"/>
  <c r="J30" i="139" s="1"/>
  <c r="J30" i="140" s="1"/>
  <c r="J30" i="141" s="1"/>
  <c r="J30" i="142" s="1"/>
  <c r="J30" i="143" s="1"/>
  <c r="J30" i="144" s="1"/>
  <c r="J30" i="145" s="1"/>
  <c r="J30" i="146" s="1"/>
  <c r="J30" i="147" s="1"/>
  <c r="J30" i="148" s="1"/>
  <c r="J30" i="149" s="1"/>
  <c r="J30" i="150" s="1"/>
  <c r="J30" i="151" s="1"/>
  <c r="J30" i="152" s="1"/>
  <c r="J30" i="153" s="1"/>
  <c r="J30" i="154" s="1"/>
  <c r="J29" i="135"/>
  <c r="J29" i="136" s="1"/>
  <c r="J29" i="137" s="1"/>
  <c r="J29" i="138" s="1"/>
  <c r="J29" i="139" s="1"/>
  <c r="J29" i="140" s="1"/>
  <c r="J29" i="141" s="1"/>
  <c r="J29" i="142" s="1"/>
  <c r="J29" i="143" s="1"/>
  <c r="J29" i="144" s="1"/>
  <c r="J29" i="145" s="1"/>
  <c r="J29" i="146" s="1"/>
  <c r="J29" i="147" s="1"/>
  <c r="J29" i="148" s="1"/>
  <c r="J29" i="149" s="1"/>
  <c r="J29" i="150" s="1"/>
  <c r="J29" i="151" s="1"/>
  <c r="J29" i="152" s="1"/>
  <c r="J29" i="153" s="1"/>
  <c r="J29" i="154" s="1"/>
  <c r="J28" i="135"/>
  <c r="J28" i="136" s="1"/>
  <c r="J28" i="137" s="1"/>
  <c r="J28" i="138" s="1"/>
  <c r="J28" i="139" s="1"/>
  <c r="J28" i="140" s="1"/>
  <c r="J28" i="141" s="1"/>
  <c r="J28" i="142" s="1"/>
  <c r="J28" i="143" s="1"/>
  <c r="J28" i="144" s="1"/>
  <c r="J28" i="145" s="1"/>
  <c r="J28" i="146" s="1"/>
  <c r="J28" i="147" s="1"/>
  <c r="J28" i="148" s="1"/>
  <c r="J28" i="149" s="1"/>
  <c r="J28" i="150" s="1"/>
  <c r="J28" i="151" s="1"/>
  <c r="J28" i="152" s="1"/>
  <c r="J28" i="153" s="1"/>
  <c r="J28" i="154" s="1"/>
  <c r="J27" i="135"/>
  <c r="J27" i="136" s="1"/>
  <c r="J27" i="137" s="1"/>
  <c r="J27" i="138" s="1"/>
  <c r="J27" i="139" s="1"/>
  <c r="J27" i="140" s="1"/>
  <c r="J27" i="141" s="1"/>
  <c r="J27" i="142" s="1"/>
  <c r="J27" i="143" s="1"/>
  <c r="J27" i="144" s="1"/>
  <c r="J27" i="145" s="1"/>
  <c r="J27" i="146" s="1"/>
  <c r="J27" i="147" s="1"/>
  <c r="J27" i="148" s="1"/>
  <c r="J27" i="149" s="1"/>
  <c r="J27" i="150" s="1"/>
  <c r="J27" i="151" s="1"/>
  <c r="J27" i="152" s="1"/>
  <c r="J27" i="153" s="1"/>
  <c r="J27" i="154" s="1"/>
  <c r="J21" i="135"/>
  <c r="J21" i="136" s="1"/>
  <c r="J21" i="137" s="1"/>
  <c r="J21" i="138" s="1"/>
  <c r="J21" i="139" s="1"/>
  <c r="J21" i="140" s="1"/>
  <c r="J21" i="141" s="1"/>
  <c r="J21" i="142" s="1"/>
  <c r="J21" i="143" s="1"/>
  <c r="J21" i="144" s="1"/>
  <c r="J21" i="145" s="1"/>
  <c r="J21" i="146" s="1"/>
  <c r="J21" i="147" s="1"/>
  <c r="J21" i="148" s="1"/>
  <c r="J21" i="149" s="1"/>
  <c r="J21" i="150" s="1"/>
  <c r="J21" i="151" s="1"/>
  <c r="J21" i="152" s="1"/>
  <c r="J21" i="153" s="1"/>
  <c r="J21" i="154" s="1"/>
  <c r="J20" i="135"/>
  <c r="J20" i="136" s="1"/>
  <c r="J20" i="137" s="1"/>
  <c r="J20" i="138" s="1"/>
  <c r="J20" i="139" s="1"/>
  <c r="J20" i="140" s="1"/>
  <c r="J20" i="141" s="1"/>
  <c r="J20" i="142" s="1"/>
  <c r="J20" i="143" s="1"/>
  <c r="J20" i="144" s="1"/>
  <c r="J20" i="145" s="1"/>
  <c r="J20" i="146" s="1"/>
  <c r="J20" i="147" s="1"/>
  <c r="J20" i="148" s="1"/>
  <c r="J20" i="149" s="1"/>
  <c r="J20" i="150" s="1"/>
  <c r="J20" i="151" s="1"/>
  <c r="J20" i="152" s="1"/>
  <c r="J20" i="153" s="1"/>
  <c r="J20" i="154" s="1"/>
  <c r="J19" i="135"/>
  <c r="J19" i="136" s="1"/>
  <c r="J19" i="137" s="1"/>
  <c r="J19" i="138" s="1"/>
  <c r="J19" i="139" s="1"/>
  <c r="J19" i="140" s="1"/>
  <c r="J19" i="141" s="1"/>
  <c r="J19" i="142" s="1"/>
  <c r="J19" i="143" s="1"/>
  <c r="J19" i="144" s="1"/>
  <c r="J19" i="145" s="1"/>
  <c r="J19" i="146" s="1"/>
  <c r="J19" i="147" s="1"/>
  <c r="J19" i="148" s="1"/>
  <c r="J19" i="149" s="1"/>
  <c r="J19" i="150" s="1"/>
  <c r="J19" i="151" s="1"/>
  <c r="J19" i="152" s="1"/>
  <c r="J19" i="153" s="1"/>
  <c r="J19" i="154" s="1"/>
  <c r="J18" i="135"/>
  <c r="J18" i="136" s="1"/>
  <c r="J18" i="137" s="1"/>
  <c r="J18" i="138" s="1"/>
  <c r="J18" i="139" s="1"/>
  <c r="J18" i="140" s="1"/>
  <c r="J18" i="141" s="1"/>
  <c r="J18" i="142" s="1"/>
  <c r="J18" i="143" s="1"/>
  <c r="J18" i="144" s="1"/>
  <c r="J18" i="145" s="1"/>
  <c r="J18" i="146" s="1"/>
  <c r="J18" i="147" s="1"/>
  <c r="J18" i="148" s="1"/>
  <c r="J18" i="149" s="1"/>
  <c r="J18" i="150" s="1"/>
  <c r="J18" i="151" s="1"/>
  <c r="J18" i="152" s="1"/>
  <c r="J18" i="153" s="1"/>
  <c r="J18" i="154" s="1"/>
  <c r="J17" i="135"/>
  <c r="J17" i="136" s="1"/>
  <c r="J17" i="137" s="1"/>
  <c r="J17" i="138" s="1"/>
  <c r="J17" i="139" s="1"/>
  <c r="J17" i="140" s="1"/>
  <c r="J17" i="141" s="1"/>
  <c r="J17" i="142" s="1"/>
  <c r="J17" i="143" s="1"/>
  <c r="J17" i="144" s="1"/>
  <c r="J17" i="145" s="1"/>
  <c r="J17" i="146" s="1"/>
  <c r="J17" i="147" s="1"/>
  <c r="J17" i="148" s="1"/>
  <c r="J17" i="149" s="1"/>
  <c r="J17" i="150" s="1"/>
  <c r="J17" i="151" s="1"/>
  <c r="J17" i="152" s="1"/>
  <c r="J17" i="153" s="1"/>
  <c r="J17" i="154" s="1"/>
  <c r="J16" i="135"/>
  <c r="J16" i="136" s="1"/>
  <c r="J16" i="137" s="1"/>
  <c r="J16" i="138" s="1"/>
  <c r="J16" i="139" s="1"/>
  <c r="J16" i="140" s="1"/>
  <c r="J16" i="141" s="1"/>
  <c r="J16" i="142" s="1"/>
  <c r="J16" i="143" s="1"/>
  <c r="J16" i="144" s="1"/>
  <c r="J16" i="145" s="1"/>
  <c r="J16" i="146" s="1"/>
  <c r="J16" i="147" s="1"/>
  <c r="J16" i="148" s="1"/>
  <c r="J16" i="149" s="1"/>
  <c r="J16" i="150" s="1"/>
  <c r="J16" i="151" s="1"/>
  <c r="J16" i="152" s="1"/>
  <c r="J16" i="153" s="1"/>
  <c r="J16" i="154" s="1"/>
  <c r="J15" i="135"/>
  <c r="J15" i="136" s="1"/>
  <c r="J15" i="137" s="1"/>
  <c r="J15" i="138" s="1"/>
  <c r="J15" i="139" s="1"/>
  <c r="J15" i="140" s="1"/>
  <c r="J15" i="141" s="1"/>
  <c r="J15" i="142" s="1"/>
  <c r="J15" i="143" s="1"/>
  <c r="J15" i="144" s="1"/>
  <c r="J15" i="145" s="1"/>
  <c r="J15" i="146" s="1"/>
  <c r="J15" i="147" s="1"/>
  <c r="J15" i="148" s="1"/>
  <c r="J15" i="149" s="1"/>
  <c r="J15" i="150" s="1"/>
  <c r="J15" i="151" s="1"/>
  <c r="J15" i="152" s="1"/>
  <c r="J15" i="153" s="1"/>
  <c r="J15" i="154" s="1"/>
  <c r="J13" i="135"/>
  <c r="J13" i="136" s="1"/>
  <c r="J13" i="137" s="1"/>
  <c r="J13" i="138" s="1"/>
  <c r="J13" i="139" s="1"/>
  <c r="J13" i="140" s="1"/>
  <c r="J13" i="141" s="1"/>
  <c r="J13" i="142" s="1"/>
  <c r="J13" i="143" s="1"/>
  <c r="J13" i="144" s="1"/>
  <c r="J13" i="145" s="1"/>
  <c r="J13" i="146" s="1"/>
  <c r="J13" i="147" s="1"/>
  <c r="J13" i="148" s="1"/>
  <c r="J13" i="149" s="1"/>
  <c r="J13" i="150" s="1"/>
  <c r="J13" i="151" s="1"/>
  <c r="J13" i="152" s="1"/>
  <c r="J13" i="153" s="1"/>
  <c r="J13" i="154" s="1"/>
  <c r="J12" i="135"/>
  <c r="J12" i="136" s="1"/>
  <c r="J12" i="137" s="1"/>
  <c r="J12" i="138" s="1"/>
  <c r="J12" i="139" s="1"/>
  <c r="J12" i="140" s="1"/>
  <c r="J12" i="141" s="1"/>
  <c r="J12" i="142" s="1"/>
  <c r="J12" i="143" s="1"/>
  <c r="J12" i="144" s="1"/>
  <c r="J12" i="145" s="1"/>
  <c r="J12" i="146" s="1"/>
  <c r="J12" i="147" s="1"/>
  <c r="J12" i="148" s="1"/>
  <c r="J12" i="149" s="1"/>
  <c r="J12" i="150" s="1"/>
  <c r="J12" i="151" s="1"/>
  <c r="J12" i="152" s="1"/>
  <c r="J12" i="153" s="1"/>
  <c r="J12" i="154" s="1"/>
  <c r="J11" i="135"/>
  <c r="J11" i="136" s="1"/>
  <c r="J11" i="137" s="1"/>
  <c r="J11" i="138" s="1"/>
  <c r="J11" i="139" s="1"/>
  <c r="J11" i="140" s="1"/>
  <c r="J11" i="141" s="1"/>
  <c r="J11" i="142" s="1"/>
  <c r="J11" i="143" s="1"/>
  <c r="J11" i="144" s="1"/>
  <c r="J11" i="145" s="1"/>
  <c r="J11" i="146" s="1"/>
  <c r="J11" i="147" s="1"/>
  <c r="J11" i="148" s="1"/>
  <c r="J11" i="149" s="1"/>
  <c r="J11" i="150" s="1"/>
  <c r="J11" i="151" s="1"/>
  <c r="J11" i="152" s="1"/>
  <c r="J11" i="153" s="1"/>
  <c r="J11" i="154" s="1"/>
  <c r="J10" i="135"/>
  <c r="J10" i="136" s="1"/>
  <c r="J10" i="137" s="1"/>
  <c r="J10" i="138" s="1"/>
  <c r="J10" i="139" s="1"/>
  <c r="J10" i="140" s="1"/>
  <c r="J10" i="141" s="1"/>
  <c r="J10" i="142" s="1"/>
  <c r="J10" i="143" s="1"/>
  <c r="J10" i="144" s="1"/>
  <c r="J10" i="145" s="1"/>
  <c r="J10" i="146" s="1"/>
  <c r="J10" i="147" s="1"/>
  <c r="J10" i="148" s="1"/>
  <c r="J10" i="149" s="1"/>
  <c r="J10" i="150" s="1"/>
  <c r="J10" i="151" s="1"/>
  <c r="J10" i="152" s="1"/>
  <c r="J10" i="153" s="1"/>
  <c r="J10" i="154" s="1"/>
  <c r="J9" i="135"/>
  <c r="J9" i="136" s="1"/>
  <c r="J9" i="137" s="1"/>
  <c r="J9" i="138" s="1"/>
  <c r="J9" i="139" s="1"/>
  <c r="J9" i="140" s="1"/>
  <c r="J9" i="141" s="1"/>
  <c r="J9" i="142" s="1"/>
  <c r="J9" i="143" s="1"/>
  <c r="J9" i="144" s="1"/>
  <c r="J9" i="145" s="1"/>
  <c r="J9" i="146" s="1"/>
  <c r="J9" i="147" s="1"/>
  <c r="J9" i="148" s="1"/>
  <c r="J9" i="149" s="1"/>
  <c r="J9" i="150" s="1"/>
  <c r="J9" i="151" s="1"/>
  <c r="J9" i="152" s="1"/>
  <c r="J9" i="153" s="1"/>
  <c r="J9" i="154" s="1"/>
  <c r="J8" i="135"/>
  <c r="J8" i="136" s="1"/>
  <c r="J8" i="137" s="1"/>
  <c r="J8" i="138" s="1"/>
  <c r="J8" i="139" s="1"/>
  <c r="J8" i="140" s="1"/>
  <c r="J8" i="141" s="1"/>
  <c r="J8" i="142" s="1"/>
  <c r="J8" i="143" s="1"/>
  <c r="J8" i="144" s="1"/>
  <c r="J8" i="145" s="1"/>
  <c r="J8" i="146" s="1"/>
  <c r="J8" i="147" s="1"/>
  <c r="J8" i="148" s="1"/>
  <c r="J8" i="149" s="1"/>
  <c r="J8" i="150" s="1"/>
  <c r="J8" i="151" s="1"/>
  <c r="J8" i="152" s="1"/>
  <c r="J8" i="153" s="1"/>
  <c r="J8" i="154" s="1"/>
  <c r="J7" i="135"/>
  <c r="J7" i="136" s="1"/>
  <c r="J7" i="137" s="1"/>
  <c r="J7" i="138" s="1"/>
  <c r="J7" i="139" s="1"/>
  <c r="J7" i="140" s="1"/>
  <c r="J7" i="141" s="1"/>
  <c r="J7" i="142" s="1"/>
  <c r="J7" i="143" s="1"/>
  <c r="G62" i="137"/>
  <c r="H158" i="135"/>
  <c r="H207" i="136"/>
  <c r="H206" i="136"/>
  <c r="H205" i="136"/>
  <c r="H204" i="136"/>
  <c r="H203" i="136"/>
  <c r="H202" i="136"/>
  <c r="H201" i="136"/>
  <c r="H200" i="136"/>
  <c r="H199" i="136"/>
  <c r="H208" i="136" s="1"/>
  <c r="H209" i="136" s="1"/>
  <c r="H198" i="136"/>
  <c r="H207" i="137"/>
  <c r="H206" i="137"/>
  <c r="H205" i="137"/>
  <c r="H204" i="137"/>
  <c r="H203" i="137"/>
  <c r="H202" i="137"/>
  <c r="H201" i="137"/>
  <c r="H208" i="137" s="1"/>
  <c r="H209" i="137" s="1"/>
  <c r="H200" i="137"/>
  <c r="H199" i="137"/>
  <c r="H198" i="137"/>
  <c r="H207" i="138"/>
  <c r="H206" i="138"/>
  <c r="H205" i="138"/>
  <c r="H204" i="138"/>
  <c r="H203" i="138"/>
  <c r="H202" i="138"/>
  <c r="H201" i="138"/>
  <c r="H200" i="138"/>
  <c r="H199" i="138"/>
  <c r="H208" i="138" s="1"/>
  <c r="H209" i="138" s="1"/>
  <c r="H198" i="138"/>
  <c r="H207" i="139"/>
  <c r="H206" i="139"/>
  <c r="H205" i="139"/>
  <c r="H204" i="139"/>
  <c r="H203" i="139"/>
  <c r="H202" i="139"/>
  <c r="H201" i="139"/>
  <c r="H200" i="139"/>
  <c r="H199" i="139"/>
  <c r="H198" i="139"/>
  <c r="H207" i="140"/>
  <c r="H206" i="140"/>
  <c r="H205" i="140"/>
  <c r="H204" i="140"/>
  <c r="H203" i="140"/>
  <c r="H202" i="140"/>
  <c r="H201" i="140"/>
  <c r="H200" i="140"/>
  <c r="H199" i="140"/>
  <c r="H208" i="140" s="1"/>
  <c r="H209" i="140" s="1"/>
  <c r="H198" i="140"/>
  <c r="H207" i="141"/>
  <c r="H206" i="141"/>
  <c r="H205" i="141"/>
  <c r="H204" i="141"/>
  <c r="H203" i="141"/>
  <c r="H202" i="141"/>
  <c r="H201" i="141"/>
  <c r="H200" i="141"/>
  <c r="H199" i="141"/>
  <c r="H198" i="141"/>
  <c r="H207" i="142"/>
  <c r="H206" i="142"/>
  <c r="H205" i="142"/>
  <c r="H204" i="142"/>
  <c r="H203" i="142"/>
  <c r="H202" i="142"/>
  <c r="H201" i="142"/>
  <c r="H200" i="142"/>
  <c r="H199" i="142"/>
  <c r="H208" i="142" s="1"/>
  <c r="H209" i="142" s="1"/>
  <c r="H198" i="142"/>
  <c r="H207" i="143"/>
  <c r="H206" i="143"/>
  <c r="H205" i="143"/>
  <c r="H204" i="143"/>
  <c r="H203" i="143"/>
  <c r="H202" i="143"/>
  <c r="H201" i="143"/>
  <c r="H208" i="143" s="1"/>
  <c r="H209" i="143" s="1"/>
  <c r="H200" i="143"/>
  <c r="H199" i="143"/>
  <c r="H198" i="143"/>
  <c r="H207" i="144"/>
  <c r="H206" i="144"/>
  <c r="H205" i="144"/>
  <c r="H204" i="144"/>
  <c r="H203" i="144"/>
  <c r="H202" i="144"/>
  <c r="H201" i="144"/>
  <c r="H200" i="144"/>
  <c r="H199" i="144"/>
  <c r="H208" i="144" s="1"/>
  <c r="H209" i="144" s="1"/>
  <c r="H198" i="144"/>
  <c r="H207" i="145"/>
  <c r="H206" i="145"/>
  <c r="H205" i="145"/>
  <c r="H204" i="145"/>
  <c r="H203" i="145"/>
  <c r="H202" i="145"/>
  <c r="H201" i="145"/>
  <c r="H200" i="145"/>
  <c r="H199" i="145"/>
  <c r="H198" i="145"/>
  <c r="H207" i="146"/>
  <c r="H206" i="146"/>
  <c r="H205" i="146"/>
  <c r="H204" i="146"/>
  <c r="H203" i="146"/>
  <c r="H202" i="146"/>
  <c r="H201" i="146"/>
  <c r="H200" i="146"/>
  <c r="H199" i="146"/>
  <c r="H198" i="146"/>
  <c r="H207" i="147"/>
  <c r="H206" i="147"/>
  <c r="H205" i="147"/>
  <c r="H204" i="147"/>
  <c r="H203" i="147"/>
  <c r="H202" i="147"/>
  <c r="H201" i="147"/>
  <c r="H200" i="147"/>
  <c r="H199" i="147"/>
  <c r="H198" i="147"/>
  <c r="H207" i="148"/>
  <c r="H206" i="148"/>
  <c r="H205" i="148"/>
  <c r="H204" i="148"/>
  <c r="H203" i="148"/>
  <c r="H202" i="148"/>
  <c r="H201" i="148"/>
  <c r="H200" i="148"/>
  <c r="H199" i="148"/>
  <c r="H208" i="148" s="1"/>
  <c r="H209" i="148" s="1"/>
  <c r="H198" i="148"/>
  <c r="H207" i="149"/>
  <c r="H206" i="149"/>
  <c r="H205" i="149"/>
  <c r="H204" i="149"/>
  <c r="H203" i="149"/>
  <c r="H202" i="149"/>
  <c r="H201" i="149"/>
  <c r="H208" i="149" s="1"/>
  <c r="H209" i="149" s="1"/>
  <c r="H200" i="149"/>
  <c r="H199" i="149"/>
  <c r="H198" i="149"/>
  <c r="H207" i="150"/>
  <c r="H206" i="150"/>
  <c r="H205" i="150"/>
  <c r="H204" i="150"/>
  <c r="H203" i="150"/>
  <c r="H202" i="150"/>
  <c r="H201" i="150"/>
  <c r="H200" i="150"/>
  <c r="H199" i="150"/>
  <c r="H208" i="150" s="1"/>
  <c r="H209" i="150" s="1"/>
  <c r="H198" i="150"/>
  <c r="H207" i="151"/>
  <c r="H206" i="151"/>
  <c r="H205" i="151"/>
  <c r="H204" i="151"/>
  <c r="H203" i="151"/>
  <c r="H202" i="151"/>
  <c r="H201" i="151"/>
  <c r="H200" i="151"/>
  <c r="H199" i="151"/>
  <c r="H198" i="151"/>
  <c r="H207" i="152"/>
  <c r="H206" i="152"/>
  <c r="H205" i="152"/>
  <c r="H204" i="152"/>
  <c r="H203" i="152"/>
  <c r="H202" i="152"/>
  <c r="H201" i="152"/>
  <c r="H200" i="152"/>
  <c r="H199" i="152"/>
  <c r="H208" i="152" s="1"/>
  <c r="H209" i="152" s="1"/>
  <c r="H198" i="152"/>
  <c r="H207" i="153"/>
  <c r="H206" i="153"/>
  <c r="H205" i="153"/>
  <c r="H204" i="153"/>
  <c r="H203" i="153"/>
  <c r="H202" i="153"/>
  <c r="H201" i="153"/>
  <c r="H200" i="153"/>
  <c r="H199" i="153"/>
  <c r="H198" i="153"/>
  <c r="H207" i="154"/>
  <c r="H206" i="154"/>
  <c r="H205" i="154"/>
  <c r="H204" i="154"/>
  <c r="H203" i="154"/>
  <c r="H202" i="154"/>
  <c r="H201" i="154"/>
  <c r="H200" i="154"/>
  <c r="H199" i="154"/>
  <c r="H208" i="154" s="1"/>
  <c r="H209" i="154" s="1"/>
  <c r="H198" i="154"/>
  <c r="H207" i="135"/>
  <c r="H206" i="135"/>
  <c r="H205" i="135"/>
  <c r="H204" i="135"/>
  <c r="H203" i="135"/>
  <c r="H202" i="135"/>
  <c r="H201" i="135"/>
  <c r="H200" i="135"/>
  <c r="H199" i="135"/>
  <c r="H198" i="135"/>
  <c r="H190" i="136"/>
  <c r="H189" i="136"/>
  <c r="H188" i="136"/>
  <c r="H187" i="136"/>
  <c r="H186" i="136"/>
  <c r="H185" i="136"/>
  <c r="H184" i="136"/>
  <c r="H183" i="136"/>
  <c r="H182" i="136"/>
  <c r="H181" i="136"/>
  <c r="H190" i="137"/>
  <c r="H189" i="137"/>
  <c r="H188" i="137"/>
  <c r="H187" i="137"/>
  <c r="H186" i="137"/>
  <c r="H185" i="137"/>
  <c r="H184" i="137"/>
  <c r="H183" i="137"/>
  <c r="H182" i="137"/>
  <c r="H181" i="137"/>
  <c r="H190" i="138"/>
  <c r="H189" i="138"/>
  <c r="H188" i="138"/>
  <c r="H187" i="138"/>
  <c r="H186" i="138"/>
  <c r="H185" i="138"/>
  <c r="H184" i="138"/>
  <c r="H183" i="138"/>
  <c r="H182" i="138"/>
  <c r="H181" i="138"/>
  <c r="H190" i="139"/>
  <c r="H189" i="139"/>
  <c r="H188" i="139"/>
  <c r="H187" i="139"/>
  <c r="H186" i="139"/>
  <c r="H185" i="139"/>
  <c r="H184" i="139"/>
  <c r="H183" i="139"/>
  <c r="H182" i="139"/>
  <c r="H181" i="139"/>
  <c r="H190" i="140"/>
  <c r="H189" i="140"/>
  <c r="H188" i="140"/>
  <c r="H187" i="140"/>
  <c r="H186" i="140"/>
  <c r="H185" i="140"/>
  <c r="H184" i="140"/>
  <c r="H183" i="140"/>
  <c r="H182" i="140"/>
  <c r="H181" i="140"/>
  <c r="H190" i="141"/>
  <c r="H189" i="141"/>
  <c r="H188" i="141"/>
  <c r="H187" i="141"/>
  <c r="H186" i="141"/>
  <c r="H185" i="141"/>
  <c r="H184" i="141"/>
  <c r="H183" i="141"/>
  <c r="H182" i="141"/>
  <c r="H181" i="141"/>
  <c r="H190" i="142"/>
  <c r="H189" i="142"/>
  <c r="H188" i="142"/>
  <c r="H187" i="142"/>
  <c r="H186" i="142"/>
  <c r="H185" i="142"/>
  <c r="H184" i="142"/>
  <c r="H183" i="142"/>
  <c r="H182" i="142"/>
  <c r="H181" i="142"/>
  <c r="H190" i="143"/>
  <c r="H189" i="143"/>
  <c r="H188" i="143"/>
  <c r="H187" i="143"/>
  <c r="H186" i="143"/>
  <c r="H185" i="143"/>
  <c r="H184" i="143"/>
  <c r="H183" i="143"/>
  <c r="H182" i="143"/>
  <c r="H181" i="143"/>
  <c r="H190" i="144"/>
  <c r="H189" i="144"/>
  <c r="H188" i="144"/>
  <c r="H187" i="144"/>
  <c r="H186" i="144"/>
  <c r="H185" i="144"/>
  <c r="H184" i="144"/>
  <c r="H183" i="144"/>
  <c r="H182" i="144"/>
  <c r="H181" i="144"/>
  <c r="H190" i="145"/>
  <c r="H189" i="145"/>
  <c r="H188" i="145"/>
  <c r="H187" i="145"/>
  <c r="H186" i="145"/>
  <c r="H185" i="145"/>
  <c r="H184" i="145"/>
  <c r="H183" i="145"/>
  <c r="H182" i="145"/>
  <c r="H181" i="145"/>
  <c r="H190" i="146"/>
  <c r="H189" i="146"/>
  <c r="H188" i="146"/>
  <c r="H187" i="146"/>
  <c r="H186" i="146"/>
  <c r="H185" i="146"/>
  <c r="H184" i="146"/>
  <c r="H183" i="146"/>
  <c r="H182" i="146"/>
  <c r="H181" i="146"/>
  <c r="H190" i="147"/>
  <c r="H189" i="147"/>
  <c r="H188" i="147"/>
  <c r="H187" i="147"/>
  <c r="H186" i="147"/>
  <c r="H185" i="147"/>
  <c r="H184" i="147"/>
  <c r="H183" i="147"/>
  <c r="H182" i="147"/>
  <c r="H181" i="147"/>
  <c r="H190" i="148"/>
  <c r="H189" i="148"/>
  <c r="H188" i="148"/>
  <c r="H187" i="148"/>
  <c r="H186" i="148"/>
  <c r="H185" i="148"/>
  <c r="H184" i="148"/>
  <c r="H183" i="148"/>
  <c r="H182" i="148"/>
  <c r="H181" i="148"/>
  <c r="H190" i="149"/>
  <c r="H189" i="149"/>
  <c r="H188" i="149"/>
  <c r="H187" i="149"/>
  <c r="H186" i="149"/>
  <c r="H185" i="149"/>
  <c r="H184" i="149"/>
  <c r="H183" i="149"/>
  <c r="H182" i="149"/>
  <c r="H181" i="149"/>
  <c r="H190" i="150"/>
  <c r="H189" i="150"/>
  <c r="H188" i="150"/>
  <c r="H187" i="150"/>
  <c r="H186" i="150"/>
  <c r="H185" i="150"/>
  <c r="H184" i="150"/>
  <c r="H183" i="150"/>
  <c r="H182" i="150"/>
  <c r="H181" i="150"/>
  <c r="H190" i="151"/>
  <c r="H189" i="151"/>
  <c r="H188" i="151"/>
  <c r="H187" i="151"/>
  <c r="H186" i="151"/>
  <c r="H185" i="151"/>
  <c r="H184" i="151"/>
  <c r="H183" i="151"/>
  <c r="H182" i="151"/>
  <c r="H181" i="151"/>
  <c r="H190" i="152"/>
  <c r="H189" i="152"/>
  <c r="H188" i="152"/>
  <c r="H187" i="152"/>
  <c r="H186" i="152"/>
  <c r="H185" i="152"/>
  <c r="H184" i="152"/>
  <c r="H183" i="152"/>
  <c r="H182" i="152"/>
  <c r="H181" i="152"/>
  <c r="H190" i="153"/>
  <c r="H189" i="153"/>
  <c r="H188" i="153"/>
  <c r="H187" i="153"/>
  <c r="H186" i="153"/>
  <c r="H185" i="153"/>
  <c r="H184" i="153"/>
  <c r="H183" i="153"/>
  <c r="H182" i="153"/>
  <c r="H181" i="153"/>
  <c r="H190" i="154"/>
  <c r="H189" i="154"/>
  <c r="H188" i="154"/>
  <c r="H187" i="154"/>
  <c r="H186" i="154"/>
  <c r="H185" i="154"/>
  <c r="H184" i="154"/>
  <c r="H183" i="154"/>
  <c r="H182" i="154"/>
  <c r="H181" i="154"/>
  <c r="H190" i="135"/>
  <c r="H189" i="135"/>
  <c r="H188" i="135"/>
  <c r="H187" i="135"/>
  <c r="H186" i="135"/>
  <c r="H185" i="135"/>
  <c r="H184" i="135"/>
  <c r="H183" i="135"/>
  <c r="H182" i="135"/>
  <c r="H181" i="135"/>
  <c r="H173" i="136"/>
  <c r="H173" i="137"/>
  <c r="H173" i="138"/>
  <c r="H173" i="139"/>
  <c r="H173" i="140"/>
  <c r="H173" i="141"/>
  <c r="H173" i="142"/>
  <c r="H173" i="143"/>
  <c r="H173" i="144"/>
  <c r="H173" i="145"/>
  <c r="H173" i="146"/>
  <c r="H173" i="147"/>
  <c r="H173" i="148"/>
  <c r="H173" i="149"/>
  <c r="H173" i="150"/>
  <c r="H173" i="151"/>
  <c r="H173" i="152"/>
  <c r="H173" i="153"/>
  <c r="H173" i="154"/>
  <c r="H173" i="135"/>
  <c r="H174" i="136"/>
  <c r="H172" i="136"/>
  <c r="H171" i="136"/>
  <c r="H170" i="136"/>
  <c r="H169" i="136"/>
  <c r="H168" i="136"/>
  <c r="H167" i="136"/>
  <c r="H166" i="136"/>
  <c r="H174" i="137"/>
  <c r="H172" i="137"/>
  <c r="H171" i="137"/>
  <c r="H170" i="137"/>
  <c r="H169" i="137"/>
  <c r="H168" i="137"/>
  <c r="H167" i="137"/>
  <c r="H166" i="137"/>
  <c r="H174" i="138"/>
  <c r="H172" i="138"/>
  <c r="H171" i="138"/>
  <c r="H170" i="138"/>
  <c r="H169" i="138"/>
  <c r="H168" i="138"/>
  <c r="H167" i="138"/>
  <c r="H166" i="138"/>
  <c r="H174" i="139"/>
  <c r="H172" i="139"/>
  <c r="H171" i="139"/>
  <c r="H170" i="139"/>
  <c r="H169" i="139"/>
  <c r="H168" i="139"/>
  <c r="H167" i="139"/>
  <c r="H166" i="139"/>
  <c r="H174" i="140"/>
  <c r="H172" i="140"/>
  <c r="H171" i="140"/>
  <c r="H170" i="140"/>
  <c r="H169" i="140"/>
  <c r="H168" i="140"/>
  <c r="H167" i="140"/>
  <c r="H166" i="140"/>
  <c r="H174" i="141"/>
  <c r="H172" i="141"/>
  <c r="H171" i="141"/>
  <c r="H170" i="141"/>
  <c r="H169" i="141"/>
  <c r="H168" i="141"/>
  <c r="H167" i="141"/>
  <c r="H166" i="141"/>
  <c r="H174" i="142"/>
  <c r="H172" i="142"/>
  <c r="H171" i="142"/>
  <c r="H170" i="142"/>
  <c r="H169" i="142"/>
  <c r="H168" i="142"/>
  <c r="H167" i="142"/>
  <c r="H166" i="142"/>
  <c r="H174" i="143"/>
  <c r="H172" i="143"/>
  <c r="H171" i="143"/>
  <c r="H170" i="143"/>
  <c r="H169" i="143"/>
  <c r="H168" i="143"/>
  <c r="H167" i="143"/>
  <c r="H166" i="143"/>
  <c r="H174" i="144"/>
  <c r="H172" i="144"/>
  <c r="H171" i="144"/>
  <c r="H170" i="144"/>
  <c r="H169" i="144"/>
  <c r="H168" i="144"/>
  <c r="H167" i="144"/>
  <c r="H166" i="144"/>
  <c r="H174" i="145"/>
  <c r="H172" i="145"/>
  <c r="H171" i="145"/>
  <c r="H170" i="145"/>
  <c r="H169" i="145"/>
  <c r="H168" i="145"/>
  <c r="H167" i="145"/>
  <c r="H166" i="145"/>
  <c r="H174" i="146"/>
  <c r="H172" i="146"/>
  <c r="H171" i="146"/>
  <c r="H170" i="146"/>
  <c r="H169" i="146"/>
  <c r="H175" i="146" s="1"/>
  <c r="H176" i="146" s="1"/>
  <c r="H168" i="146"/>
  <c r="H167" i="146"/>
  <c r="H166" i="146"/>
  <c r="H174" i="147"/>
  <c r="H172" i="147"/>
  <c r="H171" i="147"/>
  <c r="H170" i="147"/>
  <c r="H169" i="147"/>
  <c r="H168" i="147"/>
  <c r="H167" i="147"/>
  <c r="H166" i="147"/>
  <c r="H174" i="148"/>
  <c r="H172" i="148"/>
  <c r="H171" i="148"/>
  <c r="H170" i="148"/>
  <c r="H169" i="148"/>
  <c r="H168" i="148"/>
  <c r="H167" i="148"/>
  <c r="H166" i="148"/>
  <c r="H174" i="149"/>
  <c r="H172" i="149"/>
  <c r="H171" i="149"/>
  <c r="H170" i="149"/>
  <c r="H169" i="149"/>
  <c r="H168" i="149"/>
  <c r="H167" i="149"/>
  <c r="H166" i="149"/>
  <c r="H174" i="150"/>
  <c r="H172" i="150"/>
  <c r="H171" i="150"/>
  <c r="H170" i="150"/>
  <c r="H169" i="150"/>
  <c r="H168" i="150"/>
  <c r="H167" i="150"/>
  <c r="H166" i="150"/>
  <c r="H174" i="151"/>
  <c r="H172" i="151"/>
  <c r="H171" i="151"/>
  <c r="H170" i="151"/>
  <c r="H169" i="151"/>
  <c r="H168" i="151"/>
  <c r="H167" i="151"/>
  <c r="H166" i="151"/>
  <c r="H174" i="152"/>
  <c r="H172" i="152"/>
  <c r="H171" i="152"/>
  <c r="H170" i="152"/>
  <c r="H169" i="152"/>
  <c r="H168" i="152"/>
  <c r="H167" i="152"/>
  <c r="H166" i="152"/>
  <c r="H174" i="153"/>
  <c r="H172" i="153"/>
  <c r="H171" i="153"/>
  <c r="H170" i="153"/>
  <c r="H169" i="153"/>
  <c r="H168" i="153"/>
  <c r="H167" i="153"/>
  <c r="H166" i="153"/>
  <c r="H174" i="154"/>
  <c r="H172" i="154"/>
  <c r="H171" i="154"/>
  <c r="H170" i="154"/>
  <c r="H169" i="154"/>
  <c r="H175" i="154" s="1"/>
  <c r="H176" i="154" s="1"/>
  <c r="H168" i="154"/>
  <c r="H167" i="154"/>
  <c r="H166" i="154"/>
  <c r="H174" i="135"/>
  <c r="H172" i="135"/>
  <c r="H171" i="135"/>
  <c r="H170" i="135"/>
  <c r="H169" i="135"/>
  <c r="H168" i="135"/>
  <c r="H167" i="135"/>
  <c r="H166" i="135"/>
  <c r="H157" i="136"/>
  <c r="H156" i="136"/>
  <c r="H155" i="136"/>
  <c r="H154" i="136"/>
  <c r="H153" i="136"/>
  <c r="H152" i="136"/>
  <c r="H151" i="136"/>
  <c r="H150" i="136"/>
  <c r="H149" i="136"/>
  <c r="H157" i="137"/>
  <c r="H156" i="137"/>
  <c r="H155" i="137"/>
  <c r="H154" i="137"/>
  <c r="H153" i="137"/>
  <c r="H152" i="137"/>
  <c r="H151" i="137"/>
  <c r="H150" i="137"/>
  <c r="H149" i="137"/>
  <c r="H157" i="138"/>
  <c r="H156" i="138"/>
  <c r="H155" i="138"/>
  <c r="H154" i="138"/>
  <c r="H153" i="138"/>
  <c r="H152" i="138"/>
  <c r="H151" i="138"/>
  <c r="H150" i="138"/>
  <c r="H149" i="138"/>
  <c r="H157" i="139"/>
  <c r="H156" i="139"/>
  <c r="H155" i="139"/>
  <c r="H154" i="139"/>
  <c r="H153" i="139"/>
  <c r="H152" i="139"/>
  <c r="H151" i="139"/>
  <c r="H150" i="139"/>
  <c r="H149" i="139"/>
  <c r="H157" i="140"/>
  <c r="H156" i="140"/>
  <c r="H155" i="140"/>
  <c r="H154" i="140"/>
  <c r="H153" i="140"/>
  <c r="H152" i="140"/>
  <c r="H151" i="140"/>
  <c r="H150" i="140"/>
  <c r="H149" i="140"/>
  <c r="H157" i="141"/>
  <c r="H156" i="141"/>
  <c r="H155" i="141"/>
  <c r="H154" i="141"/>
  <c r="H153" i="141"/>
  <c r="H152" i="141"/>
  <c r="H151" i="141"/>
  <c r="H150" i="141"/>
  <c r="H149" i="141"/>
  <c r="H157" i="142"/>
  <c r="H156" i="142"/>
  <c r="H155" i="142"/>
  <c r="H154" i="142"/>
  <c r="H153" i="142"/>
  <c r="H152" i="142"/>
  <c r="H151" i="142"/>
  <c r="H150" i="142"/>
  <c r="H149" i="142"/>
  <c r="H157" i="143"/>
  <c r="H156" i="143"/>
  <c r="H155" i="143"/>
  <c r="H154" i="143"/>
  <c r="H153" i="143"/>
  <c r="H152" i="143"/>
  <c r="H151" i="143"/>
  <c r="H150" i="143"/>
  <c r="H149" i="143"/>
  <c r="H157" i="144"/>
  <c r="H156" i="144"/>
  <c r="H155" i="144"/>
  <c r="H154" i="144"/>
  <c r="H153" i="144"/>
  <c r="H152" i="144"/>
  <c r="H151" i="144"/>
  <c r="H150" i="144"/>
  <c r="H149" i="144"/>
  <c r="H157" i="145"/>
  <c r="H156" i="145"/>
  <c r="H155" i="145"/>
  <c r="H154" i="145"/>
  <c r="H153" i="145"/>
  <c r="H152" i="145"/>
  <c r="H151" i="145"/>
  <c r="H150" i="145"/>
  <c r="H149" i="145"/>
  <c r="H157" i="146"/>
  <c r="H156" i="146"/>
  <c r="H155" i="146"/>
  <c r="H154" i="146"/>
  <c r="H153" i="146"/>
  <c r="H152" i="146"/>
  <c r="H151" i="146"/>
  <c r="H150" i="146"/>
  <c r="H149" i="146"/>
  <c r="H157" i="147"/>
  <c r="H156" i="147"/>
  <c r="H155" i="147"/>
  <c r="H154" i="147"/>
  <c r="H153" i="147"/>
  <c r="H152" i="147"/>
  <c r="H151" i="147"/>
  <c r="H150" i="147"/>
  <c r="H149" i="147"/>
  <c r="H157" i="148"/>
  <c r="H156" i="148"/>
  <c r="H155" i="148"/>
  <c r="H154" i="148"/>
  <c r="H153" i="148"/>
  <c r="H152" i="148"/>
  <c r="H151" i="148"/>
  <c r="H150" i="148"/>
  <c r="H149" i="148"/>
  <c r="H157" i="149"/>
  <c r="H156" i="149"/>
  <c r="H155" i="149"/>
  <c r="H154" i="149"/>
  <c r="H153" i="149"/>
  <c r="H152" i="149"/>
  <c r="H151" i="149"/>
  <c r="H150" i="149"/>
  <c r="H149" i="149"/>
  <c r="H157" i="150"/>
  <c r="H156" i="150"/>
  <c r="H155" i="150"/>
  <c r="H154" i="150"/>
  <c r="H153" i="150"/>
  <c r="H152" i="150"/>
  <c r="H151" i="150"/>
  <c r="H150" i="150"/>
  <c r="H149" i="150"/>
  <c r="H157" i="151"/>
  <c r="H156" i="151"/>
  <c r="H155" i="151"/>
  <c r="H154" i="151"/>
  <c r="H153" i="151"/>
  <c r="H152" i="151"/>
  <c r="H151" i="151"/>
  <c r="H150" i="151"/>
  <c r="H149" i="151"/>
  <c r="H157" i="152"/>
  <c r="H156" i="152"/>
  <c r="H155" i="152"/>
  <c r="H154" i="152"/>
  <c r="H153" i="152"/>
  <c r="H152" i="152"/>
  <c r="H151" i="152"/>
  <c r="H150" i="152"/>
  <c r="H149" i="152"/>
  <c r="H157" i="153"/>
  <c r="H156" i="153"/>
  <c r="H155" i="153"/>
  <c r="H154" i="153"/>
  <c r="H153" i="153"/>
  <c r="H152" i="153"/>
  <c r="H151" i="153"/>
  <c r="H150" i="153"/>
  <c r="H149" i="153"/>
  <c r="H157" i="154"/>
  <c r="H156" i="154"/>
  <c r="H155" i="154"/>
  <c r="H154" i="154"/>
  <c r="H153" i="154"/>
  <c r="H152" i="154"/>
  <c r="H151" i="154"/>
  <c r="H150" i="154"/>
  <c r="H149" i="154"/>
  <c r="H157" i="135"/>
  <c r="H156" i="135"/>
  <c r="H155" i="135"/>
  <c r="H154" i="135"/>
  <c r="H153" i="135"/>
  <c r="H152" i="135"/>
  <c r="H151" i="135"/>
  <c r="H150" i="135"/>
  <c r="H149" i="135"/>
  <c r="G142" i="136"/>
  <c r="G142" i="137"/>
  <c r="G142" i="138"/>
  <c r="G142" i="139"/>
  <c r="G142" i="140"/>
  <c r="G142" i="141"/>
  <c r="G142" i="142"/>
  <c r="G142" i="143"/>
  <c r="G142" i="144"/>
  <c r="G142" i="145"/>
  <c r="G142" i="146"/>
  <c r="G142" i="147"/>
  <c r="G142" i="148"/>
  <c r="G142" i="149"/>
  <c r="G142" i="150"/>
  <c r="G142" i="151"/>
  <c r="G142" i="152"/>
  <c r="G142" i="153"/>
  <c r="G142" i="154"/>
  <c r="G142" i="135"/>
  <c r="G122" i="136"/>
  <c r="G122" i="137"/>
  <c r="G122" i="138"/>
  <c r="G122" i="139"/>
  <c r="G122" i="140"/>
  <c r="G122" i="141"/>
  <c r="G122" i="142"/>
  <c r="G122" i="143"/>
  <c r="G122" i="144"/>
  <c r="G122" i="145"/>
  <c r="G122" i="146"/>
  <c r="G122" i="147"/>
  <c r="G122" i="148"/>
  <c r="G122" i="149"/>
  <c r="G122" i="150"/>
  <c r="G122" i="151"/>
  <c r="G122" i="152"/>
  <c r="G122" i="153"/>
  <c r="G122" i="154"/>
  <c r="G122" i="135"/>
  <c r="G102" i="136"/>
  <c r="G102" i="137"/>
  <c r="G102" i="138"/>
  <c r="G102" i="139"/>
  <c r="G102" i="140"/>
  <c r="G102" i="141"/>
  <c r="G102" i="142"/>
  <c r="G102" i="143"/>
  <c r="G102" i="144"/>
  <c r="G102" i="145"/>
  <c r="G102" i="146"/>
  <c r="G102" i="147"/>
  <c r="G102" i="148"/>
  <c r="G102" i="149"/>
  <c r="G102" i="150"/>
  <c r="G102" i="151"/>
  <c r="G102" i="152"/>
  <c r="G102" i="153"/>
  <c r="G102" i="154"/>
  <c r="G102" i="135"/>
  <c r="G82" i="136"/>
  <c r="G82" i="137"/>
  <c r="G82" i="138"/>
  <c r="G82" i="139"/>
  <c r="G82" i="140"/>
  <c r="G82" i="141"/>
  <c r="G82" i="142"/>
  <c r="G82" i="143"/>
  <c r="G82" i="144"/>
  <c r="G82" i="145"/>
  <c r="G82" i="146"/>
  <c r="G82" i="147"/>
  <c r="G82" i="148"/>
  <c r="G82" i="149"/>
  <c r="G82" i="150"/>
  <c r="G82" i="151"/>
  <c r="G82" i="152"/>
  <c r="G82" i="153"/>
  <c r="G82" i="154"/>
  <c r="G82" i="135"/>
  <c r="G62" i="136"/>
  <c r="G62" i="138"/>
  <c r="G62" i="139"/>
  <c r="G62" i="140"/>
  <c r="G62" i="141"/>
  <c r="G62" i="142"/>
  <c r="G62" i="143"/>
  <c r="G62" i="144"/>
  <c r="G62" i="145"/>
  <c r="G62" i="146"/>
  <c r="G62" i="147"/>
  <c r="G62" i="148"/>
  <c r="G62" i="149"/>
  <c r="G62" i="150"/>
  <c r="G62" i="151"/>
  <c r="G62" i="152"/>
  <c r="G62" i="153"/>
  <c r="G62" i="154"/>
  <c r="G62" i="135"/>
  <c r="H165" i="154"/>
  <c r="H158" i="154"/>
  <c r="H148" i="154"/>
  <c r="I142" i="154"/>
  <c r="I143" i="154" s="1"/>
  <c r="H142" i="154"/>
  <c r="H143" i="154" s="1"/>
  <c r="I122" i="154"/>
  <c r="I123" i="154" s="1"/>
  <c r="H122" i="154"/>
  <c r="H123" i="154" s="1"/>
  <c r="I102" i="154"/>
  <c r="I103" i="154"/>
  <c r="H102" i="154"/>
  <c r="H103" i="154" s="1"/>
  <c r="I82" i="154"/>
  <c r="I83" i="154" s="1"/>
  <c r="H82" i="154"/>
  <c r="H83" i="154" s="1"/>
  <c r="I62" i="154"/>
  <c r="I63" i="154" s="1"/>
  <c r="H62" i="154"/>
  <c r="H63" i="154" s="1"/>
  <c r="I42" i="154"/>
  <c r="I43" i="154"/>
  <c r="H42" i="154"/>
  <c r="H43" i="154" s="1"/>
  <c r="G42" i="154"/>
  <c r="H191" i="154"/>
  <c r="I22" i="154"/>
  <c r="I23" i="154" s="1"/>
  <c r="H22" i="154"/>
  <c r="H23" i="154" s="1"/>
  <c r="G22" i="154"/>
  <c r="H165" i="153"/>
  <c r="H158" i="153"/>
  <c r="H148" i="153"/>
  <c r="I142" i="153"/>
  <c r="I143" i="153" s="1"/>
  <c r="H142" i="153"/>
  <c r="H143" i="153" s="1"/>
  <c r="I122" i="153"/>
  <c r="H122" i="153"/>
  <c r="H123" i="153" s="1"/>
  <c r="I102" i="153"/>
  <c r="I103" i="153" s="1"/>
  <c r="H102" i="153"/>
  <c r="H103" i="153" s="1"/>
  <c r="I82" i="153"/>
  <c r="I83" i="153" s="1"/>
  <c r="H82" i="153"/>
  <c r="H83" i="153" s="1"/>
  <c r="I62" i="153"/>
  <c r="I63" i="153" s="1"/>
  <c r="H62" i="153"/>
  <c r="H63" i="153" s="1"/>
  <c r="I42" i="153"/>
  <c r="I43" i="153" s="1"/>
  <c r="H42" i="153"/>
  <c r="H43" i="153"/>
  <c r="G42" i="153"/>
  <c r="I22" i="153"/>
  <c r="H22" i="153"/>
  <c r="G22" i="153"/>
  <c r="H165" i="152"/>
  <c r="H158" i="152"/>
  <c r="H148" i="152"/>
  <c r="I142" i="152"/>
  <c r="I143" i="152" s="1"/>
  <c r="H142" i="152"/>
  <c r="H143" i="152" s="1"/>
  <c r="I122" i="152"/>
  <c r="I123" i="152" s="1"/>
  <c r="H122" i="152"/>
  <c r="H123" i="152" s="1"/>
  <c r="I102" i="152"/>
  <c r="I103" i="152" s="1"/>
  <c r="H102" i="152"/>
  <c r="H103" i="152" s="1"/>
  <c r="I82" i="152"/>
  <c r="I83" i="152" s="1"/>
  <c r="H82" i="152"/>
  <c r="H83" i="152" s="1"/>
  <c r="I62" i="152"/>
  <c r="I63" i="152" s="1"/>
  <c r="H62" i="152"/>
  <c r="H63" i="152" s="1"/>
  <c r="I42" i="152"/>
  <c r="I43" i="152" s="1"/>
  <c r="H42" i="152"/>
  <c r="H43" i="152" s="1"/>
  <c r="G42" i="152"/>
  <c r="H191" i="152"/>
  <c r="I22" i="152"/>
  <c r="H22" i="152"/>
  <c r="H23" i="152" s="1"/>
  <c r="G22" i="152"/>
  <c r="H165" i="151"/>
  <c r="H158" i="151"/>
  <c r="H148" i="151"/>
  <c r="I142" i="151"/>
  <c r="I143" i="151" s="1"/>
  <c r="H142" i="151"/>
  <c r="H143" i="151" s="1"/>
  <c r="I122" i="151"/>
  <c r="I123" i="151" s="1"/>
  <c r="H122" i="151"/>
  <c r="H123" i="151" s="1"/>
  <c r="I102" i="151"/>
  <c r="I103" i="151" s="1"/>
  <c r="H102" i="151"/>
  <c r="H103" i="151" s="1"/>
  <c r="I82" i="151"/>
  <c r="I83" i="151" s="1"/>
  <c r="H82" i="151"/>
  <c r="H83" i="151" s="1"/>
  <c r="I62" i="151"/>
  <c r="I63" i="151" s="1"/>
  <c r="H62" i="151"/>
  <c r="H63" i="151" s="1"/>
  <c r="I42" i="151"/>
  <c r="I43" i="151" s="1"/>
  <c r="H42" i="151"/>
  <c r="H43" i="151" s="1"/>
  <c r="G42" i="151"/>
  <c r="H191" i="151"/>
  <c r="I22" i="151"/>
  <c r="H22" i="151"/>
  <c r="H23" i="151" s="1"/>
  <c r="G22" i="151"/>
  <c r="H165" i="150"/>
  <c r="H158" i="150"/>
  <c r="H148" i="150"/>
  <c r="I142" i="150"/>
  <c r="I143" i="150" s="1"/>
  <c r="H142" i="150"/>
  <c r="H143" i="150" s="1"/>
  <c r="I122" i="150"/>
  <c r="I123" i="150" s="1"/>
  <c r="H122" i="150"/>
  <c r="H123" i="150" s="1"/>
  <c r="I102" i="150"/>
  <c r="I103" i="150" s="1"/>
  <c r="H102" i="150"/>
  <c r="H103" i="150" s="1"/>
  <c r="I82" i="150"/>
  <c r="I83" i="150" s="1"/>
  <c r="H82" i="150"/>
  <c r="H83" i="150" s="1"/>
  <c r="I62" i="150"/>
  <c r="I63" i="150" s="1"/>
  <c r="H62" i="150"/>
  <c r="H63" i="150"/>
  <c r="I42" i="150"/>
  <c r="I43" i="150" s="1"/>
  <c r="H42" i="150"/>
  <c r="H43" i="150" s="1"/>
  <c r="G42" i="150"/>
  <c r="H191" i="150"/>
  <c r="I22" i="150"/>
  <c r="I23" i="150" s="1"/>
  <c r="H22" i="150"/>
  <c r="H23" i="150" s="1"/>
  <c r="G22" i="150"/>
  <c r="H165" i="149"/>
  <c r="H158" i="149"/>
  <c r="H148" i="149"/>
  <c r="I142" i="149"/>
  <c r="I143" i="149"/>
  <c r="H142" i="149"/>
  <c r="H143" i="149" s="1"/>
  <c r="I122" i="149"/>
  <c r="H122" i="149"/>
  <c r="H123" i="149" s="1"/>
  <c r="I102" i="149"/>
  <c r="I103" i="149" s="1"/>
  <c r="H102" i="149"/>
  <c r="H103" i="149" s="1"/>
  <c r="I82" i="149"/>
  <c r="I83" i="149" s="1"/>
  <c r="H82" i="149"/>
  <c r="H83" i="149" s="1"/>
  <c r="I62" i="149"/>
  <c r="I63" i="149" s="1"/>
  <c r="H62" i="149"/>
  <c r="H63" i="149" s="1"/>
  <c r="I42" i="149"/>
  <c r="I43" i="149" s="1"/>
  <c r="H42" i="149"/>
  <c r="H43" i="149" s="1"/>
  <c r="G42" i="149"/>
  <c r="I22" i="149"/>
  <c r="I23" i="149" s="1"/>
  <c r="H22" i="149"/>
  <c r="G22" i="149"/>
  <c r="H165" i="148"/>
  <c r="H175" i="148" s="1"/>
  <c r="H176" i="148" s="1"/>
  <c r="H158" i="148"/>
  <c r="H148" i="148"/>
  <c r="I142" i="148"/>
  <c r="I143" i="148" s="1"/>
  <c r="H142" i="148"/>
  <c r="H143" i="148" s="1"/>
  <c r="I122" i="148"/>
  <c r="I123" i="148" s="1"/>
  <c r="H122" i="148"/>
  <c r="H123" i="148" s="1"/>
  <c r="I102" i="148"/>
  <c r="I103" i="148" s="1"/>
  <c r="H102" i="148"/>
  <c r="H103" i="148" s="1"/>
  <c r="I82" i="148"/>
  <c r="I83" i="148" s="1"/>
  <c r="H82" i="148"/>
  <c r="H83" i="148" s="1"/>
  <c r="I62" i="148"/>
  <c r="I63" i="148" s="1"/>
  <c r="H62" i="148"/>
  <c r="H63" i="148" s="1"/>
  <c r="I42" i="148"/>
  <c r="I43" i="148" s="1"/>
  <c r="H42" i="148"/>
  <c r="H43" i="148" s="1"/>
  <c r="G42" i="148"/>
  <c r="H191" i="148"/>
  <c r="I22" i="148"/>
  <c r="I23" i="148" s="1"/>
  <c r="H22" i="148"/>
  <c r="G22" i="148"/>
  <c r="H165" i="147"/>
  <c r="H158" i="147"/>
  <c r="H148" i="147"/>
  <c r="I142" i="147"/>
  <c r="I143" i="147"/>
  <c r="H142" i="147"/>
  <c r="H143" i="147" s="1"/>
  <c r="I122" i="147"/>
  <c r="I123" i="147" s="1"/>
  <c r="H122" i="147"/>
  <c r="H123" i="147" s="1"/>
  <c r="I102" i="147"/>
  <c r="I103" i="147"/>
  <c r="H102" i="147"/>
  <c r="H103" i="147" s="1"/>
  <c r="I82" i="147"/>
  <c r="I83" i="147" s="1"/>
  <c r="H82" i="147"/>
  <c r="H83" i="147" s="1"/>
  <c r="I62" i="147"/>
  <c r="I63" i="147" s="1"/>
  <c r="H62" i="147"/>
  <c r="H63" i="147" s="1"/>
  <c r="I42" i="147"/>
  <c r="I43" i="147"/>
  <c r="H42" i="147"/>
  <c r="H43" i="147" s="1"/>
  <c r="G42" i="147"/>
  <c r="H191" i="147"/>
  <c r="I22" i="147"/>
  <c r="H22" i="147"/>
  <c r="H23" i="147" s="1"/>
  <c r="G22" i="147"/>
  <c r="H165" i="146"/>
  <c r="H158" i="146"/>
  <c r="H148" i="146"/>
  <c r="I142" i="146"/>
  <c r="I143" i="146" s="1"/>
  <c r="H142" i="146"/>
  <c r="H143" i="146" s="1"/>
  <c r="I122" i="146"/>
  <c r="H122" i="146"/>
  <c r="H123" i="146" s="1"/>
  <c r="I102" i="146"/>
  <c r="I103" i="146" s="1"/>
  <c r="H102" i="146"/>
  <c r="H103" i="146" s="1"/>
  <c r="I82" i="146"/>
  <c r="I83" i="146" s="1"/>
  <c r="H82" i="146"/>
  <c r="H83" i="146" s="1"/>
  <c r="I62" i="146"/>
  <c r="I63" i="146" s="1"/>
  <c r="H62" i="146"/>
  <c r="H63" i="146" s="1"/>
  <c r="I42" i="146"/>
  <c r="I43" i="146" s="1"/>
  <c r="H42" i="146"/>
  <c r="H43" i="146" s="1"/>
  <c r="G42" i="146"/>
  <c r="H191" i="146"/>
  <c r="I22" i="146"/>
  <c r="I23" i="146" s="1"/>
  <c r="H22" i="146"/>
  <c r="G22" i="146"/>
  <c r="H165" i="145"/>
  <c r="H158" i="145"/>
  <c r="H148" i="145"/>
  <c r="I142" i="145"/>
  <c r="I143" i="145" s="1"/>
  <c r="H142" i="145"/>
  <c r="H143" i="145" s="1"/>
  <c r="I122" i="145"/>
  <c r="I123" i="145" s="1"/>
  <c r="H122" i="145"/>
  <c r="H123" i="145" s="1"/>
  <c r="I102" i="145"/>
  <c r="I103" i="145" s="1"/>
  <c r="H102" i="145"/>
  <c r="H103" i="145" s="1"/>
  <c r="I82" i="145"/>
  <c r="I83" i="145" s="1"/>
  <c r="H82" i="145"/>
  <c r="H83" i="145" s="1"/>
  <c r="I62" i="145"/>
  <c r="I63" i="145" s="1"/>
  <c r="H62" i="145"/>
  <c r="H63" i="145" s="1"/>
  <c r="I42" i="145"/>
  <c r="I43" i="145" s="1"/>
  <c r="H42" i="145"/>
  <c r="H43" i="145"/>
  <c r="G42" i="145"/>
  <c r="I22" i="145"/>
  <c r="I23" i="145" s="1"/>
  <c r="H22" i="145"/>
  <c r="G22" i="145"/>
  <c r="H165" i="144"/>
  <c r="H158" i="144"/>
  <c r="H148" i="144"/>
  <c r="I142" i="144"/>
  <c r="I143" i="144" s="1"/>
  <c r="H142" i="144"/>
  <c r="H143" i="144" s="1"/>
  <c r="I122" i="144"/>
  <c r="I123" i="144" s="1"/>
  <c r="H122" i="144"/>
  <c r="H123" i="144" s="1"/>
  <c r="I102" i="144"/>
  <c r="I103" i="144" s="1"/>
  <c r="H102" i="144"/>
  <c r="H103" i="144" s="1"/>
  <c r="I82" i="144"/>
  <c r="I83" i="144" s="1"/>
  <c r="H82" i="144"/>
  <c r="H83" i="144" s="1"/>
  <c r="I62" i="144"/>
  <c r="I63" i="144" s="1"/>
  <c r="H62" i="144"/>
  <c r="H63" i="144" s="1"/>
  <c r="I42" i="144"/>
  <c r="I43" i="144" s="1"/>
  <c r="H42" i="144"/>
  <c r="G42" i="144"/>
  <c r="H191" i="144"/>
  <c r="I22" i="144"/>
  <c r="I23" i="144" s="1"/>
  <c r="H22" i="144"/>
  <c r="G22" i="144"/>
  <c r="H165" i="143"/>
  <c r="H158" i="143"/>
  <c r="H148" i="143"/>
  <c r="I142" i="143"/>
  <c r="I143" i="143"/>
  <c r="H142" i="143"/>
  <c r="H143" i="143" s="1"/>
  <c r="I122" i="143"/>
  <c r="H122" i="143"/>
  <c r="H123" i="143"/>
  <c r="I102" i="143"/>
  <c r="I103" i="143" s="1"/>
  <c r="H102" i="143"/>
  <c r="H103" i="143"/>
  <c r="I82" i="143"/>
  <c r="I83" i="143" s="1"/>
  <c r="H82" i="143"/>
  <c r="H83" i="143" s="1"/>
  <c r="I62" i="143"/>
  <c r="I63" i="143" s="1"/>
  <c r="H62" i="143"/>
  <c r="H63" i="143"/>
  <c r="I42" i="143"/>
  <c r="I43" i="143" s="1"/>
  <c r="H42" i="143"/>
  <c r="H43" i="143" s="1"/>
  <c r="G42" i="143"/>
  <c r="H191" i="143"/>
  <c r="I22" i="143"/>
  <c r="H22" i="143"/>
  <c r="G22" i="143"/>
  <c r="H165" i="142"/>
  <c r="H158" i="142"/>
  <c r="H148" i="142"/>
  <c r="I142" i="142"/>
  <c r="I143" i="142"/>
  <c r="H142" i="142"/>
  <c r="H143" i="142" s="1"/>
  <c r="I122" i="142"/>
  <c r="H122" i="142"/>
  <c r="H123" i="142" s="1"/>
  <c r="I102" i="142"/>
  <c r="I103" i="142" s="1"/>
  <c r="H102" i="142"/>
  <c r="H103" i="142" s="1"/>
  <c r="I82" i="142"/>
  <c r="I83" i="142" s="1"/>
  <c r="H82" i="142"/>
  <c r="H83" i="142" s="1"/>
  <c r="I62" i="142"/>
  <c r="I63" i="142" s="1"/>
  <c r="H62" i="142"/>
  <c r="H63" i="142" s="1"/>
  <c r="I42" i="142"/>
  <c r="H42" i="142"/>
  <c r="H43" i="142" s="1"/>
  <c r="G42" i="142"/>
  <c r="H191" i="142"/>
  <c r="I22" i="142"/>
  <c r="H22" i="142"/>
  <c r="H23" i="142" s="1"/>
  <c r="G22" i="142"/>
  <c r="H165" i="141"/>
  <c r="H158" i="141"/>
  <c r="H148" i="141"/>
  <c r="I142" i="141"/>
  <c r="I143" i="141" s="1"/>
  <c r="H142" i="141"/>
  <c r="H143" i="141" s="1"/>
  <c r="I122" i="141"/>
  <c r="I123" i="141" s="1"/>
  <c r="H122" i="141"/>
  <c r="H123" i="141" s="1"/>
  <c r="I102" i="141"/>
  <c r="I103" i="141"/>
  <c r="H102" i="141"/>
  <c r="H103" i="141" s="1"/>
  <c r="I82" i="141"/>
  <c r="I83" i="141" s="1"/>
  <c r="H82" i="141"/>
  <c r="H83" i="141" s="1"/>
  <c r="I62" i="141"/>
  <c r="I63" i="141" s="1"/>
  <c r="H62" i="141"/>
  <c r="H63" i="141" s="1"/>
  <c r="I42" i="141"/>
  <c r="I43" i="141" s="1"/>
  <c r="H42" i="141"/>
  <c r="H43" i="141" s="1"/>
  <c r="G42" i="141"/>
  <c r="H191" i="141"/>
  <c r="I22" i="141"/>
  <c r="H22" i="141"/>
  <c r="H23" i="141" s="1"/>
  <c r="G22" i="141"/>
  <c r="H165" i="140"/>
  <c r="H158" i="140"/>
  <c r="H148" i="140"/>
  <c r="I142" i="140"/>
  <c r="I143" i="140" s="1"/>
  <c r="H142" i="140"/>
  <c r="H143" i="140" s="1"/>
  <c r="I122" i="140"/>
  <c r="I123" i="140" s="1"/>
  <c r="H122" i="140"/>
  <c r="H123" i="140" s="1"/>
  <c r="I102" i="140"/>
  <c r="I103" i="140" s="1"/>
  <c r="H102" i="140"/>
  <c r="H103" i="140" s="1"/>
  <c r="I82" i="140"/>
  <c r="I83" i="140" s="1"/>
  <c r="H82" i="140"/>
  <c r="H83" i="140" s="1"/>
  <c r="I62" i="140"/>
  <c r="I63" i="140" s="1"/>
  <c r="H62" i="140"/>
  <c r="H63" i="140" s="1"/>
  <c r="I42" i="140"/>
  <c r="I43" i="140" s="1"/>
  <c r="H42" i="140"/>
  <c r="H43" i="140" s="1"/>
  <c r="G42" i="140"/>
  <c r="H191" i="140"/>
  <c r="I22" i="140"/>
  <c r="H22" i="140"/>
  <c r="H23" i="140" s="1"/>
  <c r="G22" i="140"/>
  <c r="H165" i="139"/>
  <c r="H158" i="139"/>
  <c r="H148" i="139"/>
  <c r="I142" i="139"/>
  <c r="I143" i="139" s="1"/>
  <c r="H142" i="139"/>
  <c r="H143" i="139" s="1"/>
  <c r="I122" i="139"/>
  <c r="I123" i="139" s="1"/>
  <c r="H122" i="139"/>
  <c r="H123" i="139" s="1"/>
  <c r="I102" i="139"/>
  <c r="I103" i="139" s="1"/>
  <c r="H102" i="139"/>
  <c r="H103" i="139" s="1"/>
  <c r="I82" i="139"/>
  <c r="I83" i="139" s="1"/>
  <c r="H82" i="139"/>
  <c r="H83" i="139" s="1"/>
  <c r="I62" i="139"/>
  <c r="I63" i="139" s="1"/>
  <c r="H62" i="139"/>
  <c r="H63" i="139" s="1"/>
  <c r="I42" i="139"/>
  <c r="I43" i="139" s="1"/>
  <c r="H42" i="139"/>
  <c r="H43" i="139" s="1"/>
  <c r="G42" i="139"/>
  <c r="I22" i="139"/>
  <c r="I23" i="139" s="1"/>
  <c r="H22" i="139"/>
  <c r="H23" i="139" s="1"/>
  <c r="G22" i="139"/>
  <c r="H165" i="138"/>
  <c r="H158" i="138"/>
  <c r="H148" i="138"/>
  <c r="I142" i="138"/>
  <c r="I143" i="138" s="1"/>
  <c r="H142" i="138"/>
  <c r="H143" i="138" s="1"/>
  <c r="I122" i="138"/>
  <c r="H122" i="138"/>
  <c r="H123" i="138" s="1"/>
  <c r="I102" i="138"/>
  <c r="I103" i="138" s="1"/>
  <c r="H102" i="138"/>
  <c r="H103" i="138" s="1"/>
  <c r="I82" i="138"/>
  <c r="I83" i="138" s="1"/>
  <c r="H82" i="138"/>
  <c r="H83" i="138" s="1"/>
  <c r="I62" i="138"/>
  <c r="I63" i="138" s="1"/>
  <c r="H62" i="138"/>
  <c r="H63" i="138"/>
  <c r="I42" i="138"/>
  <c r="I43" i="138" s="1"/>
  <c r="H42" i="138"/>
  <c r="H43" i="138" s="1"/>
  <c r="G42" i="138"/>
  <c r="H191" i="138"/>
  <c r="I22" i="138"/>
  <c r="H22" i="138"/>
  <c r="H23" i="138" s="1"/>
  <c r="G22" i="138"/>
  <c r="H165" i="137"/>
  <c r="H158" i="137"/>
  <c r="H148" i="137"/>
  <c r="I142" i="137"/>
  <c r="I143" i="137"/>
  <c r="H142" i="137"/>
  <c r="H143" i="137" s="1"/>
  <c r="I122" i="137"/>
  <c r="I123" i="137" s="1"/>
  <c r="H122" i="137"/>
  <c r="H123" i="137"/>
  <c r="I102" i="137"/>
  <c r="I103" i="137" s="1"/>
  <c r="H102" i="137"/>
  <c r="H103" i="137" s="1"/>
  <c r="I82" i="137"/>
  <c r="I83" i="137" s="1"/>
  <c r="H82" i="137"/>
  <c r="H83" i="137" s="1"/>
  <c r="I62" i="137"/>
  <c r="I63" i="137" s="1"/>
  <c r="H62" i="137"/>
  <c r="H63" i="137" s="1"/>
  <c r="I42" i="137"/>
  <c r="I43" i="137" s="1"/>
  <c r="H42" i="137"/>
  <c r="H43" i="137" s="1"/>
  <c r="G42" i="137"/>
  <c r="H191" i="137"/>
  <c r="I22" i="137"/>
  <c r="I23" i="137" s="1"/>
  <c r="H22" i="137"/>
  <c r="H23" i="137" s="1"/>
  <c r="G22" i="137"/>
  <c r="H165" i="136"/>
  <c r="H148" i="136"/>
  <c r="I142" i="136"/>
  <c r="I143" i="136" s="1"/>
  <c r="H142" i="136"/>
  <c r="H143" i="136"/>
  <c r="I122" i="136"/>
  <c r="H122" i="136"/>
  <c r="H123" i="136" s="1"/>
  <c r="I102" i="136"/>
  <c r="I103" i="136" s="1"/>
  <c r="H102" i="136"/>
  <c r="H103" i="136" s="1"/>
  <c r="I82" i="136"/>
  <c r="I83" i="136" s="1"/>
  <c r="H82" i="136"/>
  <c r="H83" i="136" s="1"/>
  <c r="I62" i="136"/>
  <c r="I63" i="136" s="1"/>
  <c r="H62" i="136"/>
  <c r="H63" i="136" s="1"/>
  <c r="I42" i="136"/>
  <c r="I43" i="136" s="1"/>
  <c r="H42" i="136"/>
  <c r="G42" i="136"/>
  <c r="H191" i="136"/>
  <c r="I22" i="136"/>
  <c r="I23" i="136" s="1"/>
  <c r="H22" i="136"/>
  <c r="H23" i="136" s="1"/>
  <c r="G22" i="136"/>
  <c r="H26" i="135"/>
  <c r="H46" i="135"/>
  <c r="H66" i="135" s="1"/>
  <c r="H86" i="135" s="1"/>
  <c r="H106" i="135" s="1"/>
  <c r="H126" i="135" s="1"/>
  <c r="I6" i="135" s="1"/>
  <c r="I26" i="135" s="1"/>
  <c r="I46" i="135" s="1"/>
  <c r="I66" i="135" s="1"/>
  <c r="I86" i="135" s="1"/>
  <c r="I106" i="135" s="1"/>
  <c r="I126" i="135" s="1"/>
  <c r="H6" i="136" s="1"/>
  <c r="H26" i="136" s="1"/>
  <c r="H46" i="136" s="1"/>
  <c r="H66" i="136" s="1"/>
  <c r="H86" i="136" s="1"/>
  <c r="H106" i="136" s="1"/>
  <c r="H126" i="136" s="1"/>
  <c r="I6" i="136" s="1"/>
  <c r="I26" i="136" s="1"/>
  <c r="I46" i="136" s="1"/>
  <c r="I66" i="136" s="1"/>
  <c r="I86" i="136" s="1"/>
  <c r="I106" i="136" s="1"/>
  <c r="I126" i="136" s="1"/>
  <c r="H6" i="137" s="1"/>
  <c r="H26" i="137" s="1"/>
  <c r="H46" i="137" s="1"/>
  <c r="H66" i="137" s="1"/>
  <c r="H86" i="137" s="1"/>
  <c r="H106" i="137" s="1"/>
  <c r="H126" i="137" s="1"/>
  <c r="I6" i="137" s="1"/>
  <c r="I26" i="137" s="1"/>
  <c r="I46" i="137" s="1"/>
  <c r="I66" i="137" s="1"/>
  <c r="I86" i="137" s="1"/>
  <c r="I106" i="137" s="1"/>
  <c r="I126" i="137" s="1"/>
  <c r="H6" i="138" s="1"/>
  <c r="H26" i="138" s="1"/>
  <c r="H46" i="138" s="1"/>
  <c r="H66" i="138" s="1"/>
  <c r="H86" i="138" s="1"/>
  <c r="H106" i="138" s="1"/>
  <c r="H126" i="138" s="1"/>
  <c r="I6" i="138" s="1"/>
  <c r="I26" i="138" s="1"/>
  <c r="I46" i="138" s="1"/>
  <c r="I66" i="138" s="1"/>
  <c r="I86" i="138" s="1"/>
  <c r="I106" i="138" s="1"/>
  <c r="I126" i="138" s="1"/>
  <c r="H6" i="139" s="1"/>
  <c r="H26" i="139" s="1"/>
  <c r="H46" i="139" s="1"/>
  <c r="H66" i="139" s="1"/>
  <c r="H86" i="139" s="1"/>
  <c r="H106" i="139" s="1"/>
  <c r="H126" i="139" s="1"/>
  <c r="I6" i="139" s="1"/>
  <c r="I26" i="139" s="1"/>
  <c r="I46" i="139" s="1"/>
  <c r="I66" i="139" s="1"/>
  <c r="I86" i="139" s="1"/>
  <c r="I106" i="139" s="1"/>
  <c r="I126" i="139" s="1"/>
  <c r="H6" i="140" s="1"/>
  <c r="H26" i="140" s="1"/>
  <c r="H46" i="140" s="1"/>
  <c r="H66" i="140" s="1"/>
  <c r="H86" i="140" s="1"/>
  <c r="H106" i="140" s="1"/>
  <c r="H126" i="140" s="1"/>
  <c r="I6" i="140" s="1"/>
  <c r="I26" i="140" s="1"/>
  <c r="I46" i="140" s="1"/>
  <c r="I66" i="140" s="1"/>
  <c r="I86" i="140" s="1"/>
  <c r="I106" i="140" s="1"/>
  <c r="I126" i="140" s="1"/>
  <c r="H6" i="141" s="1"/>
  <c r="H26" i="141" s="1"/>
  <c r="H46" i="141" s="1"/>
  <c r="H66" i="141" s="1"/>
  <c r="H86" i="141" s="1"/>
  <c r="H106" i="141" s="1"/>
  <c r="H126" i="141" s="1"/>
  <c r="I6" i="141" s="1"/>
  <c r="I26" i="141" s="1"/>
  <c r="I46" i="141" s="1"/>
  <c r="I66" i="141" s="1"/>
  <c r="I86" i="141" s="1"/>
  <c r="I106" i="141" s="1"/>
  <c r="I126" i="141" s="1"/>
  <c r="H6" i="142" s="1"/>
  <c r="H26" i="142" s="1"/>
  <c r="H46" i="142" s="1"/>
  <c r="H66" i="142" s="1"/>
  <c r="H86" i="142" s="1"/>
  <c r="H106" i="142" s="1"/>
  <c r="H126" i="142" s="1"/>
  <c r="I6" i="142" s="1"/>
  <c r="I26" i="142" s="1"/>
  <c r="I46" i="142" s="1"/>
  <c r="I66" i="142" s="1"/>
  <c r="I86" i="142" s="1"/>
  <c r="I106" i="142" s="1"/>
  <c r="I126" i="142" s="1"/>
  <c r="H6" i="143" s="1"/>
  <c r="H26" i="143" s="1"/>
  <c r="H46" i="143" s="1"/>
  <c r="H66" i="143" s="1"/>
  <c r="H86" i="143" s="1"/>
  <c r="H106" i="143" s="1"/>
  <c r="H126" i="143" s="1"/>
  <c r="I6" i="143" s="1"/>
  <c r="I26" i="143" s="1"/>
  <c r="I46" i="143" s="1"/>
  <c r="I66" i="143" s="1"/>
  <c r="I86" i="143" s="1"/>
  <c r="I106" i="143" s="1"/>
  <c r="I126" i="143" s="1"/>
  <c r="H6" i="144" s="1"/>
  <c r="H26" i="144" s="1"/>
  <c r="H46" i="144" s="1"/>
  <c r="H66" i="144" s="1"/>
  <c r="H86" i="144" s="1"/>
  <c r="H106" i="144" s="1"/>
  <c r="H126" i="144" s="1"/>
  <c r="I6" i="144" s="1"/>
  <c r="I26" i="144" s="1"/>
  <c r="I46" i="144" s="1"/>
  <c r="I66" i="144" s="1"/>
  <c r="I86" i="144" s="1"/>
  <c r="I106" i="144" s="1"/>
  <c r="I126" i="144" s="1"/>
  <c r="H6" i="145" s="1"/>
  <c r="H26" i="145" s="1"/>
  <c r="H46" i="145" s="1"/>
  <c r="H66" i="145" s="1"/>
  <c r="H86" i="145" s="1"/>
  <c r="H106" i="145" s="1"/>
  <c r="H126" i="145" s="1"/>
  <c r="I6" i="145" s="1"/>
  <c r="I26" i="145" s="1"/>
  <c r="I46" i="145" s="1"/>
  <c r="I66" i="145" s="1"/>
  <c r="I86" i="145" s="1"/>
  <c r="I106" i="145" s="1"/>
  <c r="I126" i="145" s="1"/>
  <c r="H6" i="146" s="1"/>
  <c r="H26" i="146" s="1"/>
  <c r="H46" i="146" s="1"/>
  <c r="H66" i="146" s="1"/>
  <c r="H86" i="146" s="1"/>
  <c r="H106" i="146" s="1"/>
  <c r="H126" i="146" s="1"/>
  <c r="I6" i="146" s="1"/>
  <c r="I26" i="146" s="1"/>
  <c r="I46" i="146" s="1"/>
  <c r="I66" i="146" s="1"/>
  <c r="I86" i="146" s="1"/>
  <c r="I106" i="146" s="1"/>
  <c r="I126" i="146" s="1"/>
  <c r="H6" i="147" s="1"/>
  <c r="H26" i="147" s="1"/>
  <c r="H46" i="147" s="1"/>
  <c r="H66" i="147" s="1"/>
  <c r="H86" i="147" s="1"/>
  <c r="H106" i="147" s="1"/>
  <c r="H126" i="147" s="1"/>
  <c r="I6" i="147" s="1"/>
  <c r="I26" i="147" s="1"/>
  <c r="I46" i="147" s="1"/>
  <c r="I66" i="147" s="1"/>
  <c r="I86" i="147" s="1"/>
  <c r="I106" i="147" s="1"/>
  <c r="I126" i="147" s="1"/>
  <c r="H6" i="148" s="1"/>
  <c r="H26" i="148" s="1"/>
  <c r="H46" i="148" s="1"/>
  <c r="H66" i="148" s="1"/>
  <c r="H86" i="148" s="1"/>
  <c r="H106" i="148" s="1"/>
  <c r="H126" i="148" s="1"/>
  <c r="I6" i="148" s="1"/>
  <c r="I26" i="148" s="1"/>
  <c r="I46" i="148" s="1"/>
  <c r="I66" i="148" s="1"/>
  <c r="I86" i="148" s="1"/>
  <c r="I106" i="148" s="1"/>
  <c r="I126" i="148" s="1"/>
  <c r="H6" i="149" s="1"/>
  <c r="H26" i="149" s="1"/>
  <c r="H46" i="149" s="1"/>
  <c r="H66" i="149" s="1"/>
  <c r="H86" i="149" s="1"/>
  <c r="H106" i="149" s="1"/>
  <c r="H126" i="149" s="1"/>
  <c r="I6" i="149" s="1"/>
  <c r="I26" i="149" s="1"/>
  <c r="I46" i="149" s="1"/>
  <c r="I66" i="149" s="1"/>
  <c r="I86" i="149" s="1"/>
  <c r="I106" i="149" s="1"/>
  <c r="I126" i="149" s="1"/>
  <c r="H6" i="150" s="1"/>
  <c r="H26" i="150" s="1"/>
  <c r="H46" i="150" s="1"/>
  <c r="H66" i="150" s="1"/>
  <c r="H86" i="150" s="1"/>
  <c r="H106" i="150" s="1"/>
  <c r="H126" i="150" s="1"/>
  <c r="I6" i="150" s="1"/>
  <c r="I26" i="150" s="1"/>
  <c r="I46" i="150" s="1"/>
  <c r="I66" i="150" s="1"/>
  <c r="I86" i="150" s="1"/>
  <c r="I106" i="150" s="1"/>
  <c r="I126" i="150" s="1"/>
  <c r="H6" i="151" s="1"/>
  <c r="H26" i="151" s="1"/>
  <c r="H46" i="151" s="1"/>
  <c r="H66" i="151" s="1"/>
  <c r="H86" i="151" s="1"/>
  <c r="H106" i="151" s="1"/>
  <c r="H126" i="151" s="1"/>
  <c r="I6" i="151" s="1"/>
  <c r="I26" i="151" s="1"/>
  <c r="I46" i="151" s="1"/>
  <c r="I66" i="151" s="1"/>
  <c r="I86" i="151" s="1"/>
  <c r="I106" i="151" s="1"/>
  <c r="I126" i="151" s="1"/>
  <c r="H6" i="152" s="1"/>
  <c r="H26" i="152" s="1"/>
  <c r="H46" i="152" s="1"/>
  <c r="H66" i="152" s="1"/>
  <c r="H86" i="152" s="1"/>
  <c r="H106" i="152" s="1"/>
  <c r="H126" i="152" s="1"/>
  <c r="I6" i="152" s="1"/>
  <c r="I26" i="152" s="1"/>
  <c r="I46" i="152" s="1"/>
  <c r="I66" i="152" s="1"/>
  <c r="I86" i="152" s="1"/>
  <c r="I106" i="152" s="1"/>
  <c r="I126" i="152" s="1"/>
  <c r="H6" i="153" s="1"/>
  <c r="H26" i="153" s="1"/>
  <c r="H46" i="153" s="1"/>
  <c r="H66" i="153" s="1"/>
  <c r="H86" i="153" s="1"/>
  <c r="H106" i="153" s="1"/>
  <c r="H126" i="153" s="1"/>
  <c r="I6" i="153" s="1"/>
  <c r="I26" i="153" s="1"/>
  <c r="I46" i="153" s="1"/>
  <c r="I66" i="153" s="1"/>
  <c r="I86" i="153" s="1"/>
  <c r="I106" i="153" s="1"/>
  <c r="I126" i="153" s="1"/>
  <c r="H6" i="154" s="1"/>
  <c r="H26" i="154" s="1"/>
  <c r="H46" i="154" s="1"/>
  <c r="H66" i="154" s="1"/>
  <c r="H86" i="154" s="1"/>
  <c r="H106" i="154" s="1"/>
  <c r="H126" i="154" s="1"/>
  <c r="I6" i="154" s="1"/>
  <c r="I26" i="154" s="1"/>
  <c r="I46" i="154" s="1"/>
  <c r="I66" i="154" s="1"/>
  <c r="I86" i="154" s="1"/>
  <c r="I106" i="154" s="1"/>
  <c r="I126" i="154" s="1"/>
  <c r="H165" i="135"/>
  <c r="H23" i="144"/>
  <c r="H23" i="146"/>
  <c r="H23" i="143"/>
  <c r="H23" i="145"/>
  <c r="H23" i="149"/>
  <c r="H23" i="153"/>
  <c r="H191" i="139"/>
  <c r="H191" i="145"/>
  <c r="H191" i="149"/>
  <c r="H191" i="153"/>
  <c r="I123" i="143"/>
  <c r="I123" i="149"/>
  <c r="I123" i="153"/>
  <c r="I123" i="136"/>
  <c r="I123" i="138"/>
  <c r="I123" i="142"/>
  <c r="I123" i="146"/>
  <c r="H208" i="139"/>
  <c r="H209" i="139" s="1"/>
  <c r="H208" i="146"/>
  <c r="H209" i="146" s="1"/>
  <c r="H175" i="152"/>
  <c r="H176" i="152" s="1"/>
  <c r="I23" i="153"/>
  <c r="I23" i="152"/>
  <c r="I23" i="151"/>
  <c r="H23" i="148"/>
  <c r="I23" i="147"/>
  <c r="I23" i="143"/>
  <c r="I23" i="142"/>
  <c r="I23" i="141"/>
  <c r="I23" i="140"/>
  <c r="I23" i="138"/>
  <c r="H148" i="135"/>
  <c r="I142" i="135"/>
  <c r="I143" i="135" s="1"/>
  <c r="H142" i="135"/>
  <c r="H143" i="135" s="1"/>
  <c r="I122" i="135"/>
  <c r="I123" i="135" s="1"/>
  <c r="H122" i="135"/>
  <c r="H123" i="135" s="1"/>
  <c r="I102" i="135"/>
  <c r="I103" i="135" s="1"/>
  <c r="H102" i="135"/>
  <c r="H103" i="135" s="1"/>
  <c r="I82" i="135"/>
  <c r="I83" i="135" s="1"/>
  <c r="H82" i="135"/>
  <c r="H83" i="135" s="1"/>
  <c r="I62" i="135"/>
  <c r="I63" i="135" s="1"/>
  <c r="H62" i="135"/>
  <c r="H63" i="135" s="1"/>
  <c r="I42" i="135"/>
  <c r="I43" i="135" s="1"/>
  <c r="H42" i="135"/>
  <c r="H43" i="135" s="1"/>
  <c r="G42" i="135"/>
  <c r="H191" i="135"/>
  <c r="I22" i="135"/>
  <c r="I23" i="135" s="1"/>
  <c r="H22" i="135"/>
  <c r="G22" i="135"/>
  <c r="H208" i="153" l="1"/>
  <c r="H209" i="153" s="1"/>
  <c r="H175" i="149"/>
  <c r="H176" i="149" s="1"/>
  <c r="H175" i="139"/>
  <c r="H176" i="139" s="1"/>
  <c r="H175" i="141"/>
  <c r="H176" i="141" s="1"/>
  <c r="H175" i="153"/>
  <c r="H176" i="153" s="1"/>
  <c r="H175" i="142"/>
  <c r="H176" i="142" s="1"/>
  <c r="H175" i="144"/>
  <c r="H176" i="144" s="1"/>
  <c r="H175" i="150"/>
  <c r="H176" i="150" s="1"/>
  <c r="H175" i="138"/>
  <c r="H176" i="138" s="1"/>
  <c r="H208" i="141"/>
  <c r="H209" i="141" s="1"/>
  <c r="H175" i="143"/>
  <c r="H176" i="143" s="1"/>
  <c r="H208" i="145"/>
  <c r="H209" i="145" s="1"/>
  <c r="H175" i="140"/>
  <c r="H176" i="140" s="1"/>
  <c r="H175" i="145"/>
  <c r="H176" i="145" s="1"/>
  <c r="H208" i="147"/>
  <c r="H209" i="147" s="1"/>
  <c r="H175" i="147"/>
  <c r="H176" i="147" s="1"/>
  <c r="H208" i="151"/>
  <c r="H209" i="151" s="1"/>
  <c r="H175" i="137"/>
  <c r="H176" i="137" s="1"/>
  <c r="H175" i="151"/>
  <c r="H176" i="151" s="1"/>
  <c r="H175" i="136"/>
  <c r="H176" i="136" s="1"/>
  <c r="H208" i="135"/>
  <c r="H209" i="135" s="1"/>
  <c r="H175" i="135"/>
  <c r="H176" i="135" s="1"/>
  <c r="H192" i="138"/>
  <c r="H193" i="138" s="1"/>
  <c r="H215" i="138" s="1"/>
  <c r="H159" i="143"/>
  <c r="H160" i="143" s="1"/>
  <c r="H192" i="154"/>
  <c r="H193" i="154" s="1"/>
  <c r="H215" i="154" s="1"/>
  <c r="H192" i="139"/>
  <c r="H193" i="139" s="1"/>
  <c r="H215" i="139" s="1"/>
  <c r="H159" i="139"/>
  <c r="H160" i="139" s="1"/>
  <c r="H213" i="139" s="1"/>
  <c r="H192" i="147"/>
  <c r="H193" i="147" s="1"/>
  <c r="H192" i="150"/>
  <c r="H193" i="150" s="1"/>
  <c r="H215" i="150" s="1"/>
  <c r="H192" i="148"/>
  <c r="H193" i="148" s="1"/>
  <c r="H215" i="148" s="1"/>
  <c r="H192" i="140"/>
  <c r="H193" i="140" s="1"/>
  <c r="H215" i="140" s="1"/>
  <c r="H192" i="149"/>
  <c r="H193" i="149" s="1"/>
  <c r="H215" i="149" s="1"/>
  <c r="H159" i="148"/>
  <c r="H160" i="148" s="1"/>
  <c r="H213" i="148" s="1"/>
  <c r="H159" i="151"/>
  <c r="H160" i="151" s="1"/>
  <c r="H192" i="153"/>
  <c r="H193" i="153" s="1"/>
  <c r="H215" i="153" s="1"/>
  <c r="H192" i="145"/>
  <c r="H193" i="145" s="1"/>
  <c r="H215" i="145" s="1"/>
  <c r="H43" i="136"/>
  <c r="H192" i="136" s="1"/>
  <c r="H193" i="136" s="1"/>
  <c r="H215" i="136" s="1"/>
  <c r="H159" i="138"/>
  <c r="H160" i="138" s="1"/>
  <c r="H213" i="138" s="1"/>
  <c r="H43" i="144"/>
  <c r="H159" i="144" s="1"/>
  <c r="H160" i="144" s="1"/>
  <c r="H213" i="144" s="1"/>
  <c r="I43" i="142"/>
  <c r="H192" i="142"/>
  <c r="H193" i="142" s="1"/>
  <c r="H215" i="142" s="1"/>
  <c r="H192" i="151"/>
  <c r="H193" i="151" s="1"/>
  <c r="H215" i="151" s="1"/>
  <c r="H159" i="146"/>
  <c r="H160" i="146" s="1"/>
  <c r="H213" i="146" s="1"/>
  <c r="H159" i="141"/>
  <c r="H160" i="141" s="1"/>
  <c r="H159" i="147"/>
  <c r="H160" i="147" s="1"/>
  <c r="H213" i="147" s="1"/>
  <c r="H159" i="152"/>
  <c r="H160" i="152" s="1"/>
  <c r="H213" i="152" s="1"/>
  <c r="H159" i="154"/>
  <c r="H160" i="154" s="1"/>
  <c r="H213" i="154" s="1"/>
  <c r="H192" i="137"/>
  <c r="H193" i="137" s="1"/>
  <c r="H215" i="137" s="1"/>
  <c r="H159" i="150"/>
  <c r="H160" i="150" s="1"/>
  <c r="H213" i="150" s="1"/>
  <c r="H192" i="152"/>
  <c r="H193" i="152" s="1"/>
  <c r="H215" i="152" s="1"/>
  <c r="H159" i="153"/>
  <c r="H160" i="153" s="1"/>
  <c r="H213" i="153" s="1"/>
  <c r="H159" i="137"/>
  <c r="H160" i="137" s="1"/>
  <c r="H213" i="137" s="1"/>
  <c r="H159" i="140"/>
  <c r="H160" i="140" s="1"/>
  <c r="H213" i="140" s="1"/>
  <c r="H159" i="142"/>
  <c r="H160" i="142" s="1"/>
  <c r="H213" i="142" s="1"/>
  <c r="H159" i="145"/>
  <c r="H160" i="145" s="1"/>
  <c r="H213" i="145" s="1"/>
  <c r="H159" i="149"/>
  <c r="H160" i="149" s="1"/>
  <c r="H213" i="149" s="1"/>
  <c r="H192" i="141"/>
  <c r="H193" i="141" s="1"/>
  <c r="H215" i="141" s="1"/>
  <c r="H192" i="143"/>
  <c r="H193" i="143" s="1"/>
  <c r="H215" i="143" s="1"/>
  <c r="H192" i="146"/>
  <c r="H193" i="146" s="1"/>
  <c r="H215" i="146" s="1"/>
  <c r="H23" i="135"/>
  <c r="H192" i="135" s="1"/>
  <c r="H193" i="135" s="1"/>
  <c r="H215" i="135" s="1"/>
  <c r="H213" i="151" l="1"/>
  <c r="H213" i="141"/>
  <c r="H215" i="147"/>
  <c r="H213" i="143"/>
  <c r="H218" i="143" s="1"/>
  <c r="H218" i="137"/>
  <c r="H218" i="138"/>
  <c r="H218" i="139"/>
  <c r="H218" i="140"/>
  <c r="H218" i="141"/>
  <c r="H218" i="145"/>
  <c r="H218" i="147"/>
  <c r="H218" i="149"/>
  <c r="H218" i="150"/>
  <c r="H218" i="152"/>
  <c r="H218" i="153"/>
  <c r="H218" i="154"/>
  <c r="H218" i="142"/>
  <c r="H218" i="151"/>
  <c r="H218" i="148"/>
  <c r="H218" i="146"/>
  <c r="H192" i="144"/>
  <c r="H193" i="144" s="1"/>
  <c r="H215" i="144" s="1"/>
  <c r="H218" i="144" s="1"/>
  <c r="H159" i="135"/>
  <c r="H160" i="135" s="1"/>
  <c r="H213" i="135" s="1"/>
  <c r="H218" i="135" s="1"/>
  <c r="H158" i="136"/>
  <c r="H159" i="136" s="1"/>
  <c r="H160" i="136" s="1"/>
  <c r="H213" i="136" s="1"/>
  <c r="H218" i="136" s="1"/>
</calcChain>
</file>

<file path=xl/comments1.xml><?xml version="1.0" encoding="utf-8"?>
<comments xmlns="http://schemas.openxmlformats.org/spreadsheetml/2006/main">
  <authors>
    <author>Home</author>
  </authors>
  <commentList>
    <comment ref="C5" authorId="0" shapeId="0">
      <text>
        <r>
          <rPr>
            <sz val="8"/>
            <color indexed="81"/>
            <rFont val="Tahoma"/>
            <family val="2"/>
          </rPr>
          <t xml:space="preserve">Vous tapez le numéro 
sans les traits d'unions
1231231234
</t>
        </r>
      </text>
    </comment>
    <comment ref="H5" authorId="0" shapeId="0">
      <text>
        <r>
          <rPr>
            <sz val="8"/>
            <color indexed="81"/>
            <rFont val="Tahoma"/>
            <family val="2"/>
          </rPr>
          <t>P=Présent. A=Absence payée.
X=Congé. R= Cours à remettre</t>
        </r>
      </text>
    </comment>
    <comment ref="B6" authorId="0" shapeId="0">
      <text>
        <r>
          <rPr>
            <b/>
            <sz val="8"/>
            <color indexed="81"/>
            <rFont val="Tahoma"/>
            <family val="2"/>
          </rPr>
          <t xml:space="preserve">IMPORTANT 
</t>
        </r>
        <r>
          <rPr>
            <sz val="8"/>
            <color indexed="81"/>
            <rFont val="Tahoma"/>
            <family val="2"/>
          </rPr>
          <t xml:space="preserve">Mettre le lieu où vous enseignez à chaque jour de la semaine
</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 xml:space="preserve">Vous tapez seulement 1/4 pour le 4 jan. 2016
</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Vous inscrivez spectacles, répétitions, etc.</t>
        </r>
        <r>
          <rPr>
            <sz val="9"/>
            <color indexed="81"/>
            <rFont val="Tahoma"/>
            <family val="2"/>
          </rPr>
          <t xml:space="preserve">
</t>
        </r>
      </text>
    </comment>
    <comment ref="G148" authorId="0" shapeId="0">
      <text>
        <r>
          <rPr>
            <sz val="8"/>
            <color indexed="81"/>
            <rFont val="Tahoma"/>
            <family val="2"/>
          </rPr>
          <t xml:space="preserve">Vous écrivez votre temps en minutes
</t>
        </r>
      </text>
    </comment>
    <comment ref="A164" authorId="0" shapeId="0">
      <text>
        <r>
          <rPr>
            <sz val="8"/>
            <color indexed="81"/>
            <rFont val="Tahoma"/>
            <family val="2"/>
          </rPr>
          <t xml:space="preserve">Vous inscrivez des évennements avec un tarif différent du tarif 1
</t>
        </r>
        <r>
          <rPr>
            <b/>
            <sz val="8"/>
            <color indexed="81"/>
            <rFont val="Tahoma"/>
            <family val="2"/>
          </rPr>
          <t xml:space="preserve">
</t>
        </r>
        <r>
          <rPr>
            <sz val="8"/>
            <color indexed="81"/>
            <rFont val="Tahoma"/>
            <family val="2"/>
          </rPr>
          <t xml:space="preserve">
</t>
        </r>
      </text>
    </comment>
    <comment ref="G165" authorId="0" shapeId="0">
      <text>
        <r>
          <rPr>
            <sz val="8"/>
            <color indexed="81"/>
            <rFont val="Tahoma"/>
            <family val="2"/>
          </rPr>
          <t>Vous écrivez votre temps en minutes</t>
        </r>
        <r>
          <rPr>
            <sz val="9"/>
            <color indexed="81"/>
            <rFont val="Tahoma"/>
            <family val="2"/>
          </rPr>
          <t xml:space="preserve">
</t>
        </r>
      </text>
    </comment>
  </commentList>
</comments>
</file>

<file path=xl/comments2.xml><?xml version="1.0" encoding="utf-8"?>
<comments xmlns="http://schemas.openxmlformats.org/spreadsheetml/2006/main">
  <authors>
    <author>Home</author>
  </authors>
  <commentList>
    <comment ref="B5" authorId="0" shapeId="0">
      <text>
        <r>
          <rPr>
            <b/>
            <sz val="8"/>
            <color indexed="81"/>
            <rFont val="Tahoma"/>
            <family val="2"/>
          </rPr>
          <t xml:space="preserve">IMPORTANT </t>
        </r>
        <r>
          <rPr>
            <sz val="8"/>
            <color indexed="81"/>
            <rFont val="Tahoma"/>
            <family val="2"/>
          </rPr>
          <t xml:space="preserve">
Mettre le lieu où vous enseignez à chaque jour de la semaine
</t>
        </r>
      </text>
    </comment>
    <comment ref="H5" authorId="0" shapeId="0">
      <text>
        <r>
          <rPr>
            <sz val="8"/>
            <color indexed="81"/>
            <rFont val="Tahoma"/>
            <family val="2"/>
          </rPr>
          <t>P=Présent. A=Absence payée.
X=Congé. R= Cours à remettre.</t>
        </r>
      </text>
    </comment>
    <comment ref="C7" authorId="0" shapeId="0">
      <text>
        <r>
          <rPr>
            <sz val="8"/>
            <color indexed="81"/>
            <rFont val="Tahoma"/>
            <family val="2"/>
          </rPr>
          <t xml:space="preserve">Vous tapez le numéro 
sans les traits d'unions
1231231234
</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Vous tapez seulement 1/4
 pour le 4 jan. 2016</t>
        </r>
        <r>
          <rPr>
            <sz val="9"/>
            <color indexed="81"/>
            <rFont val="Tahoma"/>
            <family val="2"/>
          </rPr>
          <t xml:space="preserve">
</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text>
    </comment>
    <comment ref="A164" authorId="0" shapeId="0">
      <text>
        <r>
          <rPr>
            <sz val="8"/>
            <color indexed="81"/>
            <rFont val="Tahoma"/>
            <family val="2"/>
          </rPr>
          <t>Vous inscrivez des évennements avec un tarif différent du tarif 1</t>
        </r>
        <r>
          <rPr>
            <b/>
            <sz val="9"/>
            <color indexed="81"/>
            <rFont val="Tahoma"/>
            <family val="2"/>
          </rPr>
          <t xml:space="preserve">
</t>
        </r>
        <r>
          <rPr>
            <sz val="9"/>
            <color indexed="81"/>
            <rFont val="Tahoma"/>
            <family val="2"/>
          </rPr>
          <t xml:space="preserve">
</t>
        </r>
      </text>
    </comment>
    <comment ref="G165" authorId="0" shapeId="0">
      <text>
        <r>
          <rPr>
            <sz val="8"/>
            <color indexed="81"/>
            <rFont val="Tahoma"/>
            <family val="2"/>
          </rPr>
          <t xml:space="preserve">Vous écrivez votre temps en minutes
</t>
        </r>
      </text>
    </comment>
  </commentList>
</comments>
</file>

<file path=xl/comments3.xml><?xml version="1.0" encoding="utf-8"?>
<comments xmlns="http://schemas.openxmlformats.org/spreadsheetml/2006/main">
  <authors>
    <author>Home</author>
  </authors>
  <commentList>
    <comment ref="B5" authorId="0" shapeId="0">
      <text>
        <r>
          <rPr>
            <b/>
            <sz val="8"/>
            <color indexed="81"/>
            <rFont val="Tahoma"/>
            <family val="2"/>
          </rPr>
          <t xml:space="preserve">IMPORTANT </t>
        </r>
        <r>
          <rPr>
            <sz val="8"/>
            <color indexed="81"/>
            <rFont val="Tahoma"/>
            <family val="2"/>
          </rPr>
          <t xml:space="preserve">
Mettre le lieu où vous enseignez à chaque jour de la semaine
</t>
        </r>
      </text>
    </comment>
    <comment ref="C5" authorId="0" shapeId="0">
      <text>
        <r>
          <rPr>
            <sz val="8"/>
            <color indexed="81"/>
            <rFont val="Tahoma"/>
            <family val="2"/>
          </rPr>
          <t xml:space="preserve">Vous tapez le numéro 
sans les traits d'unions
1231231234
</t>
        </r>
        <r>
          <rPr>
            <sz val="9"/>
            <color indexed="81"/>
            <rFont val="Tahoma"/>
            <family val="2"/>
          </rPr>
          <t xml:space="preserve">
</t>
        </r>
      </text>
    </comment>
    <comment ref="H5" authorId="0" shapeId="0">
      <text>
        <r>
          <rPr>
            <sz val="8"/>
            <color indexed="81"/>
            <rFont val="Tahoma"/>
            <family val="2"/>
          </rPr>
          <t>P=Présent. A=Absence payée.
X=Congé. R= Cours à remettre</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 xml:space="preserve">Vous tapez seulement 1/4
 pour le 4 jan. 2016
</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text>
    </comment>
    <comment ref="A164" authorId="0" shapeId="0">
      <text>
        <r>
          <rPr>
            <sz val="8"/>
            <color indexed="81"/>
            <rFont val="Tahoma"/>
            <family val="2"/>
          </rPr>
          <t xml:space="preserve">Vous inscrivez des évennements avec un tarif différent du tarif 1
</t>
        </r>
      </text>
    </comment>
    <comment ref="G165" authorId="0" shapeId="0">
      <text>
        <r>
          <rPr>
            <sz val="8"/>
            <color indexed="81"/>
            <rFont val="Tahoma"/>
            <family val="2"/>
          </rPr>
          <t xml:space="preserve">Vous écrivez votre temps en minutes
</t>
        </r>
      </text>
    </comment>
  </commentList>
</comments>
</file>

<file path=xl/comments4.xml><?xml version="1.0" encoding="utf-8"?>
<comments xmlns="http://schemas.openxmlformats.org/spreadsheetml/2006/main">
  <authors>
    <author>Home</author>
  </authors>
  <commentList>
    <comment ref="B5" authorId="0" shapeId="0">
      <text>
        <r>
          <rPr>
            <b/>
            <sz val="8"/>
            <color indexed="81"/>
            <rFont val="Tahoma"/>
            <family val="2"/>
          </rPr>
          <t xml:space="preserve">IMPORTANT 
</t>
        </r>
        <r>
          <rPr>
            <sz val="8"/>
            <color indexed="81"/>
            <rFont val="Tahoma"/>
            <family val="2"/>
          </rPr>
          <t xml:space="preserve">Mettre le lieu où vous enseignez à chaque jour de la semaine
</t>
        </r>
        <r>
          <rPr>
            <sz val="9"/>
            <color indexed="81"/>
            <rFont val="Tahoma"/>
            <family val="2"/>
          </rPr>
          <t xml:space="preserve">
</t>
        </r>
      </text>
    </comment>
    <comment ref="H5" authorId="0" shapeId="0">
      <text>
        <r>
          <rPr>
            <sz val="8"/>
            <color indexed="81"/>
            <rFont val="Tahoma"/>
            <family val="2"/>
          </rPr>
          <t>P=Présent. A=Absence payée.
X=Congé. R= Cours à remettre</t>
        </r>
      </text>
    </comment>
    <comment ref="C7" authorId="0" shapeId="0">
      <text>
        <r>
          <rPr>
            <sz val="8"/>
            <color indexed="81"/>
            <rFont val="Tahoma"/>
            <family val="2"/>
          </rPr>
          <t xml:space="preserve">Vous tapez le numéro 
sans les traits d'unions
1231231234
</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Vous tapez seulement 1/4 pour le 4 jan. 2016</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text>
    </comment>
    <comment ref="A164" authorId="0" shapeId="0">
      <text>
        <r>
          <rPr>
            <sz val="8"/>
            <color indexed="81"/>
            <rFont val="Tahoma"/>
            <family val="2"/>
          </rPr>
          <t xml:space="preserve">Vous inscrivez des évennements avec un tarif différent du tarif 1
</t>
        </r>
        <r>
          <rPr>
            <b/>
            <sz val="9"/>
            <color indexed="81"/>
            <rFont val="Tahoma"/>
            <family val="2"/>
          </rPr>
          <t xml:space="preserve">
</t>
        </r>
        <r>
          <rPr>
            <sz val="9"/>
            <color indexed="81"/>
            <rFont val="Tahoma"/>
            <family val="2"/>
          </rPr>
          <t xml:space="preserve">
</t>
        </r>
      </text>
    </comment>
    <comment ref="G165" authorId="0" shapeId="0">
      <text>
        <r>
          <rPr>
            <sz val="8"/>
            <color indexed="81"/>
            <rFont val="Tahoma"/>
            <family val="2"/>
          </rPr>
          <t xml:space="preserve">Vous écrivez votre temps en minutes
</t>
        </r>
      </text>
    </comment>
  </commentList>
</comments>
</file>

<file path=xl/comments5.xml><?xml version="1.0" encoding="utf-8"?>
<comments xmlns="http://schemas.openxmlformats.org/spreadsheetml/2006/main">
  <authors>
    <author>Home</author>
  </authors>
  <commentList>
    <comment ref="B5" authorId="0" shapeId="0">
      <text>
        <r>
          <rPr>
            <b/>
            <sz val="8"/>
            <color indexed="81"/>
            <rFont val="Tahoma"/>
            <family val="2"/>
          </rPr>
          <t xml:space="preserve">IMPORTANT </t>
        </r>
        <r>
          <rPr>
            <sz val="8"/>
            <color indexed="81"/>
            <rFont val="Tahoma"/>
            <family val="2"/>
          </rPr>
          <t xml:space="preserve">
Mettre le lieu où vous enseignez à chaque jour de la semaine
</t>
        </r>
        <r>
          <rPr>
            <sz val="9"/>
            <color indexed="81"/>
            <rFont val="Tahoma"/>
            <family val="2"/>
          </rPr>
          <t xml:space="preserve">
</t>
        </r>
      </text>
    </comment>
    <comment ref="H5" authorId="0" shapeId="0">
      <text>
        <r>
          <rPr>
            <sz val="8"/>
            <color indexed="81"/>
            <rFont val="Tahoma"/>
            <family val="2"/>
          </rPr>
          <t xml:space="preserve">P=Présent. A=Absence payée.
X=Congé. R= Cours à remettre
</t>
        </r>
      </text>
    </comment>
    <comment ref="C7" authorId="0" shapeId="0">
      <text>
        <r>
          <rPr>
            <sz val="8"/>
            <color indexed="81"/>
            <rFont val="Tahoma"/>
            <family val="2"/>
          </rPr>
          <t xml:space="preserve">Vous tapez le numéro 
sans les traits d'unions
1231231234
</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Vous tapez seulement 1/4 pour le 4 jan. 2016</t>
        </r>
      </text>
    </comment>
    <comment ref="M7" authorId="0" shapeId="0">
      <text>
        <r>
          <rPr>
            <sz val="8"/>
            <color indexed="81"/>
            <rFont val="Tahoma"/>
            <family val="2"/>
          </rPr>
          <t xml:space="preserve">Quand vous remettez le cours, vous tapez le nombre en minutes dans la colonne REMIS et la date dans la colonne DATE
</t>
        </r>
      </text>
    </comment>
    <comment ref="N7" authorId="0" shapeId="0">
      <text>
        <r>
          <rPr>
            <sz val="8"/>
            <color indexed="81"/>
            <rFont val="Tahoma"/>
            <family val="2"/>
          </rPr>
          <t>Vous tapez seulement 1/4 pour le 4 jan. 2016</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text>
    </comment>
    <comment ref="A164" authorId="0" shapeId="0">
      <text>
        <r>
          <rPr>
            <sz val="8"/>
            <color indexed="81"/>
            <rFont val="Tahoma"/>
            <family val="2"/>
          </rPr>
          <t xml:space="preserve">Vous inscrivez des évennements avec un tarif différent du tarif 1
</t>
        </r>
        <r>
          <rPr>
            <sz val="9"/>
            <color indexed="81"/>
            <rFont val="Tahoma"/>
            <family val="2"/>
          </rPr>
          <t xml:space="preserve">
</t>
        </r>
      </text>
    </comment>
    <comment ref="G165" authorId="0" shapeId="0">
      <text>
        <r>
          <rPr>
            <sz val="8"/>
            <color indexed="81"/>
            <rFont val="Tahoma"/>
            <family val="2"/>
          </rPr>
          <t xml:space="preserve">Vous écrivez votre temps en minutes
</t>
        </r>
      </text>
    </comment>
  </commentList>
</comments>
</file>

<file path=xl/comments6.xml><?xml version="1.0" encoding="utf-8"?>
<comments xmlns="http://schemas.openxmlformats.org/spreadsheetml/2006/main">
  <authors>
    <author>Home</author>
  </authors>
  <commentList>
    <comment ref="B5" authorId="0" shapeId="0">
      <text>
        <r>
          <rPr>
            <b/>
            <sz val="8"/>
            <color indexed="81"/>
            <rFont val="Tahoma"/>
            <family val="2"/>
          </rPr>
          <t xml:space="preserve">IMPORTANT </t>
        </r>
        <r>
          <rPr>
            <sz val="8"/>
            <color indexed="81"/>
            <rFont val="Tahoma"/>
            <family val="2"/>
          </rPr>
          <t xml:space="preserve">
Mettre le lieu où vous enseignez à chaque jour de la semaine
</t>
        </r>
        <r>
          <rPr>
            <sz val="9"/>
            <color indexed="81"/>
            <rFont val="Tahoma"/>
            <family val="2"/>
          </rPr>
          <t xml:space="preserve">
</t>
        </r>
      </text>
    </comment>
    <comment ref="H5" authorId="0" shapeId="0">
      <text>
        <r>
          <rPr>
            <sz val="8"/>
            <color indexed="81"/>
            <rFont val="Tahoma"/>
            <family val="2"/>
          </rPr>
          <t>P=Présent. A=Absence payée.
X=Congé. R= Cours à remettre</t>
        </r>
        <r>
          <rPr>
            <b/>
            <sz val="9"/>
            <color indexed="81"/>
            <rFont val="Tahoma"/>
            <family val="2"/>
          </rPr>
          <t xml:space="preserve">
</t>
        </r>
      </text>
    </comment>
    <comment ref="C7" authorId="0" shapeId="0">
      <text>
        <r>
          <rPr>
            <sz val="8"/>
            <color indexed="81"/>
            <rFont val="Tahoma"/>
            <family val="2"/>
          </rPr>
          <t xml:space="preserve">Vous tapez le numéro 
sans les traits d'unions
1231231234
</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Vous tapez seulement 1/4 pour le 4 jan. 2016</t>
        </r>
        <r>
          <rPr>
            <sz val="9"/>
            <color indexed="81"/>
            <rFont val="Tahoma"/>
            <family val="2"/>
          </rPr>
          <t xml:space="preserve">
</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r>
          <rPr>
            <sz val="9"/>
            <color indexed="81"/>
            <rFont val="Tahoma"/>
            <family val="2"/>
          </rPr>
          <t xml:space="preserve">
</t>
        </r>
      </text>
    </comment>
    <comment ref="A164" authorId="0" shapeId="0">
      <text>
        <r>
          <rPr>
            <sz val="8"/>
            <color indexed="81"/>
            <rFont val="Tahoma"/>
            <family val="2"/>
          </rPr>
          <t xml:space="preserve">Vous inscrivez des évennements avec un tarif différent du tarif 1
</t>
        </r>
        <r>
          <rPr>
            <sz val="9"/>
            <color indexed="81"/>
            <rFont val="Tahoma"/>
            <family val="2"/>
          </rPr>
          <t xml:space="preserve">
</t>
        </r>
      </text>
    </comment>
    <comment ref="G165" authorId="0" shapeId="0">
      <text>
        <r>
          <rPr>
            <sz val="8"/>
            <color indexed="81"/>
            <rFont val="Tahoma"/>
            <family val="2"/>
          </rPr>
          <t xml:space="preserve">Vous écrivez votre temps en minutes
</t>
        </r>
      </text>
    </comment>
  </commentList>
</comments>
</file>

<file path=xl/comments7.xml><?xml version="1.0" encoding="utf-8"?>
<comments xmlns="http://schemas.openxmlformats.org/spreadsheetml/2006/main">
  <authors>
    <author>Home</author>
  </authors>
  <commentList>
    <comment ref="B5" authorId="0" shapeId="0">
      <text>
        <r>
          <rPr>
            <b/>
            <sz val="8"/>
            <color indexed="81"/>
            <rFont val="Tahoma"/>
            <family val="2"/>
          </rPr>
          <t xml:space="preserve">IMPORTANT </t>
        </r>
        <r>
          <rPr>
            <sz val="8"/>
            <color indexed="81"/>
            <rFont val="Tahoma"/>
            <family val="2"/>
          </rPr>
          <t xml:space="preserve">
Mettre le lieu où vous enseignez à chaque jour de la semaine
</t>
        </r>
        <r>
          <rPr>
            <sz val="9"/>
            <color indexed="81"/>
            <rFont val="Tahoma"/>
            <family val="2"/>
          </rPr>
          <t xml:space="preserve">
</t>
        </r>
      </text>
    </comment>
    <comment ref="H5" authorId="0" shapeId="0">
      <text>
        <r>
          <rPr>
            <sz val="8"/>
            <color indexed="81"/>
            <rFont val="Tahoma"/>
            <family val="2"/>
          </rPr>
          <t>P=Présent. A=Absence payée.
X=Congé. R= Cours à remettre</t>
        </r>
        <r>
          <rPr>
            <b/>
            <sz val="9"/>
            <color indexed="81"/>
            <rFont val="Tahoma"/>
            <family val="2"/>
          </rPr>
          <t xml:space="preserve">
</t>
        </r>
        <r>
          <rPr>
            <sz val="9"/>
            <color indexed="81"/>
            <rFont val="Tahoma"/>
            <family val="2"/>
          </rPr>
          <t xml:space="preserve">
</t>
        </r>
      </text>
    </comment>
    <comment ref="C7" authorId="0" shapeId="0">
      <text>
        <r>
          <rPr>
            <sz val="8"/>
            <color indexed="81"/>
            <rFont val="Tahoma"/>
            <family val="2"/>
          </rPr>
          <t xml:space="preserve">Vous tapez le numéro 
sans les traits d'unions
1231231234
</t>
        </r>
      </text>
    </comment>
    <comment ref="K7" authorId="0" shapeId="0">
      <text>
        <r>
          <rPr>
            <sz val="8"/>
            <color indexed="81"/>
            <rFont val="Tahoma"/>
            <family val="2"/>
          </rPr>
          <t xml:space="preserve">Quand vous remettez le cours, vous tapez le nombre en minutes dans la colonne REMIS et la date dans la colonne DATE
Quand vous remettez le cours, vous tapez le nombre en minutes dans la colonne REMIS et la date dans la colonne DATE
</t>
        </r>
      </text>
    </comment>
    <comment ref="L7" authorId="0" shapeId="0">
      <text>
        <r>
          <rPr>
            <sz val="8"/>
            <color indexed="81"/>
            <rFont val="Tahoma"/>
            <family val="2"/>
          </rPr>
          <t>Vous tapez seulement 1/4 pour le 4 jan. 2016</t>
        </r>
        <r>
          <rPr>
            <sz val="9"/>
            <color indexed="81"/>
            <rFont val="Tahoma"/>
            <family val="2"/>
          </rPr>
          <t xml:space="preserve">
</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r>
          <rPr>
            <b/>
            <sz val="9"/>
            <color indexed="81"/>
            <rFont val="Tahoma"/>
            <family val="2"/>
          </rPr>
          <t xml:space="preserve">
</t>
        </r>
      </text>
    </comment>
    <comment ref="A164" authorId="0" shapeId="0">
      <text>
        <r>
          <rPr>
            <sz val="8"/>
            <color indexed="81"/>
            <rFont val="Tahoma"/>
            <family val="2"/>
          </rPr>
          <t xml:space="preserve">Vous inscrivez des évennements avec un tarif différent du tarif 1
</t>
        </r>
        <r>
          <rPr>
            <sz val="9"/>
            <color indexed="81"/>
            <rFont val="Tahoma"/>
            <family val="2"/>
          </rPr>
          <t xml:space="preserve">
</t>
        </r>
      </text>
    </comment>
    <comment ref="G165" authorId="0" shapeId="0">
      <text>
        <r>
          <rPr>
            <sz val="8"/>
            <color indexed="81"/>
            <rFont val="Tahoma"/>
            <family val="2"/>
          </rPr>
          <t xml:space="preserve">Vous écrivez votre temps en minutes
</t>
        </r>
      </text>
    </comment>
  </commentList>
</comments>
</file>

<file path=xl/comments8.xml><?xml version="1.0" encoding="utf-8"?>
<comments xmlns="http://schemas.openxmlformats.org/spreadsheetml/2006/main">
  <authors>
    <author>Home</author>
  </authors>
  <commentList>
    <comment ref="B5" authorId="0" shapeId="0">
      <text>
        <r>
          <rPr>
            <b/>
            <sz val="8"/>
            <color indexed="81"/>
            <rFont val="Tahoma"/>
            <family val="2"/>
          </rPr>
          <t xml:space="preserve">IMPORTANT </t>
        </r>
        <r>
          <rPr>
            <sz val="8"/>
            <color indexed="81"/>
            <rFont val="Tahoma"/>
            <family val="2"/>
          </rPr>
          <t xml:space="preserve">
Mettre le lieu où vous enseignez à chaque jour de la semaine
</t>
        </r>
      </text>
    </comment>
    <comment ref="H5" authorId="0" shapeId="0">
      <text>
        <r>
          <rPr>
            <sz val="8"/>
            <color indexed="81"/>
            <rFont val="Tahoma"/>
            <family val="2"/>
          </rPr>
          <t>P=Présent. A=Absence payée.
X=Congé. R= Cours à remettre</t>
        </r>
        <r>
          <rPr>
            <sz val="9"/>
            <color indexed="81"/>
            <rFont val="Tahoma"/>
            <family val="2"/>
          </rPr>
          <t xml:space="preserve">
</t>
        </r>
      </text>
    </comment>
    <comment ref="C7" authorId="0" shapeId="0">
      <text>
        <r>
          <rPr>
            <sz val="8"/>
            <color indexed="81"/>
            <rFont val="Tahoma"/>
            <family val="2"/>
          </rPr>
          <t xml:space="preserve">Vous tapez le numéro 
sans les traits d'unions
1231231234
</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Vous tapez seulement 1/4 pour le 4 jan. 2016</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text>
    </comment>
    <comment ref="A164" authorId="0" shapeId="0">
      <text>
        <r>
          <rPr>
            <sz val="8"/>
            <color indexed="81"/>
            <rFont val="Tahoma"/>
            <family val="2"/>
          </rPr>
          <t xml:space="preserve">Vous inscrivez des évennements avec un tarif différent du tarif 1
</t>
        </r>
      </text>
    </comment>
    <comment ref="G165" authorId="0" shapeId="0">
      <text>
        <r>
          <rPr>
            <sz val="8"/>
            <color indexed="81"/>
            <rFont val="Tahoma"/>
            <family val="2"/>
          </rPr>
          <t xml:space="preserve">Vous écrivez votre temps en minutes
</t>
        </r>
      </text>
    </comment>
  </commentList>
</comments>
</file>

<file path=xl/comments9.xml><?xml version="1.0" encoding="utf-8"?>
<comments xmlns="http://schemas.openxmlformats.org/spreadsheetml/2006/main">
  <authors>
    <author>Home</author>
  </authors>
  <commentList>
    <comment ref="B5" authorId="0" shapeId="0">
      <text>
        <r>
          <rPr>
            <b/>
            <sz val="8"/>
            <color indexed="81"/>
            <rFont val="Tahoma"/>
            <family val="2"/>
          </rPr>
          <t xml:space="preserve">IMPORTANT </t>
        </r>
        <r>
          <rPr>
            <sz val="8"/>
            <color indexed="81"/>
            <rFont val="Tahoma"/>
            <family val="2"/>
          </rPr>
          <t xml:space="preserve">
Mettre le lieu où vous enseignez à chaque jour de la semaine
</t>
        </r>
        <r>
          <rPr>
            <sz val="9"/>
            <color indexed="81"/>
            <rFont val="Tahoma"/>
            <family val="2"/>
          </rPr>
          <t xml:space="preserve">
</t>
        </r>
      </text>
    </comment>
    <comment ref="H5" authorId="0" shapeId="0">
      <text>
        <r>
          <rPr>
            <sz val="8"/>
            <color indexed="81"/>
            <rFont val="Tahoma"/>
            <family val="2"/>
          </rPr>
          <t xml:space="preserve">P=Présent. A=Absence payée.
X=Congé. R= Cours à remettre
</t>
        </r>
        <r>
          <rPr>
            <sz val="9"/>
            <color indexed="81"/>
            <rFont val="Tahoma"/>
            <family val="2"/>
          </rPr>
          <t xml:space="preserve">
</t>
        </r>
      </text>
    </comment>
    <comment ref="C7" authorId="0" shapeId="0">
      <text>
        <r>
          <rPr>
            <sz val="8"/>
            <color indexed="81"/>
            <rFont val="Tahoma"/>
            <family val="2"/>
          </rPr>
          <t xml:space="preserve">Vous tapez le numéro 
sans les traits d'unions
1231231234
</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Vous tapez seulement 1/4 pour le 4 jan. 2016</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text>
    </comment>
    <comment ref="A164" authorId="0" shapeId="0">
      <text>
        <r>
          <rPr>
            <sz val="8"/>
            <color indexed="81"/>
            <rFont val="Tahoma"/>
            <family val="2"/>
          </rPr>
          <t xml:space="preserve">Vous inscrivez des évennements avec un tarif différent du tarif 1
</t>
        </r>
        <r>
          <rPr>
            <sz val="9"/>
            <color indexed="81"/>
            <rFont val="Tahoma"/>
            <family val="2"/>
          </rPr>
          <t xml:space="preserve">
</t>
        </r>
      </text>
    </comment>
    <comment ref="G165" authorId="0" shapeId="0">
      <text>
        <r>
          <rPr>
            <sz val="8"/>
            <color indexed="81"/>
            <rFont val="Tahoma"/>
            <family val="2"/>
          </rPr>
          <t xml:space="preserve">Vous écrivez votre temps en minutes
</t>
        </r>
      </text>
    </comment>
  </commentList>
</comments>
</file>

<file path=xl/comments10.xml><?xml version="1.0" encoding="utf-8"?>
<comments xmlns="http://schemas.openxmlformats.org/spreadsheetml/2006/main">
  <authors>
    <author>Home</author>
  </authors>
  <commentList>
    <comment ref="B5" authorId="0" shapeId="0">
      <text>
        <r>
          <rPr>
            <b/>
            <sz val="8"/>
            <color indexed="81"/>
            <rFont val="Tahoma"/>
            <family val="2"/>
          </rPr>
          <t xml:space="preserve">IMPORTANT </t>
        </r>
        <r>
          <rPr>
            <sz val="8"/>
            <color indexed="81"/>
            <rFont val="Tahoma"/>
            <family val="2"/>
          </rPr>
          <t xml:space="preserve">
Mettre le lieu où vous enseignez à chaque jour de la semaine
</t>
        </r>
        <r>
          <rPr>
            <sz val="9"/>
            <color indexed="81"/>
            <rFont val="Tahoma"/>
            <family val="2"/>
          </rPr>
          <t xml:space="preserve">
</t>
        </r>
      </text>
    </comment>
    <comment ref="H5" authorId="0" shapeId="0">
      <text>
        <r>
          <rPr>
            <sz val="8"/>
            <color indexed="81"/>
            <rFont val="Tahoma"/>
            <family val="2"/>
          </rPr>
          <t xml:space="preserve">P=Présent. A=Absence payée.
X=Congé. R= Cours à remettre
</t>
        </r>
      </text>
    </comment>
    <comment ref="C7" authorId="0" shapeId="0">
      <text>
        <r>
          <rPr>
            <sz val="8"/>
            <color indexed="81"/>
            <rFont val="Tahoma"/>
            <family val="2"/>
          </rPr>
          <t xml:space="preserve">Vous tapez le numéro 
sans les traits d'unions
1231231234
</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Vous tapez seulement 1/4 pour le 4 jan. 2016</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text>
    </comment>
    <comment ref="A164" authorId="0" shapeId="0">
      <text>
        <r>
          <rPr>
            <sz val="8"/>
            <color indexed="81"/>
            <rFont val="Tahoma"/>
            <family val="2"/>
          </rPr>
          <t xml:space="preserve">Vous inscrivez des évennements avec un tarif différent du tarif 1
</t>
        </r>
      </text>
    </comment>
    <comment ref="G165" authorId="0" shapeId="0">
      <text>
        <r>
          <rPr>
            <sz val="8"/>
            <color indexed="81"/>
            <rFont val="Tahoma"/>
            <family val="2"/>
          </rPr>
          <t xml:space="preserve">Vous écrivez votre temps en minutes
</t>
        </r>
      </text>
    </comment>
  </commentList>
</comments>
</file>

<file path=xl/comments11.xml><?xml version="1.0" encoding="utf-8"?>
<comments xmlns="http://schemas.openxmlformats.org/spreadsheetml/2006/main">
  <authors>
    <author>Home</author>
  </authors>
  <commentList>
    <comment ref="B5" authorId="0" shapeId="0">
      <text>
        <r>
          <rPr>
            <b/>
            <sz val="8"/>
            <color indexed="81"/>
            <rFont val="Tahoma"/>
            <family val="2"/>
          </rPr>
          <t xml:space="preserve">IMPORTANT </t>
        </r>
        <r>
          <rPr>
            <sz val="8"/>
            <color indexed="81"/>
            <rFont val="Tahoma"/>
            <family val="2"/>
          </rPr>
          <t xml:space="preserve">
Mettre le lieu où vous enseignez à chaque jour de la semaine</t>
        </r>
        <r>
          <rPr>
            <sz val="9"/>
            <color indexed="81"/>
            <rFont val="Tahoma"/>
            <family val="2"/>
          </rPr>
          <t xml:space="preserve">
</t>
        </r>
      </text>
    </comment>
    <comment ref="H5" authorId="0" shapeId="0">
      <text>
        <r>
          <rPr>
            <sz val="8"/>
            <color indexed="81"/>
            <rFont val="Tahoma"/>
            <family val="2"/>
          </rPr>
          <t xml:space="preserve">P=Présent. A=Absence payée.
X=Congé. R= Cours à remettre
</t>
        </r>
        <r>
          <rPr>
            <sz val="9"/>
            <color indexed="81"/>
            <rFont val="Tahoma"/>
            <family val="2"/>
          </rPr>
          <t xml:space="preserve">
</t>
        </r>
      </text>
    </comment>
    <comment ref="C7" authorId="0" shapeId="0">
      <text>
        <r>
          <rPr>
            <sz val="8"/>
            <color indexed="81"/>
            <rFont val="Tahoma"/>
            <family val="2"/>
          </rPr>
          <t xml:space="preserve">Vous tapez le numéro 
sans les traits d'unions
1231231234
</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Vous tapez seulement 1/4 pour le 4 jan. 2016</t>
        </r>
        <r>
          <rPr>
            <sz val="9"/>
            <color indexed="81"/>
            <rFont val="Tahoma"/>
            <family val="2"/>
          </rPr>
          <t xml:space="preserve">
</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text>
    </comment>
    <comment ref="A164" authorId="0" shapeId="0">
      <text>
        <r>
          <rPr>
            <sz val="8"/>
            <color indexed="81"/>
            <rFont val="Tahoma"/>
            <family val="2"/>
          </rPr>
          <t xml:space="preserve">Vous inscrivez des évennements avec un tarif différent du tarif 1
</t>
        </r>
      </text>
    </comment>
    <comment ref="G165" authorId="0" shapeId="0">
      <text>
        <r>
          <rPr>
            <sz val="8"/>
            <color indexed="81"/>
            <rFont val="Tahoma"/>
            <family val="2"/>
          </rPr>
          <t xml:space="preserve">Vous écrivez votre temps en minutes
</t>
        </r>
      </text>
    </comment>
  </commentList>
</comments>
</file>

<file path=xl/comments12.xml><?xml version="1.0" encoding="utf-8"?>
<comments xmlns="http://schemas.openxmlformats.org/spreadsheetml/2006/main">
  <authors>
    <author>Home</author>
  </authors>
  <commentList>
    <comment ref="B5" authorId="0" shapeId="0">
      <text>
        <r>
          <rPr>
            <b/>
            <sz val="8"/>
            <color indexed="81"/>
            <rFont val="Tahoma"/>
            <family val="2"/>
          </rPr>
          <t xml:space="preserve">IMPORTANT </t>
        </r>
        <r>
          <rPr>
            <sz val="8"/>
            <color indexed="81"/>
            <rFont val="Tahoma"/>
            <family val="2"/>
          </rPr>
          <t xml:space="preserve">
Mettre le lieu où vous enseignez à chaque jour de la semaine
</t>
        </r>
        <r>
          <rPr>
            <sz val="9"/>
            <color indexed="81"/>
            <rFont val="Tahoma"/>
            <family val="2"/>
          </rPr>
          <t xml:space="preserve">
</t>
        </r>
      </text>
    </comment>
    <comment ref="H5" authorId="0" shapeId="0">
      <text>
        <r>
          <rPr>
            <sz val="8"/>
            <color indexed="81"/>
            <rFont val="Tahoma"/>
            <family val="2"/>
          </rPr>
          <t xml:space="preserve">P=Présent. A=Absence payée.
X=Congé. R= Cours à remettre
</t>
        </r>
        <r>
          <rPr>
            <sz val="9"/>
            <color indexed="81"/>
            <rFont val="Tahoma"/>
            <family val="2"/>
          </rPr>
          <t xml:space="preserve">
</t>
        </r>
      </text>
    </comment>
    <comment ref="C7" authorId="0" shapeId="0">
      <text>
        <r>
          <rPr>
            <sz val="8"/>
            <color indexed="81"/>
            <rFont val="Tahoma"/>
            <family val="2"/>
          </rPr>
          <t xml:space="preserve">Vous tapez le numéro 
sans les traits d'unions
1231231234
</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Vous tapez seulement 1/4 pour le 4 jan. 2016</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text>
    </comment>
    <comment ref="A164" authorId="0" shapeId="0">
      <text>
        <r>
          <rPr>
            <sz val="8"/>
            <color indexed="81"/>
            <rFont val="Tahoma"/>
            <family val="2"/>
          </rPr>
          <t xml:space="preserve">Vous inscrivez des évennements avec un tarif différent du tarif 1
</t>
        </r>
        <r>
          <rPr>
            <sz val="9"/>
            <color indexed="81"/>
            <rFont val="Tahoma"/>
            <family val="2"/>
          </rPr>
          <t xml:space="preserve">
</t>
        </r>
      </text>
    </comment>
    <comment ref="G165" authorId="0" shapeId="0">
      <text>
        <r>
          <rPr>
            <sz val="8"/>
            <color indexed="81"/>
            <rFont val="Tahoma"/>
            <family val="2"/>
          </rPr>
          <t xml:space="preserve">Vous écrivez votre temps en minutes
</t>
        </r>
      </text>
    </comment>
  </commentList>
</comments>
</file>

<file path=xl/comments13.xml><?xml version="1.0" encoding="utf-8"?>
<comments xmlns="http://schemas.openxmlformats.org/spreadsheetml/2006/main">
  <authors>
    <author>Home</author>
  </authors>
  <commentList>
    <comment ref="B5" authorId="0" shapeId="0">
      <text>
        <r>
          <rPr>
            <b/>
            <sz val="8"/>
            <color indexed="81"/>
            <rFont val="Tahoma"/>
            <family val="2"/>
          </rPr>
          <t>IMPORTANT</t>
        </r>
        <r>
          <rPr>
            <sz val="8"/>
            <color indexed="81"/>
            <rFont val="Tahoma"/>
            <family val="2"/>
          </rPr>
          <t xml:space="preserve"> 
Mettre le lieu où vous enseignez à chaque jour de la semaine
</t>
        </r>
        <r>
          <rPr>
            <sz val="9"/>
            <color indexed="81"/>
            <rFont val="Tahoma"/>
            <family val="2"/>
          </rPr>
          <t xml:space="preserve">
</t>
        </r>
      </text>
    </comment>
    <comment ref="H5" authorId="0" shapeId="0">
      <text>
        <r>
          <rPr>
            <sz val="8"/>
            <color indexed="81"/>
            <rFont val="Tahoma"/>
            <family val="2"/>
          </rPr>
          <t>P=Présent. A=Absence payée.
X=Congé. R= Cours à remettre</t>
        </r>
        <r>
          <rPr>
            <sz val="9"/>
            <color indexed="81"/>
            <rFont val="Tahoma"/>
            <family val="2"/>
          </rPr>
          <t xml:space="preserve">
</t>
        </r>
      </text>
    </comment>
    <comment ref="C7" authorId="0" shapeId="0">
      <text>
        <r>
          <rPr>
            <sz val="8"/>
            <color indexed="81"/>
            <rFont val="Tahoma"/>
            <family val="2"/>
          </rPr>
          <t xml:space="preserve">Vous tapez le numéro 
sans les traits d'unions
1231231234
</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Vous tapez seulement 1/4 pour le 4 jan. 2016</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text>
    </comment>
    <comment ref="A164" authorId="0" shapeId="0">
      <text>
        <r>
          <rPr>
            <sz val="8"/>
            <color indexed="81"/>
            <rFont val="Tahoma"/>
            <family val="2"/>
          </rPr>
          <t xml:space="preserve">Vous inscrivez des évennements avec un tarif différent du tarif 1
</t>
        </r>
        <r>
          <rPr>
            <sz val="9"/>
            <color indexed="81"/>
            <rFont val="Tahoma"/>
            <family val="2"/>
          </rPr>
          <t xml:space="preserve">
</t>
        </r>
      </text>
    </comment>
    <comment ref="G165" authorId="0" shapeId="0">
      <text>
        <r>
          <rPr>
            <sz val="8"/>
            <color indexed="81"/>
            <rFont val="Tahoma"/>
            <family val="2"/>
          </rPr>
          <t xml:space="preserve">Vous écrivez votre temps en minutes
</t>
        </r>
      </text>
    </comment>
  </commentList>
</comments>
</file>

<file path=xl/comments14.xml><?xml version="1.0" encoding="utf-8"?>
<comments xmlns="http://schemas.openxmlformats.org/spreadsheetml/2006/main">
  <authors>
    <author>Home</author>
  </authors>
  <commentList>
    <comment ref="B5" authorId="0" shapeId="0">
      <text>
        <r>
          <rPr>
            <b/>
            <sz val="8"/>
            <color indexed="81"/>
            <rFont val="Tahoma"/>
            <family val="2"/>
          </rPr>
          <t xml:space="preserve">IMPORTANT </t>
        </r>
        <r>
          <rPr>
            <sz val="8"/>
            <color indexed="81"/>
            <rFont val="Tahoma"/>
            <family val="2"/>
          </rPr>
          <t xml:space="preserve">
Mettre le lieu où vous enseignez à chaque jour de la semaine
</t>
        </r>
        <r>
          <rPr>
            <sz val="9"/>
            <color indexed="81"/>
            <rFont val="Tahoma"/>
            <family val="2"/>
          </rPr>
          <t xml:space="preserve">
</t>
        </r>
      </text>
    </comment>
    <comment ref="H5" authorId="0" shapeId="0">
      <text>
        <r>
          <rPr>
            <sz val="8"/>
            <color indexed="81"/>
            <rFont val="Tahoma"/>
            <family val="2"/>
          </rPr>
          <t xml:space="preserve">P=Présent. A=Absence payée.
X=Congé. R= Cours à remettre
</t>
        </r>
        <r>
          <rPr>
            <sz val="9"/>
            <color indexed="81"/>
            <rFont val="Tahoma"/>
            <family val="2"/>
          </rPr>
          <t xml:space="preserve">
</t>
        </r>
      </text>
    </comment>
    <comment ref="C7" authorId="0" shapeId="0">
      <text>
        <r>
          <rPr>
            <sz val="8"/>
            <color indexed="81"/>
            <rFont val="Tahoma"/>
            <family val="2"/>
          </rPr>
          <t xml:space="preserve">Vous tapez le numéro 
sans les traits d'unions
1231231234
</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Vous tapez seulement 4/1 pour le 4 jan. 2016</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text>
    </comment>
    <comment ref="A164" authorId="0" shapeId="0">
      <text>
        <r>
          <rPr>
            <sz val="8"/>
            <color indexed="81"/>
            <rFont val="Tahoma"/>
            <family val="2"/>
          </rPr>
          <t xml:space="preserve">Vous inscrivez des évennements avec un tarif différent du tarif 1
</t>
        </r>
      </text>
    </comment>
    <comment ref="G165" authorId="0" shapeId="0">
      <text>
        <r>
          <rPr>
            <sz val="8"/>
            <color indexed="81"/>
            <rFont val="Tahoma"/>
            <family val="2"/>
          </rPr>
          <t xml:space="preserve">Vous écrivez votre temps en minutes
</t>
        </r>
      </text>
    </comment>
  </commentList>
</comments>
</file>

<file path=xl/comments15.xml><?xml version="1.0" encoding="utf-8"?>
<comments xmlns="http://schemas.openxmlformats.org/spreadsheetml/2006/main">
  <authors>
    <author>Home</author>
  </authors>
  <commentList>
    <comment ref="B5" authorId="0" shapeId="0">
      <text>
        <r>
          <rPr>
            <b/>
            <sz val="8"/>
            <color indexed="81"/>
            <rFont val="Tahoma"/>
            <family val="2"/>
          </rPr>
          <t xml:space="preserve">IMPORTANT </t>
        </r>
        <r>
          <rPr>
            <sz val="8"/>
            <color indexed="81"/>
            <rFont val="Tahoma"/>
            <family val="2"/>
          </rPr>
          <t xml:space="preserve">
Mettre le lieu où vous enseignez à chaque jour de la semaine
</t>
        </r>
        <r>
          <rPr>
            <sz val="9"/>
            <color indexed="81"/>
            <rFont val="Tahoma"/>
            <family val="2"/>
          </rPr>
          <t xml:space="preserve">
</t>
        </r>
      </text>
    </comment>
    <comment ref="H5" authorId="0" shapeId="0">
      <text>
        <r>
          <rPr>
            <sz val="8"/>
            <color indexed="81"/>
            <rFont val="Tahoma"/>
            <family val="2"/>
          </rPr>
          <t xml:space="preserve">P=Présent. A=Absence payée.
X=Congé. R= Cours à remettre
</t>
        </r>
        <r>
          <rPr>
            <sz val="9"/>
            <color indexed="81"/>
            <rFont val="Tahoma"/>
            <family val="2"/>
          </rPr>
          <t xml:space="preserve">
</t>
        </r>
      </text>
    </comment>
    <comment ref="C7" authorId="0" shapeId="0">
      <text>
        <r>
          <rPr>
            <sz val="8"/>
            <color indexed="81"/>
            <rFont val="Tahoma"/>
            <family val="2"/>
          </rPr>
          <t xml:space="preserve">Vous tapez le numéro 
sans les traits d'unions
1231231234
</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Vous tapez seulement 1/4 pour le 4 jan. 2016</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text>
    </comment>
    <comment ref="A164" authorId="0" shapeId="0">
      <text>
        <r>
          <rPr>
            <sz val="8"/>
            <color indexed="81"/>
            <rFont val="Tahoma"/>
            <family val="2"/>
          </rPr>
          <t xml:space="preserve">Vous inscrivez des évennements avec un tarif différent du tarif 1
</t>
        </r>
      </text>
    </comment>
    <comment ref="G165" authorId="0" shapeId="0">
      <text>
        <r>
          <rPr>
            <sz val="8"/>
            <color indexed="81"/>
            <rFont val="Tahoma"/>
            <family val="2"/>
          </rPr>
          <t xml:space="preserve">Vous écrivez votre temps en minutes
</t>
        </r>
      </text>
    </comment>
  </commentList>
</comments>
</file>

<file path=xl/comments16.xml><?xml version="1.0" encoding="utf-8"?>
<comments xmlns="http://schemas.openxmlformats.org/spreadsheetml/2006/main">
  <authors>
    <author>Home</author>
  </authors>
  <commentList>
    <comment ref="B5" authorId="0" shapeId="0">
      <text>
        <r>
          <rPr>
            <b/>
            <sz val="8"/>
            <color indexed="81"/>
            <rFont val="Tahoma"/>
            <family val="2"/>
          </rPr>
          <t xml:space="preserve">IMPORTANT </t>
        </r>
        <r>
          <rPr>
            <sz val="8"/>
            <color indexed="81"/>
            <rFont val="Tahoma"/>
            <family val="2"/>
          </rPr>
          <t xml:space="preserve">
Mettre le lieu où vous enseignez à chaque jour de la semaine
</t>
        </r>
        <r>
          <rPr>
            <sz val="9"/>
            <color indexed="81"/>
            <rFont val="Tahoma"/>
            <family val="2"/>
          </rPr>
          <t xml:space="preserve">
</t>
        </r>
      </text>
    </comment>
    <comment ref="H5" authorId="0" shapeId="0">
      <text>
        <r>
          <rPr>
            <sz val="8"/>
            <color indexed="81"/>
            <rFont val="Tahoma"/>
            <family val="2"/>
          </rPr>
          <t>P=Présent. A=Absence payée.
X=Congé. R= Cours à remettre</t>
        </r>
        <r>
          <rPr>
            <sz val="9"/>
            <color indexed="81"/>
            <rFont val="Tahoma"/>
            <family val="2"/>
          </rPr>
          <t xml:space="preserve">
</t>
        </r>
      </text>
    </comment>
    <comment ref="C7" authorId="0" shapeId="0">
      <text>
        <r>
          <rPr>
            <sz val="8"/>
            <color indexed="81"/>
            <rFont val="Tahoma"/>
            <family val="2"/>
          </rPr>
          <t xml:space="preserve">Vous tapez le numéro 
sans les traits d'unions
1231231234
</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Vous tapez seulement 1/4 pour le 4 jan. 2016</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text>
    </comment>
    <comment ref="A164" authorId="0" shapeId="0">
      <text>
        <r>
          <rPr>
            <sz val="8"/>
            <color indexed="81"/>
            <rFont val="Tahoma"/>
            <family val="2"/>
          </rPr>
          <t xml:space="preserve">Vous inscrivez des évennements avec un tarif différent du tarif 1
</t>
        </r>
        <r>
          <rPr>
            <b/>
            <sz val="9"/>
            <color indexed="81"/>
            <rFont val="Tahoma"/>
            <family val="2"/>
          </rPr>
          <t xml:space="preserve">
</t>
        </r>
        <r>
          <rPr>
            <sz val="9"/>
            <color indexed="81"/>
            <rFont val="Tahoma"/>
            <family val="2"/>
          </rPr>
          <t xml:space="preserve">
</t>
        </r>
      </text>
    </comment>
    <comment ref="G165" authorId="0" shapeId="0">
      <text>
        <r>
          <rPr>
            <sz val="8"/>
            <color indexed="81"/>
            <rFont val="Tahoma"/>
            <family val="2"/>
          </rPr>
          <t xml:space="preserve">Vous écrivez votre temps en minutes
</t>
        </r>
      </text>
    </comment>
  </commentList>
</comments>
</file>

<file path=xl/comments17.xml><?xml version="1.0" encoding="utf-8"?>
<comments xmlns="http://schemas.openxmlformats.org/spreadsheetml/2006/main">
  <authors>
    <author>Home</author>
  </authors>
  <commentList>
    <comment ref="B5" authorId="0" shapeId="0">
      <text>
        <r>
          <rPr>
            <b/>
            <sz val="8"/>
            <color indexed="81"/>
            <rFont val="Tahoma"/>
            <family val="2"/>
          </rPr>
          <t xml:space="preserve">IMPORTANT </t>
        </r>
        <r>
          <rPr>
            <sz val="8"/>
            <color indexed="81"/>
            <rFont val="Tahoma"/>
            <family val="2"/>
          </rPr>
          <t xml:space="preserve">
Mettre le lieu où vous enseignez à chaque jour de la semaine
</t>
        </r>
        <r>
          <rPr>
            <sz val="9"/>
            <color indexed="81"/>
            <rFont val="Tahoma"/>
            <family val="2"/>
          </rPr>
          <t xml:space="preserve">
</t>
        </r>
      </text>
    </comment>
    <comment ref="H5" authorId="0" shapeId="0">
      <text>
        <r>
          <rPr>
            <sz val="8"/>
            <color indexed="81"/>
            <rFont val="Tahoma"/>
            <family val="2"/>
          </rPr>
          <t xml:space="preserve">P=Présent. A=Absence payée.
X=Congé. R= Cours à remettre
</t>
        </r>
      </text>
    </comment>
    <comment ref="C7" authorId="0" shapeId="0">
      <text>
        <r>
          <rPr>
            <sz val="8"/>
            <color indexed="81"/>
            <rFont val="Tahoma"/>
            <family val="2"/>
          </rPr>
          <t xml:space="preserve">Vous tapez le numéro 
sans les traits d'unions
1231231234
</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Vous tapez seulement 1/4 pour le 4 jan. 2016</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text>
    </comment>
    <comment ref="A164" authorId="0" shapeId="0">
      <text>
        <r>
          <rPr>
            <sz val="8"/>
            <color indexed="81"/>
            <rFont val="Tahoma"/>
            <family val="2"/>
          </rPr>
          <t>Vous inscrivez des évennements avec un tarif différent du tarif 1</t>
        </r>
        <r>
          <rPr>
            <b/>
            <sz val="9"/>
            <color indexed="81"/>
            <rFont val="Tahoma"/>
            <family val="2"/>
          </rPr>
          <t xml:space="preserve">
</t>
        </r>
        <r>
          <rPr>
            <sz val="9"/>
            <color indexed="81"/>
            <rFont val="Tahoma"/>
            <family val="2"/>
          </rPr>
          <t xml:space="preserve">
</t>
        </r>
      </text>
    </comment>
    <comment ref="G165" authorId="0" shapeId="0">
      <text>
        <r>
          <rPr>
            <sz val="8"/>
            <color indexed="81"/>
            <rFont val="Tahoma"/>
            <family val="2"/>
          </rPr>
          <t xml:space="preserve">Vous écrivez votre temps en minutes
</t>
        </r>
      </text>
    </comment>
  </commentList>
</comments>
</file>

<file path=xl/comments18.xml><?xml version="1.0" encoding="utf-8"?>
<comments xmlns="http://schemas.openxmlformats.org/spreadsheetml/2006/main">
  <authors>
    <author>Home</author>
  </authors>
  <commentList>
    <comment ref="B5" authorId="0" shapeId="0">
      <text>
        <r>
          <rPr>
            <b/>
            <sz val="8"/>
            <color indexed="81"/>
            <rFont val="Tahoma"/>
            <family val="2"/>
          </rPr>
          <t xml:space="preserve">IMPORTANT </t>
        </r>
        <r>
          <rPr>
            <sz val="8"/>
            <color indexed="81"/>
            <rFont val="Tahoma"/>
            <family val="2"/>
          </rPr>
          <t xml:space="preserve">
Mettre le lieu où vous enseignez à chaque jour de la semaine
</t>
        </r>
      </text>
    </comment>
    <comment ref="H5" authorId="0" shapeId="0">
      <text>
        <r>
          <rPr>
            <sz val="8"/>
            <color indexed="81"/>
            <rFont val="Tahoma"/>
            <family val="2"/>
          </rPr>
          <t xml:space="preserve">P=Présent. A=Absence payée.
X=Congé. R= Cours à remettre
</t>
        </r>
      </text>
    </comment>
    <comment ref="C7" authorId="0" shapeId="0">
      <text>
        <r>
          <rPr>
            <sz val="8"/>
            <color indexed="81"/>
            <rFont val="Tahoma"/>
            <family val="2"/>
          </rPr>
          <t xml:space="preserve">Vous tapez le numéro 
sans les traits d'unions
1231231234
</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Vous tapez seulement 1/4 pour le 4 jan. 2016</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text>
    </comment>
    <comment ref="A164" authorId="0" shapeId="0">
      <text>
        <r>
          <rPr>
            <sz val="8"/>
            <color indexed="81"/>
            <rFont val="Tahoma"/>
            <family val="2"/>
          </rPr>
          <t xml:space="preserve">Vous inscrivez des évennements avec un tarif différent du tarif 1
</t>
        </r>
        <r>
          <rPr>
            <sz val="9"/>
            <color indexed="81"/>
            <rFont val="Tahoma"/>
            <family val="2"/>
          </rPr>
          <t xml:space="preserve">
</t>
        </r>
      </text>
    </comment>
    <comment ref="G165" authorId="0" shapeId="0">
      <text>
        <r>
          <rPr>
            <sz val="8"/>
            <color indexed="81"/>
            <rFont val="Tahoma"/>
            <family val="2"/>
          </rPr>
          <t xml:space="preserve">Vous écrivez votre temps en minutes
</t>
        </r>
      </text>
    </comment>
  </commentList>
</comments>
</file>

<file path=xl/comments19.xml><?xml version="1.0" encoding="utf-8"?>
<comments xmlns="http://schemas.openxmlformats.org/spreadsheetml/2006/main">
  <authors>
    <author>Home</author>
  </authors>
  <commentList>
    <comment ref="B5" authorId="0" shapeId="0">
      <text>
        <r>
          <rPr>
            <b/>
            <sz val="8"/>
            <color indexed="81"/>
            <rFont val="Tahoma"/>
            <family val="2"/>
          </rPr>
          <t xml:space="preserve">IMPORTANT </t>
        </r>
        <r>
          <rPr>
            <sz val="8"/>
            <color indexed="81"/>
            <rFont val="Tahoma"/>
            <family val="2"/>
          </rPr>
          <t xml:space="preserve">
Mettre le lieu où vous enseignez à chaque jour de la semaine</t>
        </r>
        <r>
          <rPr>
            <sz val="9"/>
            <color indexed="81"/>
            <rFont val="Tahoma"/>
            <family val="2"/>
          </rPr>
          <t xml:space="preserve">
</t>
        </r>
      </text>
    </comment>
    <comment ref="H5" authorId="0" shapeId="0">
      <text>
        <r>
          <rPr>
            <sz val="8"/>
            <color indexed="81"/>
            <rFont val="Tahoma"/>
            <family val="2"/>
          </rPr>
          <t xml:space="preserve">P=Présent. A=Absence payée.
X=Congé. R= Cours à remettre
</t>
        </r>
      </text>
    </comment>
    <comment ref="C7" authorId="0" shapeId="0">
      <text>
        <r>
          <rPr>
            <sz val="8"/>
            <color indexed="81"/>
            <rFont val="Tahoma"/>
            <family val="2"/>
          </rPr>
          <t xml:space="preserve">Vous tapez le numéro 
sans les traits d'unions
1231231234
</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Vous tapez seulement 1/4 pour le 4 jan. 2016</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text>
    </comment>
    <comment ref="A164" authorId="0" shapeId="0">
      <text>
        <r>
          <rPr>
            <sz val="8"/>
            <color indexed="81"/>
            <rFont val="Tahoma"/>
            <family val="2"/>
          </rPr>
          <t xml:space="preserve">Vous inscrivez des évennements avec un tarif différent du tarif 1
</t>
        </r>
        <r>
          <rPr>
            <sz val="9"/>
            <color indexed="81"/>
            <rFont val="Tahoma"/>
            <family val="2"/>
          </rPr>
          <t xml:space="preserve">
</t>
        </r>
      </text>
    </comment>
    <comment ref="G165" authorId="0" shapeId="0">
      <text>
        <r>
          <rPr>
            <sz val="8"/>
            <color indexed="81"/>
            <rFont val="Tahoma"/>
            <family val="2"/>
          </rPr>
          <t xml:space="preserve">Vous écrivez votre temps en minutes
</t>
        </r>
      </text>
    </comment>
  </commentList>
</comments>
</file>

<file path=xl/comments20.xml><?xml version="1.0" encoding="utf-8"?>
<comments xmlns="http://schemas.openxmlformats.org/spreadsheetml/2006/main">
  <authors>
    <author>Home</author>
  </authors>
  <commentList>
    <comment ref="B5" authorId="0" shapeId="0">
      <text>
        <r>
          <rPr>
            <b/>
            <sz val="8"/>
            <color indexed="81"/>
            <rFont val="Tahoma"/>
            <family val="2"/>
          </rPr>
          <t xml:space="preserve">IMPORTANT </t>
        </r>
        <r>
          <rPr>
            <sz val="8"/>
            <color indexed="81"/>
            <rFont val="Tahoma"/>
            <family val="2"/>
          </rPr>
          <t xml:space="preserve">
Mettre le lieu où vous enseignez à chaque jour de la semaine</t>
        </r>
        <r>
          <rPr>
            <sz val="9"/>
            <color indexed="81"/>
            <rFont val="Tahoma"/>
            <family val="2"/>
          </rPr>
          <t xml:space="preserve">
</t>
        </r>
      </text>
    </comment>
    <comment ref="H5" authorId="0" shapeId="0">
      <text>
        <r>
          <rPr>
            <sz val="8"/>
            <color indexed="81"/>
            <rFont val="Tahoma"/>
            <family val="2"/>
          </rPr>
          <t xml:space="preserve">P=Présent. A=Absence payée.
X=Congé. R= Cours à remettre
</t>
        </r>
        <r>
          <rPr>
            <sz val="9"/>
            <color indexed="81"/>
            <rFont val="Tahoma"/>
            <family val="2"/>
          </rPr>
          <t xml:space="preserve">
</t>
        </r>
      </text>
    </comment>
    <comment ref="C7" authorId="0" shapeId="0">
      <text>
        <r>
          <rPr>
            <sz val="8"/>
            <color indexed="81"/>
            <rFont val="Tahoma"/>
            <family val="2"/>
          </rPr>
          <t xml:space="preserve">Vous tapez le numéro 
sans les traits d'unions
1231231234
</t>
        </r>
      </text>
    </comment>
    <comment ref="K7" authorId="0" shapeId="0">
      <text>
        <r>
          <rPr>
            <sz val="8"/>
            <color indexed="81"/>
            <rFont val="Tahoma"/>
            <family val="2"/>
          </rPr>
          <t xml:space="preserve">Quand vous remettez le cours, vous tapez le nombre en minutes dans la colonne REMIS et la date dans la colonne DATE
</t>
        </r>
      </text>
    </comment>
    <comment ref="L7" authorId="0" shapeId="0">
      <text>
        <r>
          <rPr>
            <sz val="8"/>
            <color indexed="81"/>
            <rFont val="Tahoma"/>
            <family val="2"/>
          </rPr>
          <t>Vous tapez seulement 1/4 pour le 4 jan. 2016</t>
        </r>
      </text>
    </comment>
    <comment ref="G23" authorId="0" shapeId="0">
      <text>
        <r>
          <rPr>
            <sz val="8"/>
            <color indexed="81"/>
            <rFont val="Tahoma"/>
            <family val="2"/>
          </rPr>
          <t xml:space="preserve">Inscrire le minimum d'heure pour la journée
</t>
        </r>
      </text>
    </comment>
    <comment ref="G43" authorId="0" shapeId="0">
      <text>
        <r>
          <rPr>
            <sz val="8"/>
            <color indexed="81"/>
            <rFont val="Tahoma"/>
            <family val="2"/>
          </rPr>
          <t xml:space="preserve">Inscrire le minimum d'heure pour la journée
</t>
        </r>
      </text>
    </comment>
    <comment ref="G63" authorId="0" shapeId="0">
      <text>
        <r>
          <rPr>
            <sz val="8"/>
            <color indexed="81"/>
            <rFont val="Tahoma"/>
            <family val="2"/>
          </rPr>
          <t xml:space="preserve">Inscrire le minimum d'heure pour la journée
</t>
        </r>
      </text>
    </comment>
    <comment ref="G83" authorId="0" shapeId="0">
      <text>
        <r>
          <rPr>
            <sz val="8"/>
            <color indexed="81"/>
            <rFont val="Tahoma"/>
            <family val="2"/>
          </rPr>
          <t xml:space="preserve">Inscrire le minimum d'heure pour la journée
</t>
        </r>
      </text>
    </comment>
    <comment ref="G103" authorId="0" shapeId="0">
      <text>
        <r>
          <rPr>
            <sz val="8"/>
            <color indexed="81"/>
            <rFont val="Tahoma"/>
            <family val="2"/>
          </rPr>
          <t xml:space="preserve">Inscrire le minimum d'heure pour la journée
</t>
        </r>
      </text>
    </comment>
    <comment ref="G123" authorId="0" shapeId="0">
      <text>
        <r>
          <rPr>
            <sz val="8"/>
            <color indexed="81"/>
            <rFont val="Tahoma"/>
            <family val="2"/>
          </rPr>
          <t xml:space="preserve">Inscrire le minimum d'heure pour la journée
</t>
        </r>
      </text>
    </comment>
    <comment ref="G143" authorId="0" shapeId="0">
      <text>
        <r>
          <rPr>
            <sz val="8"/>
            <color indexed="81"/>
            <rFont val="Tahoma"/>
            <family val="2"/>
          </rPr>
          <t xml:space="preserve">Inscrire le minimum d'heure pour la journée
</t>
        </r>
      </text>
    </comment>
    <comment ref="A147" authorId="0" shapeId="0">
      <text>
        <r>
          <rPr>
            <sz val="8"/>
            <color indexed="81"/>
            <rFont val="Tahoma"/>
            <family val="2"/>
          </rPr>
          <t xml:space="preserve">Vous inscrivez spectacles, répétitions, etc.
</t>
        </r>
        <r>
          <rPr>
            <sz val="9"/>
            <color indexed="81"/>
            <rFont val="Tahoma"/>
            <family val="2"/>
          </rPr>
          <t xml:space="preserve">
</t>
        </r>
      </text>
    </comment>
    <comment ref="G148" authorId="0" shapeId="0">
      <text>
        <r>
          <rPr>
            <sz val="8"/>
            <color indexed="81"/>
            <rFont val="Tahoma"/>
            <family val="2"/>
          </rPr>
          <t xml:space="preserve">Vous écrivez votre temps en minutes
</t>
        </r>
        <r>
          <rPr>
            <sz val="9"/>
            <color indexed="81"/>
            <rFont val="Tahoma"/>
            <family val="2"/>
          </rPr>
          <t xml:space="preserve">
</t>
        </r>
      </text>
    </comment>
    <comment ref="A164" authorId="0" shapeId="0">
      <text>
        <r>
          <rPr>
            <sz val="8"/>
            <color indexed="81"/>
            <rFont val="Tahoma"/>
            <family val="2"/>
          </rPr>
          <t xml:space="preserve">Vous inscrivez des évennements avec un tarif différent du tarif 1
</t>
        </r>
      </text>
    </comment>
    <comment ref="G165" authorId="0" shapeId="0">
      <text>
        <r>
          <rPr>
            <sz val="8"/>
            <color indexed="81"/>
            <rFont val="Tahoma"/>
            <family val="2"/>
          </rPr>
          <t xml:space="preserve">Vous écrivez votre temps en minutes
</t>
        </r>
      </text>
    </comment>
  </commentList>
</comments>
</file>

<file path=xl/sharedStrings.xml><?xml version="1.0" encoding="utf-8"?>
<sst xmlns="http://schemas.openxmlformats.org/spreadsheetml/2006/main" count="14254" uniqueCount="189">
  <si>
    <t xml:space="preserve"> </t>
  </si>
  <si>
    <t>LUNDI</t>
  </si>
  <si>
    <t>Minutes</t>
  </si>
  <si>
    <t>MARDI</t>
  </si>
  <si>
    <t>MERCREDI</t>
  </si>
  <si>
    <t>HEURE</t>
  </si>
  <si>
    <t>DATE</t>
  </si>
  <si>
    <t>JEUDI</t>
  </si>
  <si>
    <t>VENDREDI</t>
  </si>
  <si>
    <t>SAMEDI</t>
  </si>
  <si>
    <t xml:space="preserve">Sous-total des heures : </t>
  </si>
  <si>
    <t xml:space="preserve">      Minimum d'heure : </t>
  </si>
  <si>
    <t>DURÉE</t>
  </si>
  <si>
    <t>Lundi 1</t>
  </si>
  <si>
    <t>Lundi 2</t>
  </si>
  <si>
    <t>Lundi 3</t>
  </si>
  <si>
    <t>Mardi 1</t>
  </si>
  <si>
    <t>Mardi 2</t>
  </si>
  <si>
    <t>Mardi 3</t>
  </si>
  <si>
    <t>Mardi 4</t>
  </si>
  <si>
    <t>Mardi 5</t>
  </si>
  <si>
    <t>Mardi 6</t>
  </si>
  <si>
    <t>Mardi 7</t>
  </si>
  <si>
    <t>Mardi 8</t>
  </si>
  <si>
    <t>Mardi 9</t>
  </si>
  <si>
    <t>Mercredi 1</t>
  </si>
  <si>
    <t>Mercredi 2</t>
  </si>
  <si>
    <t>Mercredi 3</t>
  </si>
  <si>
    <t>Mercredi 4</t>
  </si>
  <si>
    <t>Mercredi 5</t>
  </si>
  <si>
    <t>Mercredi 6</t>
  </si>
  <si>
    <t>Mercredi 7</t>
  </si>
  <si>
    <t>Mercredi 8</t>
  </si>
  <si>
    <t>Mercredi 9</t>
  </si>
  <si>
    <t>Jeudi 1</t>
  </si>
  <si>
    <t>Jeudi 2</t>
  </si>
  <si>
    <t>Jeudi 3</t>
  </si>
  <si>
    <t>Jeudi 4</t>
  </si>
  <si>
    <t>Jeudi 5</t>
  </si>
  <si>
    <t>Vendredi 1</t>
  </si>
  <si>
    <t>Vendredi 2</t>
  </si>
  <si>
    <t>Vendredi 3</t>
  </si>
  <si>
    <t>Vendredi 4</t>
  </si>
  <si>
    <t>Vendredi 5</t>
  </si>
  <si>
    <t>Vendredi 6</t>
  </si>
  <si>
    <t>Vendredi 7</t>
  </si>
  <si>
    <t>Vendredi 8</t>
  </si>
  <si>
    <t>Vendredi 9</t>
  </si>
  <si>
    <t>Samedi 1</t>
  </si>
  <si>
    <t>Samedi 2</t>
  </si>
  <si>
    <t>Samedi 3</t>
  </si>
  <si>
    <t>Samedi 4</t>
  </si>
  <si>
    <t>Samedi 5</t>
  </si>
  <si>
    <t>Samedi 6</t>
  </si>
  <si>
    <t>Samedi 7</t>
  </si>
  <si>
    <t>Samedi 8</t>
  </si>
  <si>
    <t>Samedi 9</t>
  </si>
  <si>
    <t>ÉLÈVES</t>
  </si>
  <si>
    <t>Lundi 10</t>
  </si>
  <si>
    <t>Mardi 10</t>
  </si>
  <si>
    <t>Mercredi 10</t>
  </si>
  <si>
    <t>Vendredi 10</t>
  </si>
  <si>
    <t>Samedi 10</t>
  </si>
  <si>
    <t>DIMANCHE</t>
  </si>
  <si>
    <t>Dimanche 1</t>
  </si>
  <si>
    <t>Dimanche 2</t>
  </si>
  <si>
    <t>Dimanche 3</t>
  </si>
  <si>
    <t>Dimanche 4</t>
  </si>
  <si>
    <t>Dimanche 5</t>
  </si>
  <si>
    <t>Dimanche 6</t>
  </si>
  <si>
    <t>Dimanche 7</t>
  </si>
  <si>
    <t>Dimanche 8</t>
  </si>
  <si>
    <t>Dimanche 9</t>
  </si>
  <si>
    <t>Dimanche 10</t>
  </si>
  <si>
    <t xml:space="preserve">Total des heures : </t>
  </si>
  <si>
    <t>0h00</t>
  </si>
  <si>
    <t>REMIS</t>
  </si>
  <si>
    <t>CUMUL.</t>
  </si>
  <si>
    <t>Lundi 11</t>
  </si>
  <si>
    <t>Lundi 12</t>
  </si>
  <si>
    <t>Lundi 13</t>
  </si>
  <si>
    <t>Lundi 14</t>
  </si>
  <si>
    <t>Mardi 11</t>
  </si>
  <si>
    <t>Mardi 12</t>
  </si>
  <si>
    <t>Mardi 13</t>
  </si>
  <si>
    <t>Mardi 14</t>
  </si>
  <si>
    <t>Mercredi 11</t>
  </si>
  <si>
    <t>Mercredi 12</t>
  </si>
  <si>
    <t>Mercredi 13</t>
  </si>
  <si>
    <t>Mercredi 14</t>
  </si>
  <si>
    <t>Jeudi 11</t>
  </si>
  <si>
    <t>Jeudi 12</t>
  </si>
  <si>
    <t>Jeudi 13</t>
  </si>
  <si>
    <t>Jeudi 14</t>
  </si>
  <si>
    <t>Vendredi 11</t>
  </si>
  <si>
    <t>Vendredi 12</t>
  </si>
  <si>
    <t>Vendredi 13</t>
  </si>
  <si>
    <t>Vendredi 14</t>
  </si>
  <si>
    <t>Samedi 11</t>
  </si>
  <si>
    <t>Samedi 12</t>
  </si>
  <si>
    <t>Samedi 13</t>
  </si>
  <si>
    <t>Samedi 14</t>
  </si>
  <si>
    <t>Dimanche 11</t>
  </si>
  <si>
    <t>Dimanche 12</t>
  </si>
  <si>
    <t>Dimanche 13</t>
  </si>
  <si>
    <t>Dimanche 14</t>
  </si>
  <si>
    <t>PRÉSENCES</t>
  </si>
  <si>
    <t>Heures</t>
  </si>
  <si>
    <t>GRAND TOTAL</t>
  </si>
  <si>
    <t>PAUSE</t>
  </si>
  <si>
    <t>DIVERS</t>
  </si>
  <si>
    <t>TARIF 1 Châteauguay</t>
  </si>
  <si>
    <t>TARIF 2 Châteauguay</t>
  </si>
  <si>
    <t>TARIF 1 Napierville</t>
  </si>
  <si>
    <t>TARIF 2 Napierville</t>
  </si>
  <si>
    <t>Châteauguay</t>
  </si>
  <si>
    <t xml:space="preserve">    TARIF 1 + TARIF 2 Châteauguay : </t>
  </si>
  <si>
    <t>TOTAL</t>
  </si>
  <si>
    <t xml:space="preserve">    TARIF 1 + TARIF 2 Napierville : </t>
  </si>
  <si>
    <t xml:space="preserve">  TARIF 1 Châteauguay :</t>
  </si>
  <si>
    <t xml:space="preserve">  TARIF 2 Châteauguay :</t>
  </si>
  <si>
    <t xml:space="preserve">  TARIF 1 Napierville :</t>
  </si>
  <si>
    <t xml:space="preserve">  TARIF 2 Napierville :</t>
  </si>
  <si>
    <t>LE LIEU</t>
  </si>
  <si>
    <t xml:space="preserve"> DIVERS</t>
  </si>
  <si>
    <t xml:space="preserve">khik </t>
  </si>
  <si>
    <t>Heure</t>
  </si>
  <si>
    <t>PAIE : 1</t>
  </si>
  <si>
    <t>PAIE : 2</t>
  </si>
  <si>
    <t>PAIE : 3</t>
  </si>
  <si>
    <t>PAIE : 4</t>
  </si>
  <si>
    <t>PAIE : 5</t>
  </si>
  <si>
    <t>PAIE : 6</t>
  </si>
  <si>
    <t>PAIE : 7</t>
  </si>
  <si>
    <t>PAIE : 8</t>
  </si>
  <si>
    <t>PAIE : 9</t>
  </si>
  <si>
    <t>PAIE : 10</t>
  </si>
  <si>
    <t>PAIE : 11</t>
  </si>
  <si>
    <t>PAIE : 12</t>
  </si>
  <si>
    <t>PAIE : 13</t>
  </si>
  <si>
    <t>PAIE : 14</t>
  </si>
  <si>
    <t>PAIE : 15</t>
  </si>
  <si>
    <t>PAIE : 16</t>
  </si>
  <si>
    <t>PAIE : 17</t>
  </si>
  <si>
    <t>PAIE : 18</t>
  </si>
  <si>
    <t>PAIE : 19</t>
  </si>
  <si>
    <t xml:space="preserve">PAIE : 20 </t>
  </si>
  <si>
    <t>REPRISES DES COURS</t>
  </si>
  <si>
    <t>Paiement pour les reprises de Napierville</t>
  </si>
  <si>
    <t>Paiement pour les reprises de Châteauguay</t>
  </si>
  <si>
    <t>COURRIEL</t>
  </si>
  <si>
    <t>Courriel</t>
  </si>
  <si>
    <t xml:space="preserve">TÉLÉPHONES </t>
  </si>
  <si>
    <t>Téléphones</t>
  </si>
  <si>
    <t>Présences 2016 - 2017</t>
  </si>
  <si>
    <t>Émilie Belley</t>
  </si>
  <si>
    <t>15h15</t>
  </si>
  <si>
    <t>Rose Grégoire</t>
  </si>
  <si>
    <t>16h00</t>
  </si>
  <si>
    <t>Mackenzie Desmeules</t>
  </si>
  <si>
    <t>16h30</t>
  </si>
  <si>
    <t>Émilie Elliot</t>
  </si>
  <si>
    <t>17h00</t>
  </si>
  <si>
    <t>Emma Douglas-Mayer</t>
  </si>
  <si>
    <t>France Lessard</t>
  </si>
  <si>
    <t>18h30</t>
  </si>
  <si>
    <t>19h30</t>
  </si>
  <si>
    <t>Kelly-Ann Gagnon-Cowan</t>
  </si>
  <si>
    <t>William Li</t>
  </si>
  <si>
    <t>17h15</t>
  </si>
  <si>
    <t>Louis Chayer</t>
  </si>
  <si>
    <t>17h30</t>
  </si>
  <si>
    <t>Christine Antoine</t>
  </si>
  <si>
    <t>18h15</t>
  </si>
  <si>
    <t>Mélissa Brisson</t>
  </si>
  <si>
    <t>19h00</t>
  </si>
  <si>
    <t>a</t>
  </si>
  <si>
    <t>Réunion des profs 1e septembre</t>
  </si>
  <si>
    <t>p</t>
  </si>
  <si>
    <t>TEST</t>
  </si>
  <si>
    <t>r</t>
  </si>
  <si>
    <t>Je voudrais que quand je mets la lettre r, aucune compensation se calcule</t>
  </si>
  <si>
    <t>dans H83 et G83.</t>
  </si>
  <si>
    <t>Donc, sous-total des heures G82, 4 heures. Minimum d'heure G83, 3 heures</t>
  </si>
  <si>
    <t>Quand mon sous-total des heures H82 et I82 est inférieur à 3 heures minimum G83,</t>
  </si>
  <si>
    <t>une compensation se calcule dans H83 et I83 pour égaler 3 heures.</t>
  </si>
  <si>
    <t>Je voudrais que quand je mets la lettre r, dans les cellules orange et bleue aucune compensation</t>
  </si>
  <si>
    <t>se calcule dans H83 et I83.</t>
  </si>
  <si>
    <t>Merci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</si>
</sst>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64" formatCode="_-* #,##0_-;\-* #,##0_-;_-* &quot;-&quot;_-;_-@_-"/>
    <numFmt numFmtId="165" formatCode="_-&quot;$&quot;* #,##0.00_-;\-&quot;$&quot;* #,##0.00_-;_-&quot;$&quot;* &quot;-&quot;??_-;_-@_-"/>
    <numFmt numFmtId="166" formatCode="_-* #,##0.00_-;\-* #,##0.00_-;_-* &quot;-&quot;??_-;_-@_-"/>
    <numFmt numFmtId="167" formatCode="_ * #,##0.00_ \ [$$-C0C]_ ;_ * \-#,##0.00\ \ [$$-C0C]_ ;_ * &quot;-&quot;??_ \ [$$-C0C]_ ;_ @_ "/>
    <numFmt numFmtId="168" formatCode="[$-40C]dd\-mmm\-yy;@"/>
    <numFmt numFmtId="169" formatCode="[&lt;=9999999]###\-####;###\-###\-####"/>
    <numFmt numFmtId="170" formatCode="#,##0.00\ [$$-C0C]"/>
    <numFmt numFmtId="171" formatCode="[$-40C]d\-mmm;@"/>
  </numFmts>
  <fonts count="23" x14ac:knownFonts="1">
    <font>
      <sz val="11"/>
      <color theme="1"/>
      <name val="Calibri"/>
      <family val="2"/>
      <scheme val="minor"/>
    </font>
    <font>
      <b/>
      <sz val="11"/>
      <color theme="1"/>
      <name val="Calibri"/>
      <family val="2"/>
      <scheme val="minor"/>
    </font>
    <font>
      <sz val="11"/>
      <color theme="1"/>
      <name val="Calibri"/>
      <family val="2"/>
      <scheme val="minor"/>
    </font>
    <font>
      <b/>
      <sz val="14"/>
      <color theme="1"/>
      <name val="Calibri"/>
      <family val="2"/>
      <scheme val="minor"/>
    </font>
    <font>
      <sz val="18"/>
      <color theme="1"/>
      <name val="Calibri"/>
      <family val="2"/>
      <scheme val="minor"/>
    </font>
    <font>
      <u/>
      <sz val="16"/>
      <name val="Calibri"/>
      <family val="2"/>
    </font>
    <font>
      <sz val="8"/>
      <color theme="1"/>
      <name val="Calibri"/>
      <family val="2"/>
      <scheme val="minor"/>
    </font>
    <font>
      <u/>
      <sz val="11"/>
      <name val="Calibri"/>
      <family val="2"/>
    </font>
    <font>
      <u/>
      <sz val="11"/>
      <color theme="10"/>
      <name val="Calibri"/>
      <family val="2"/>
    </font>
    <font>
      <sz val="11"/>
      <name val="Calibri"/>
      <family val="2"/>
    </font>
    <font>
      <sz val="11"/>
      <color theme="0"/>
      <name val="Calibri"/>
      <family val="2"/>
      <scheme val="minor"/>
    </font>
    <font>
      <b/>
      <sz val="12"/>
      <color theme="1"/>
      <name val="Calibri"/>
      <family val="2"/>
      <scheme val="minor"/>
    </font>
    <font>
      <b/>
      <sz val="16"/>
      <color indexed="8"/>
      <name val="Calibri"/>
      <family val="2"/>
      <scheme val="minor"/>
    </font>
    <font>
      <b/>
      <sz val="12"/>
      <color indexed="8"/>
      <name val="Calibri"/>
      <family val="2"/>
      <scheme val="minor"/>
    </font>
    <font>
      <sz val="8"/>
      <color indexed="81"/>
      <name val="Tahoma"/>
      <family val="2"/>
    </font>
    <font>
      <sz val="9"/>
      <color indexed="81"/>
      <name val="Tahoma"/>
      <family val="2"/>
    </font>
    <font>
      <b/>
      <sz val="9"/>
      <color indexed="81"/>
      <name val="Tahoma"/>
      <family val="2"/>
    </font>
    <font>
      <b/>
      <sz val="8"/>
      <color indexed="81"/>
      <name val="Tahoma"/>
      <family val="2"/>
    </font>
    <font>
      <sz val="9"/>
      <name val="Calibri"/>
      <family val="2"/>
    </font>
    <font>
      <b/>
      <sz val="11"/>
      <color indexed="8"/>
      <name val="Calibri"/>
      <family val="2"/>
      <scheme val="minor"/>
    </font>
    <font>
      <sz val="11"/>
      <color theme="6" tint="0.79998168889431442"/>
      <name val="Calibri"/>
      <family val="2"/>
      <scheme val="minor"/>
    </font>
    <font>
      <sz val="11"/>
      <color indexed="8"/>
      <name val="Calibri"/>
      <family val="2"/>
      <scheme val="minor"/>
    </font>
    <font>
      <sz val="20"/>
      <name val="Calibri"/>
      <family val="2"/>
      <scheme val="minor"/>
    </font>
  </fonts>
  <fills count="7">
    <fill>
      <patternFill patternType="none"/>
    </fill>
    <fill>
      <patternFill patternType="gray125"/>
    </fill>
    <fill>
      <patternFill patternType="solid">
        <fgColor theme="6" tint="0.59999389629810485"/>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9" tint="0.79998168889431442"/>
        <bgColor indexed="64"/>
      </patternFill>
    </fill>
  </fills>
  <borders count="3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style="thin">
        <color indexed="64"/>
      </right>
      <top style="thin">
        <color indexed="64"/>
      </top>
      <bottom style="double">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s>
  <cellStyleXfs count="6">
    <xf numFmtId="0" fontId="0" fillId="0" borderId="0"/>
    <xf numFmtId="165" fontId="2" fillId="0" borderId="0" applyFont="0" applyFill="0" applyBorder="0" applyAlignment="0" applyProtection="0"/>
    <xf numFmtId="0" fontId="5" fillId="0" borderId="0" applyNumberFormat="0" applyFill="0" applyBorder="0" applyAlignment="0" applyProtection="0">
      <alignment vertical="top"/>
      <protection locked="0"/>
    </xf>
    <xf numFmtId="0" fontId="7" fillId="0" borderId="0" applyNumberFormat="0" applyFill="0" applyBorder="0" applyAlignment="0" applyProtection="0">
      <alignment vertical="top"/>
      <protection locked="0"/>
    </xf>
    <xf numFmtId="0" fontId="8" fillId="0" borderId="0" applyNumberFormat="0" applyFill="0" applyBorder="0" applyAlignment="0" applyProtection="0">
      <alignment vertical="top"/>
      <protection locked="0"/>
    </xf>
    <xf numFmtId="165" fontId="2" fillId="0" borderId="0" applyFont="0" applyFill="0" applyBorder="0" applyAlignment="0" applyProtection="0"/>
  </cellStyleXfs>
  <cellXfs count="278">
    <xf numFmtId="0" fontId="0" fillId="0" borderId="0" xfId="0"/>
    <xf numFmtId="16" fontId="0" fillId="0" borderId="0" xfId="0" applyNumberFormat="1" applyAlignment="1">
      <alignment horizontal="center"/>
    </xf>
    <xf numFmtId="0" fontId="0" fillId="0" borderId="0" xfId="0" applyAlignment="1">
      <alignment horizontal="left"/>
    </xf>
    <xf numFmtId="0" fontId="0" fillId="0" borderId="0" xfId="0" applyBorder="1"/>
    <xf numFmtId="0" fontId="0" fillId="0" borderId="0" xfId="0" applyNumberFormat="1" applyBorder="1" applyAlignment="1">
      <alignment horizontal="center"/>
    </xf>
    <xf numFmtId="0" fontId="0" fillId="0" borderId="0" xfId="0" applyFill="1" applyBorder="1" applyAlignment="1">
      <alignment horizontal="center" vertical="center"/>
    </xf>
    <xf numFmtId="0" fontId="0" fillId="0" borderId="0" xfId="0" applyNumberFormat="1" applyBorder="1" applyAlignment="1">
      <alignment horizontal="center" vertical="center"/>
    </xf>
    <xf numFmtId="0" fontId="0" fillId="0" borderId="0" xfId="0" applyAlignment="1">
      <alignment horizontal="center"/>
    </xf>
    <xf numFmtId="0" fontId="0" fillId="0" borderId="0" xfId="0" applyBorder="1" applyAlignment="1">
      <alignment horizontal="left"/>
    </xf>
    <xf numFmtId="0" fontId="0" fillId="0" borderId="0" xfId="0"/>
    <xf numFmtId="2" fontId="0" fillId="0" borderId="0" xfId="0" applyNumberFormat="1" applyAlignment="1">
      <alignment horizontal="center"/>
    </xf>
    <xf numFmtId="2" fontId="0" fillId="0" borderId="0" xfId="0" applyNumberFormat="1" applyBorder="1"/>
    <xf numFmtId="2" fontId="6" fillId="0" borderId="0" xfId="0" applyNumberFormat="1" applyFont="1" applyBorder="1" applyAlignment="1">
      <alignment horizontal="center" vertical="center"/>
    </xf>
    <xf numFmtId="2" fontId="0" fillId="0" borderId="0" xfId="0" applyNumberFormat="1" applyAlignment="1">
      <alignment horizontal="left"/>
    </xf>
    <xf numFmtId="2" fontId="0" fillId="0" borderId="4" xfId="0" applyNumberFormat="1" applyBorder="1" applyAlignment="1" applyProtection="1">
      <alignment horizontal="center" vertical="center"/>
      <protection locked="0"/>
    </xf>
    <xf numFmtId="164" fontId="0" fillId="0" borderId="0" xfId="0" applyNumberFormat="1" applyBorder="1" applyAlignment="1">
      <alignment horizontal="center"/>
    </xf>
    <xf numFmtId="164" fontId="0" fillId="0" borderId="0" xfId="0" applyNumberFormat="1"/>
    <xf numFmtId="166" fontId="0" fillId="0" borderId="0" xfId="0" applyNumberFormat="1" applyBorder="1" applyAlignment="1">
      <alignment horizontal="center" vertical="center"/>
    </xf>
    <xf numFmtId="0" fontId="3" fillId="0" borderId="0" xfId="0" applyFont="1" applyAlignment="1" applyProtection="1">
      <alignment horizontal="right" vertical="center"/>
      <protection hidden="1"/>
    </xf>
    <xf numFmtId="0" fontId="0" fillId="0" borderId="0" xfId="0" applyBorder="1" applyAlignment="1">
      <alignment horizontal="right"/>
    </xf>
    <xf numFmtId="2" fontId="0" fillId="0" borderId="0" xfId="0" applyNumberFormat="1" applyAlignment="1" applyProtection="1">
      <alignment horizontal="center"/>
      <protection hidden="1"/>
    </xf>
    <xf numFmtId="0" fontId="0" fillId="0" borderId="0" xfId="0" applyAlignment="1" applyProtection="1">
      <alignment horizontal="center"/>
      <protection hidden="1"/>
    </xf>
    <xf numFmtId="0" fontId="0" fillId="0" borderId="0" xfId="0" applyFill="1" applyBorder="1" applyAlignment="1" applyProtection="1">
      <alignment horizontal="center" vertical="center"/>
      <protection hidden="1"/>
    </xf>
    <xf numFmtId="0" fontId="3" fillId="0" borderId="0" xfId="0" applyFont="1" applyAlignment="1" applyProtection="1">
      <alignment vertical="center"/>
      <protection hidden="1"/>
    </xf>
    <xf numFmtId="0" fontId="3" fillId="0" borderId="0" xfId="0" applyFont="1" applyAlignment="1" applyProtection="1">
      <alignment horizontal="left" vertical="center"/>
      <protection locked="0"/>
    </xf>
    <xf numFmtId="0" fontId="4" fillId="0" borderId="0" xfId="0" applyFont="1" applyAlignment="1" applyProtection="1">
      <alignment horizontal="center" vertical="center"/>
      <protection hidden="1"/>
    </xf>
    <xf numFmtId="0" fontId="0" fillId="0" borderId="0" xfId="0" applyProtection="1">
      <protection hidden="1"/>
    </xf>
    <xf numFmtId="16" fontId="0" fillId="0" borderId="0" xfId="0" applyNumberFormat="1" applyAlignment="1" applyProtection="1">
      <alignment horizontal="center"/>
      <protection hidden="1"/>
    </xf>
    <xf numFmtId="0" fontId="0" fillId="0" borderId="0" xfId="0" applyAlignment="1">
      <alignment horizontal="right"/>
    </xf>
    <xf numFmtId="0" fontId="9" fillId="2" borderId="1" xfId="4" applyFont="1" applyFill="1" applyBorder="1" applyAlignment="1" applyProtection="1">
      <alignment horizontal="left" vertical="center"/>
      <protection hidden="1"/>
    </xf>
    <xf numFmtId="0" fontId="0" fillId="0" borderId="8" xfId="0" applyFill="1" applyBorder="1" applyAlignment="1" applyProtection="1">
      <alignment horizontal="center" vertical="center"/>
      <protection locked="0"/>
    </xf>
    <xf numFmtId="0" fontId="0" fillId="0" borderId="4" xfId="0" applyFill="1" applyBorder="1" applyAlignment="1" applyProtection="1">
      <alignment horizontal="center" vertical="center"/>
      <protection hidden="1"/>
    </xf>
    <xf numFmtId="164" fontId="0" fillId="0" borderId="0" xfId="0" applyNumberFormat="1" applyFill="1" applyBorder="1" applyAlignment="1">
      <alignment horizontal="center"/>
    </xf>
    <xf numFmtId="166" fontId="0" fillId="0" borderId="8" xfId="0" applyNumberFormat="1" applyFill="1" applyBorder="1" applyAlignment="1" applyProtection="1">
      <alignment horizontal="center" vertical="center"/>
      <protection hidden="1"/>
    </xf>
    <xf numFmtId="0" fontId="0" fillId="0" borderId="0" xfId="0" applyNumberFormat="1" applyFill="1" applyBorder="1" applyAlignment="1">
      <alignment horizontal="center" vertical="center"/>
    </xf>
    <xf numFmtId="0" fontId="0" fillId="0" borderId="0" xfId="0" applyFill="1" applyAlignment="1">
      <alignment horizontal="center"/>
    </xf>
    <xf numFmtId="2" fontId="1" fillId="0" borderId="0" xfId="0" applyNumberFormat="1" applyFont="1" applyFill="1" applyBorder="1" applyAlignment="1">
      <alignment horizontal="right"/>
    </xf>
    <xf numFmtId="0" fontId="1" fillId="0" borderId="0" xfId="0" applyFont="1" applyFill="1" applyBorder="1" applyAlignment="1" applyProtection="1">
      <alignment horizontal="center"/>
      <protection hidden="1"/>
    </xf>
    <xf numFmtId="2" fontId="6" fillId="0" borderId="0" xfId="0" applyNumberFormat="1" applyFont="1" applyFill="1" applyBorder="1" applyAlignment="1" applyProtection="1">
      <alignment horizontal="center" vertical="center"/>
      <protection hidden="1"/>
    </xf>
    <xf numFmtId="0" fontId="0" fillId="0" borderId="0" xfId="0" applyFill="1" applyBorder="1" applyAlignment="1">
      <alignment horizontal="left"/>
    </xf>
    <xf numFmtId="167" fontId="0" fillId="0" borderId="0" xfId="5" applyNumberFormat="1" applyFont="1" applyFill="1" applyBorder="1" applyProtection="1">
      <protection locked="0"/>
    </xf>
    <xf numFmtId="164" fontId="0" fillId="0" borderId="4" xfId="0" applyNumberFormat="1" applyFill="1" applyBorder="1" applyAlignment="1" applyProtection="1">
      <alignment horizontal="center" vertical="center"/>
      <protection locked="0"/>
    </xf>
    <xf numFmtId="164" fontId="0" fillId="0" borderId="0" xfId="0" applyNumberFormat="1" applyAlignment="1">
      <alignment vertical="center"/>
    </xf>
    <xf numFmtId="166" fontId="0" fillId="0" borderId="0" xfId="0" applyNumberFormat="1" applyFill="1" applyBorder="1" applyAlignment="1" applyProtection="1">
      <alignment horizontal="center" vertical="center"/>
      <protection hidden="1"/>
    </xf>
    <xf numFmtId="0" fontId="0" fillId="0" borderId="4" xfId="0" applyFill="1" applyBorder="1" applyAlignment="1" applyProtection="1">
      <alignment horizontal="center" vertical="center"/>
      <protection locked="0"/>
    </xf>
    <xf numFmtId="168" fontId="3" fillId="0" borderId="0" xfId="0" applyNumberFormat="1" applyFont="1" applyAlignment="1" applyProtection="1">
      <alignment vertical="center"/>
      <protection hidden="1"/>
    </xf>
    <xf numFmtId="168" fontId="0" fillId="0" borderId="0" xfId="0" applyNumberFormat="1"/>
    <xf numFmtId="0" fontId="0" fillId="0" borderId="4" xfId="0" applyBorder="1" applyAlignment="1" applyProtection="1">
      <alignment horizontal="center" vertical="center"/>
      <protection hidden="1"/>
    </xf>
    <xf numFmtId="0" fontId="1" fillId="0" borderId="1" xfId="0" applyFont="1" applyBorder="1" applyAlignment="1" applyProtection="1">
      <alignment horizontal="center" vertical="center"/>
      <protection hidden="1"/>
    </xf>
    <xf numFmtId="169" fontId="4" fillId="0" borderId="0" xfId="0" applyNumberFormat="1" applyFont="1" applyAlignment="1" applyProtection="1">
      <alignment horizontal="center" vertical="center"/>
      <protection hidden="1"/>
    </xf>
    <xf numFmtId="169" fontId="0" fillId="0" borderId="0" xfId="0" applyNumberFormat="1" applyAlignment="1">
      <alignment horizontal="center"/>
    </xf>
    <xf numFmtId="169" fontId="1" fillId="0" borderId="0" xfId="0" applyNumberFormat="1" applyFont="1" applyFill="1" applyBorder="1" applyAlignment="1" applyProtection="1">
      <alignment horizontal="center"/>
      <protection hidden="1"/>
    </xf>
    <xf numFmtId="169" fontId="9" fillId="0" borderId="4" xfId="4" applyNumberFormat="1" applyFont="1" applyBorder="1" applyAlignment="1" applyProtection="1">
      <alignment horizontal="center" vertical="center"/>
      <protection locked="0"/>
    </xf>
    <xf numFmtId="0" fontId="9" fillId="2" borderId="2" xfId="4" applyFont="1" applyFill="1" applyBorder="1" applyAlignment="1" applyProtection="1">
      <alignment horizontal="left" vertical="center"/>
      <protection hidden="1"/>
    </xf>
    <xf numFmtId="0" fontId="0" fillId="0" borderId="1" xfId="0" applyFill="1" applyBorder="1" applyAlignment="1" applyProtection="1">
      <alignment horizontal="center" vertical="center"/>
      <protection locked="0"/>
    </xf>
    <xf numFmtId="164" fontId="10" fillId="2" borderId="2" xfId="0" applyNumberFormat="1" applyFont="1" applyFill="1" applyBorder="1" applyAlignment="1" applyProtection="1">
      <alignment horizontal="center"/>
      <protection hidden="1"/>
    </xf>
    <xf numFmtId="168" fontId="0" fillId="2" borderId="3" xfId="0" applyNumberFormat="1" applyFill="1" applyBorder="1" applyProtection="1">
      <protection hidden="1"/>
    </xf>
    <xf numFmtId="166" fontId="0" fillId="0" borderId="4" xfId="0" applyNumberFormat="1" applyFill="1" applyBorder="1" applyAlignment="1" applyProtection="1">
      <alignment horizontal="center" vertical="center"/>
      <protection hidden="1"/>
    </xf>
    <xf numFmtId="0" fontId="0" fillId="0" borderId="0" xfId="0" applyFill="1" applyAlignment="1" applyProtection="1">
      <alignment horizontal="right"/>
      <protection hidden="1"/>
    </xf>
    <xf numFmtId="0" fontId="1" fillId="0" borderId="0" xfId="0" applyFont="1" applyFill="1" applyBorder="1" applyAlignment="1" applyProtection="1">
      <alignment horizontal="right"/>
      <protection hidden="1"/>
    </xf>
    <xf numFmtId="0" fontId="1" fillId="0" borderId="0" xfId="0" applyFont="1" applyFill="1" applyBorder="1" applyAlignment="1">
      <alignment horizontal="right"/>
    </xf>
    <xf numFmtId="0" fontId="0" fillId="0" borderId="0" xfId="0" applyFill="1" applyBorder="1" applyAlignment="1" applyProtection="1">
      <alignment horizontal="right"/>
      <protection hidden="1"/>
    </xf>
    <xf numFmtId="2" fontId="0" fillId="0" borderId="0" xfId="0" applyNumberFormat="1" applyAlignment="1">
      <alignment horizontal="right"/>
    </xf>
    <xf numFmtId="2" fontId="1" fillId="0" borderId="0" xfId="0" applyNumberFormat="1" applyFont="1" applyFill="1" applyAlignment="1" applyProtection="1">
      <alignment horizontal="right" vertical="top"/>
      <protection hidden="1"/>
    </xf>
    <xf numFmtId="167" fontId="0" fillId="0" borderId="0" xfId="5" applyNumberFormat="1" applyFont="1" applyFill="1" applyBorder="1" applyAlignment="1" applyProtection="1">
      <alignment horizontal="center" vertical="top"/>
      <protection hidden="1"/>
    </xf>
    <xf numFmtId="2" fontId="1" fillId="0" borderId="0" xfId="0" applyNumberFormat="1" applyFont="1" applyFill="1" applyBorder="1" applyAlignment="1" applyProtection="1">
      <alignment horizontal="right" vertical="top"/>
      <protection hidden="1"/>
    </xf>
    <xf numFmtId="164" fontId="0" fillId="0" borderId="3" xfId="0" applyNumberFormat="1" applyFill="1" applyBorder="1" applyAlignment="1" applyProtection="1">
      <alignment horizontal="right" vertical="center"/>
      <protection hidden="1"/>
    </xf>
    <xf numFmtId="0" fontId="0" fillId="2" borderId="0" xfId="0" applyNumberFormat="1" applyFill="1" applyBorder="1" applyAlignment="1" applyProtection="1">
      <alignment horizontal="center"/>
      <protection hidden="1"/>
    </xf>
    <xf numFmtId="0" fontId="0" fillId="0" borderId="0" xfId="0" applyFill="1" applyAlignment="1" applyProtection="1">
      <alignment horizontal="right"/>
      <protection hidden="1"/>
    </xf>
    <xf numFmtId="0" fontId="0" fillId="0" borderId="0" xfId="0" applyFill="1" applyBorder="1" applyAlignment="1" applyProtection="1">
      <alignment horizontal="right"/>
      <protection hidden="1"/>
    </xf>
    <xf numFmtId="0" fontId="1" fillId="0" borderId="0" xfId="0" applyFont="1" applyFill="1" applyBorder="1" applyAlignment="1">
      <alignment horizontal="right"/>
    </xf>
    <xf numFmtId="0" fontId="1" fillId="0" borderId="0" xfId="0" applyFont="1" applyFill="1" applyBorder="1" applyAlignment="1" applyProtection="1">
      <alignment horizontal="right"/>
      <protection hidden="1"/>
    </xf>
    <xf numFmtId="2" fontId="1" fillId="0" borderId="0" xfId="0" applyNumberFormat="1" applyFont="1" applyFill="1" applyAlignment="1" applyProtection="1">
      <alignment horizontal="right" vertical="top"/>
      <protection hidden="1"/>
    </xf>
    <xf numFmtId="0" fontId="0" fillId="2" borderId="24" xfId="0" applyNumberFormat="1" applyFill="1" applyBorder="1" applyAlignment="1" applyProtection="1">
      <alignment horizontal="center"/>
      <protection hidden="1"/>
    </xf>
    <xf numFmtId="2" fontId="0" fillId="2" borderId="2" xfId="0" applyNumberFormat="1" applyFill="1" applyBorder="1" applyAlignment="1" applyProtection="1">
      <alignment horizontal="center" vertical="center"/>
      <protection locked="0"/>
    </xf>
    <xf numFmtId="0" fontId="0" fillId="2" borderId="2" xfId="0" applyFill="1" applyBorder="1" applyAlignment="1" applyProtection="1">
      <alignment horizontal="center" vertical="center"/>
      <protection locked="0"/>
    </xf>
    <xf numFmtId="2" fontId="1" fillId="0" borderId="0" xfId="0" applyNumberFormat="1" applyFont="1" applyFill="1" applyAlignment="1" applyProtection="1">
      <alignment horizontal="right" vertical="top"/>
      <protection hidden="1"/>
    </xf>
    <xf numFmtId="0" fontId="1" fillId="0" borderId="0" xfId="0" applyFont="1" applyFill="1" applyBorder="1" applyAlignment="1" applyProtection="1">
      <alignment horizontal="right"/>
      <protection hidden="1"/>
    </xf>
    <xf numFmtId="0" fontId="0" fillId="0" borderId="0" xfId="0" applyFill="1" applyAlignment="1" applyProtection="1">
      <alignment horizontal="right"/>
      <protection hidden="1"/>
    </xf>
    <xf numFmtId="0" fontId="0" fillId="0" borderId="0" xfId="0" applyFill="1" applyBorder="1" applyAlignment="1" applyProtection="1">
      <alignment horizontal="right"/>
      <protection hidden="1"/>
    </xf>
    <xf numFmtId="0" fontId="0" fillId="0" borderId="0" xfId="0" applyFill="1" applyBorder="1" applyAlignment="1" applyProtection="1">
      <alignment horizontal="left"/>
      <protection hidden="1"/>
    </xf>
    <xf numFmtId="171" fontId="0" fillId="0" borderId="13" xfId="0" applyNumberFormat="1" applyBorder="1" applyAlignment="1" applyProtection="1">
      <alignment horizontal="center" vertical="center"/>
      <protection hidden="1"/>
    </xf>
    <xf numFmtId="0" fontId="1" fillId="0" borderId="0" xfId="0" applyFont="1" applyFill="1" applyBorder="1" applyAlignment="1" applyProtection="1">
      <alignment horizontal="right"/>
      <protection hidden="1"/>
    </xf>
    <xf numFmtId="170" fontId="0" fillId="0" borderId="0" xfId="5" applyNumberFormat="1" applyFont="1" applyFill="1" applyBorder="1" applyAlignment="1" applyProtection="1">
      <alignment horizontal="center" vertical="top"/>
      <protection hidden="1"/>
    </xf>
    <xf numFmtId="0" fontId="0" fillId="0" borderId="0" xfId="0" applyNumberFormat="1"/>
    <xf numFmtId="170" fontId="2" fillId="0" borderId="0" xfId="5" applyNumberFormat="1" applyFont="1" applyFill="1" applyBorder="1" applyAlignment="1" applyProtection="1">
      <alignment horizontal="center" vertical="top"/>
      <protection hidden="1"/>
    </xf>
    <xf numFmtId="16" fontId="0" fillId="0" borderId="0" xfId="0" applyNumberFormat="1" applyBorder="1" applyAlignment="1">
      <alignment horizontal="center"/>
    </xf>
    <xf numFmtId="166" fontId="0" fillId="0" borderId="0" xfId="0" applyNumberFormat="1" applyFill="1" applyBorder="1" applyAlignment="1">
      <alignment horizontal="center"/>
    </xf>
    <xf numFmtId="2" fontId="0" fillId="0" borderId="0" xfId="0" applyNumberFormat="1"/>
    <xf numFmtId="2" fontId="1" fillId="0" borderId="0" xfId="0" applyNumberFormat="1" applyFont="1" applyFill="1" applyAlignment="1" applyProtection="1">
      <alignment horizontal="right" vertical="top"/>
      <protection hidden="1"/>
    </xf>
    <xf numFmtId="2" fontId="1" fillId="0" borderId="0" xfId="0" applyNumberFormat="1" applyFont="1" applyFill="1" applyAlignment="1" applyProtection="1">
      <alignment horizontal="right" vertical="top"/>
      <protection hidden="1"/>
    </xf>
    <xf numFmtId="170" fontId="0" fillId="0" borderId="0" xfId="0" applyNumberFormat="1" applyBorder="1" applyAlignment="1" applyProtection="1">
      <alignment horizontal="center"/>
      <protection hidden="1"/>
    </xf>
    <xf numFmtId="2" fontId="1" fillId="0" borderId="0" xfId="0" applyNumberFormat="1" applyFont="1" applyFill="1" applyAlignment="1" applyProtection="1">
      <alignment horizontal="right" vertical="top"/>
      <protection hidden="1"/>
    </xf>
    <xf numFmtId="167" fontId="0" fillId="0" borderId="0" xfId="5" applyNumberFormat="1" applyFont="1" applyFill="1" applyBorder="1" applyProtection="1">
      <protection hidden="1"/>
    </xf>
    <xf numFmtId="0" fontId="1" fillId="4" borderId="4" xfId="0" applyFont="1" applyFill="1" applyBorder="1" applyAlignment="1" applyProtection="1">
      <alignment horizontal="center" vertical="center"/>
      <protection locked="0"/>
    </xf>
    <xf numFmtId="164" fontId="0" fillId="3" borderId="4" xfId="0" applyNumberFormat="1" applyFill="1" applyBorder="1" applyAlignment="1" applyProtection="1">
      <alignment horizontal="left"/>
      <protection hidden="1"/>
    </xf>
    <xf numFmtId="2" fontId="1" fillId="0" borderId="0" xfId="0" applyNumberFormat="1" applyFont="1" applyFill="1" applyAlignment="1" applyProtection="1">
      <alignment horizontal="right" vertical="top"/>
      <protection hidden="1"/>
    </xf>
    <xf numFmtId="167" fontId="0" fillId="0" borderId="0" xfId="5" applyNumberFormat="1" applyFont="1" applyFill="1" applyBorder="1" applyAlignment="1" applyProtection="1">
      <alignment horizontal="center" vertical="top"/>
      <protection hidden="1"/>
    </xf>
    <xf numFmtId="164" fontId="20" fillId="2" borderId="2" xfId="0" applyNumberFormat="1" applyFont="1" applyFill="1" applyBorder="1" applyProtection="1">
      <protection hidden="1"/>
    </xf>
    <xf numFmtId="0" fontId="19" fillId="0" borderId="0" xfId="0" applyFont="1" applyBorder="1" applyAlignment="1" applyProtection="1">
      <alignment horizontal="center"/>
      <protection hidden="1"/>
    </xf>
    <xf numFmtId="169" fontId="0" fillId="0" borderId="0" xfId="0" applyNumberFormat="1" applyAlignment="1" applyProtection="1">
      <alignment horizontal="center"/>
      <protection hidden="1"/>
    </xf>
    <xf numFmtId="2" fontId="0" fillId="0" borderId="0" xfId="0" applyNumberFormat="1" applyBorder="1" applyProtection="1">
      <protection hidden="1"/>
    </xf>
    <xf numFmtId="0" fontId="0" fillId="0" borderId="0" xfId="0" applyNumberFormat="1" applyBorder="1" applyAlignment="1" applyProtection="1">
      <alignment horizontal="center" vertical="center"/>
      <protection hidden="1"/>
    </xf>
    <xf numFmtId="164" fontId="0" fillId="0" borderId="0" xfId="0" applyNumberFormat="1" applyProtection="1">
      <protection hidden="1"/>
    </xf>
    <xf numFmtId="168" fontId="0" fillId="0" borderId="0" xfId="0" applyNumberFormat="1" applyProtection="1">
      <protection hidden="1"/>
    </xf>
    <xf numFmtId="0" fontId="1" fillId="0" borderId="0" xfId="0" applyFont="1" applyBorder="1" applyAlignment="1" applyProtection="1">
      <alignment horizontal="center"/>
      <protection hidden="1"/>
    </xf>
    <xf numFmtId="2" fontId="1" fillId="0" borderId="0" xfId="0" applyNumberFormat="1" applyFont="1" applyFill="1" applyBorder="1" applyAlignment="1" applyProtection="1">
      <alignment horizontal="right"/>
      <protection hidden="1"/>
    </xf>
    <xf numFmtId="0" fontId="0" fillId="0" borderId="0" xfId="0" applyNumberFormat="1" applyFill="1" applyBorder="1" applyAlignment="1" applyProtection="1">
      <alignment horizontal="center" vertical="center"/>
      <protection hidden="1"/>
    </xf>
    <xf numFmtId="0" fontId="0" fillId="0" borderId="0" xfId="0" applyAlignment="1" applyProtection="1">
      <alignment horizontal="left"/>
      <protection hidden="1"/>
    </xf>
    <xf numFmtId="2" fontId="0" fillId="0" borderId="0" xfId="0" applyNumberFormat="1" applyAlignment="1" applyProtection="1">
      <alignment horizontal="right"/>
      <protection hidden="1"/>
    </xf>
    <xf numFmtId="2" fontId="0" fillId="0" borderId="0" xfId="0" applyNumberFormat="1" applyBorder="1" applyAlignment="1" applyProtection="1">
      <alignment horizontal="center"/>
      <protection hidden="1"/>
    </xf>
    <xf numFmtId="0" fontId="13" fillId="0" borderId="12" xfId="0" applyFont="1" applyBorder="1" applyAlignment="1" applyProtection="1">
      <alignment horizontal="center"/>
      <protection hidden="1"/>
    </xf>
    <xf numFmtId="0" fontId="13" fillId="0" borderId="4" xfId="0" applyFont="1" applyBorder="1" applyAlignment="1" applyProtection="1">
      <alignment horizontal="center"/>
      <protection hidden="1"/>
    </xf>
    <xf numFmtId="2" fontId="13" fillId="0" borderId="3" xfId="0" applyNumberFormat="1" applyFont="1" applyBorder="1" applyAlignment="1" applyProtection="1">
      <alignment horizontal="center"/>
      <protection hidden="1"/>
    </xf>
    <xf numFmtId="0" fontId="1" fillId="0" borderId="4" xfId="0" applyFont="1" applyBorder="1" applyAlignment="1" applyProtection="1">
      <alignment horizontal="center" vertical="center"/>
      <protection hidden="1"/>
    </xf>
    <xf numFmtId="2" fontId="0" fillId="0" borderId="8" xfId="0" applyNumberFormat="1" applyBorder="1" applyAlignment="1" applyProtection="1">
      <alignment horizontal="center" vertical="center"/>
      <protection locked="0"/>
    </xf>
    <xf numFmtId="0" fontId="1" fillId="0" borderId="4" xfId="0" applyFont="1" applyBorder="1" applyAlignment="1" applyProtection="1">
      <alignment horizontal="center"/>
      <protection hidden="1"/>
    </xf>
    <xf numFmtId="0" fontId="1" fillId="0" borderId="13" xfId="0" applyFont="1" applyFill="1" applyBorder="1" applyAlignment="1" applyProtection="1">
      <alignment horizontal="center" vertical="center"/>
      <protection hidden="1"/>
    </xf>
    <xf numFmtId="0" fontId="1" fillId="0" borderId="8" xfId="0" applyFont="1" applyFill="1" applyBorder="1" applyAlignment="1" applyProtection="1">
      <alignment horizontal="center"/>
      <protection hidden="1"/>
    </xf>
    <xf numFmtId="0" fontId="19" fillId="0" borderId="13" xfId="0" applyFont="1" applyFill="1" applyBorder="1" applyAlignment="1" applyProtection="1">
      <alignment horizontal="center" vertical="center"/>
      <protection hidden="1"/>
    </xf>
    <xf numFmtId="0" fontId="19" fillId="0" borderId="13" xfId="0" applyFont="1" applyFill="1" applyBorder="1" applyAlignment="1" applyProtection="1">
      <alignment horizontal="center"/>
      <protection hidden="1"/>
    </xf>
    <xf numFmtId="0" fontId="1" fillId="0" borderId="13" xfId="0" applyFont="1" applyFill="1" applyBorder="1" applyAlignment="1" applyProtection="1">
      <alignment horizontal="center"/>
      <protection hidden="1"/>
    </xf>
    <xf numFmtId="2" fontId="0" fillId="0" borderId="4" xfId="0" applyNumberFormat="1" applyBorder="1" applyAlignment="1" applyProtection="1">
      <alignment horizontal="center" vertical="center"/>
      <protection hidden="1"/>
    </xf>
    <xf numFmtId="164" fontId="0" fillId="0" borderId="4" xfId="0" applyNumberFormat="1" applyBorder="1" applyAlignment="1">
      <alignment vertical="center"/>
    </xf>
    <xf numFmtId="168" fontId="0" fillId="0" borderId="4" xfId="0" applyNumberFormat="1" applyBorder="1" applyAlignment="1">
      <alignment horizontal="center" vertical="center"/>
    </xf>
    <xf numFmtId="0" fontId="0" fillId="0" borderId="4" xfId="0" applyBorder="1" applyAlignment="1" applyProtection="1">
      <alignment horizontal="center"/>
      <protection hidden="1"/>
    </xf>
    <xf numFmtId="164" fontId="0" fillId="0" borderId="4" xfId="0" applyNumberFormat="1" applyBorder="1"/>
    <xf numFmtId="168" fontId="0" fillId="0" borderId="4" xfId="0" applyNumberFormat="1" applyBorder="1" applyAlignment="1">
      <alignment horizontal="center"/>
    </xf>
    <xf numFmtId="0" fontId="11" fillId="0" borderId="8" xfId="0" applyFont="1" applyFill="1" applyBorder="1" applyAlignment="1" applyProtection="1">
      <alignment horizontal="center" wrapText="1"/>
      <protection hidden="1"/>
    </xf>
    <xf numFmtId="164" fontId="11" fillId="0" borderId="8" xfId="0" applyNumberFormat="1" applyFont="1" applyBorder="1" applyAlignment="1" applyProtection="1">
      <alignment horizontal="center" wrapText="1"/>
      <protection hidden="1"/>
    </xf>
    <xf numFmtId="168" fontId="11" fillId="0" borderId="8" xfId="0" applyNumberFormat="1" applyFont="1" applyBorder="1" applyAlignment="1" applyProtection="1">
      <alignment horizontal="center"/>
      <protection hidden="1"/>
    </xf>
    <xf numFmtId="168" fontId="0" fillId="2" borderId="0" xfId="0" applyNumberFormat="1" applyFill="1" applyBorder="1" applyProtection="1">
      <protection hidden="1"/>
    </xf>
    <xf numFmtId="164" fontId="0" fillId="5" borderId="4" xfId="0" applyNumberFormat="1" applyFill="1" applyBorder="1" applyProtection="1">
      <protection locked="0"/>
    </xf>
    <xf numFmtId="168" fontId="0" fillId="5" borderId="4" xfId="0" applyNumberFormat="1" applyFill="1" applyBorder="1" applyProtection="1">
      <protection locked="0"/>
    </xf>
    <xf numFmtId="168" fontId="0" fillId="5" borderId="13" xfId="0" applyNumberFormat="1" applyFill="1" applyBorder="1" applyProtection="1">
      <protection locked="0"/>
    </xf>
    <xf numFmtId="168" fontId="0" fillId="5" borderId="8" xfId="0" applyNumberFormat="1" applyFill="1" applyBorder="1" applyProtection="1">
      <protection locked="0"/>
    </xf>
    <xf numFmtId="168" fontId="0" fillId="2" borderId="2" xfId="0" applyNumberFormat="1" applyFill="1" applyBorder="1" applyProtection="1">
      <protection hidden="1"/>
    </xf>
    <xf numFmtId="164" fontId="20" fillId="2" borderId="0" xfId="0" applyNumberFormat="1" applyFont="1" applyFill="1" applyBorder="1" applyProtection="1">
      <protection hidden="1"/>
    </xf>
    <xf numFmtId="164" fontId="0" fillId="6" borderId="4" xfId="0" applyNumberFormat="1" applyFill="1" applyBorder="1" applyProtection="1">
      <protection locked="0"/>
    </xf>
    <xf numFmtId="168" fontId="0" fillId="6" borderId="4" xfId="0" applyNumberFormat="1" applyFill="1" applyBorder="1" applyProtection="1">
      <protection locked="0"/>
    </xf>
    <xf numFmtId="168" fontId="0" fillId="6" borderId="13" xfId="0" applyNumberFormat="1" applyFill="1" applyBorder="1" applyProtection="1">
      <protection locked="0"/>
    </xf>
    <xf numFmtId="168" fontId="0" fillId="6" borderId="8" xfId="0" applyNumberFormat="1" applyFill="1" applyBorder="1" applyProtection="1">
      <protection locked="0"/>
    </xf>
    <xf numFmtId="0" fontId="0" fillId="6" borderId="25" xfId="0" applyNumberFormat="1" applyFill="1" applyBorder="1" applyAlignment="1" applyProtection="1">
      <alignment horizontal="center"/>
      <protection locked="0"/>
    </xf>
    <xf numFmtId="0" fontId="0" fillId="6" borderId="26" xfId="0" applyNumberFormat="1" applyFill="1" applyBorder="1" applyAlignment="1" applyProtection="1">
      <alignment horizontal="center"/>
      <protection locked="0"/>
    </xf>
    <xf numFmtId="0" fontId="0" fillId="6" borderId="27" xfId="0" applyNumberFormat="1" applyFill="1" applyBorder="1" applyAlignment="1" applyProtection="1">
      <alignment horizontal="center"/>
      <protection locked="0"/>
    </xf>
    <xf numFmtId="0" fontId="0" fillId="6" borderId="31" xfId="0" applyNumberFormat="1" applyFill="1" applyBorder="1" applyAlignment="1" applyProtection="1">
      <alignment horizontal="center"/>
      <protection locked="0"/>
    </xf>
    <xf numFmtId="0" fontId="0" fillId="6" borderId="32" xfId="0" applyNumberFormat="1" applyFill="1" applyBorder="1" applyAlignment="1" applyProtection="1">
      <alignment horizontal="center"/>
      <protection locked="0"/>
    </xf>
    <xf numFmtId="0" fontId="0" fillId="6" borderId="18" xfId="0" applyNumberFormat="1" applyFill="1" applyBorder="1" applyAlignment="1" applyProtection="1">
      <alignment horizontal="center"/>
      <protection locked="0"/>
    </xf>
    <xf numFmtId="0" fontId="0" fillId="6" borderId="20" xfId="0" applyNumberFormat="1" applyFill="1" applyBorder="1" applyAlignment="1" applyProtection="1">
      <alignment horizontal="center"/>
      <protection locked="0"/>
    </xf>
    <xf numFmtId="0" fontId="0" fillId="6" borderId="22" xfId="0" applyNumberFormat="1" applyFill="1" applyBorder="1" applyAlignment="1" applyProtection="1">
      <alignment horizontal="center"/>
      <protection locked="0"/>
    </xf>
    <xf numFmtId="0" fontId="0" fillId="6" borderId="29" xfId="0" applyNumberFormat="1" applyFill="1" applyBorder="1" applyAlignment="1" applyProtection="1">
      <alignment horizontal="center"/>
      <protection locked="0"/>
    </xf>
    <xf numFmtId="0" fontId="0" fillId="6" borderId="30" xfId="0" applyNumberFormat="1" applyFill="1" applyBorder="1" applyAlignment="1" applyProtection="1">
      <alignment horizontal="center"/>
      <protection locked="0"/>
    </xf>
    <xf numFmtId="0" fontId="0" fillId="5" borderId="19" xfId="0" applyNumberFormat="1" applyFill="1" applyBorder="1" applyAlignment="1" applyProtection="1">
      <alignment horizontal="center"/>
      <protection locked="0"/>
    </xf>
    <xf numFmtId="0" fontId="0" fillId="5" borderId="21" xfId="0" applyNumberFormat="1" applyFill="1" applyBorder="1" applyAlignment="1" applyProtection="1">
      <alignment horizontal="center"/>
      <protection locked="0"/>
    </xf>
    <xf numFmtId="0" fontId="0" fillId="5" borderId="23" xfId="0" applyNumberFormat="1" applyFill="1" applyBorder="1" applyAlignment="1" applyProtection="1">
      <alignment horizontal="center"/>
      <protection locked="0"/>
    </xf>
    <xf numFmtId="0" fontId="0" fillId="5" borderId="28" xfId="0" applyNumberFormat="1" applyFill="1" applyBorder="1" applyAlignment="1" applyProtection="1">
      <alignment horizontal="center"/>
      <protection locked="0"/>
    </xf>
    <xf numFmtId="0" fontId="0" fillId="5" borderId="29" xfId="0" applyNumberFormat="1" applyFill="1" applyBorder="1" applyAlignment="1" applyProtection="1">
      <alignment horizontal="center"/>
      <protection locked="0"/>
    </xf>
    <xf numFmtId="0" fontId="0" fillId="5" borderId="30" xfId="0" applyNumberFormat="1" applyFill="1" applyBorder="1" applyAlignment="1" applyProtection="1">
      <alignment horizontal="center"/>
      <protection locked="0"/>
    </xf>
    <xf numFmtId="0" fontId="0" fillId="6" borderId="28" xfId="0" applyNumberFormat="1" applyFill="1" applyBorder="1" applyAlignment="1" applyProtection="1">
      <alignment horizontal="center"/>
      <protection locked="0"/>
    </xf>
    <xf numFmtId="169" fontId="13" fillId="0" borderId="3" xfId="0" applyNumberFormat="1" applyFont="1" applyBorder="1" applyAlignment="1" applyProtection="1">
      <alignment horizontal="center"/>
      <protection hidden="1"/>
    </xf>
    <xf numFmtId="169" fontId="3" fillId="0" borderId="0" xfId="0" applyNumberFormat="1" applyFont="1" applyAlignment="1" applyProtection="1">
      <alignment horizontal="center" vertical="top"/>
      <protection locked="0"/>
    </xf>
    <xf numFmtId="169" fontId="9" fillId="0" borderId="4" xfId="4" applyNumberFormat="1" applyFont="1" applyBorder="1" applyAlignment="1" applyProtection="1">
      <alignment horizontal="center" vertical="center" wrapText="1"/>
      <protection locked="0"/>
    </xf>
    <xf numFmtId="169" fontId="9" fillId="0" borderId="13" xfId="4" applyNumberFormat="1" applyFont="1" applyBorder="1" applyAlignment="1" applyProtection="1">
      <alignment horizontal="center" vertical="center"/>
      <protection locked="0"/>
    </xf>
    <xf numFmtId="169" fontId="9" fillId="2" borderId="2" xfId="4" applyNumberFormat="1" applyFont="1" applyFill="1" applyBorder="1" applyAlignment="1" applyProtection="1">
      <alignment horizontal="center" vertical="center"/>
      <protection hidden="1"/>
    </xf>
    <xf numFmtId="169" fontId="9" fillId="0" borderId="8" xfId="4" applyNumberFormat="1" applyFont="1" applyBorder="1" applyAlignment="1" applyProtection="1">
      <alignment horizontal="center" vertical="center"/>
      <protection locked="0"/>
    </xf>
    <xf numFmtId="169" fontId="9" fillId="0" borderId="7" xfId="4" applyNumberFormat="1" applyFont="1" applyBorder="1" applyAlignment="1" applyProtection="1">
      <alignment horizontal="center" vertical="center"/>
      <protection locked="0"/>
    </xf>
    <xf numFmtId="169" fontId="9" fillId="0" borderId="1" xfId="4" applyNumberFormat="1" applyFont="1" applyBorder="1" applyAlignment="1" applyProtection="1">
      <alignment horizontal="center" vertical="center"/>
      <protection locked="0"/>
    </xf>
    <xf numFmtId="169" fontId="0" fillId="0" borderId="0" xfId="0" applyNumberFormat="1" applyBorder="1" applyAlignment="1">
      <alignment horizontal="center"/>
    </xf>
    <xf numFmtId="169" fontId="9" fillId="0" borderId="12" xfId="4" applyNumberFormat="1" applyFont="1" applyBorder="1" applyAlignment="1" applyProtection="1">
      <alignment horizontal="center" vertical="center"/>
      <protection locked="0"/>
    </xf>
    <xf numFmtId="169" fontId="9" fillId="0" borderId="7" xfId="4" applyNumberFormat="1" applyFont="1" applyFill="1" applyBorder="1" applyAlignment="1" applyProtection="1">
      <alignment horizontal="center" vertical="center"/>
      <protection locked="0"/>
    </xf>
    <xf numFmtId="169" fontId="9" fillId="0" borderId="1" xfId="4" applyNumberFormat="1" applyFont="1" applyFill="1" applyBorder="1" applyAlignment="1" applyProtection="1">
      <alignment horizontal="center" vertical="center"/>
      <protection locked="0"/>
    </xf>
    <xf numFmtId="169" fontId="0" fillId="0" borderId="0" xfId="0" applyNumberFormat="1" applyFill="1" applyAlignment="1" applyProtection="1">
      <alignment horizontal="center"/>
      <protection hidden="1"/>
    </xf>
    <xf numFmtId="169" fontId="0" fillId="0" borderId="0" xfId="0" applyNumberFormat="1" applyFill="1" applyBorder="1" applyAlignment="1" applyProtection="1">
      <alignment horizontal="center"/>
      <protection hidden="1"/>
    </xf>
    <xf numFmtId="169" fontId="0" fillId="0" borderId="0" xfId="0" applyNumberFormat="1" applyFill="1" applyBorder="1" applyAlignment="1">
      <alignment horizontal="center"/>
    </xf>
    <xf numFmtId="2" fontId="1" fillId="0" borderId="0" xfId="0" applyNumberFormat="1" applyFont="1" applyFill="1" applyAlignment="1" applyProtection="1">
      <alignment horizontal="center" vertical="top"/>
      <protection hidden="1"/>
    </xf>
    <xf numFmtId="169" fontId="9" fillId="0" borderId="14" xfId="4" applyNumberFormat="1" applyFont="1" applyBorder="1" applyAlignment="1" applyProtection="1">
      <alignment horizontal="center" vertical="center"/>
      <protection locked="0"/>
    </xf>
    <xf numFmtId="169" fontId="9" fillId="0" borderId="2" xfId="4" applyNumberFormat="1" applyFont="1" applyBorder="1" applyAlignment="1" applyProtection="1">
      <alignment horizontal="center" vertical="center"/>
      <protection locked="0"/>
    </xf>
    <xf numFmtId="169" fontId="9" fillId="0" borderId="3" xfId="4" applyNumberFormat="1" applyFont="1" applyBorder="1" applyAlignment="1" applyProtection="1">
      <alignment horizontal="center" vertical="center"/>
      <protection locked="0"/>
    </xf>
    <xf numFmtId="169" fontId="9" fillId="0" borderId="0" xfId="4" applyNumberFormat="1" applyFont="1" applyBorder="1" applyAlignment="1" applyProtection="1">
      <alignment horizontal="center" vertical="center"/>
      <protection locked="0"/>
    </xf>
    <xf numFmtId="169" fontId="9" fillId="0" borderId="9" xfId="4" applyNumberFormat="1" applyFont="1" applyBorder="1" applyAlignment="1" applyProtection="1">
      <alignment horizontal="center" vertical="center"/>
      <protection locked="0"/>
    </xf>
    <xf numFmtId="169" fontId="9" fillId="0" borderId="14" xfId="4" applyNumberFormat="1" applyFont="1" applyFill="1" applyBorder="1" applyAlignment="1" applyProtection="1">
      <alignment horizontal="center" vertical="center"/>
      <protection locked="0"/>
    </xf>
    <xf numFmtId="169" fontId="9" fillId="0" borderId="2" xfId="4" applyNumberFormat="1" applyFont="1" applyFill="1" applyBorder="1" applyAlignment="1" applyProtection="1">
      <alignment horizontal="center" vertical="center"/>
      <protection locked="0"/>
    </xf>
    <xf numFmtId="168" fontId="3" fillId="0" borderId="0" xfId="0" applyNumberFormat="1" applyFont="1" applyAlignment="1" applyProtection="1">
      <alignment horizontal="center" vertical="center"/>
      <protection hidden="1"/>
    </xf>
    <xf numFmtId="168" fontId="0" fillId="6" borderId="4" xfId="0" applyNumberFormat="1" applyFill="1" applyBorder="1" applyAlignment="1" applyProtection="1">
      <alignment horizontal="center"/>
      <protection locked="0"/>
    </xf>
    <xf numFmtId="168" fontId="0" fillId="6" borderId="13" xfId="0" applyNumberFormat="1" applyFill="1" applyBorder="1" applyAlignment="1" applyProtection="1">
      <alignment horizontal="center"/>
      <protection locked="0"/>
    </xf>
    <xf numFmtId="168" fontId="0" fillId="2" borderId="2" xfId="0" applyNumberFormat="1" applyFill="1" applyBorder="1" applyAlignment="1" applyProtection="1">
      <alignment horizontal="center"/>
      <protection hidden="1"/>
    </xf>
    <xf numFmtId="168" fontId="0" fillId="6" borderId="8" xfId="0" applyNumberFormat="1" applyFill="1" applyBorder="1" applyAlignment="1" applyProtection="1">
      <alignment horizontal="center"/>
      <protection locked="0"/>
    </xf>
    <xf numFmtId="0" fontId="0" fillId="0" borderId="0" xfId="0" applyNumberFormat="1" applyAlignment="1">
      <alignment horizontal="center"/>
    </xf>
    <xf numFmtId="168" fontId="0" fillId="0" borderId="0" xfId="0" applyNumberFormat="1" applyAlignment="1">
      <alignment horizontal="center"/>
    </xf>
    <xf numFmtId="168" fontId="0" fillId="0" borderId="0" xfId="0" applyNumberFormat="1" applyAlignment="1" applyProtection="1">
      <alignment horizontal="center"/>
      <protection hidden="1"/>
    </xf>
    <xf numFmtId="169" fontId="3" fillId="0" borderId="0" xfId="0" applyNumberFormat="1" applyFont="1" applyAlignment="1" applyProtection="1">
      <alignment horizontal="center"/>
      <protection locked="0"/>
    </xf>
    <xf numFmtId="169" fontId="4" fillId="0" borderId="0" xfId="0" applyNumberFormat="1" applyFont="1" applyAlignment="1" applyProtection="1">
      <alignment horizontal="center"/>
      <protection hidden="1"/>
    </xf>
    <xf numFmtId="0" fontId="0" fillId="0" borderId="3" xfId="0" applyNumberFormat="1" applyBorder="1" applyAlignment="1" applyProtection="1">
      <alignment horizontal="center"/>
      <protection hidden="1"/>
    </xf>
    <xf numFmtId="169" fontId="9" fillId="0" borderId="4" xfId="4" applyNumberFormat="1" applyFont="1" applyBorder="1" applyAlignment="1" applyProtection="1">
      <alignment horizontal="center"/>
      <protection locked="0"/>
    </xf>
    <xf numFmtId="169" fontId="9" fillId="0" borderId="13" xfId="4" applyNumberFormat="1" applyFont="1" applyBorder="1" applyAlignment="1" applyProtection="1">
      <alignment horizontal="center"/>
      <protection locked="0"/>
    </xf>
    <xf numFmtId="169" fontId="9" fillId="2" borderId="2" xfId="4" applyNumberFormat="1" applyFont="1" applyFill="1" applyBorder="1" applyAlignment="1" applyProtection="1">
      <alignment horizontal="center"/>
      <protection hidden="1"/>
    </xf>
    <xf numFmtId="169" fontId="9" fillId="0" borderId="8" xfId="4" applyNumberFormat="1" applyFont="1" applyBorder="1" applyAlignment="1" applyProtection="1">
      <alignment horizontal="center"/>
      <protection locked="0"/>
    </xf>
    <xf numFmtId="169" fontId="9" fillId="0" borderId="7" xfId="4" applyNumberFormat="1" applyFont="1" applyBorder="1" applyAlignment="1" applyProtection="1">
      <alignment horizontal="center"/>
      <protection locked="0"/>
    </xf>
    <xf numFmtId="169" fontId="9" fillId="0" borderId="1" xfId="4" applyNumberFormat="1" applyFont="1" applyBorder="1" applyAlignment="1" applyProtection="1">
      <alignment horizontal="center"/>
      <protection locked="0"/>
    </xf>
    <xf numFmtId="169" fontId="9" fillId="0" borderId="12" xfId="4" applyNumberFormat="1" applyFont="1" applyBorder="1" applyAlignment="1" applyProtection="1">
      <alignment horizontal="center"/>
      <protection locked="0"/>
    </xf>
    <xf numFmtId="169" fontId="9" fillId="0" borderId="7" xfId="4" applyNumberFormat="1" applyFont="1" applyFill="1" applyBorder="1" applyAlignment="1" applyProtection="1">
      <alignment horizontal="center"/>
      <protection locked="0"/>
    </xf>
    <xf numFmtId="169" fontId="9" fillId="0" borderId="1" xfId="4" applyNumberFormat="1" applyFont="1" applyFill="1" applyBorder="1" applyAlignment="1" applyProtection="1">
      <alignment horizontal="center"/>
      <protection locked="0"/>
    </xf>
    <xf numFmtId="2" fontId="1" fillId="0" borderId="0" xfId="0" applyNumberFormat="1" applyFont="1" applyFill="1" applyAlignment="1" applyProtection="1">
      <alignment horizontal="center"/>
      <protection hidden="1"/>
    </xf>
    <xf numFmtId="169" fontId="9" fillId="0" borderId="4" xfId="4" applyNumberFormat="1" applyFont="1" applyBorder="1" applyAlignment="1" applyProtection="1">
      <alignment horizontal="center" wrapText="1"/>
      <protection locked="0"/>
    </xf>
    <xf numFmtId="0" fontId="0" fillId="0" borderId="4" xfId="0" applyBorder="1" applyAlignment="1">
      <alignment horizontal="center"/>
    </xf>
    <xf numFmtId="164" fontId="0" fillId="0" borderId="4" xfId="0" applyNumberFormat="1" applyBorder="1" applyAlignment="1">
      <alignment horizontal="center" vertical="center"/>
    </xf>
    <xf numFmtId="0" fontId="9" fillId="0" borderId="1" xfId="4" applyFont="1" applyBorder="1" applyAlignment="1" applyProtection="1">
      <alignment horizontal="left" vertical="center"/>
      <protection locked="0"/>
    </xf>
    <xf numFmtId="0" fontId="9" fillId="0" borderId="3" xfId="4" applyFont="1" applyBorder="1" applyAlignment="1" applyProtection="1">
      <alignment horizontal="left" vertical="center"/>
      <protection locked="0"/>
    </xf>
    <xf numFmtId="0" fontId="9" fillId="0" borderId="2" xfId="4" applyFont="1" applyBorder="1" applyAlignment="1" applyProtection="1">
      <alignment horizontal="left" vertical="center"/>
      <protection locked="0"/>
    </xf>
    <xf numFmtId="0" fontId="9" fillId="0" borderId="7" xfId="4" applyFont="1" applyBorder="1" applyAlignment="1" applyProtection="1">
      <alignment horizontal="left" vertical="center"/>
      <protection locked="0"/>
    </xf>
    <xf numFmtId="0" fontId="9" fillId="0" borderId="11" xfId="4" applyFont="1" applyBorder="1" applyAlignment="1" applyProtection="1">
      <alignment horizontal="left" vertical="center"/>
      <protection locked="0"/>
    </xf>
    <xf numFmtId="0" fontId="0" fillId="0" borderId="0" xfId="0" applyAlignment="1" applyProtection="1">
      <alignment horizontal="right"/>
      <protection hidden="1"/>
    </xf>
    <xf numFmtId="0" fontId="0" fillId="0" borderId="6" xfId="0" applyBorder="1" applyAlignment="1" applyProtection="1">
      <alignment horizontal="right"/>
      <protection hidden="1"/>
    </xf>
    <xf numFmtId="0" fontId="0" fillId="0" borderId="1" xfId="0" applyNumberFormat="1" applyBorder="1" applyAlignment="1" applyProtection="1">
      <alignment horizontal="center" vertical="center"/>
      <protection hidden="1"/>
    </xf>
    <xf numFmtId="0" fontId="0" fillId="0" borderId="3" xfId="0" applyNumberFormat="1" applyBorder="1" applyAlignment="1" applyProtection="1">
      <alignment horizontal="center" vertical="center"/>
      <protection hidden="1"/>
    </xf>
    <xf numFmtId="167" fontId="1" fillId="0" borderId="0" xfId="5" applyNumberFormat="1" applyFont="1" applyFill="1" applyBorder="1" applyAlignment="1" applyProtection="1">
      <alignment horizontal="center" vertical="top"/>
      <protection hidden="1"/>
    </xf>
    <xf numFmtId="0" fontId="1" fillId="0" borderId="9" xfId="0" applyFont="1" applyFill="1" applyBorder="1" applyAlignment="1" applyProtection="1">
      <alignment horizontal="right"/>
      <protection hidden="1"/>
    </xf>
    <xf numFmtId="0" fontId="1" fillId="0" borderId="5" xfId="0" applyFont="1" applyFill="1" applyBorder="1" applyAlignment="1" applyProtection="1">
      <alignment horizontal="right"/>
      <protection hidden="1"/>
    </xf>
    <xf numFmtId="166" fontId="0" fillId="0" borderId="7" xfId="0" applyNumberFormat="1" applyFill="1" applyBorder="1" applyAlignment="1" applyProtection="1">
      <alignment horizontal="center"/>
      <protection hidden="1"/>
    </xf>
    <xf numFmtId="166" fontId="0" fillId="0" borderId="11" xfId="0" applyNumberFormat="1" applyFill="1" applyBorder="1" applyAlignment="1" applyProtection="1">
      <alignment horizontal="center"/>
      <protection hidden="1"/>
    </xf>
    <xf numFmtId="170" fontId="0" fillId="0" borderId="1" xfId="5" applyNumberFormat="1" applyFont="1" applyFill="1" applyBorder="1" applyAlignment="1" applyProtection="1">
      <alignment horizontal="center" vertical="top"/>
      <protection hidden="1"/>
    </xf>
    <xf numFmtId="170" fontId="0" fillId="0" borderId="3" xfId="0" applyNumberFormat="1" applyBorder="1" applyAlignment="1" applyProtection="1">
      <alignment horizontal="center"/>
      <protection hidden="1"/>
    </xf>
    <xf numFmtId="166" fontId="0" fillId="0" borderId="1" xfId="0" applyNumberFormat="1" applyFill="1" applyBorder="1" applyAlignment="1" applyProtection="1">
      <alignment horizontal="center" vertical="center"/>
      <protection hidden="1"/>
    </xf>
    <xf numFmtId="166" fontId="0" fillId="0" borderId="3" xfId="0" applyNumberFormat="1" applyFill="1" applyBorder="1" applyAlignment="1" applyProtection="1">
      <alignment horizontal="center" vertical="center"/>
      <protection hidden="1"/>
    </xf>
    <xf numFmtId="2" fontId="1" fillId="0" borderId="0" xfId="0" applyNumberFormat="1" applyFont="1" applyFill="1" applyAlignment="1" applyProtection="1">
      <alignment horizontal="right" vertical="top"/>
      <protection hidden="1"/>
    </xf>
    <xf numFmtId="2" fontId="1" fillId="0" borderId="17" xfId="0" applyNumberFormat="1" applyFont="1" applyFill="1" applyBorder="1" applyAlignment="1" applyProtection="1">
      <alignment horizontal="right" vertical="top"/>
      <protection hidden="1"/>
    </xf>
    <xf numFmtId="170" fontId="2" fillId="0" borderId="15" xfId="5" applyNumberFormat="1" applyFont="1" applyFill="1" applyBorder="1" applyAlignment="1" applyProtection="1">
      <alignment horizontal="center" vertical="top"/>
      <protection hidden="1"/>
    </xf>
    <xf numFmtId="170" fontId="2" fillId="0" borderId="16" xfId="5" applyNumberFormat="1" applyFont="1" applyFill="1" applyBorder="1" applyAlignment="1" applyProtection="1">
      <alignment horizontal="center" vertical="top"/>
      <protection hidden="1"/>
    </xf>
    <xf numFmtId="0" fontId="0" fillId="0" borderId="1" xfId="0" applyFill="1" applyBorder="1" applyAlignment="1" applyProtection="1">
      <alignment horizontal="left"/>
      <protection locked="0"/>
    </xf>
    <xf numFmtId="0" fontId="0" fillId="0" borderId="2" xfId="0" applyFill="1" applyBorder="1" applyAlignment="1" applyProtection="1">
      <alignment horizontal="left"/>
      <protection locked="0"/>
    </xf>
    <xf numFmtId="0" fontId="0" fillId="0" borderId="3" xfId="0" applyFill="1" applyBorder="1" applyAlignment="1" applyProtection="1">
      <alignment horizontal="left"/>
      <protection locked="0"/>
    </xf>
    <xf numFmtId="166" fontId="21" fillId="0" borderId="7" xfId="0" applyNumberFormat="1" applyFont="1" applyFill="1" applyBorder="1" applyAlignment="1" applyProtection="1">
      <alignment horizontal="center"/>
      <protection hidden="1"/>
    </xf>
    <xf numFmtId="166" fontId="21" fillId="0" borderId="11" xfId="0" applyNumberFormat="1" applyFont="1" applyFill="1" applyBorder="1" applyAlignment="1" applyProtection="1">
      <alignment horizontal="center"/>
      <protection hidden="1"/>
    </xf>
    <xf numFmtId="0" fontId="0" fillId="0" borderId="4" xfId="0" applyNumberFormat="1" applyFill="1" applyBorder="1" applyAlignment="1" applyProtection="1">
      <alignment horizontal="center"/>
      <protection hidden="1"/>
    </xf>
    <xf numFmtId="0" fontId="1" fillId="0" borderId="0" xfId="0" applyFont="1" applyFill="1" applyBorder="1" applyAlignment="1" applyProtection="1">
      <alignment horizontal="right"/>
      <protection hidden="1"/>
    </xf>
    <xf numFmtId="0" fontId="19" fillId="0" borderId="0" xfId="0" applyFont="1" applyFill="1" applyBorder="1" applyAlignment="1">
      <alignment horizontal="right"/>
    </xf>
    <xf numFmtId="170" fontId="0" fillId="0" borderId="15" xfId="5" applyNumberFormat="1" applyFont="1" applyFill="1" applyBorder="1" applyAlignment="1" applyProtection="1">
      <alignment horizontal="center"/>
      <protection hidden="1"/>
    </xf>
    <xf numFmtId="170" fontId="0" fillId="0" borderId="16" xfId="5" applyNumberFormat="1" applyFont="1" applyFill="1" applyBorder="1" applyAlignment="1" applyProtection="1">
      <alignment horizontal="center"/>
      <protection hidden="1"/>
    </xf>
    <xf numFmtId="167" fontId="0" fillId="0" borderId="0" xfId="5" applyNumberFormat="1" applyFont="1" applyFill="1" applyBorder="1" applyAlignment="1" applyProtection="1">
      <alignment horizontal="center" vertical="top"/>
      <protection hidden="1"/>
    </xf>
    <xf numFmtId="166" fontId="0" fillId="0" borderId="1" xfId="0" applyNumberFormat="1" applyFill="1" applyBorder="1" applyAlignment="1" applyProtection="1">
      <alignment horizontal="left" vertical="center"/>
      <protection hidden="1"/>
    </xf>
    <xf numFmtId="166" fontId="0" fillId="0" borderId="3" xfId="0" applyNumberFormat="1" applyFill="1" applyBorder="1" applyAlignment="1" applyProtection="1">
      <alignment horizontal="left" vertical="center"/>
      <protection hidden="1"/>
    </xf>
    <xf numFmtId="0" fontId="0" fillId="0" borderId="4" xfId="0" applyNumberFormat="1" applyFill="1" applyBorder="1" applyAlignment="1" applyProtection="1">
      <alignment horizontal="center" vertical="center"/>
      <protection hidden="1"/>
    </xf>
    <xf numFmtId="166" fontId="0" fillId="0" borderId="4" xfId="0" applyNumberFormat="1" applyFill="1" applyBorder="1" applyAlignment="1" applyProtection="1">
      <alignment horizontal="center"/>
      <protection hidden="1"/>
    </xf>
    <xf numFmtId="170" fontId="0" fillId="0" borderId="4" xfId="5" applyNumberFormat="1" applyFont="1" applyFill="1" applyBorder="1" applyAlignment="1" applyProtection="1">
      <alignment horizontal="center" vertical="top"/>
      <protection hidden="1"/>
    </xf>
    <xf numFmtId="166" fontId="0" fillId="3" borderId="10" xfId="0" applyNumberFormat="1" applyFill="1" applyBorder="1" applyAlignment="1" applyProtection="1">
      <alignment horizontal="center" vertical="center"/>
      <protection hidden="1"/>
    </xf>
    <xf numFmtId="0" fontId="22" fillId="0" borderId="0" xfId="0" applyFont="1" applyBorder="1" applyAlignment="1" applyProtection="1">
      <alignment horizontal="left"/>
      <protection locked="0"/>
    </xf>
    <xf numFmtId="0" fontId="9" fillId="0" borderId="1" xfId="4" applyFont="1" applyFill="1" applyBorder="1" applyAlignment="1" applyProtection="1">
      <alignment horizontal="left" vertical="center"/>
      <protection locked="0"/>
    </xf>
    <xf numFmtId="0" fontId="9" fillId="0" borderId="3" xfId="4" applyFont="1" applyFill="1" applyBorder="1" applyAlignment="1" applyProtection="1">
      <alignment horizontal="left" vertical="center"/>
      <protection locked="0"/>
    </xf>
    <xf numFmtId="169" fontId="13" fillId="0" borderId="1" xfId="0" applyNumberFormat="1" applyFont="1" applyBorder="1" applyAlignment="1" applyProtection="1">
      <alignment horizontal="center"/>
      <protection hidden="1"/>
    </xf>
    <xf numFmtId="169" fontId="13" fillId="0" borderId="3" xfId="0" applyNumberFormat="1" applyFont="1" applyBorder="1" applyAlignment="1" applyProtection="1">
      <alignment horizontal="center"/>
      <protection hidden="1"/>
    </xf>
    <xf numFmtId="0" fontId="13" fillId="0" borderId="4" xfId="0" applyFont="1" applyBorder="1" applyAlignment="1" applyProtection="1">
      <alignment horizontal="center"/>
      <protection hidden="1"/>
    </xf>
    <xf numFmtId="0" fontId="0" fillId="0" borderId="0" xfId="0" applyBorder="1" applyAlignment="1" applyProtection="1">
      <alignment horizontal="right"/>
      <protection hidden="1"/>
    </xf>
    <xf numFmtId="0" fontId="0" fillId="0" borderId="9" xfId="0" applyBorder="1" applyAlignment="1" applyProtection="1">
      <alignment horizontal="right"/>
      <protection hidden="1"/>
    </xf>
    <xf numFmtId="0" fontId="0" fillId="0" borderId="5" xfId="0" applyBorder="1" applyAlignment="1" applyProtection="1">
      <alignment horizontal="right"/>
      <protection hidden="1"/>
    </xf>
    <xf numFmtId="0" fontId="0" fillId="0" borderId="0" xfId="0" applyFill="1" applyAlignment="1" applyProtection="1">
      <alignment horizontal="right"/>
      <protection hidden="1"/>
    </xf>
    <xf numFmtId="0" fontId="0" fillId="0" borderId="6" xfId="0" applyFill="1" applyBorder="1" applyAlignment="1" applyProtection="1">
      <alignment horizontal="right"/>
      <protection hidden="1"/>
    </xf>
    <xf numFmtId="0" fontId="0" fillId="0" borderId="0" xfId="0" applyFill="1" applyBorder="1" applyAlignment="1" applyProtection="1">
      <alignment horizontal="right"/>
      <protection hidden="1"/>
    </xf>
    <xf numFmtId="0" fontId="0" fillId="0" borderId="9" xfId="0" applyFill="1" applyBorder="1" applyAlignment="1" applyProtection="1">
      <alignment horizontal="right"/>
      <protection hidden="1"/>
    </xf>
    <xf numFmtId="0" fontId="0" fillId="0" borderId="5" xfId="0" applyFill="1" applyBorder="1" applyAlignment="1" applyProtection="1">
      <alignment horizontal="right"/>
      <protection hidden="1"/>
    </xf>
    <xf numFmtId="0" fontId="0" fillId="3" borderId="1" xfId="0" applyFont="1" applyFill="1" applyBorder="1" applyAlignment="1" applyProtection="1">
      <alignment horizontal="left"/>
      <protection hidden="1"/>
    </xf>
    <xf numFmtId="0" fontId="0" fillId="3" borderId="2" xfId="0" applyFont="1" applyFill="1" applyBorder="1" applyAlignment="1" applyProtection="1">
      <alignment horizontal="left"/>
      <protection hidden="1"/>
    </xf>
    <xf numFmtId="0" fontId="0" fillId="3" borderId="3" xfId="0" applyFont="1" applyFill="1" applyBorder="1" applyAlignment="1" applyProtection="1">
      <alignment horizontal="left"/>
      <protection hidden="1"/>
    </xf>
    <xf numFmtId="0" fontId="11" fillId="0" borderId="1" xfId="0" applyFont="1" applyFill="1" applyBorder="1" applyAlignment="1" applyProtection="1">
      <alignment horizontal="center" vertical="top" wrapText="1"/>
      <protection hidden="1"/>
    </xf>
    <xf numFmtId="0" fontId="11" fillId="0" borderId="2" xfId="0" applyFont="1" applyFill="1" applyBorder="1" applyAlignment="1" applyProtection="1">
      <alignment horizontal="center" vertical="top" wrapText="1"/>
      <protection hidden="1"/>
    </xf>
    <xf numFmtId="0" fontId="11" fillId="0" borderId="3" xfId="0" applyFont="1" applyFill="1" applyBorder="1" applyAlignment="1" applyProtection="1">
      <alignment horizontal="center" vertical="top" wrapText="1"/>
      <protection hidden="1"/>
    </xf>
    <xf numFmtId="0" fontId="12" fillId="0" borderId="0" xfId="0" applyFont="1" applyAlignment="1" applyProtection="1">
      <alignment horizontal="center" vertical="center"/>
      <protection hidden="1"/>
    </xf>
    <xf numFmtId="0" fontId="3" fillId="0" borderId="0" xfId="0" applyFont="1" applyAlignment="1" applyProtection="1">
      <alignment horizontal="center" vertical="top"/>
      <protection hidden="1"/>
    </xf>
    <xf numFmtId="0" fontId="0" fillId="0" borderId="1" xfId="0" applyFont="1" applyFill="1" applyBorder="1" applyAlignment="1" applyProtection="1">
      <alignment horizontal="left"/>
      <protection locked="0"/>
    </xf>
    <xf numFmtId="0" fontId="0" fillId="0" borderId="2" xfId="0" applyFont="1" applyFill="1" applyBorder="1" applyAlignment="1" applyProtection="1">
      <alignment horizontal="left"/>
      <protection locked="0"/>
    </xf>
    <xf numFmtId="0" fontId="0" fillId="0" borderId="3" xfId="0" applyFont="1" applyFill="1" applyBorder="1" applyAlignment="1" applyProtection="1">
      <alignment horizontal="left"/>
      <protection locked="0"/>
    </xf>
    <xf numFmtId="170" fontId="0" fillId="0" borderId="15" xfId="0" applyNumberFormat="1" applyBorder="1" applyAlignment="1" applyProtection="1">
      <alignment horizontal="center"/>
      <protection hidden="1"/>
    </xf>
    <xf numFmtId="170" fontId="0" fillId="0" borderId="16" xfId="0" applyNumberFormat="1" applyBorder="1" applyAlignment="1" applyProtection="1">
      <alignment horizontal="center"/>
      <protection hidden="1"/>
    </xf>
    <xf numFmtId="16" fontId="19" fillId="0" borderId="0" xfId="0" applyNumberFormat="1" applyFont="1" applyBorder="1" applyAlignment="1" applyProtection="1">
      <alignment horizontal="center"/>
      <protection hidden="1"/>
    </xf>
    <xf numFmtId="0" fontId="19" fillId="0" borderId="0" xfId="0" applyFont="1" applyFill="1" applyBorder="1" applyAlignment="1" applyProtection="1">
      <alignment horizontal="right"/>
      <protection hidden="1"/>
    </xf>
    <xf numFmtId="0" fontId="18" fillId="0" borderId="1" xfId="4" applyFont="1" applyBorder="1" applyAlignment="1" applyProtection="1">
      <alignment horizontal="left" vertical="center"/>
      <protection locked="0"/>
    </xf>
    <xf numFmtId="0" fontId="18" fillId="0" borderId="3" xfId="4" applyFont="1" applyBorder="1" applyAlignment="1" applyProtection="1">
      <alignment horizontal="left" vertical="center"/>
      <protection locked="0"/>
    </xf>
    <xf numFmtId="166" fontId="0" fillId="0" borderId="7" xfId="0" applyNumberFormat="1" applyFont="1" applyFill="1" applyBorder="1" applyAlignment="1" applyProtection="1">
      <alignment horizontal="center"/>
      <protection hidden="1"/>
    </xf>
    <xf numFmtId="166" fontId="0" fillId="0" borderId="11" xfId="0" applyNumberFormat="1" applyFont="1" applyFill="1" applyBorder="1" applyAlignment="1" applyProtection="1">
      <alignment horizontal="center"/>
      <protection hidden="1"/>
    </xf>
  </cellXfs>
  <cellStyles count="6">
    <cellStyle name="Lien hypertexte" xfId="4" builtinId="8"/>
    <cellStyle name="Lien hypertexte 2" xfId="2"/>
    <cellStyle name="Lien hypertexte visité" xfId="3" builtinId="9" customBuiltin="1"/>
    <cellStyle name="Monétaire" xfId="5" builtinId="4"/>
    <cellStyle name="Monétaire 2" xfId="1"/>
    <cellStyle name="Normal" xfId="0" builtinId="0"/>
  </cellStyles>
  <dxfs count="0"/>
  <tableStyles count="1" defaultTableStyle="TableStyleMedium9" defaultPivotStyle="PivotStyleLight16">
    <tableStyle name="Style de tableau 1" pivot="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0.v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0" tint="-0.14999847407452621"/>
  </sheetPr>
  <dimension ref="A1:Q220"/>
  <sheetViews>
    <sheetView showGridLines="0" zoomScaleNormal="100" zoomScalePageLayoutView="140" workbookViewId="0">
      <pane ySplit="5" topLeftCell="A6" activePane="bottomLeft" state="frozen"/>
      <selection activeCell="M64" sqref="M64"/>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4.285156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188"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127</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182"/>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v>42359</v>
      </c>
      <c r="I6" s="81">
        <f>H126+1</f>
        <v>42366</v>
      </c>
      <c r="J6" s="47" t="s">
        <v>77</v>
      </c>
      <c r="K6" s="205" t="s">
        <v>76</v>
      </c>
      <c r="L6" s="124" t="s">
        <v>6</v>
      </c>
      <c r="M6" s="205" t="s">
        <v>76</v>
      </c>
      <c r="N6" s="124" t="s">
        <v>6</v>
      </c>
    </row>
    <row r="7" spans="1:15" ht="14.25" customHeight="1" x14ac:dyDescent="0.25">
      <c r="A7" s="206" t="s">
        <v>13</v>
      </c>
      <c r="B7" s="207"/>
      <c r="C7" s="161" t="s">
        <v>0</v>
      </c>
      <c r="D7" s="161" t="s">
        <v>0</v>
      </c>
      <c r="E7" s="204" t="s">
        <v>0</v>
      </c>
      <c r="F7" s="14" t="s">
        <v>75</v>
      </c>
      <c r="G7" s="54">
        <v>0</v>
      </c>
      <c r="H7" s="142" t="s">
        <v>0</v>
      </c>
      <c r="I7" s="155" t="s">
        <v>0</v>
      </c>
      <c r="J7" s="66">
        <f>SUMPRODUCT(($H7="r")*(G7)+($I7="r")*(G7))-K7-M7</f>
        <v>0</v>
      </c>
      <c r="K7" s="138">
        <v>0</v>
      </c>
      <c r="L7" s="183" t="s">
        <v>0</v>
      </c>
      <c r="M7" s="132">
        <v>0</v>
      </c>
      <c r="N7" s="133" t="s">
        <v>0</v>
      </c>
    </row>
    <row r="8" spans="1:15" ht="14.25" customHeight="1" x14ac:dyDescent="0.25">
      <c r="A8" s="206" t="s">
        <v>14</v>
      </c>
      <c r="B8" s="207"/>
      <c r="C8" s="52" t="s">
        <v>0</v>
      </c>
      <c r="D8" s="52"/>
      <c r="E8" s="204" t="s">
        <v>0</v>
      </c>
      <c r="F8" s="14" t="s">
        <v>75</v>
      </c>
      <c r="G8" s="54">
        <v>0</v>
      </c>
      <c r="H8" s="143" t="s">
        <v>0</v>
      </c>
      <c r="I8" s="156" t="s">
        <v>0</v>
      </c>
      <c r="J8" s="66">
        <f t="shared" ref="J8:J13" si="0">SUMPRODUCT(($H8="r")*(G8)+($I8="r")*(G8))-K8-M8</f>
        <v>0</v>
      </c>
      <c r="K8" s="138">
        <v>0</v>
      </c>
      <c r="L8" s="183" t="s">
        <v>0</v>
      </c>
      <c r="M8" s="132">
        <v>0</v>
      </c>
      <c r="N8" s="133"/>
    </row>
    <row r="9" spans="1:15" ht="14.25" customHeight="1" x14ac:dyDescent="0.25">
      <c r="A9" s="206" t="s">
        <v>15</v>
      </c>
      <c r="B9" s="207"/>
      <c r="C9" s="52" t="s">
        <v>0</v>
      </c>
      <c r="D9" s="52"/>
      <c r="E9" s="193"/>
      <c r="F9" s="14" t="s">
        <v>75</v>
      </c>
      <c r="G9" s="54">
        <v>0</v>
      </c>
      <c r="H9" s="143" t="s">
        <v>0</v>
      </c>
      <c r="I9" s="156" t="s">
        <v>0</v>
      </c>
      <c r="J9" s="66">
        <f t="shared" si="0"/>
        <v>0</v>
      </c>
      <c r="K9" s="138">
        <v>0</v>
      </c>
      <c r="L9" s="183" t="s">
        <v>0</v>
      </c>
      <c r="M9" s="132">
        <v>0</v>
      </c>
      <c r="N9" s="133"/>
    </row>
    <row r="10" spans="1:15" ht="14.25" customHeight="1" x14ac:dyDescent="0.25">
      <c r="A10" s="206" t="s">
        <v>155</v>
      </c>
      <c r="B10" s="207"/>
      <c r="C10" s="52" t="s">
        <v>0</v>
      </c>
      <c r="D10" s="52"/>
      <c r="E10" s="193"/>
      <c r="F10" s="14" t="s">
        <v>156</v>
      </c>
      <c r="G10" s="54">
        <v>45</v>
      </c>
      <c r="H10" s="143" t="s">
        <v>0</v>
      </c>
      <c r="I10" s="156" t="s">
        <v>0</v>
      </c>
      <c r="J10" s="66">
        <f t="shared" si="0"/>
        <v>0</v>
      </c>
      <c r="K10" s="138">
        <v>0</v>
      </c>
      <c r="L10" s="183" t="s">
        <v>0</v>
      </c>
      <c r="M10" s="132">
        <v>0</v>
      </c>
      <c r="N10" s="133"/>
      <c r="O10" s="3"/>
    </row>
    <row r="11" spans="1:15" ht="14.25" customHeight="1" x14ac:dyDescent="0.25">
      <c r="A11" s="206" t="s">
        <v>157</v>
      </c>
      <c r="B11" s="207"/>
      <c r="C11" s="52"/>
      <c r="D11" s="52"/>
      <c r="E11" s="193"/>
      <c r="F11" s="14" t="s">
        <v>158</v>
      </c>
      <c r="G11" s="54">
        <v>30</v>
      </c>
      <c r="H11" s="143" t="s">
        <v>0</v>
      </c>
      <c r="I11" s="156" t="s">
        <v>0</v>
      </c>
      <c r="J11" s="66">
        <f t="shared" si="0"/>
        <v>0</v>
      </c>
      <c r="K11" s="138">
        <v>0</v>
      </c>
      <c r="L11" s="183" t="s">
        <v>0</v>
      </c>
      <c r="M11" s="132">
        <v>0</v>
      </c>
      <c r="N11" s="133"/>
      <c r="O11" s="3"/>
    </row>
    <row r="12" spans="1:15" ht="15.75" customHeight="1" x14ac:dyDescent="0.25">
      <c r="A12" s="206" t="s">
        <v>159</v>
      </c>
      <c r="B12" s="207"/>
      <c r="C12" s="52" t="s">
        <v>0</v>
      </c>
      <c r="D12" s="52" t="s">
        <v>0</v>
      </c>
      <c r="E12" s="193"/>
      <c r="F12" s="14" t="s">
        <v>160</v>
      </c>
      <c r="G12" s="54">
        <v>30</v>
      </c>
      <c r="H12" s="143" t="s">
        <v>0</v>
      </c>
      <c r="I12" s="156" t="s">
        <v>0</v>
      </c>
      <c r="J12" s="66">
        <f t="shared" si="0"/>
        <v>0</v>
      </c>
      <c r="K12" s="138">
        <v>0</v>
      </c>
      <c r="L12" s="183" t="s">
        <v>0</v>
      </c>
      <c r="M12" s="132">
        <v>0</v>
      </c>
      <c r="N12" s="133"/>
    </row>
    <row r="13" spans="1:15" ht="15.75" thickBot="1" x14ac:dyDescent="0.3">
      <c r="A13" s="206" t="s">
        <v>161</v>
      </c>
      <c r="B13" s="207"/>
      <c r="C13" s="162"/>
      <c r="D13" s="162"/>
      <c r="E13" s="194"/>
      <c r="F13" s="14" t="s">
        <v>162</v>
      </c>
      <c r="G13" s="54">
        <v>90</v>
      </c>
      <c r="H13" s="144" t="s">
        <v>0</v>
      </c>
      <c r="I13" s="157" t="s">
        <v>0</v>
      </c>
      <c r="J13" s="66">
        <f t="shared" si="0"/>
        <v>0</v>
      </c>
      <c r="K13" s="138">
        <v>0</v>
      </c>
      <c r="L13" s="184" t="s">
        <v>0</v>
      </c>
      <c r="M13" s="132">
        <v>0</v>
      </c>
      <c r="N13" s="134"/>
    </row>
    <row r="14" spans="1:15" s="26" customFormat="1" ht="15.75" thickBot="1" x14ac:dyDescent="0.3">
      <c r="A14" s="29" t="s">
        <v>109</v>
      </c>
      <c r="B14" s="53"/>
      <c r="C14" s="163"/>
      <c r="D14" s="163"/>
      <c r="E14" s="195"/>
      <c r="F14" s="74" t="s">
        <v>75</v>
      </c>
      <c r="G14" s="75">
        <v>0</v>
      </c>
      <c r="H14" s="73" t="s">
        <v>0</v>
      </c>
      <c r="I14" s="67" t="s">
        <v>0</v>
      </c>
      <c r="J14" s="55" t="s">
        <v>0</v>
      </c>
      <c r="K14" s="98">
        <v>0</v>
      </c>
      <c r="L14" s="185" t="s">
        <v>0</v>
      </c>
      <c r="M14" s="137">
        <v>0</v>
      </c>
      <c r="N14" s="56" t="s">
        <v>0</v>
      </c>
    </row>
    <row r="15" spans="1:15" x14ac:dyDescent="0.25">
      <c r="A15" s="206" t="s">
        <v>163</v>
      </c>
      <c r="B15" s="207"/>
      <c r="C15" s="164"/>
      <c r="D15" s="164"/>
      <c r="E15" s="196"/>
      <c r="F15" s="14" t="s">
        <v>165</v>
      </c>
      <c r="G15" s="54">
        <v>60</v>
      </c>
      <c r="H15" s="145" t="s">
        <v>0</v>
      </c>
      <c r="I15" s="155" t="s">
        <v>0</v>
      </c>
      <c r="J15" s="66">
        <f>SUMPRODUCT(($H15="r")*(G15)+($I15="r")*(G15))-K15-M15</f>
        <v>0</v>
      </c>
      <c r="K15" s="138">
        <v>0</v>
      </c>
      <c r="L15" s="186" t="s">
        <v>0</v>
      </c>
      <c r="M15" s="132">
        <v>0</v>
      </c>
      <c r="N15" s="135"/>
    </row>
    <row r="16" spans="1:15" x14ac:dyDescent="0.25">
      <c r="A16" s="206" t="s">
        <v>164</v>
      </c>
      <c r="B16" s="207"/>
      <c r="C16" s="52"/>
      <c r="D16" s="52"/>
      <c r="E16" s="193"/>
      <c r="F16" s="14" t="s">
        <v>166</v>
      </c>
      <c r="G16" s="54">
        <v>60</v>
      </c>
      <c r="H16" s="143" t="s">
        <v>0</v>
      </c>
      <c r="I16" s="156" t="s">
        <v>0</v>
      </c>
      <c r="J16" s="66">
        <f t="shared" ref="J16:J21" si="1">SUMPRODUCT(($H16="r")*(G16)+($I16="r")*(G16))-K16-M16</f>
        <v>0</v>
      </c>
      <c r="K16" s="138">
        <v>0</v>
      </c>
      <c r="L16" s="183" t="s">
        <v>0</v>
      </c>
      <c r="M16" s="132">
        <v>0</v>
      </c>
      <c r="N16" s="133"/>
    </row>
    <row r="17" spans="1:14" x14ac:dyDescent="0.25">
      <c r="A17" s="206" t="s">
        <v>58</v>
      </c>
      <c r="B17" s="207"/>
      <c r="C17" s="52"/>
      <c r="D17" s="52"/>
      <c r="E17" s="193"/>
      <c r="F17" s="14" t="s">
        <v>75</v>
      </c>
      <c r="G17" s="54">
        <v>0</v>
      </c>
      <c r="H17" s="143" t="s">
        <v>0</v>
      </c>
      <c r="I17" s="156" t="s">
        <v>0</v>
      </c>
      <c r="J17" s="66">
        <f t="shared" si="1"/>
        <v>0</v>
      </c>
      <c r="K17" s="138">
        <v>0</v>
      </c>
      <c r="L17" s="183" t="s">
        <v>0</v>
      </c>
      <c r="M17" s="132">
        <v>0</v>
      </c>
      <c r="N17" s="133"/>
    </row>
    <row r="18" spans="1:14" x14ac:dyDescent="0.25">
      <c r="A18" s="206" t="s">
        <v>78</v>
      </c>
      <c r="B18" s="207"/>
      <c r="C18" s="52"/>
      <c r="D18" s="52"/>
      <c r="E18" s="193"/>
      <c r="F18" s="14" t="s">
        <v>75</v>
      </c>
      <c r="G18" s="54">
        <v>0</v>
      </c>
      <c r="H18" s="143" t="s">
        <v>0</v>
      </c>
      <c r="I18" s="156" t="s">
        <v>0</v>
      </c>
      <c r="J18" s="66">
        <f t="shared" si="1"/>
        <v>0</v>
      </c>
      <c r="K18" s="138">
        <v>0</v>
      </c>
      <c r="L18" s="183" t="s">
        <v>0</v>
      </c>
      <c r="M18" s="132">
        <v>0</v>
      </c>
      <c r="N18" s="133"/>
    </row>
    <row r="19" spans="1:14" x14ac:dyDescent="0.25">
      <c r="A19" s="206" t="s">
        <v>79</v>
      </c>
      <c r="B19" s="207"/>
      <c r="C19" s="52"/>
      <c r="D19" s="52"/>
      <c r="E19" s="193"/>
      <c r="F19" s="14" t="s">
        <v>75</v>
      </c>
      <c r="G19" s="54">
        <v>0</v>
      </c>
      <c r="H19" s="143" t="s">
        <v>0</v>
      </c>
      <c r="I19" s="156" t="s">
        <v>0</v>
      </c>
      <c r="J19" s="66">
        <f t="shared" si="1"/>
        <v>0</v>
      </c>
      <c r="K19" s="138">
        <v>0</v>
      </c>
      <c r="L19" s="183" t="s">
        <v>0</v>
      </c>
      <c r="M19" s="132">
        <v>0</v>
      </c>
      <c r="N19" s="133"/>
    </row>
    <row r="20" spans="1:14" x14ac:dyDescent="0.25">
      <c r="A20" s="206" t="s">
        <v>80</v>
      </c>
      <c r="B20" s="207"/>
      <c r="C20" s="52"/>
      <c r="D20" s="52"/>
      <c r="E20" s="193"/>
      <c r="F20" s="14" t="s">
        <v>75</v>
      </c>
      <c r="G20" s="54">
        <v>0</v>
      </c>
      <c r="H20" s="143" t="s">
        <v>0</v>
      </c>
      <c r="I20" s="156" t="s">
        <v>0</v>
      </c>
      <c r="J20" s="66">
        <f t="shared" si="1"/>
        <v>0</v>
      </c>
      <c r="K20" s="138">
        <v>0</v>
      </c>
      <c r="L20" s="183" t="s">
        <v>0</v>
      </c>
      <c r="M20" s="132">
        <v>0</v>
      </c>
      <c r="N20" s="133"/>
    </row>
    <row r="21" spans="1:14" ht="15.75" thickBot="1" x14ac:dyDescent="0.3">
      <c r="A21" s="206" t="s">
        <v>81</v>
      </c>
      <c r="B21" s="207"/>
      <c r="C21" s="52"/>
      <c r="D21" s="52"/>
      <c r="E21" s="193"/>
      <c r="F21" s="14" t="s">
        <v>75</v>
      </c>
      <c r="G21" s="54">
        <v>0</v>
      </c>
      <c r="H21" s="146" t="s">
        <v>0</v>
      </c>
      <c r="I21" s="157" t="s">
        <v>0</v>
      </c>
      <c r="J21" s="66">
        <f t="shared" si="1"/>
        <v>0</v>
      </c>
      <c r="K21" s="138">
        <v>0</v>
      </c>
      <c r="L21" s="183"/>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187"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187"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89"/>
    </row>
    <row r="26" spans="1:14" ht="15.75" thickBot="1" x14ac:dyDescent="0.3">
      <c r="A26" s="114" t="s">
        <v>3</v>
      </c>
      <c r="B26" s="94" t="s">
        <v>115</v>
      </c>
      <c r="C26" s="213" t="s">
        <v>153</v>
      </c>
      <c r="D26" s="214"/>
      <c r="E26" s="192" t="s">
        <v>151</v>
      </c>
      <c r="F26" s="122" t="s">
        <v>126</v>
      </c>
      <c r="G26" s="47" t="s">
        <v>2</v>
      </c>
      <c r="H26" s="81">
        <f>H6+1</f>
        <v>42360</v>
      </c>
      <c r="I26" s="81">
        <f>I6+1</f>
        <v>42367</v>
      </c>
      <c r="J26" s="125" t="s">
        <v>77</v>
      </c>
      <c r="K26" s="126" t="s">
        <v>76</v>
      </c>
      <c r="L26" s="127" t="s">
        <v>6</v>
      </c>
      <c r="M26" s="123" t="s">
        <v>76</v>
      </c>
      <c r="N26" s="124" t="s">
        <v>6</v>
      </c>
    </row>
    <row r="27" spans="1:14" x14ac:dyDescent="0.25">
      <c r="A27" s="206" t="s">
        <v>16</v>
      </c>
      <c r="B27" s="207"/>
      <c r="C27" s="166" t="s">
        <v>0</v>
      </c>
      <c r="D27" s="166"/>
      <c r="E27" s="197"/>
      <c r="F27" s="115" t="s">
        <v>75</v>
      </c>
      <c r="G27" s="30">
        <v>0</v>
      </c>
      <c r="H27" s="158" t="s">
        <v>0</v>
      </c>
      <c r="I27" s="155" t="s">
        <v>0</v>
      </c>
      <c r="J27" s="66">
        <f>SUMPRODUCT(($H27="r")*(G27)+($I27="r")*(G27))-K27-M27</f>
        <v>0</v>
      </c>
      <c r="K27" s="138">
        <v>0</v>
      </c>
      <c r="L27" s="183" t="s">
        <v>0</v>
      </c>
      <c r="M27" s="132">
        <v>0</v>
      </c>
      <c r="N27" s="133" t="s">
        <v>0</v>
      </c>
    </row>
    <row r="28" spans="1:14" x14ac:dyDescent="0.25">
      <c r="A28" s="206" t="s">
        <v>17</v>
      </c>
      <c r="B28" s="207"/>
      <c r="C28" s="166"/>
      <c r="D28" s="166"/>
      <c r="E28" s="198"/>
      <c r="F28" s="14" t="s">
        <v>75</v>
      </c>
      <c r="G28" s="44">
        <v>0</v>
      </c>
      <c r="H28" s="150" t="s">
        <v>0</v>
      </c>
      <c r="I28" s="156" t="s">
        <v>0</v>
      </c>
      <c r="J28" s="66">
        <f t="shared" ref="J28:J33" si="2">SUMPRODUCT(($H28="r")*(G28)+($I28="r")*(G28))-K28-M28</f>
        <v>0</v>
      </c>
      <c r="K28" s="138">
        <v>0</v>
      </c>
      <c r="L28" s="183"/>
      <c r="M28" s="132">
        <v>0</v>
      </c>
      <c r="N28" s="133"/>
    </row>
    <row r="29" spans="1:14" x14ac:dyDescent="0.25">
      <c r="A29" s="206" t="s">
        <v>18</v>
      </c>
      <c r="B29" s="207"/>
      <c r="C29" s="166"/>
      <c r="D29" s="166"/>
      <c r="E29" s="198"/>
      <c r="F29" s="14" t="s">
        <v>75</v>
      </c>
      <c r="G29" s="44">
        <v>0</v>
      </c>
      <c r="H29" s="150" t="s">
        <v>0</v>
      </c>
      <c r="I29" s="156" t="s">
        <v>0</v>
      </c>
      <c r="J29" s="66">
        <f t="shared" si="2"/>
        <v>0</v>
      </c>
      <c r="K29" s="138">
        <v>0</v>
      </c>
      <c r="L29" s="183"/>
      <c r="M29" s="132">
        <v>0</v>
      </c>
      <c r="N29" s="133"/>
    </row>
    <row r="30" spans="1:14" x14ac:dyDescent="0.25">
      <c r="A30" s="206" t="s">
        <v>19</v>
      </c>
      <c r="B30" s="207"/>
      <c r="C30" s="166" t="s">
        <v>0</v>
      </c>
      <c r="D30" s="166" t="s">
        <v>0</v>
      </c>
      <c r="E30" s="198"/>
      <c r="F30" s="14" t="s">
        <v>75</v>
      </c>
      <c r="G30" s="44">
        <v>0</v>
      </c>
      <c r="H30" s="150" t="s">
        <v>0</v>
      </c>
      <c r="I30" s="156" t="s">
        <v>0</v>
      </c>
      <c r="J30" s="66">
        <f t="shared" si="2"/>
        <v>0</v>
      </c>
      <c r="K30" s="138">
        <v>0</v>
      </c>
      <c r="L30" s="183"/>
      <c r="M30" s="132">
        <v>0</v>
      </c>
      <c r="N30" s="133"/>
    </row>
    <row r="31" spans="1:14" x14ac:dyDescent="0.25">
      <c r="A31" s="206" t="s">
        <v>20</v>
      </c>
      <c r="B31" s="207"/>
      <c r="C31" s="166"/>
      <c r="D31" s="166"/>
      <c r="E31" s="198"/>
      <c r="F31" s="14" t="s">
        <v>75</v>
      </c>
      <c r="G31" s="44">
        <v>0</v>
      </c>
      <c r="H31" s="150" t="s">
        <v>0</v>
      </c>
      <c r="I31" s="156" t="s">
        <v>0</v>
      </c>
      <c r="J31" s="66">
        <f t="shared" si="2"/>
        <v>0</v>
      </c>
      <c r="K31" s="138">
        <v>0</v>
      </c>
      <c r="L31" s="183"/>
      <c r="M31" s="132">
        <v>0</v>
      </c>
      <c r="N31" s="133"/>
    </row>
    <row r="32" spans="1:14" x14ac:dyDescent="0.25">
      <c r="A32" s="206" t="s">
        <v>21</v>
      </c>
      <c r="B32" s="207"/>
      <c r="C32" s="166"/>
      <c r="D32" s="166"/>
      <c r="E32" s="198"/>
      <c r="F32" s="14" t="s">
        <v>75</v>
      </c>
      <c r="G32" s="44">
        <v>0</v>
      </c>
      <c r="H32" s="150" t="s">
        <v>0</v>
      </c>
      <c r="I32" s="156" t="s">
        <v>0</v>
      </c>
      <c r="J32" s="66">
        <f t="shared" si="2"/>
        <v>0</v>
      </c>
      <c r="K32" s="138">
        <v>0</v>
      </c>
      <c r="L32" s="183"/>
      <c r="M32" s="132">
        <v>0</v>
      </c>
      <c r="N32" s="133"/>
    </row>
    <row r="33" spans="1:17" ht="15.75" thickBot="1" x14ac:dyDescent="0.3">
      <c r="A33" s="206" t="s">
        <v>22</v>
      </c>
      <c r="B33" s="207"/>
      <c r="C33" s="52"/>
      <c r="D33" s="52"/>
      <c r="E33" s="193"/>
      <c r="F33" s="14" t="s">
        <v>75</v>
      </c>
      <c r="G33" s="44">
        <v>0</v>
      </c>
      <c r="H33" s="151" t="s">
        <v>0</v>
      </c>
      <c r="I33" s="157" t="s">
        <v>0</v>
      </c>
      <c r="J33" s="66">
        <f t="shared" si="2"/>
        <v>0</v>
      </c>
      <c r="K33" s="138">
        <v>0</v>
      </c>
      <c r="L33" s="184"/>
      <c r="M33" s="132">
        <v>0</v>
      </c>
      <c r="N33" s="134"/>
    </row>
    <row r="34" spans="1:17" ht="15.75" thickBot="1" x14ac:dyDescent="0.3">
      <c r="A34" s="29" t="s">
        <v>109</v>
      </c>
      <c r="B34" s="53"/>
      <c r="C34" s="163"/>
      <c r="D34" s="163"/>
      <c r="E34" s="195"/>
      <c r="F34" s="74" t="s">
        <v>75</v>
      </c>
      <c r="G34" s="75">
        <v>0</v>
      </c>
      <c r="H34" s="73" t="s">
        <v>0</v>
      </c>
      <c r="I34" s="67" t="s">
        <v>0</v>
      </c>
      <c r="J34" s="55" t="s">
        <v>0</v>
      </c>
      <c r="K34" s="98">
        <v>0</v>
      </c>
      <c r="L34" s="185" t="s">
        <v>0</v>
      </c>
      <c r="M34" s="98">
        <v>0</v>
      </c>
      <c r="N34" s="56" t="s">
        <v>0</v>
      </c>
    </row>
    <row r="35" spans="1:17" x14ac:dyDescent="0.25">
      <c r="A35" s="206" t="s">
        <v>23</v>
      </c>
      <c r="B35" s="207"/>
      <c r="C35" s="165"/>
      <c r="D35" s="165"/>
      <c r="E35" s="197"/>
      <c r="F35" s="14" t="s">
        <v>75</v>
      </c>
      <c r="G35" s="44">
        <v>0</v>
      </c>
      <c r="H35" s="145" t="s">
        <v>0</v>
      </c>
      <c r="I35" s="155" t="s">
        <v>0</v>
      </c>
      <c r="J35" s="66">
        <f>SUMPRODUCT(($H35="r")*(G35)+($I35="r")*(G35))-K35-M35</f>
        <v>0</v>
      </c>
      <c r="K35" s="138">
        <v>0</v>
      </c>
      <c r="L35" s="186"/>
      <c r="M35" s="132">
        <v>0</v>
      </c>
      <c r="N35" s="135"/>
    </row>
    <row r="36" spans="1:17" x14ac:dyDescent="0.25">
      <c r="A36" s="206" t="s">
        <v>24</v>
      </c>
      <c r="B36" s="207"/>
      <c r="C36" s="166"/>
      <c r="D36" s="166"/>
      <c r="E36" s="198"/>
      <c r="F36" s="14" t="s">
        <v>75</v>
      </c>
      <c r="G36" s="44">
        <v>0</v>
      </c>
      <c r="H36" s="143" t="s">
        <v>0</v>
      </c>
      <c r="I36" s="156" t="s">
        <v>0</v>
      </c>
      <c r="J36" s="66">
        <f t="shared" ref="J36:J41" si="3">SUMPRODUCT(($H36="r")*(G36)+($I36="r")*(G36))-K36-M36</f>
        <v>0</v>
      </c>
      <c r="K36" s="138">
        <v>0</v>
      </c>
      <c r="L36" s="183"/>
      <c r="M36" s="132">
        <v>0</v>
      </c>
      <c r="N36" s="133"/>
    </row>
    <row r="37" spans="1:17" x14ac:dyDescent="0.25">
      <c r="A37" s="206" t="s">
        <v>59</v>
      </c>
      <c r="B37" s="207"/>
      <c r="C37" s="166"/>
      <c r="D37" s="166"/>
      <c r="E37" s="198"/>
      <c r="F37" s="14" t="s">
        <v>75</v>
      </c>
      <c r="G37" s="44">
        <v>0</v>
      </c>
      <c r="H37" s="143" t="s">
        <v>0</v>
      </c>
      <c r="I37" s="156" t="s">
        <v>0</v>
      </c>
      <c r="J37" s="66">
        <f t="shared" si="3"/>
        <v>0</v>
      </c>
      <c r="K37" s="138">
        <v>0</v>
      </c>
      <c r="L37" s="183"/>
      <c r="M37" s="132">
        <v>0</v>
      </c>
      <c r="N37" s="133"/>
    </row>
    <row r="38" spans="1:17" x14ac:dyDescent="0.25">
      <c r="A38" s="206" t="s">
        <v>82</v>
      </c>
      <c r="B38" s="207"/>
      <c r="C38" s="166"/>
      <c r="D38" s="166"/>
      <c r="E38" s="198"/>
      <c r="F38" s="14" t="s">
        <v>75</v>
      </c>
      <c r="G38" s="30">
        <v>0</v>
      </c>
      <c r="H38" s="143" t="s">
        <v>0</v>
      </c>
      <c r="I38" s="156" t="s">
        <v>0</v>
      </c>
      <c r="J38" s="66">
        <f t="shared" si="3"/>
        <v>0</v>
      </c>
      <c r="K38" s="138">
        <v>0</v>
      </c>
      <c r="L38" s="183"/>
      <c r="M38" s="132">
        <v>0</v>
      </c>
      <c r="N38" s="133"/>
    </row>
    <row r="39" spans="1:17" x14ac:dyDescent="0.25">
      <c r="A39" s="208" t="s">
        <v>83</v>
      </c>
      <c r="B39" s="207"/>
      <c r="C39" s="166"/>
      <c r="D39" s="166"/>
      <c r="E39" s="198"/>
      <c r="F39" s="14" t="s">
        <v>75</v>
      </c>
      <c r="G39" s="30">
        <v>0</v>
      </c>
      <c r="H39" s="143" t="s">
        <v>0</v>
      </c>
      <c r="I39" s="156" t="s">
        <v>0</v>
      </c>
      <c r="J39" s="66">
        <f t="shared" si="3"/>
        <v>0</v>
      </c>
      <c r="K39" s="138">
        <v>0</v>
      </c>
      <c r="L39" s="183"/>
      <c r="M39" s="132">
        <v>0</v>
      </c>
      <c r="N39" s="133"/>
      <c r="P39" s="3"/>
    </row>
    <row r="40" spans="1:17" x14ac:dyDescent="0.25">
      <c r="A40" s="206" t="s">
        <v>84</v>
      </c>
      <c r="B40" s="207"/>
      <c r="C40" s="166"/>
      <c r="D40" s="166"/>
      <c r="E40" s="198"/>
      <c r="F40" s="14" t="s">
        <v>75</v>
      </c>
      <c r="G40" s="30">
        <v>0</v>
      </c>
      <c r="H40" s="143" t="s">
        <v>0</v>
      </c>
      <c r="I40" s="156" t="s">
        <v>0</v>
      </c>
      <c r="J40" s="66">
        <f t="shared" si="3"/>
        <v>0</v>
      </c>
      <c r="K40" s="138">
        <v>0</v>
      </c>
      <c r="L40" s="183"/>
      <c r="M40" s="132">
        <v>0</v>
      </c>
      <c r="N40" s="133"/>
      <c r="P40" s="3"/>
    </row>
    <row r="41" spans="1:17" ht="15.75" thickBot="1" x14ac:dyDescent="0.3">
      <c r="A41" s="208" t="s">
        <v>85</v>
      </c>
      <c r="B41" s="207"/>
      <c r="C41" s="166"/>
      <c r="D41" s="166"/>
      <c r="E41" s="198"/>
      <c r="F41" s="14" t="s">
        <v>75</v>
      </c>
      <c r="G41" s="30">
        <v>0</v>
      </c>
      <c r="H41" s="146" t="s">
        <v>0</v>
      </c>
      <c r="I41" s="157" t="s">
        <v>0</v>
      </c>
      <c r="J41" s="66">
        <f t="shared" si="3"/>
        <v>0</v>
      </c>
      <c r="K41" s="138">
        <v>0</v>
      </c>
      <c r="L41" s="183"/>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187"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187" t="s">
        <v>0</v>
      </c>
    </row>
    <row r="44" spans="1:17" x14ac:dyDescent="0.25">
      <c r="A44" s="28"/>
      <c r="B44" s="28"/>
      <c r="F44" s="11"/>
      <c r="G44" s="5"/>
      <c r="H44" s="6"/>
      <c r="I44" s="6"/>
      <c r="Q44" s="3"/>
    </row>
    <row r="45" spans="1:17" x14ac:dyDescent="0.25">
      <c r="A45" s="7"/>
      <c r="B45" s="99"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42361</v>
      </c>
      <c r="I46" s="81">
        <f>I26+1</f>
        <v>42368</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2" t="s">
        <v>0</v>
      </c>
      <c r="I47" s="155" t="s">
        <v>0</v>
      </c>
      <c r="J47" s="66">
        <f>SUMPRODUCT(($H47="r")*(G47)+($I47="r")*(G47))-K47-M47</f>
        <v>0</v>
      </c>
      <c r="K47" s="138">
        <v>0</v>
      </c>
      <c r="L47" s="183" t="s">
        <v>0</v>
      </c>
      <c r="M47" s="132">
        <v>0</v>
      </c>
      <c r="N47" s="133" t="s">
        <v>0</v>
      </c>
    </row>
    <row r="48" spans="1:17" x14ac:dyDescent="0.25">
      <c r="A48" s="206" t="s">
        <v>26</v>
      </c>
      <c r="B48" s="207"/>
      <c r="C48" s="52"/>
      <c r="D48" s="52"/>
      <c r="E48" s="193"/>
      <c r="F48" s="14" t="s">
        <v>75</v>
      </c>
      <c r="G48" s="44">
        <v>0</v>
      </c>
      <c r="H48" s="143" t="s">
        <v>0</v>
      </c>
      <c r="I48" s="156" t="s">
        <v>0</v>
      </c>
      <c r="J48" s="66">
        <f t="shared" ref="J48:J53" si="4">SUMPRODUCT(($H48="r")*(G48)+($I48="r")*(G48))-K48-M48</f>
        <v>0</v>
      </c>
      <c r="K48" s="138">
        <v>0</v>
      </c>
      <c r="L48" s="183"/>
      <c r="M48" s="132">
        <v>0</v>
      </c>
      <c r="N48" s="133"/>
    </row>
    <row r="49" spans="1:14" x14ac:dyDescent="0.25">
      <c r="A49" s="206" t="s">
        <v>27</v>
      </c>
      <c r="B49" s="207"/>
      <c r="C49" s="52"/>
      <c r="D49" s="52"/>
      <c r="E49" s="193"/>
      <c r="F49" s="14" t="s">
        <v>75</v>
      </c>
      <c r="G49" s="44">
        <v>0</v>
      </c>
      <c r="H49" s="143" t="s">
        <v>0</v>
      </c>
      <c r="I49" s="156" t="s">
        <v>0</v>
      </c>
      <c r="J49" s="66">
        <f t="shared" si="4"/>
        <v>0</v>
      </c>
      <c r="K49" s="138">
        <v>0</v>
      </c>
      <c r="L49" s="183"/>
      <c r="M49" s="132">
        <v>0</v>
      </c>
      <c r="N49" s="133"/>
    </row>
    <row r="50" spans="1:14" x14ac:dyDescent="0.25">
      <c r="A50" s="206" t="s">
        <v>28</v>
      </c>
      <c r="B50" s="207"/>
      <c r="C50" s="52"/>
      <c r="D50" s="52"/>
      <c r="E50" s="193"/>
      <c r="F50" s="14" t="s">
        <v>75</v>
      </c>
      <c r="G50" s="44">
        <v>0</v>
      </c>
      <c r="H50" s="143" t="s">
        <v>0</v>
      </c>
      <c r="I50" s="156" t="s">
        <v>0</v>
      </c>
      <c r="J50" s="66">
        <f t="shared" si="4"/>
        <v>0</v>
      </c>
      <c r="K50" s="138">
        <v>0</v>
      </c>
      <c r="L50" s="183"/>
      <c r="M50" s="132">
        <v>0</v>
      </c>
      <c r="N50" s="133"/>
    </row>
    <row r="51" spans="1:14" x14ac:dyDescent="0.25">
      <c r="A51" s="206" t="s">
        <v>29</v>
      </c>
      <c r="B51" s="207"/>
      <c r="C51" s="52"/>
      <c r="D51" s="52"/>
      <c r="E51" s="193"/>
      <c r="F51" s="14" t="s">
        <v>75</v>
      </c>
      <c r="G51" s="44">
        <v>0</v>
      </c>
      <c r="H51" s="143" t="s">
        <v>0</v>
      </c>
      <c r="I51" s="156" t="s">
        <v>0</v>
      </c>
      <c r="J51" s="66">
        <f t="shared" si="4"/>
        <v>0</v>
      </c>
      <c r="K51" s="138">
        <v>0</v>
      </c>
      <c r="L51" s="183"/>
      <c r="M51" s="132">
        <v>0</v>
      </c>
      <c r="N51" s="133"/>
    </row>
    <row r="52" spans="1:14" x14ac:dyDescent="0.25">
      <c r="A52" s="206" t="s">
        <v>30</v>
      </c>
      <c r="B52" s="207"/>
      <c r="C52" s="52"/>
      <c r="D52" s="52"/>
      <c r="E52" s="193"/>
      <c r="F52" s="14" t="s">
        <v>75</v>
      </c>
      <c r="G52" s="44">
        <v>0</v>
      </c>
      <c r="H52" s="143" t="s">
        <v>0</v>
      </c>
      <c r="I52" s="156" t="s">
        <v>0</v>
      </c>
      <c r="J52" s="66">
        <f t="shared" si="4"/>
        <v>0</v>
      </c>
      <c r="K52" s="138">
        <v>0</v>
      </c>
      <c r="L52" s="183"/>
      <c r="M52" s="132">
        <v>0</v>
      </c>
      <c r="N52" s="133"/>
    </row>
    <row r="53" spans="1:14" ht="15.75" thickBot="1" x14ac:dyDescent="0.3">
      <c r="A53" s="206" t="s">
        <v>31</v>
      </c>
      <c r="B53" s="207"/>
      <c r="C53" s="162"/>
      <c r="D53" s="162"/>
      <c r="E53" s="194"/>
      <c r="F53" s="14" t="s">
        <v>75</v>
      </c>
      <c r="G53" s="44">
        <v>0</v>
      </c>
      <c r="H53" s="146" t="s">
        <v>0</v>
      </c>
      <c r="I53" s="157" t="s">
        <v>0</v>
      </c>
      <c r="J53" s="66">
        <f t="shared" si="4"/>
        <v>0</v>
      </c>
      <c r="K53" s="138">
        <v>0</v>
      </c>
      <c r="L53" s="184"/>
      <c r="M53" s="132">
        <v>0</v>
      </c>
      <c r="N53" s="134"/>
    </row>
    <row r="54" spans="1:14" ht="15.75" thickBot="1" x14ac:dyDescent="0.3">
      <c r="A54" s="29" t="s">
        <v>109</v>
      </c>
      <c r="B54" s="53"/>
      <c r="C54" s="163"/>
      <c r="D54" s="163"/>
      <c r="E54" s="195"/>
      <c r="F54" s="74" t="s">
        <v>75</v>
      </c>
      <c r="G54" s="75">
        <v>0</v>
      </c>
      <c r="H54" s="73" t="s">
        <v>0</v>
      </c>
      <c r="I54" s="67" t="s">
        <v>0</v>
      </c>
      <c r="J54" s="55" t="s">
        <v>0</v>
      </c>
      <c r="K54" s="98">
        <v>0</v>
      </c>
      <c r="L54" s="185" t="s">
        <v>0</v>
      </c>
      <c r="M54" s="98">
        <v>0</v>
      </c>
      <c r="N54" s="56" t="s">
        <v>0</v>
      </c>
    </row>
    <row r="55" spans="1:14" x14ac:dyDescent="0.25">
      <c r="A55" s="206" t="s">
        <v>32</v>
      </c>
      <c r="B55" s="207"/>
      <c r="C55" s="164"/>
      <c r="D55" s="164"/>
      <c r="E55" s="196"/>
      <c r="F55" s="14" t="s">
        <v>75</v>
      </c>
      <c r="G55" s="44">
        <v>0</v>
      </c>
      <c r="H55" s="145" t="s">
        <v>0</v>
      </c>
      <c r="I55" s="155" t="s">
        <v>0</v>
      </c>
      <c r="J55" s="66">
        <f>SUMPRODUCT(($H55="r")*(G55)+($I55="r")*(G55))-K55-M55</f>
        <v>0</v>
      </c>
      <c r="K55" s="138">
        <v>0</v>
      </c>
      <c r="L55" s="186"/>
      <c r="M55" s="132">
        <v>0</v>
      </c>
      <c r="N55" s="135"/>
    </row>
    <row r="56" spans="1:14" x14ac:dyDescent="0.25">
      <c r="A56" s="206" t="s">
        <v>33</v>
      </c>
      <c r="B56" s="207"/>
      <c r="C56" s="52"/>
      <c r="D56" s="52"/>
      <c r="E56" s="193"/>
      <c r="F56" s="14" t="s">
        <v>75</v>
      </c>
      <c r="G56" s="44">
        <v>0</v>
      </c>
      <c r="H56" s="143" t="s">
        <v>0</v>
      </c>
      <c r="I56" s="156" t="s">
        <v>0</v>
      </c>
      <c r="J56" s="66">
        <f t="shared" ref="J56:J61" si="5">SUMPRODUCT(($H56="r")*(G56)+($I56="r")*(G56))-K56-M56</f>
        <v>0</v>
      </c>
      <c r="K56" s="138">
        <v>0</v>
      </c>
      <c r="L56" s="183"/>
      <c r="M56" s="132">
        <v>0</v>
      </c>
      <c r="N56" s="133"/>
    </row>
    <row r="57" spans="1:14" x14ac:dyDescent="0.25">
      <c r="A57" s="206" t="s">
        <v>60</v>
      </c>
      <c r="B57" s="207"/>
      <c r="C57" s="52"/>
      <c r="D57" s="52"/>
      <c r="E57" s="193"/>
      <c r="F57" s="14" t="s">
        <v>75</v>
      </c>
      <c r="G57" s="44">
        <v>0</v>
      </c>
      <c r="H57" s="143" t="s">
        <v>0</v>
      </c>
      <c r="I57" s="156" t="s">
        <v>0</v>
      </c>
      <c r="J57" s="66">
        <f t="shared" si="5"/>
        <v>0</v>
      </c>
      <c r="K57" s="138">
        <v>0</v>
      </c>
      <c r="L57" s="183"/>
      <c r="M57" s="132">
        <v>0</v>
      </c>
      <c r="N57" s="133"/>
    </row>
    <row r="58" spans="1:14" x14ac:dyDescent="0.25">
      <c r="A58" s="206" t="s">
        <v>86</v>
      </c>
      <c r="B58" s="207"/>
      <c r="C58" s="52"/>
      <c r="D58" s="52"/>
      <c r="E58" s="193"/>
      <c r="F58" s="14" t="s">
        <v>75</v>
      </c>
      <c r="G58" s="44">
        <v>0</v>
      </c>
      <c r="H58" s="143" t="s">
        <v>0</v>
      </c>
      <c r="I58" s="156" t="s">
        <v>0</v>
      </c>
      <c r="J58" s="66">
        <f t="shared" si="5"/>
        <v>0</v>
      </c>
      <c r="K58" s="138">
        <v>0</v>
      </c>
      <c r="L58" s="183"/>
      <c r="M58" s="132">
        <v>0</v>
      </c>
      <c r="N58" s="133"/>
    </row>
    <row r="59" spans="1:14" x14ac:dyDescent="0.25">
      <c r="A59" s="206" t="s">
        <v>87</v>
      </c>
      <c r="B59" s="207"/>
      <c r="C59" s="52"/>
      <c r="D59" s="52"/>
      <c r="E59" s="193"/>
      <c r="F59" s="14" t="s">
        <v>75</v>
      </c>
      <c r="G59" s="44">
        <v>0</v>
      </c>
      <c r="H59" s="143" t="s">
        <v>0</v>
      </c>
      <c r="I59" s="156" t="s">
        <v>0</v>
      </c>
      <c r="J59" s="66">
        <f t="shared" si="5"/>
        <v>0</v>
      </c>
      <c r="K59" s="138">
        <v>0</v>
      </c>
      <c r="L59" s="183"/>
      <c r="M59" s="132">
        <v>0</v>
      </c>
      <c r="N59" s="133"/>
    </row>
    <row r="60" spans="1:14" x14ac:dyDescent="0.25">
      <c r="A60" s="206" t="s">
        <v>88</v>
      </c>
      <c r="B60" s="207"/>
      <c r="C60" s="52"/>
      <c r="D60" s="52"/>
      <c r="E60" s="193"/>
      <c r="F60" s="14" t="s">
        <v>75</v>
      </c>
      <c r="G60" s="44">
        <v>0</v>
      </c>
      <c r="H60" s="143" t="s">
        <v>0</v>
      </c>
      <c r="I60" s="156" t="s">
        <v>0</v>
      </c>
      <c r="J60" s="66">
        <f t="shared" si="5"/>
        <v>0</v>
      </c>
      <c r="K60" s="138">
        <v>0</v>
      </c>
      <c r="L60" s="183"/>
      <c r="M60" s="132">
        <v>0</v>
      </c>
      <c r="N60" s="133"/>
    </row>
    <row r="61" spans="1:14" ht="15.75" thickBot="1" x14ac:dyDescent="0.3">
      <c r="A61" s="206" t="s">
        <v>89</v>
      </c>
      <c r="B61" s="207"/>
      <c r="C61" s="52"/>
      <c r="D61" s="52"/>
      <c r="E61" s="193"/>
      <c r="F61" s="14" t="s">
        <v>75</v>
      </c>
      <c r="G61" s="44">
        <v>0</v>
      </c>
      <c r="H61" s="146" t="s">
        <v>0</v>
      </c>
      <c r="I61" s="157" t="s">
        <v>0</v>
      </c>
      <c r="J61" s="66">
        <f t="shared" si="5"/>
        <v>0</v>
      </c>
      <c r="K61" s="138">
        <v>0</v>
      </c>
      <c r="L61" s="183"/>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187"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187" t="s">
        <v>0</v>
      </c>
    </row>
    <row r="64" spans="1:14" x14ac:dyDescent="0.25">
      <c r="A64" s="19"/>
      <c r="B64" s="19"/>
      <c r="C64" s="167"/>
      <c r="D64" s="167"/>
      <c r="E64" s="167"/>
      <c r="F64" s="11"/>
      <c r="G64" s="5"/>
      <c r="H64" s="6"/>
      <c r="I64" s="6"/>
    </row>
    <row r="65" spans="1:14" x14ac:dyDescent="0.25">
      <c r="A65" s="8"/>
      <c r="B65" s="99"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42362</v>
      </c>
      <c r="I66" s="81">
        <f>I46+1</f>
        <v>42369</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2" t="s">
        <v>0</v>
      </c>
      <c r="I67" s="155" t="s">
        <v>0</v>
      </c>
      <c r="J67" s="66">
        <f>SUMPRODUCT(($H67="r")*(G67)+($I67="r")*(G67))-K67-M67</f>
        <v>0</v>
      </c>
      <c r="K67" s="138">
        <v>0</v>
      </c>
      <c r="L67" s="183" t="s">
        <v>0</v>
      </c>
      <c r="M67" s="132">
        <v>0</v>
      </c>
      <c r="N67" s="133" t="s">
        <v>0</v>
      </c>
    </row>
    <row r="68" spans="1:14" x14ac:dyDescent="0.25">
      <c r="A68" s="206" t="s">
        <v>35</v>
      </c>
      <c r="B68" s="207"/>
      <c r="C68" s="52"/>
      <c r="D68" s="52"/>
      <c r="E68" s="193"/>
      <c r="F68" s="14" t="s">
        <v>75</v>
      </c>
      <c r="G68" s="44">
        <v>0</v>
      </c>
      <c r="H68" s="143" t="s">
        <v>0</v>
      </c>
      <c r="I68" s="156" t="s">
        <v>0</v>
      </c>
      <c r="J68" s="66">
        <f t="shared" ref="J68:J73" si="6">SUMPRODUCT(($H68="r")*(G68)+($I68="r")*(G68))-K68-M68</f>
        <v>0</v>
      </c>
      <c r="K68" s="138">
        <v>0</v>
      </c>
      <c r="L68" s="183" t="s">
        <v>0</v>
      </c>
      <c r="M68" s="132">
        <v>0</v>
      </c>
      <c r="N68" s="133"/>
    </row>
    <row r="69" spans="1:14" x14ac:dyDescent="0.25">
      <c r="A69" s="206" t="s">
        <v>36</v>
      </c>
      <c r="B69" s="207"/>
      <c r="C69" s="52"/>
      <c r="D69" s="52"/>
      <c r="E69" s="193"/>
      <c r="F69" s="14" t="s">
        <v>75</v>
      </c>
      <c r="G69" s="44">
        <v>0</v>
      </c>
      <c r="H69" s="143" t="s">
        <v>0</v>
      </c>
      <c r="I69" s="156" t="s">
        <v>0</v>
      </c>
      <c r="J69" s="66">
        <f t="shared" si="6"/>
        <v>0</v>
      </c>
      <c r="K69" s="138">
        <v>0</v>
      </c>
      <c r="L69" s="183" t="s">
        <v>0</v>
      </c>
      <c r="M69" s="132">
        <v>0</v>
      </c>
      <c r="N69" s="133"/>
    </row>
    <row r="70" spans="1:14" x14ac:dyDescent="0.25">
      <c r="A70" s="206" t="s">
        <v>37</v>
      </c>
      <c r="B70" s="207"/>
      <c r="C70" s="52"/>
      <c r="D70" s="52"/>
      <c r="E70" s="193"/>
      <c r="F70" s="14" t="s">
        <v>75</v>
      </c>
      <c r="G70" s="44">
        <v>0</v>
      </c>
      <c r="H70" s="143" t="s">
        <v>0</v>
      </c>
      <c r="I70" s="156" t="s">
        <v>0</v>
      </c>
      <c r="J70" s="66">
        <f t="shared" si="6"/>
        <v>0</v>
      </c>
      <c r="K70" s="138">
        <v>0</v>
      </c>
      <c r="L70" s="183" t="s">
        <v>0</v>
      </c>
      <c r="M70" s="132">
        <v>0</v>
      </c>
      <c r="N70" s="133"/>
    </row>
    <row r="71" spans="1:14" x14ac:dyDescent="0.25">
      <c r="A71" s="206" t="s">
        <v>38</v>
      </c>
      <c r="B71" s="207"/>
      <c r="C71" s="52"/>
      <c r="D71" s="52"/>
      <c r="E71" s="193"/>
      <c r="F71" s="14" t="s">
        <v>75</v>
      </c>
      <c r="G71" s="44">
        <v>0</v>
      </c>
      <c r="H71" s="143" t="s">
        <v>0</v>
      </c>
      <c r="I71" s="156" t="s">
        <v>0</v>
      </c>
      <c r="J71" s="66">
        <f t="shared" si="6"/>
        <v>0</v>
      </c>
      <c r="K71" s="138">
        <v>0</v>
      </c>
      <c r="L71" s="183" t="s">
        <v>0</v>
      </c>
      <c r="M71" s="132">
        <v>0</v>
      </c>
      <c r="N71" s="133"/>
    </row>
    <row r="72" spans="1:14" x14ac:dyDescent="0.25">
      <c r="A72" s="206" t="s">
        <v>167</v>
      </c>
      <c r="B72" s="207"/>
      <c r="C72" s="52"/>
      <c r="D72" s="52"/>
      <c r="E72" s="193"/>
      <c r="F72" s="14" t="s">
        <v>158</v>
      </c>
      <c r="G72" s="44">
        <v>30</v>
      </c>
      <c r="H72" s="143" t="s">
        <v>0</v>
      </c>
      <c r="I72" s="156" t="s">
        <v>0</v>
      </c>
      <c r="J72" s="66">
        <f t="shared" si="6"/>
        <v>0</v>
      </c>
      <c r="K72" s="138">
        <v>0</v>
      </c>
      <c r="L72" s="183" t="s">
        <v>0</v>
      </c>
      <c r="M72" s="132">
        <v>0</v>
      </c>
      <c r="N72" s="133"/>
    </row>
    <row r="73" spans="1:14" ht="15.75" thickBot="1" x14ac:dyDescent="0.3">
      <c r="A73" s="206" t="s">
        <v>168</v>
      </c>
      <c r="B73" s="207"/>
      <c r="C73" s="162"/>
      <c r="D73" s="162"/>
      <c r="E73" s="194"/>
      <c r="F73" s="14" t="s">
        <v>160</v>
      </c>
      <c r="G73" s="44">
        <v>45</v>
      </c>
      <c r="H73" s="146" t="s">
        <v>0</v>
      </c>
      <c r="I73" s="157" t="s">
        <v>0</v>
      </c>
      <c r="J73" s="66">
        <f t="shared" si="6"/>
        <v>0</v>
      </c>
      <c r="K73" s="138">
        <v>0</v>
      </c>
      <c r="L73" s="184" t="s">
        <v>0</v>
      </c>
      <c r="M73" s="132">
        <v>0</v>
      </c>
      <c r="N73" s="134"/>
    </row>
    <row r="74" spans="1:14" ht="15.75" thickBot="1" x14ac:dyDescent="0.3">
      <c r="A74" s="29" t="s">
        <v>109</v>
      </c>
      <c r="B74" s="53"/>
      <c r="C74" s="163"/>
      <c r="D74" s="163"/>
      <c r="E74" s="195"/>
      <c r="F74" s="74" t="s">
        <v>169</v>
      </c>
      <c r="G74" s="75">
        <v>15</v>
      </c>
      <c r="H74" s="73" t="s">
        <v>0</v>
      </c>
      <c r="I74" s="67" t="s">
        <v>0</v>
      </c>
      <c r="J74" s="55" t="s">
        <v>0</v>
      </c>
      <c r="K74" s="98">
        <v>0</v>
      </c>
      <c r="L74" s="185" t="s">
        <v>0</v>
      </c>
      <c r="M74" s="98">
        <v>0</v>
      </c>
      <c r="N74" s="56" t="s">
        <v>0</v>
      </c>
    </row>
    <row r="75" spans="1:14" x14ac:dyDescent="0.25">
      <c r="A75" s="206" t="s">
        <v>170</v>
      </c>
      <c r="B75" s="207"/>
      <c r="C75" s="164"/>
      <c r="D75" s="164"/>
      <c r="E75" s="196"/>
      <c r="F75" s="14" t="s">
        <v>171</v>
      </c>
      <c r="G75" s="44">
        <v>45</v>
      </c>
      <c r="H75" s="145" t="s">
        <v>0</v>
      </c>
      <c r="I75" s="155" t="s">
        <v>0</v>
      </c>
      <c r="J75" s="66">
        <f>SUMPRODUCT(($H75="r")*(G75)+($I75="r")*(G75))-K75-M75</f>
        <v>0</v>
      </c>
      <c r="K75" s="138">
        <v>0</v>
      </c>
      <c r="L75" s="186"/>
      <c r="M75" s="132">
        <v>0</v>
      </c>
      <c r="N75" s="135"/>
    </row>
    <row r="76" spans="1:14" x14ac:dyDescent="0.25">
      <c r="A76" s="206" t="s">
        <v>172</v>
      </c>
      <c r="B76" s="207"/>
      <c r="C76" s="52"/>
      <c r="D76" s="52"/>
      <c r="E76" s="193"/>
      <c r="F76" s="14" t="s">
        <v>173</v>
      </c>
      <c r="G76" s="44">
        <v>45</v>
      </c>
      <c r="H76" s="143" t="s">
        <v>0</v>
      </c>
      <c r="I76" s="156" t="s">
        <v>0</v>
      </c>
      <c r="J76" s="66">
        <f t="shared" ref="J76:J81" si="7">SUMPRODUCT(($H76="r")*(G76)+($I76="r")*(G76))-K76-M76</f>
        <v>0</v>
      </c>
      <c r="K76" s="138">
        <v>0</v>
      </c>
      <c r="L76" s="183"/>
      <c r="M76" s="132">
        <v>0</v>
      </c>
      <c r="N76" s="133"/>
    </row>
    <row r="77" spans="1:14" x14ac:dyDescent="0.25">
      <c r="A77" s="206" t="s">
        <v>174</v>
      </c>
      <c r="B77" s="207"/>
      <c r="C77" s="52"/>
      <c r="D77" s="52"/>
      <c r="E77" s="193"/>
      <c r="F77" s="14" t="s">
        <v>175</v>
      </c>
      <c r="G77" s="44">
        <v>75</v>
      </c>
      <c r="H77" s="143" t="s">
        <v>0</v>
      </c>
      <c r="I77" s="156" t="s">
        <v>0</v>
      </c>
      <c r="J77" s="66">
        <f t="shared" si="7"/>
        <v>0</v>
      </c>
      <c r="K77" s="138">
        <v>0</v>
      </c>
      <c r="L77" s="183"/>
      <c r="M77" s="132">
        <v>0</v>
      </c>
      <c r="N77" s="133"/>
    </row>
    <row r="78" spans="1:14" x14ac:dyDescent="0.25">
      <c r="A78" s="206" t="s">
        <v>90</v>
      </c>
      <c r="B78" s="207"/>
      <c r="C78" s="52"/>
      <c r="D78" s="52"/>
      <c r="E78" s="193"/>
      <c r="F78" s="14" t="s">
        <v>75</v>
      </c>
      <c r="G78" s="44">
        <v>0</v>
      </c>
      <c r="H78" s="143" t="s">
        <v>0</v>
      </c>
      <c r="I78" s="156" t="s">
        <v>0</v>
      </c>
      <c r="J78" s="66">
        <f t="shared" si="7"/>
        <v>0</v>
      </c>
      <c r="K78" s="138">
        <v>0</v>
      </c>
      <c r="L78" s="183"/>
      <c r="M78" s="132">
        <v>0</v>
      </c>
      <c r="N78" s="133"/>
    </row>
    <row r="79" spans="1:14" x14ac:dyDescent="0.25">
      <c r="A79" s="206" t="s">
        <v>91</v>
      </c>
      <c r="B79" s="207"/>
      <c r="C79" s="52"/>
      <c r="D79" s="52"/>
      <c r="E79" s="193"/>
      <c r="F79" s="14" t="s">
        <v>75</v>
      </c>
      <c r="G79" s="44">
        <v>0</v>
      </c>
      <c r="H79" s="143" t="s">
        <v>0</v>
      </c>
      <c r="I79" s="156" t="s">
        <v>0</v>
      </c>
      <c r="J79" s="66">
        <f t="shared" si="7"/>
        <v>0</v>
      </c>
      <c r="K79" s="138">
        <v>0</v>
      </c>
      <c r="L79" s="183"/>
      <c r="M79" s="132">
        <v>0</v>
      </c>
      <c r="N79" s="133"/>
    </row>
    <row r="80" spans="1:14" x14ac:dyDescent="0.25">
      <c r="A80" s="206" t="s">
        <v>92</v>
      </c>
      <c r="B80" s="207"/>
      <c r="C80" s="52"/>
      <c r="D80" s="52"/>
      <c r="E80" s="193"/>
      <c r="F80" s="14" t="s">
        <v>75</v>
      </c>
      <c r="G80" s="44">
        <v>0</v>
      </c>
      <c r="H80" s="143" t="s">
        <v>0</v>
      </c>
      <c r="I80" s="156" t="s">
        <v>0</v>
      </c>
      <c r="J80" s="66">
        <f t="shared" si="7"/>
        <v>0</v>
      </c>
      <c r="K80" s="138">
        <v>0</v>
      </c>
      <c r="L80" s="183"/>
      <c r="M80" s="132">
        <v>0</v>
      </c>
      <c r="N80" s="133"/>
    </row>
    <row r="81" spans="1:14" ht="15.75" thickBot="1" x14ac:dyDescent="0.3">
      <c r="A81" s="206" t="s">
        <v>93</v>
      </c>
      <c r="B81" s="207"/>
      <c r="C81" s="52"/>
      <c r="D81" s="52"/>
      <c r="E81" s="193"/>
      <c r="F81" s="14" t="s">
        <v>75</v>
      </c>
      <c r="G81" s="44">
        <v>0</v>
      </c>
      <c r="H81" s="146" t="s">
        <v>0</v>
      </c>
      <c r="I81" s="157" t="s">
        <v>0</v>
      </c>
      <c r="J81" s="66">
        <f t="shared" si="7"/>
        <v>0</v>
      </c>
      <c r="K81" s="138">
        <v>0</v>
      </c>
      <c r="L81" s="183"/>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0</v>
      </c>
      <c r="J82" s="87" t="s">
        <v>0</v>
      </c>
      <c r="K82" s="16" t="s">
        <v>0</v>
      </c>
      <c r="L82" s="187"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187" t="s">
        <v>0</v>
      </c>
    </row>
    <row r="84" spans="1:14" x14ac:dyDescent="0.25">
      <c r="A84" s="19"/>
      <c r="B84" s="19"/>
      <c r="C84" s="167"/>
      <c r="D84" s="167"/>
      <c r="E84" s="167"/>
      <c r="F84" s="11"/>
      <c r="G84" s="5"/>
      <c r="H84" s="6"/>
      <c r="I84" s="6"/>
    </row>
    <row r="85" spans="1:14" x14ac:dyDescent="0.25">
      <c r="B85" s="99" t="s">
        <v>0</v>
      </c>
      <c r="F85" s="13"/>
      <c r="H85" s="4"/>
      <c r="I85" s="4"/>
    </row>
    <row r="86" spans="1:14" ht="15.75" thickBot="1" x14ac:dyDescent="0.3">
      <c r="A86" s="114" t="s">
        <v>8</v>
      </c>
      <c r="B86" s="94" t="s">
        <v>115</v>
      </c>
      <c r="C86" s="213" t="s">
        <v>153</v>
      </c>
      <c r="D86" s="214"/>
      <c r="E86" s="192" t="s">
        <v>151</v>
      </c>
      <c r="F86" s="122" t="s">
        <v>126</v>
      </c>
      <c r="G86" s="47" t="s">
        <v>2</v>
      </c>
      <c r="H86" s="81">
        <f>H66+1</f>
        <v>42363</v>
      </c>
      <c r="I86" s="81">
        <f>I66+1</f>
        <v>42370</v>
      </c>
      <c r="J86" s="125" t="s">
        <v>77</v>
      </c>
      <c r="K86" s="126" t="s">
        <v>76</v>
      </c>
      <c r="L86" s="127" t="s">
        <v>6</v>
      </c>
      <c r="M86" s="123" t="s">
        <v>76</v>
      </c>
      <c r="N86" s="124" t="s">
        <v>6</v>
      </c>
    </row>
    <row r="87" spans="1:14" x14ac:dyDescent="0.25">
      <c r="A87" s="209" t="s">
        <v>39</v>
      </c>
      <c r="B87" s="210"/>
      <c r="C87" s="164"/>
      <c r="D87" s="164"/>
      <c r="E87" s="196"/>
      <c r="F87" s="115" t="s">
        <v>75</v>
      </c>
      <c r="G87" s="30">
        <v>0</v>
      </c>
      <c r="H87" s="142" t="s">
        <v>0</v>
      </c>
      <c r="I87" s="155" t="s">
        <v>0</v>
      </c>
      <c r="J87" s="66">
        <f>SUMPRODUCT(($H87="r")*(G87)+($I87="r")*(G87))-K87-M87</f>
        <v>0</v>
      </c>
      <c r="K87" s="138">
        <v>0</v>
      </c>
      <c r="L87" s="183" t="s">
        <v>0</v>
      </c>
      <c r="M87" s="132">
        <v>0</v>
      </c>
      <c r="N87" s="133" t="s">
        <v>0</v>
      </c>
    </row>
    <row r="88" spans="1:14" x14ac:dyDescent="0.25">
      <c r="A88" s="206" t="s">
        <v>40</v>
      </c>
      <c r="B88" s="207"/>
      <c r="C88" s="52"/>
      <c r="D88" s="52"/>
      <c r="E88" s="193"/>
      <c r="F88" s="14" t="s">
        <v>75</v>
      </c>
      <c r="G88" s="44">
        <v>0</v>
      </c>
      <c r="H88" s="143" t="s">
        <v>0</v>
      </c>
      <c r="I88" s="156" t="s">
        <v>0</v>
      </c>
      <c r="J88" s="66">
        <f t="shared" ref="J88:J93" si="8">SUMPRODUCT(($H88="r")*(G88)+($I88="r")*(G88))-K88-M88</f>
        <v>0</v>
      </c>
      <c r="K88" s="138">
        <v>0</v>
      </c>
      <c r="L88" s="183" t="s">
        <v>0</v>
      </c>
      <c r="M88" s="132">
        <v>0</v>
      </c>
      <c r="N88" s="133"/>
    </row>
    <row r="89" spans="1:14" x14ac:dyDescent="0.25">
      <c r="A89" s="206" t="s">
        <v>41</v>
      </c>
      <c r="B89" s="207"/>
      <c r="C89" s="52"/>
      <c r="D89" s="52"/>
      <c r="E89" s="193"/>
      <c r="F89" s="14" t="s">
        <v>75</v>
      </c>
      <c r="G89" s="44">
        <v>0</v>
      </c>
      <c r="H89" s="143" t="s">
        <v>0</v>
      </c>
      <c r="I89" s="156" t="s">
        <v>0</v>
      </c>
      <c r="J89" s="66">
        <f t="shared" si="8"/>
        <v>0</v>
      </c>
      <c r="K89" s="138">
        <v>0</v>
      </c>
      <c r="L89" s="183" t="s">
        <v>0</v>
      </c>
      <c r="M89" s="132">
        <v>0</v>
      </c>
      <c r="N89" s="133"/>
    </row>
    <row r="90" spans="1:14" x14ac:dyDescent="0.25">
      <c r="A90" s="206" t="s">
        <v>42</v>
      </c>
      <c r="B90" s="207"/>
      <c r="C90" s="52"/>
      <c r="D90" s="52"/>
      <c r="E90" s="193"/>
      <c r="F90" s="14" t="s">
        <v>75</v>
      </c>
      <c r="G90" s="44">
        <v>0</v>
      </c>
      <c r="H90" s="143" t="s">
        <v>0</v>
      </c>
      <c r="I90" s="156" t="s">
        <v>0</v>
      </c>
      <c r="J90" s="66">
        <f t="shared" si="8"/>
        <v>0</v>
      </c>
      <c r="K90" s="138">
        <v>0</v>
      </c>
      <c r="L90" s="183" t="s">
        <v>0</v>
      </c>
      <c r="M90" s="132">
        <v>0</v>
      </c>
      <c r="N90" s="133"/>
    </row>
    <row r="91" spans="1:14" x14ac:dyDescent="0.25">
      <c r="A91" s="206" t="s">
        <v>43</v>
      </c>
      <c r="B91" s="207"/>
      <c r="C91" s="52"/>
      <c r="D91" s="52"/>
      <c r="E91" s="193"/>
      <c r="F91" s="14" t="s">
        <v>75</v>
      </c>
      <c r="G91" s="44">
        <v>0</v>
      </c>
      <c r="H91" s="143" t="s">
        <v>0</v>
      </c>
      <c r="I91" s="156" t="s">
        <v>0</v>
      </c>
      <c r="J91" s="66">
        <f t="shared" si="8"/>
        <v>0</v>
      </c>
      <c r="K91" s="138">
        <v>0</v>
      </c>
      <c r="L91" s="183" t="s">
        <v>0</v>
      </c>
      <c r="M91" s="132">
        <v>0</v>
      </c>
      <c r="N91" s="133"/>
    </row>
    <row r="92" spans="1:14" x14ac:dyDescent="0.25">
      <c r="A92" s="206" t="s">
        <v>44</v>
      </c>
      <c r="B92" s="207"/>
      <c r="C92" s="52"/>
      <c r="D92" s="52"/>
      <c r="E92" s="193"/>
      <c r="F92" s="14" t="s">
        <v>75</v>
      </c>
      <c r="G92" s="44">
        <v>0</v>
      </c>
      <c r="H92" s="143" t="s">
        <v>0</v>
      </c>
      <c r="I92" s="156" t="s">
        <v>0</v>
      </c>
      <c r="J92" s="66">
        <f t="shared" si="8"/>
        <v>0</v>
      </c>
      <c r="K92" s="138">
        <v>0</v>
      </c>
      <c r="L92" s="183" t="s">
        <v>0</v>
      </c>
      <c r="M92" s="132">
        <v>0</v>
      </c>
      <c r="N92" s="133"/>
    </row>
    <row r="93" spans="1:14" ht="15.75" thickBot="1" x14ac:dyDescent="0.3">
      <c r="A93" s="206" t="s">
        <v>45</v>
      </c>
      <c r="B93" s="207"/>
      <c r="C93" s="162"/>
      <c r="D93" s="162"/>
      <c r="E93" s="194"/>
      <c r="F93" s="14" t="s">
        <v>75</v>
      </c>
      <c r="G93" s="44">
        <v>0</v>
      </c>
      <c r="H93" s="146" t="s">
        <v>0</v>
      </c>
      <c r="I93" s="157" t="s">
        <v>0</v>
      </c>
      <c r="J93" s="66">
        <f t="shared" si="8"/>
        <v>0</v>
      </c>
      <c r="K93" s="138">
        <v>0</v>
      </c>
      <c r="L93" s="184" t="s">
        <v>0</v>
      </c>
      <c r="M93" s="132">
        <v>0</v>
      </c>
      <c r="N93" s="134"/>
    </row>
    <row r="94" spans="1:14" ht="15.75" thickBot="1" x14ac:dyDescent="0.3">
      <c r="A94" s="29" t="s">
        <v>109</v>
      </c>
      <c r="B94" s="53"/>
      <c r="C94" s="163"/>
      <c r="D94" s="163"/>
      <c r="E94" s="195"/>
      <c r="F94" s="74" t="s">
        <v>75</v>
      </c>
      <c r="G94" s="75">
        <v>0</v>
      </c>
      <c r="H94" s="73" t="s">
        <v>0</v>
      </c>
      <c r="I94" s="67" t="s">
        <v>0</v>
      </c>
      <c r="J94" s="55" t="s">
        <v>0</v>
      </c>
      <c r="K94" s="98">
        <v>0</v>
      </c>
      <c r="L94" s="185" t="s">
        <v>0</v>
      </c>
      <c r="M94" s="98">
        <v>0</v>
      </c>
      <c r="N94" s="56" t="s">
        <v>0</v>
      </c>
    </row>
    <row r="95" spans="1:14" x14ac:dyDescent="0.25">
      <c r="A95" s="206" t="s">
        <v>46</v>
      </c>
      <c r="B95" s="207"/>
      <c r="C95" s="164"/>
      <c r="D95" s="164"/>
      <c r="E95" s="196"/>
      <c r="F95" s="14" t="s">
        <v>75</v>
      </c>
      <c r="G95" s="44">
        <v>0</v>
      </c>
      <c r="H95" s="145" t="s">
        <v>0</v>
      </c>
      <c r="I95" s="155" t="s">
        <v>0</v>
      </c>
      <c r="J95" s="66">
        <f>SUMPRODUCT(($H95="r")*(G95)+($I95="r")*(G95))-K95-M95</f>
        <v>0</v>
      </c>
      <c r="K95" s="138">
        <v>0</v>
      </c>
      <c r="L95" s="186"/>
      <c r="M95" s="132">
        <v>0</v>
      </c>
      <c r="N95" s="135"/>
    </row>
    <row r="96" spans="1:14" x14ac:dyDescent="0.25">
      <c r="A96" s="206" t="s">
        <v>47</v>
      </c>
      <c r="B96" s="207"/>
      <c r="C96" s="52"/>
      <c r="D96" s="52"/>
      <c r="E96" s="193"/>
      <c r="F96" s="14" t="s">
        <v>75</v>
      </c>
      <c r="G96" s="44">
        <v>0</v>
      </c>
      <c r="H96" s="143" t="s">
        <v>0</v>
      </c>
      <c r="I96" s="156" t="s">
        <v>0</v>
      </c>
      <c r="J96" s="66">
        <f t="shared" ref="J96:J101" si="9">SUMPRODUCT(($H96="r")*(G96)+($I96="r")*(G96))-K96-M96</f>
        <v>0</v>
      </c>
      <c r="K96" s="138">
        <v>0</v>
      </c>
      <c r="L96" s="183"/>
      <c r="M96" s="132">
        <v>0</v>
      </c>
      <c r="N96" s="133"/>
    </row>
    <row r="97" spans="1:14" x14ac:dyDescent="0.25">
      <c r="A97" s="206" t="s">
        <v>61</v>
      </c>
      <c r="B97" s="207"/>
      <c r="C97" s="52"/>
      <c r="D97" s="52"/>
      <c r="E97" s="193"/>
      <c r="F97" s="14" t="s">
        <v>75</v>
      </c>
      <c r="G97" s="44">
        <v>0</v>
      </c>
      <c r="H97" s="143" t="s">
        <v>0</v>
      </c>
      <c r="I97" s="156" t="s">
        <v>0</v>
      </c>
      <c r="J97" s="66">
        <f t="shared" si="9"/>
        <v>0</v>
      </c>
      <c r="K97" s="138">
        <v>0</v>
      </c>
      <c r="L97" s="183"/>
      <c r="M97" s="132">
        <v>0</v>
      </c>
      <c r="N97" s="133"/>
    </row>
    <row r="98" spans="1:14" x14ac:dyDescent="0.25">
      <c r="A98" s="206" t="s">
        <v>94</v>
      </c>
      <c r="B98" s="207"/>
      <c r="C98" s="52"/>
      <c r="D98" s="52"/>
      <c r="E98" s="193"/>
      <c r="F98" s="14" t="s">
        <v>75</v>
      </c>
      <c r="G98" s="44">
        <v>0</v>
      </c>
      <c r="H98" s="143" t="s">
        <v>0</v>
      </c>
      <c r="I98" s="156" t="s">
        <v>0</v>
      </c>
      <c r="J98" s="66">
        <f t="shared" si="9"/>
        <v>0</v>
      </c>
      <c r="K98" s="138">
        <v>0</v>
      </c>
      <c r="L98" s="183"/>
      <c r="M98" s="132">
        <v>0</v>
      </c>
      <c r="N98" s="133"/>
    </row>
    <row r="99" spans="1:14" x14ac:dyDescent="0.25">
      <c r="A99" s="206" t="s">
        <v>95</v>
      </c>
      <c r="B99" s="207"/>
      <c r="C99" s="52"/>
      <c r="D99" s="52"/>
      <c r="E99" s="193"/>
      <c r="F99" s="14" t="s">
        <v>75</v>
      </c>
      <c r="G99" s="44">
        <v>0</v>
      </c>
      <c r="H99" s="143" t="s">
        <v>0</v>
      </c>
      <c r="I99" s="156" t="s">
        <v>0</v>
      </c>
      <c r="J99" s="66">
        <f t="shared" si="9"/>
        <v>0</v>
      </c>
      <c r="K99" s="138">
        <v>0</v>
      </c>
      <c r="L99" s="183"/>
      <c r="M99" s="132">
        <v>0</v>
      </c>
      <c r="N99" s="133"/>
    </row>
    <row r="100" spans="1:14" x14ac:dyDescent="0.25">
      <c r="A100" s="206" t="s">
        <v>96</v>
      </c>
      <c r="B100" s="207"/>
      <c r="C100" s="52"/>
      <c r="D100" s="52"/>
      <c r="E100" s="193"/>
      <c r="F100" s="14" t="s">
        <v>75</v>
      </c>
      <c r="G100" s="44">
        <v>0</v>
      </c>
      <c r="H100" s="143" t="s">
        <v>0</v>
      </c>
      <c r="I100" s="156" t="s">
        <v>0</v>
      </c>
      <c r="J100" s="66">
        <f t="shared" si="9"/>
        <v>0</v>
      </c>
      <c r="K100" s="138">
        <v>0</v>
      </c>
      <c r="L100" s="183"/>
      <c r="M100" s="132">
        <v>0</v>
      </c>
      <c r="N100" s="133"/>
    </row>
    <row r="101" spans="1:14" ht="15.75" thickBot="1" x14ac:dyDescent="0.3">
      <c r="A101" s="206" t="s">
        <v>97</v>
      </c>
      <c r="B101" s="207"/>
      <c r="C101" s="52"/>
      <c r="D101" s="52"/>
      <c r="E101" s="193"/>
      <c r="F101" s="14" t="s">
        <v>75</v>
      </c>
      <c r="G101" s="44">
        <v>0</v>
      </c>
      <c r="H101" s="146" t="s">
        <v>0</v>
      </c>
      <c r="I101" s="157" t="s">
        <v>0</v>
      </c>
      <c r="J101" s="66">
        <f t="shared" si="9"/>
        <v>0</v>
      </c>
      <c r="K101" s="138">
        <v>0</v>
      </c>
      <c r="L101" s="183"/>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187"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187" t="s">
        <v>0</v>
      </c>
    </row>
    <row r="104" spans="1:14" x14ac:dyDescent="0.25">
      <c r="A104" s="28"/>
      <c r="B104" s="28"/>
      <c r="F104" s="11"/>
      <c r="G104" s="5"/>
      <c r="H104" s="6"/>
      <c r="I104" s="6"/>
    </row>
    <row r="105" spans="1:14" x14ac:dyDescent="0.25">
      <c r="B105" s="99" t="s">
        <v>0</v>
      </c>
    </row>
    <row r="106" spans="1:14" ht="15.75" thickBot="1" x14ac:dyDescent="0.3">
      <c r="A106" s="114" t="s">
        <v>9</v>
      </c>
      <c r="B106" s="94" t="s">
        <v>115</v>
      </c>
      <c r="C106" s="213" t="s">
        <v>153</v>
      </c>
      <c r="D106" s="214"/>
      <c r="E106" s="192" t="s">
        <v>151</v>
      </c>
      <c r="F106" s="122" t="s">
        <v>126</v>
      </c>
      <c r="G106" s="47" t="s">
        <v>2</v>
      </c>
      <c r="H106" s="81">
        <f>H86+1</f>
        <v>42364</v>
      </c>
      <c r="I106" s="81">
        <f>I86+1</f>
        <v>42371</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2" t="s">
        <v>0</v>
      </c>
      <c r="I107" s="155" t="s">
        <v>0</v>
      </c>
      <c r="J107" s="66">
        <f>SUMPRODUCT(($H107="r")*(G107)+($I107="r")*(G107))-K107-M107</f>
        <v>0</v>
      </c>
      <c r="K107" s="138">
        <v>0</v>
      </c>
      <c r="L107" s="183" t="s">
        <v>0</v>
      </c>
      <c r="M107" s="132">
        <v>0</v>
      </c>
      <c r="N107" s="133" t="s">
        <v>0</v>
      </c>
    </row>
    <row r="108" spans="1:14" x14ac:dyDescent="0.25">
      <c r="A108" s="206" t="s">
        <v>49</v>
      </c>
      <c r="B108" s="207"/>
      <c r="C108" s="176"/>
      <c r="D108" s="166"/>
      <c r="E108" s="198"/>
      <c r="F108" s="14" t="s">
        <v>75</v>
      </c>
      <c r="G108" s="44">
        <v>0</v>
      </c>
      <c r="H108" s="143" t="s">
        <v>0</v>
      </c>
      <c r="I108" s="156" t="s">
        <v>0</v>
      </c>
      <c r="J108" s="66">
        <f t="shared" ref="J108:J113" si="10">SUMPRODUCT(($H108="r")*(G108)+($I108="r")*(G108))-K108-M108</f>
        <v>0</v>
      </c>
      <c r="K108" s="138">
        <v>0</v>
      </c>
      <c r="L108" s="183" t="s">
        <v>0</v>
      </c>
      <c r="M108" s="132">
        <v>0</v>
      </c>
      <c r="N108" s="133"/>
    </row>
    <row r="109" spans="1:14" x14ac:dyDescent="0.25">
      <c r="A109" s="206" t="s">
        <v>50</v>
      </c>
      <c r="B109" s="207"/>
      <c r="C109" s="176"/>
      <c r="D109" s="166"/>
      <c r="E109" s="198"/>
      <c r="F109" s="14" t="s">
        <v>75</v>
      </c>
      <c r="G109" s="44">
        <v>0</v>
      </c>
      <c r="H109" s="143" t="s">
        <v>0</v>
      </c>
      <c r="I109" s="156" t="s">
        <v>0</v>
      </c>
      <c r="J109" s="66">
        <f t="shared" si="10"/>
        <v>0</v>
      </c>
      <c r="K109" s="138">
        <v>0</v>
      </c>
      <c r="L109" s="183" t="s">
        <v>0</v>
      </c>
      <c r="M109" s="132">
        <v>0</v>
      </c>
      <c r="N109" s="133"/>
    </row>
    <row r="110" spans="1:14" x14ac:dyDescent="0.25">
      <c r="A110" s="206" t="s">
        <v>51</v>
      </c>
      <c r="B110" s="207"/>
      <c r="C110" s="176"/>
      <c r="D110" s="166"/>
      <c r="E110" s="198"/>
      <c r="F110" s="14" t="s">
        <v>75</v>
      </c>
      <c r="G110" s="44">
        <v>0</v>
      </c>
      <c r="H110" s="143" t="s">
        <v>0</v>
      </c>
      <c r="I110" s="156" t="s">
        <v>0</v>
      </c>
      <c r="J110" s="66">
        <f t="shared" si="10"/>
        <v>0</v>
      </c>
      <c r="K110" s="138">
        <v>0</v>
      </c>
      <c r="L110" s="183" t="s">
        <v>0</v>
      </c>
      <c r="M110" s="132">
        <v>0</v>
      </c>
      <c r="N110" s="133"/>
    </row>
    <row r="111" spans="1:14" x14ac:dyDescent="0.25">
      <c r="A111" s="206" t="s">
        <v>52</v>
      </c>
      <c r="B111" s="207"/>
      <c r="C111" s="52"/>
      <c r="D111" s="166"/>
      <c r="E111" s="198"/>
      <c r="F111" s="14" t="s">
        <v>75</v>
      </c>
      <c r="G111" s="44">
        <v>0</v>
      </c>
      <c r="H111" s="143" t="s">
        <v>0</v>
      </c>
      <c r="I111" s="156" t="s">
        <v>0</v>
      </c>
      <c r="J111" s="66">
        <f t="shared" si="10"/>
        <v>0</v>
      </c>
      <c r="K111" s="138">
        <v>0</v>
      </c>
      <c r="L111" s="183" t="s">
        <v>0</v>
      </c>
      <c r="M111" s="132">
        <v>0</v>
      </c>
      <c r="N111" s="133"/>
    </row>
    <row r="112" spans="1:14" x14ac:dyDescent="0.25">
      <c r="A112" s="206" t="s">
        <v>53</v>
      </c>
      <c r="B112" s="207"/>
      <c r="C112" s="177"/>
      <c r="D112" s="166"/>
      <c r="E112" s="198"/>
      <c r="F112" s="14" t="s">
        <v>75</v>
      </c>
      <c r="G112" s="44">
        <v>0</v>
      </c>
      <c r="H112" s="143" t="s">
        <v>0</v>
      </c>
      <c r="I112" s="156" t="s">
        <v>0</v>
      </c>
      <c r="J112" s="66">
        <f t="shared" si="10"/>
        <v>0</v>
      </c>
      <c r="K112" s="138">
        <v>0</v>
      </c>
      <c r="L112" s="183" t="s">
        <v>0</v>
      </c>
      <c r="M112" s="132">
        <v>0</v>
      </c>
      <c r="N112" s="133"/>
    </row>
    <row r="113" spans="1:14" ht="15.75" thickBot="1" x14ac:dyDescent="0.3">
      <c r="A113" s="206" t="s">
        <v>54</v>
      </c>
      <c r="B113" s="207"/>
      <c r="C113" s="178"/>
      <c r="D113" s="168"/>
      <c r="E113" s="199"/>
      <c r="F113" s="14" t="s">
        <v>75</v>
      </c>
      <c r="G113" s="44">
        <v>0</v>
      </c>
      <c r="H113" s="146" t="s">
        <v>0</v>
      </c>
      <c r="I113" s="157" t="s">
        <v>0</v>
      </c>
      <c r="J113" s="66">
        <f t="shared" si="10"/>
        <v>0</v>
      </c>
      <c r="K113" s="138">
        <v>0</v>
      </c>
      <c r="L113" s="184" t="s">
        <v>0</v>
      </c>
      <c r="M113" s="132">
        <v>0</v>
      </c>
      <c r="N113" s="134"/>
    </row>
    <row r="114" spans="1:14" ht="15.75" thickBot="1" x14ac:dyDescent="0.3">
      <c r="A114" s="29" t="s">
        <v>109</v>
      </c>
      <c r="B114" s="53"/>
      <c r="C114" s="163"/>
      <c r="D114" s="163"/>
      <c r="E114" s="195"/>
      <c r="F114" s="74" t="s">
        <v>75</v>
      </c>
      <c r="G114" s="75">
        <v>0</v>
      </c>
      <c r="H114" s="73" t="s">
        <v>0</v>
      </c>
      <c r="I114" s="67" t="s">
        <v>0</v>
      </c>
      <c r="J114" s="55" t="s">
        <v>0</v>
      </c>
      <c r="K114" s="98">
        <v>0</v>
      </c>
      <c r="L114" s="185" t="s">
        <v>0</v>
      </c>
      <c r="M114" s="98">
        <v>0</v>
      </c>
      <c r="N114" s="56" t="s">
        <v>0</v>
      </c>
    </row>
    <row r="115" spans="1:14" x14ac:dyDescent="0.25">
      <c r="A115" s="206" t="s">
        <v>55</v>
      </c>
      <c r="B115" s="207"/>
      <c r="C115" s="175"/>
      <c r="D115" s="165"/>
      <c r="E115" s="197"/>
      <c r="F115" s="14" t="s">
        <v>75</v>
      </c>
      <c r="G115" s="44">
        <v>0</v>
      </c>
      <c r="H115" s="145" t="s">
        <v>0</v>
      </c>
      <c r="I115" s="155" t="s">
        <v>0</v>
      </c>
      <c r="J115" s="66">
        <f>SUMPRODUCT(($H115="r")*(G115)+($I115="r")*(G115))-K115-M115</f>
        <v>0</v>
      </c>
      <c r="K115" s="138">
        <v>0</v>
      </c>
      <c r="L115" s="186"/>
      <c r="M115" s="132">
        <v>0</v>
      </c>
      <c r="N115" s="135"/>
    </row>
    <row r="116" spans="1:14" x14ac:dyDescent="0.25">
      <c r="A116" s="206" t="s">
        <v>56</v>
      </c>
      <c r="B116" s="207"/>
      <c r="C116" s="176"/>
      <c r="D116" s="166"/>
      <c r="E116" s="198"/>
      <c r="F116" s="14" t="s">
        <v>75</v>
      </c>
      <c r="G116" s="44">
        <v>0</v>
      </c>
      <c r="H116" s="143" t="s">
        <v>0</v>
      </c>
      <c r="I116" s="156" t="s">
        <v>0</v>
      </c>
      <c r="J116" s="66">
        <f t="shared" ref="J116:J121" si="11">SUMPRODUCT(($H116="r")*(G116)+($I116="r")*(G116))-K116-M116</f>
        <v>0</v>
      </c>
      <c r="K116" s="138">
        <v>0</v>
      </c>
      <c r="L116" s="183"/>
      <c r="M116" s="132">
        <v>0</v>
      </c>
      <c r="N116" s="133"/>
    </row>
    <row r="117" spans="1:14" x14ac:dyDescent="0.25">
      <c r="A117" s="206" t="s">
        <v>62</v>
      </c>
      <c r="B117" s="207"/>
      <c r="C117" s="176"/>
      <c r="D117" s="166"/>
      <c r="E117" s="198"/>
      <c r="F117" s="14" t="s">
        <v>75</v>
      </c>
      <c r="G117" s="44">
        <v>0</v>
      </c>
      <c r="H117" s="143" t="s">
        <v>0</v>
      </c>
      <c r="I117" s="156" t="s">
        <v>0</v>
      </c>
      <c r="J117" s="66">
        <f t="shared" si="11"/>
        <v>0</v>
      </c>
      <c r="K117" s="138">
        <v>0</v>
      </c>
      <c r="L117" s="183"/>
      <c r="M117" s="132">
        <v>0</v>
      </c>
      <c r="N117" s="133"/>
    </row>
    <row r="118" spans="1:14" x14ac:dyDescent="0.25">
      <c r="A118" s="206" t="s">
        <v>98</v>
      </c>
      <c r="B118" s="207"/>
      <c r="C118" s="177"/>
      <c r="D118" s="166"/>
      <c r="E118" s="198"/>
      <c r="F118" s="14" t="s">
        <v>75</v>
      </c>
      <c r="G118" s="44">
        <v>0</v>
      </c>
      <c r="H118" s="143" t="s">
        <v>0</v>
      </c>
      <c r="I118" s="156" t="s">
        <v>0</v>
      </c>
      <c r="J118" s="66">
        <f t="shared" si="11"/>
        <v>0</v>
      </c>
      <c r="K118" s="138">
        <v>0</v>
      </c>
      <c r="L118" s="183"/>
      <c r="M118" s="132">
        <v>0</v>
      </c>
      <c r="N118" s="133"/>
    </row>
    <row r="119" spans="1:14" x14ac:dyDescent="0.25">
      <c r="A119" s="206" t="s">
        <v>99</v>
      </c>
      <c r="B119" s="207"/>
      <c r="C119" s="175"/>
      <c r="D119" s="166"/>
      <c r="E119" s="198"/>
      <c r="F119" s="14" t="s">
        <v>75</v>
      </c>
      <c r="G119" s="44">
        <v>0</v>
      </c>
      <c r="H119" s="143" t="s">
        <v>0</v>
      </c>
      <c r="I119" s="156" t="s">
        <v>0</v>
      </c>
      <c r="J119" s="66">
        <f t="shared" si="11"/>
        <v>0</v>
      </c>
      <c r="K119" s="138">
        <v>0</v>
      </c>
      <c r="L119" s="183"/>
      <c r="M119" s="132">
        <v>0</v>
      </c>
      <c r="N119" s="133"/>
    </row>
    <row r="120" spans="1:14" x14ac:dyDescent="0.25">
      <c r="A120" s="206" t="s">
        <v>100</v>
      </c>
      <c r="B120" s="207"/>
      <c r="C120" s="176"/>
      <c r="D120" s="166"/>
      <c r="E120" s="198"/>
      <c r="F120" s="14" t="s">
        <v>75</v>
      </c>
      <c r="G120" s="44">
        <v>0</v>
      </c>
      <c r="H120" s="143" t="s">
        <v>0</v>
      </c>
      <c r="I120" s="156" t="s">
        <v>0</v>
      </c>
      <c r="J120" s="66">
        <f t="shared" si="11"/>
        <v>0</v>
      </c>
      <c r="K120" s="138">
        <v>0</v>
      </c>
      <c r="L120" s="183"/>
      <c r="M120" s="132">
        <v>0</v>
      </c>
      <c r="N120" s="133"/>
    </row>
    <row r="121" spans="1:14" ht="15.75" thickBot="1" x14ac:dyDescent="0.3">
      <c r="A121" s="206" t="s">
        <v>101</v>
      </c>
      <c r="B121" s="207"/>
      <c r="C121" s="176"/>
      <c r="D121" s="166"/>
      <c r="E121" s="198"/>
      <c r="F121" s="14" t="s">
        <v>75</v>
      </c>
      <c r="G121" s="44">
        <v>0</v>
      </c>
      <c r="H121" s="146" t="s">
        <v>0</v>
      </c>
      <c r="I121" s="157" t="s">
        <v>0</v>
      </c>
      <c r="J121" s="66">
        <f t="shared" si="11"/>
        <v>0</v>
      </c>
      <c r="K121" s="138">
        <v>0</v>
      </c>
      <c r="L121" s="183"/>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10"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187" t="s">
        <v>0</v>
      </c>
    </row>
    <row r="124" spans="1:14" x14ac:dyDescent="0.25">
      <c r="A124" s="28"/>
      <c r="B124" s="28"/>
      <c r="F124" s="19"/>
      <c r="G124" s="5"/>
      <c r="H124" s="17"/>
      <c r="I124" s="17"/>
      <c r="J124" s="15"/>
    </row>
    <row r="125" spans="1:14" x14ac:dyDescent="0.25">
      <c r="A125" s="19"/>
      <c r="B125" s="99" t="s">
        <v>0</v>
      </c>
      <c r="F125" s="19"/>
      <c r="G125" s="5"/>
      <c r="H125" s="17"/>
      <c r="I125" s="17"/>
      <c r="J125" s="15"/>
    </row>
    <row r="126" spans="1:14" ht="15.75" thickBot="1" x14ac:dyDescent="0.3">
      <c r="A126" s="114" t="s">
        <v>63</v>
      </c>
      <c r="B126" s="94" t="s">
        <v>115</v>
      </c>
      <c r="C126" s="213" t="s">
        <v>153</v>
      </c>
      <c r="D126" s="214"/>
      <c r="E126" s="192" t="s">
        <v>151</v>
      </c>
      <c r="F126" s="122" t="s">
        <v>126</v>
      </c>
      <c r="G126" s="47" t="s">
        <v>2</v>
      </c>
      <c r="H126" s="81">
        <f>H106+1</f>
        <v>42365</v>
      </c>
      <c r="I126" s="81">
        <f>I106+1</f>
        <v>42372</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2" t="s">
        <v>0</v>
      </c>
      <c r="I127" s="155" t="s">
        <v>0</v>
      </c>
      <c r="J127" s="66">
        <f>SUMPRODUCT(($H127="r")*(G127)+($I127="r")*(G127))-K127-M127</f>
        <v>0</v>
      </c>
      <c r="K127" s="138">
        <v>0</v>
      </c>
      <c r="L127" s="183" t="s">
        <v>0</v>
      </c>
      <c r="M127" s="132">
        <v>0</v>
      </c>
      <c r="N127" s="133" t="s">
        <v>0</v>
      </c>
    </row>
    <row r="128" spans="1:14" x14ac:dyDescent="0.25">
      <c r="A128" s="206" t="s">
        <v>65</v>
      </c>
      <c r="B128" s="207"/>
      <c r="C128" s="176"/>
      <c r="D128" s="166"/>
      <c r="E128" s="198"/>
      <c r="F128" s="14" t="s">
        <v>75</v>
      </c>
      <c r="G128" s="44">
        <v>0</v>
      </c>
      <c r="H128" s="143" t="s">
        <v>0</v>
      </c>
      <c r="I128" s="156" t="s">
        <v>0</v>
      </c>
      <c r="J128" s="66">
        <f t="shared" ref="J128:J133" si="12">SUMPRODUCT(($H128="r")*(G128)+($I128="r")*(G128))-K128-M128</f>
        <v>0</v>
      </c>
      <c r="K128" s="138">
        <v>0</v>
      </c>
      <c r="L128" s="183" t="s">
        <v>0</v>
      </c>
      <c r="M128" s="132">
        <v>0</v>
      </c>
      <c r="N128" s="133"/>
    </row>
    <row r="129" spans="1:14" x14ac:dyDescent="0.25">
      <c r="A129" s="206" t="s">
        <v>66</v>
      </c>
      <c r="B129" s="207"/>
      <c r="C129" s="176"/>
      <c r="D129" s="166"/>
      <c r="E129" s="198"/>
      <c r="F129" s="14" t="s">
        <v>75</v>
      </c>
      <c r="G129" s="44">
        <v>0</v>
      </c>
      <c r="H129" s="143" t="s">
        <v>0</v>
      </c>
      <c r="I129" s="156" t="s">
        <v>0</v>
      </c>
      <c r="J129" s="66">
        <f t="shared" si="12"/>
        <v>0</v>
      </c>
      <c r="K129" s="138">
        <v>0</v>
      </c>
      <c r="L129" s="183" t="s">
        <v>0</v>
      </c>
      <c r="M129" s="132">
        <v>0</v>
      </c>
      <c r="N129" s="133"/>
    </row>
    <row r="130" spans="1:14" x14ac:dyDescent="0.25">
      <c r="A130" s="206" t="s">
        <v>67</v>
      </c>
      <c r="B130" s="207"/>
      <c r="C130" s="176"/>
      <c r="D130" s="166"/>
      <c r="E130" s="198"/>
      <c r="F130" s="14" t="s">
        <v>75</v>
      </c>
      <c r="G130" s="44">
        <v>0</v>
      </c>
      <c r="H130" s="143" t="s">
        <v>0</v>
      </c>
      <c r="I130" s="156" t="s">
        <v>0</v>
      </c>
      <c r="J130" s="66">
        <f t="shared" si="12"/>
        <v>0</v>
      </c>
      <c r="K130" s="138">
        <v>0</v>
      </c>
      <c r="L130" s="183" t="s">
        <v>0</v>
      </c>
      <c r="M130" s="132">
        <v>0</v>
      </c>
      <c r="N130" s="133"/>
    </row>
    <row r="131" spans="1:14" x14ac:dyDescent="0.25">
      <c r="A131" s="206" t="s">
        <v>68</v>
      </c>
      <c r="B131" s="207"/>
      <c r="C131" s="176"/>
      <c r="D131" s="166"/>
      <c r="E131" s="198"/>
      <c r="F131" s="14" t="s">
        <v>75</v>
      </c>
      <c r="G131" s="44">
        <v>0</v>
      </c>
      <c r="H131" s="143" t="s">
        <v>0</v>
      </c>
      <c r="I131" s="156" t="s">
        <v>0</v>
      </c>
      <c r="J131" s="66">
        <f t="shared" si="12"/>
        <v>0</v>
      </c>
      <c r="K131" s="138">
        <v>0</v>
      </c>
      <c r="L131" s="183" t="s">
        <v>0</v>
      </c>
      <c r="M131" s="132">
        <v>0</v>
      </c>
      <c r="N131" s="133"/>
    </row>
    <row r="132" spans="1:14" x14ac:dyDescent="0.25">
      <c r="A132" s="206" t="s">
        <v>69</v>
      </c>
      <c r="B132" s="207"/>
      <c r="C132" s="176"/>
      <c r="D132" s="166"/>
      <c r="E132" s="198"/>
      <c r="F132" s="14" t="s">
        <v>75</v>
      </c>
      <c r="G132" s="44">
        <v>0</v>
      </c>
      <c r="H132" s="143" t="s">
        <v>0</v>
      </c>
      <c r="I132" s="156" t="s">
        <v>0</v>
      </c>
      <c r="J132" s="66">
        <f t="shared" si="12"/>
        <v>0</v>
      </c>
      <c r="K132" s="138">
        <v>0</v>
      </c>
      <c r="L132" s="183" t="s">
        <v>0</v>
      </c>
      <c r="M132" s="132">
        <v>0</v>
      </c>
      <c r="N132" s="133"/>
    </row>
    <row r="133" spans="1:14" ht="15.75" thickBot="1" x14ac:dyDescent="0.3">
      <c r="A133" s="206" t="s">
        <v>70</v>
      </c>
      <c r="B133" s="207"/>
      <c r="C133" s="179"/>
      <c r="D133" s="168"/>
      <c r="E133" s="199"/>
      <c r="F133" s="14" t="s">
        <v>75</v>
      </c>
      <c r="G133" s="44">
        <v>0</v>
      </c>
      <c r="H133" s="146" t="s">
        <v>0</v>
      </c>
      <c r="I133" s="157" t="s">
        <v>0</v>
      </c>
      <c r="J133" s="66">
        <f t="shared" si="12"/>
        <v>0</v>
      </c>
      <c r="K133" s="138">
        <v>0</v>
      </c>
      <c r="L133" s="184" t="s">
        <v>0</v>
      </c>
      <c r="M133" s="132">
        <v>0</v>
      </c>
      <c r="N133" s="134"/>
    </row>
    <row r="134" spans="1:14" ht="15.75" thickBot="1" x14ac:dyDescent="0.3">
      <c r="A134" s="29" t="s">
        <v>109</v>
      </c>
      <c r="B134" s="53"/>
      <c r="C134" s="163"/>
      <c r="D134" s="163"/>
      <c r="E134" s="195"/>
      <c r="F134" s="74" t="s">
        <v>75</v>
      </c>
      <c r="G134" s="75">
        <v>0</v>
      </c>
      <c r="H134" s="73" t="s">
        <v>0</v>
      </c>
      <c r="I134" s="67" t="s">
        <v>0</v>
      </c>
      <c r="J134" s="55" t="s">
        <v>0</v>
      </c>
      <c r="K134" s="98">
        <v>0</v>
      </c>
      <c r="L134" s="185" t="s">
        <v>0</v>
      </c>
      <c r="M134" s="98">
        <v>0</v>
      </c>
      <c r="N134" s="56" t="s">
        <v>0</v>
      </c>
    </row>
    <row r="135" spans="1:14" x14ac:dyDescent="0.25">
      <c r="A135" s="246" t="s">
        <v>71</v>
      </c>
      <c r="B135" s="247"/>
      <c r="C135" s="180"/>
      <c r="D135" s="169"/>
      <c r="E135" s="200"/>
      <c r="F135" s="14" t="s">
        <v>75</v>
      </c>
      <c r="G135" s="44">
        <v>0</v>
      </c>
      <c r="H135" s="145" t="s">
        <v>0</v>
      </c>
      <c r="I135" s="155" t="s">
        <v>0</v>
      </c>
      <c r="J135" s="66">
        <f>SUMPRODUCT(($H135="r")*(G135)+($I135="r")*(G135))-K135-M135</f>
        <v>0</v>
      </c>
      <c r="K135" s="138">
        <v>0</v>
      </c>
      <c r="L135" s="186"/>
      <c r="M135" s="132">
        <v>0</v>
      </c>
      <c r="N135" s="135"/>
    </row>
    <row r="136" spans="1:14" x14ac:dyDescent="0.25">
      <c r="A136" s="246" t="s">
        <v>72</v>
      </c>
      <c r="B136" s="247"/>
      <c r="C136" s="181"/>
      <c r="D136" s="170"/>
      <c r="E136" s="201"/>
      <c r="F136" s="14" t="s">
        <v>75</v>
      </c>
      <c r="G136" s="44">
        <v>0</v>
      </c>
      <c r="H136" s="143" t="s">
        <v>0</v>
      </c>
      <c r="I136" s="156" t="s">
        <v>0</v>
      </c>
      <c r="J136" s="66">
        <f t="shared" ref="J136:J141" si="13">SUMPRODUCT(($H136="r")*(G136)+($I136="r")*(G136))-K136-M136</f>
        <v>0</v>
      </c>
      <c r="K136" s="138">
        <v>0</v>
      </c>
      <c r="L136" s="183"/>
      <c r="M136" s="132">
        <v>0</v>
      </c>
      <c r="N136" s="133"/>
    </row>
    <row r="137" spans="1:14" x14ac:dyDescent="0.25">
      <c r="A137" s="246" t="s">
        <v>73</v>
      </c>
      <c r="B137" s="247"/>
      <c r="C137" s="181"/>
      <c r="D137" s="170"/>
      <c r="E137" s="201"/>
      <c r="F137" s="14" t="s">
        <v>75</v>
      </c>
      <c r="G137" s="44">
        <v>0</v>
      </c>
      <c r="H137" s="143" t="s">
        <v>0</v>
      </c>
      <c r="I137" s="156" t="s">
        <v>0</v>
      </c>
      <c r="J137" s="66">
        <f t="shared" si="13"/>
        <v>0</v>
      </c>
      <c r="K137" s="138">
        <v>0</v>
      </c>
      <c r="L137" s="183"/>
      <c r="M137" s="132">
        <v>0</v>
      </c>
      <c r="N137" s="133"/>
    </row>
    <row r="138" spans="1:14" x14ac:dyDescent="0.25">
      <c r="A138" s="246" t="s">
        <v>102</v>
      </c>
      <c r="B138" s="247"/>
      <c r="C138" s="181"/>
      <c r="D138" s="170"/>
      <c r="E138" s="201"/>
      <c r="F138" s="14" t="s">
        <v>75</v>
      </c>
      <c r="G138" s="44">
        <v>0</v>
      </c>
      <c r="H138" s="143" t="s">
        <v>0</v>
      </c>
      <c r="I138" s="156" t="s">
        <v>0</v>
      </c>
      <c r="J138" s="66">
        <f t="shared" si="13"/>
        <v>0</v>
      </c>
      <c r="K138" s="138">
        <v>0</v>
      </c>
      <c r="L138" s="183"/>
      <c r="M138" s="132">
        <v>0</v>
      </c>
      <c r="N138" s="133"/>
    </row>
    <row r="139" spans="1:14" x14ac:dyDescent="0.25">
      <c r="A139" s="246" t="s">
        <v>103</v>
      </c>
      <c r="B139" s="247"/>
      <c r="C139" s="181"/>
      <c r="D139" s="170"/>
      <c r="E139" s="201"/>
      <c r="F139" s="14" t="s">
        <v>75</v>
      </c>
      <c r="G139" s="44">
        <v>0</v>
      </c>
      <c r="H139" s="143" t="s">
        <v>0</v>
      </c>
      <c r="I139" s="156" t="s">
        <v>0</v>
      </c>
      <c r="J139" s="66">
        <f t="shared" si="13"/>
        <v>0</v>
      </c>
      <c r="K139" s="138">
        <v>0</v>
      </c>
      <c r="L139" s="183"/>
      <c r="M139" s="132">
        <v>0</v>
      </c>
      <c r="N139" s="133"/>
    </row>
    <row r="140" spans="1:14" x14ac:dyDescent="0.25">
      <c r="A140" s="246" t="s">
        <v>104</v>
      </c>
      <c r="B140" s="247"/>
      <c r="C140" s="181"/>
      <c r="D140" s="170"/>
      <c r="E140" s="201"/>
      <c r="F140" s="14" t="s">
        <v>75</v>
      </c>
      <c r="G140" s="44">
        <v>0</v>
      </c>
      <c r="H140" s="143" t="s">
        <v>0</v>
      </c>
      <c r="I140" s="156" t="s">
        <v>0</v>
      </c>
      <c r="J140" s="66">
        <f t="shared" si="13"/>
        <v>0</v>
      </c>
      <c r="K140" s="138">
        <v>0</v>
      </c>
      <c r="L140" s="183"/>
      <c r="M140" s="132">
        <v>0</v>
      </c>
      <c r="N140" s="133"/>
    </row>
    <row r="141" spans="1:14" ht="15.75" thickBot="1" x14ac:dyDescent="0.3">
      <c r="A141" s="246" t="s">
        <v>105</v>
      </c>
      <c r="B141" s="247"/>
      <c r="C141" s="181"/>
      <c r="D141" s="170"/>
      <c r="E141" s="201"/>
      <c r="F141" s="14" t="s">
        <v>75</v>
      </c>
      <c r="G141" s="44">
        <v>0</v>
      </c>
      <c r="H141" s="146" t="s">
        <v>0</v>
      </c>
      <c r="I141" s="157" t="s">
        <v>0</v>
      </c>
      <c r="J141" s="66">
        <f t="shared" si="13"/>
        <v>0</v>
      </c>
      <c r="K141" s="138">
        <v>0</v>
      </c>
      <c r="L141" s="183"/>
      <c r="M141" s="132">
        <v>0</v>
      </c>
      <c r="N141" s="133"/>
    </row>
    <row r="142" spans="1:14"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187"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187" t="s">
        <v>0</v>
      </c>
    </row>
    <row r="144" spans="1:14" x14ac:dyDescent="0.25">
      <c r="A144" s="58"/>
      <c r="B144" s="58"/>
      <c r="C144" s="171"/>
      <c r="D144" s="171"/>
      <c r="E144" s="171"/>
      <c r="F144" s="61"/>
      <c r="G144" s="22"/>
      <c r="H144" s="43"/>
      <c r="I144" s="43"/>
      <c r="J144" s="32"/>
    </row>
    <row r="145" spans="1:11" x14ac:dyDescent="0.25">
      <c r="A145" s="59"/>
      <c r="B145" s="59"/>
      <c r="C145" s="51"/>
      <c r="D145" s="51"/>
      <c r="E145" s="51"/>
      <c r="F145" s="59"/>
      <c r="G145" s="59"/>
      <c r="H145" s="43"/>
      <c r="I145" s="43"/>
      <c r="J145" s="32"/>
    </row>
    <row r="146" spans="1:11" x14ac:dyDescent="0.25">
      <c r="A146" s="117" t="s">
        <v>110</v>
      </c>
      <c r="B146" s="59"/>
      <c r="C146" s="51"/>
      <c r="D146" s="51"/>
      <c r="E146" s="51"/>
      <c r="F146" s="36"/>
      <c r="G146" s="6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28" t="s">
        <v>0</v>
      </c>
      <c r="B148" s="229"/>
      <c r="C148" s="229"/>
      <c r="D148" s="229"/>
      <c r="E148" s="229"/>
      <c r="F148" s="230"/>
      <c r="G148" s="41">
        <v>0</v>
      </c>
      <c r="H148" s="222">
        <f>G148/60</f>
        <v>0</v>
      </c>
      <c r="I148" s="223"/>
      <c r="J148" s="35"/>
    </row>
    <row r="149" spans="1:11" x14ac:dyDescent="0.25">
      <c r="A149" s="228" t="s">
        <v>0</v>
      </c>
      <c r="B149" s="229"/>
      <c r="C149" s="229"/>
      <c r="D149" s="229"/>
      <c r="E149" s="229"/>
      <c r="F149" s="230"/>
      <c r="G149" s="41">
        <v>0</v>
      </c>
      <c r="H149" s="222">
        <f t="shared" ref="H149:H157" si="14">G149/60</f>
        <v>0</v>
      </c>
      <c r="I149" s="223"/>
      <c r="J149" s="35"/>
    </row>
    <row r="150" spans="1:11" x14ac:dyDescent="0.25">
      <c r="A150" s="228" t="s">
        <v>0</v>
      </c>
      <c r="B150" s="229"/>
      <c r="C150" s="229"/>
      <c r="D150" s="229"/>
      <c r="E150" s="229"/>
      <c r="F150" s="230"/>
      <c r="G150" s="41">
        <v>0</v>
      </c>
      <c r="H150" s="222">
        <f t="shared" si="14"/>
        <v>0</v>
      </c>
      <c r="I150" s="223"/>
      <c r="J150" s="35"/>
    </row>
    <row r="151" spans="1:11" x14ac:dyDescent="0.25">
      <c r="A151" s="228" t="s">
        <v>0</v>
      </c>
      <c r="B151" s="229"/>
      <c r="C151" s="229"/>
      <c r="D151" s="229"/>
      <c r="E151" s="229"/>
      <c r="F151" s="230"/>
      <c r="G151" s="41">
        <v>0</v>
      </c>
      <c r="H151" s="222">
        <f t="shared" si="14"/>
        <v>0</v>
      </c>
      <c r="I151" s="223"/>
      <c r="J151" s="35"/>
    </row>
    <row r="152" spans="1:11" x14ac:dyDescent="0.25">
      <c r="A152" s="228" t="s">
        <v>0</v>
      </c>
      <c r="B152" s="229"/>
      <c r="C152" s="229"/>
      <c r="D152" s="229"/>
      <c r="E152" s="229"/>
      <c r="F152" s="230"/>
      <c r="G152" s="41">
        <v>0</v>
      </c>
      <c r="H152" s="222">
        <f t="shared" si="14"/>
        <v>0</v>
      </c>
      <c r="I152" s="223"/>
      <c r="J152" s="35"/>
    </row>
    <row r="153" spans="1:11" x14ac:dyDescent="0.25">
      <c r="A153" s="228" t="s">
        <v>0</v>
      </c>
      <c r="B153" s="229"/>
      <c r="C153" s="229"/>
      <c r="D153" s="229"/>
      <c r="E153" s="229"/>
      <c r="F153" s="230"/>
      <c r="G153" s="41">
        <v>0</v>
      </c>
      <c r="H153" s="222">
        <f t="shared" si="14"/>
        <v>0</v>
      </c>
      <c r="I153" s="223"/>
      <c r="J153" s="35"/>
    </row>
    <row r="154" spans="1:11" x14ac:dyDescent="0.25">
      <c r="A154" s="228" t="s">
        <v>0</v>
      </c>
      <c r="B154" s="229"/>
      <c r="C154" s="229"/>
      <c r="D154" s="229"/>
      <c r="E154" s="229"/>
      <c r="F154" s="230"/>
      <c r="G154" s="41">
        <v>0</v>
      </c>
      <c r="H154" s="222">
        <f t="shared" si="14"/>
        <v>0</v>
      </c>
      <c r="I154" s="223"/>
      <c r="J154" s="35"/>
    </row>
    <row r="155" spans="1:11" x14ac:dyDescent="0.25">
      <c r="A155" s="228" t="s">
        <v>0</v>
      </c>
      <c r="B155" s="229"/>
      <c r="C155" s="229"/>
      <c r="D155" s="229"/>
      <c r="E155" s="229"/>
      <c r="F155" s="230"/>
      <c r="G155" s="41">
        <v>0</v>
      </c>
      <c r="H155" s="222">
        <f t="shared" si="14"/>
        <v>0</v>
      </c>
      <c r="I155" s="223"/>
      <c r="J155" s="35"/>
    </row>
    <row r="156" spans="1:11" x14ac:dyDescent="0.25">
      <c r="A156" s="228" t="s">
        <v>0</v>
      </c>
      <c r="B156" s="229"/>
      <c r="C156" s="229"/>
      <c r="D156" s="229"/>
      <c r="E156" s="229"/>
      <c r="F156" s="230"/>
      <c r="G156" s="41">
        <v>0</v>
      </c>
      <c r="H156" s="222">
        <f t="shared" si="14"/>
        <v>0</v>
      </c>
      <c r="I156" s="223"/>
      <c r="J156" s="35"/>
    </row>
    <row r="157" spans="1:11" x14ac:dyDescent="0.25">
      <c r="A157" s="228" t="s">
        <v>0</v>
      </c>
      <c r="B157" s="229"/>
      <c r="C157" s="229"/>
      <c r="D157" s="229"/>
      <c r="E157" s="229"/>
      <c r="F157" s="230"/>
      <c r="G157" s="41">
        <v>0</v>
      </c>
      <c r="H157" s="222">
        <f t="shared" si="14"/>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0</v>
      </c>
      <c r="I159" s="219"/>
      <c r="J159" s="35"/>
    </row>
    <row r="160" spans="1:11" x14ac:dyDescent="0.25">
      <c r="A160" s="80"/>
      <c r="B160" s="80"/>
      <c r="C160" s="172"/>
      <c r="D160" s="172"/>
      <c r="E160" s="172"/>
      <c r="F160" s="92" t="s">
        <v>119</v>
      </c>
      <c r="G160" s="40">
        <v>0</v>
      </c>
      <c r="H160" s="220">
        <f>H159*G160</f>
        <v>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63"/>
      <c r="G162" s="40"/>
      <c r="H162" s="64"/>
      <c r="I162" s="64"/>
      <c r="J162" s="35"/>
    </row>
    <row r="163" spans="1:10" x14ac:dyDescent="0.25">
      <c r="A163" s="119" t="s">
        <v>124</v>
      </c>
      <c r="B163" s="39"/>
      <c r="C163" s="173"/>
      <c r="D163" s="173"/>
      <c r="E163" s="173"/>
      <c r="F163" s="63"/>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28" t="s">
        <v>0</v>
      </c>
      <c r="B165" s="229"/>
      <c r="C165" s="229"/>
      <c r="D165" s="229"/>
      <c r="E165" s="229"/>
      <c r="F165" s="230"/>
      <c r="G165" s="41">
        <v>0</v>
      </c>
      <c r="H165" s="239">
        <f>G165/60</f>
        <v>0</v>
      </c>
      <c r="I165" s="240"/>
      <c r="J165" s="35"/>
    </row>
    <row r="166" spans="1:10" x14ac:dyDescent="0.25">
      <c r="A166" s="228" t="s">
        <v>0</v>
      </c>
      <c r="B166" s="229"/>
      <c r="C166" s="229"/>
      <c r="D166" s="229"/>
      <c r="E166" s="229"/>
      <c r="F166" s="230"/>
      <c r="G166" s="41">
        <v>0</v>
      </c>
      <c r="H166" s="239">
        <f t="shared" ref="H166:H174" si="15">G166/60</f>
        <v>0</v>
      </c>
      <c r="I166" s="240"/>
      <c r="J166" s="35"/>
    </row>
    <row r="167" spans="1:10" x14ac:dyDescent="0.25">
      <c r="A167" s="228" t="s">
        <v>0</v>
      </c>
      <c r="B167" s="229"/>
      <c r="C167" s="229"/>
      <c r="D167" s="229"/>
      <c r="E167" s="229"/>
      <c r="F167" s="230"/>
      <c r="G167" s="41">
        <v>0</v>
      </c>
      <c r="H167" s="239">
        <f t="shared" si="15"/>
        <v>0</v>
      </c>
      <c r="I167" s="240"/>
      <c r="J167" s="35"/>
    </row>
    <row r="168" spans="1:10" x14ac:dyDescent="0.25">
      <c r="A168" s="228" t="s">
        <v>0</v>
      </c>
      <c r="B168" s="229"/>
      <c r="C168" s="229"/>
      <c r="D168" s="229"/>
      <c r="E168" s="229"/>
      <c r="F168" s="230"/>
      <c r="G168" s="41">
        <v>0</v>
      </c>
      <c r="H168" s="239">
        <f t="shared" si="15"/>
        <v>0</v>
      </c>
      <c r="I168" s="240"/>
      <c r="J168" s="35"/>
    </row>
    <row r="169" spans="1:10" x14ac:dyDescent="0.25">
      <c r="A169" s="228" t="s">
        <v>0</v>
      </c>
      <c r="B169" s="229"/>
      <c r="C169" s="229"/>
      <c r="D169" s="229"/>
      <c r="E169" s="229"/>
      <c r="F169" s="230"/>
      <c r="G169" s="41">
        <v>0</v>
      </c>
      <c r="H169" s="239">
        <f t="shared" si="15"/>
        <v>0</v>
      </c>
      <c r="I169" s="240"/>
      <c r="J169" s="35"/>
    </row>
    <row r="170" spans="1:10" x14ac:dyDescent="0.25">
      <c r="A170" s="228" t="s">
        <v>0</v>
      </c>
      <c r="B170" s="229"/>
      <c r="C170" s="229"/>
      <c r="D170" s="229"/>
      <c r="E170" s="229"/>
      <c r="F170" s="230"/>
      <c r="G170" s="41">
        <v>0</v>
      </c>
      <c r="H170" s="239">
        <f t="shared" si="15"/>
        <v>0</v>
      </c>
      <c r="I170" s="240"/>
      <c r="J170" s="35"/>
    </row>
    <row r="171" spans="1:10" x14ac:dyDescent="0.25">
      <c r="A171" s="228" t="s">
        <v>0</v>
      </c>
      <c r="B171" s="229"/>
      <c r="C171" s="229"/>
      <c r="D171" s="229"/>
      <c r="E171" s="229"/>
      <c r="F171" s="230"/>
      <c r="G171" s="41">
        <v>0</v>
      </c>
      <c r="H171" s="239">
        <f t="shared" si="15"/>
        <v>0</v>
      </c>
      <c r="I171" s="240"/>
      <c r="J171" s="35"/>
    </row>
    <row r="172" spans="1:10" x14ac:dyDescent="0.25">
      <c r="A172" s="228" t="s">
        <v>0</v>
      </c>
      <c r="B172" s="229"/>
      <c r="C172" s="229"/>
      <c r="D172" s="229"/>
      <c r="E172" s="229"/>
      <c r="F172" s="230"/>
      <c r="G172" s="41">
        <v>0</v>
      </c>
      <c r="H172" s="239">
        <f t="shared" si="15"/>
        <v>0</v>
      </c>
      <c r="I172" s="240"/>
      <c r="J172" s="35"/>
    </row>
    <row r="173" spans="1:10" x14ac:dyDescent="0.25">
      <c r="A173" s="228" t="s">
        <v>0</v>
      </c>
      <c r="B173" s="229"/>
      <c r="C173" s="229"/>
      <c r="D173" s="229"/>
      <c r="E173" s="229"/>
      <c r="F173" s="230"/>
      <c r="G173" s="41">
        <v>0</v>
      </c>
      <c r="H173" s="239">
        <f t="shared" ref="H173" si="16">G173/60</f>
        <v>0</v>
      </c>
      <c r="I173" s="240"/>
      <c r="J173" s="35"/>
    </row>
    <row r="174" spans="1:10" x14ac:dyDescent="0.25">
      <c r="A174" s="228" t="s">
        <v>0</v>
      </c>
      <c r="B174" s="229"/>
      <c r="C174" s="229"/>
      <c r="D174" s="229"/>
      <c r="E174" s="229"/>
      <c r="F174" s="230"/>
      <c r="G174" s="41">
        <v>0</v>
      </c>
      <c r="H174" s="239">
        <f t="shared" si="15"/>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28" t="s">
        <v>0</v>
      </c>
      <c r="B181" s="229"/>
      <c r="C181" s="229"/>
      <c r="D181" s="229"/>
      <c r="E181" s="229"/>
      <c r="F181" s="230"/>
      <c r="G181" s="41">
        <v>0</v>
      </c>
      <c r="H181" s="222">
        <f>G181/60</f>
        <v>0</v>
      </c>
      <c r="I181" s="223"/>
      <c r="J181" s="35"/>
    </row>
    <row r="182" spans="1:11" hidden="1" x14ac:dyDescent="0.25">
      <c r="A182" s="228" t="s">
        <v>0</v>
      </c>
      <c r="B182" s="229"/>
      <c r="C182" s="229"/>
      <c r="D182" s="229"/>
      <c r="E182" s="229"/>
      <c r="F182" s="230"/>
      <c r="G182" s="41">
        <v>0</v>
      </c>
      <c r="H182" s="222">
        <f t="shared" ref="H182:H191" si="17">G182/60</f>
        <v>0</v>
      </c>
      <c r="I182" s="223"/>
      <c r="J182" s="35"/>
    </row>
    <row r="183" spans="1:11" hidden="1" x14ac:dyDescent="0.25">
      <c r="A183" s="228" t="s">
        <v>0</v>
      </c>
      <c r="B183" s="229"/>
      <c r="C183" s="229"/>
      <c r="D183" s="229"/>
      <c r="E183" s="229"/>
      <c r="F183" s="230"/>
      <c r="G183" s="41">
        <v>0</v>
      </c>
      <c r="H183" s="222">
        <f t="shared" si="17"/>
        <v>0</v>
      </c>
      <c r="I183" s="223"/>
      <c r="J183" s="35"/>
    </row>
    <row r="184" spans="1:11" hidden="1" x14ac:dyDescent="0.25">
      <c r="A184" s="228" t="s">
        <v>0</v>
      </c>
      <c r="B184" s="229"/>
      <c r="C184" s="229"/>
      <c r="D184" s="229"/>
      <c r="E184" s="229"/>
      <c r="F184" s="230"/>
      <c r="G184" s="41">
        <v>0</v>
      </c>
      <c r="H184" s="222">
        <f t="shared" si="17"/>
        <v>0</v>
      </c>
      <c r="I184" s="223"/>
      <c r="J184" s="35"/>
    </row>
    <row r="185" spans="1:11" hidden="1" x14ac:dyDescent="0.25">
      <c r="A185" s="228" t="s">
        <v>0</v>
      </c>
      <c r="B185" s="229"/>
      <c r="C185" s="229"/>
      <c r="D185" s="229"/>
      <c r="E185" s="229"/>
      <c r="F185" s="230"/>
      <c r="G185" s="41">
        <v>0</v>
      </c>
      <c r="H185" s="222">
        <f t="shared" si="17"/>
        <v>0</v>
      </c>
      <c r="I185" s="223"/>
      <c r="J185" s="35"/>
    </row>
    <row r="186" spans="1:11" hidden="1" x14ac:dyDescent="0.25">
      <c r="A186" s="228" t="s">
        <v>0</v>
      </c>
      <c r="B186" s="229"/>
      <c r="C186" s="229"/>
      <c r="D186" s="229"/>
      <c r="E186" s="229"/>
      <c r="F186" s="230"/>
      <c r="G186" s="41">
        <v>0</v>
      </c>
      <c r="H186" s="222">
        <f t="shared" si="17"/>
        <v>0</v>
      </c>
      <c r="I186" s="223"/>
      <c r="J186" s="35"/>
    </row>
    <row r="187" spans="1:11" hidden="1" x14ac:dyDescent="0.25">
      <c r="A187" s="228" t="s">
        <v>0</v>
      </c>
      <c r="B187" s="229"/>
      <c r="C187" s="229"/>
      <c r="D187" s="229"/>
      <c r="E187" s="229"/>
      <c r="F187" s="230"/>
      <c r="G187" s="41">
        <v>0</v>
      </c>
      <c r="H187" s="222">
        <f t="shared" si="17"/>
        <v>0</v>
      </c>
      <c r="I187" s="223"/>
      <c r="J187" s="35"/>
    </row>
    <row r="188" spans="1:11" hidden="1" x14ac:dyDescent="0.25">
      <c r="A188" s="228" t="s">
        <v>0</v>
      </c>
      <c r="B188" s="229"/>
      <c r="C188" s="229"/>
      <c r="D188" s="229"/>
      <c r="E188" s="229"/>
      <c r="F188" s="230"/>
      <c r="G188" s="41">
        <v>0</v>
      </c>
      <c r="H188" s="222">
        <f t="shared" si="17"/>
        <v>0</v>
      </c>
      <c r="I188" s="223"/>
      <c r="J188" s="35"/>
    </row>
    <row r="189" spans="1:11" hidden="1" x14ac:dyDescent="0.25">
      <c r="A189" s="228" t="s">
        <v>0</v>
      </c>
      <c r="B189" s="229"/>
      <c r="C189" s="229"/>
      <c r="D189" s="229"/>
      <c r="E189" s="229"/>
      <c r="F189" s="230"/>
      <c r="G189" s="41">
        <v>0</v>
      </c>
      <c r="H189" s="222">
        <f t="shared" si="17"/>
        <v>0</v>
      </c>
      <c r="I189" s="223"/>
      <c r="J189" s="35"/>
    </row>
    <row r="190" spans="1:11" hidden="1" x14ac:dyDescent="0.25">
      <c r="A190" s="228" t="s">
        <v>0</v>
      </c>
      <c r="B190" s="229"/>
      <c r="C190" s="229"/>
      <c r="D190" s="229"/>
      <c r="E190" s="229"/>
      <c r="F190" s="230"/>
      <c r="G190" s="41">
        <v>0</v>
      </c>
      <c r="H190" s="222">
        <f t="shared" si="17"/>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17"/>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t="s">
        <v>0</v>
      </c>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28" t="s">
        <v>0</v>
      </c>
      <c r="B198" s="229"/>
      <c r="C198" s="229"/>
      <c r="D198" s="229"/>
      <c r="E198" s="229"/>
      <c r="F198" s="230"/>
      <c r="G198" s="41">
        <v>0</v>
      </c>
      <c r="H198" s="222">
        <f>G198/60</f>
        <v>0</v>
      </c>
      <c r="I198" s="223"/>
      <c r="J198" s="35"/>
    </row>
    <row r="199" spans="1:11" hidden="1" x14ac:dyDescent="0.25">
      <c r="A199" s="228" t="s">
        <v>0</v>
      </c>
      <c r="B199" s="229"/>
      <c r="C199" s="229"/>
      <c r="D199" s="229"/>
      <c r="E199" s="229"/>
      <c r="F199" s="230"/>
      <c r="G199" s="41">
        <v>0</v>
      </c>
      <c r="H199" s="222">
        <f t="shared" ref="H199:H207" si="18">G199/60</f>
        <v>0</v>
      </c>
      <c r="I199" s="223"/>
      <c r="J199" s="35"/>
    </row>
    <row r="200" spans="1:11" hidden="1" x14ac:dyDescent="0.25">
      <c r="A200" s="228" t="s">
        <v>0</v>
      </c>
      <c r="B200" s="229"/>
      <c r="C200" s="229"/>
      <c r="D200" s="229"/>
      <c r="E200" s="229"/>
      <c r="F200" s="230"/>
      <c r="G200" s="41">
        <v>0</v>
      </c>
      <c r="H200" s="222">
        <f t="shared" si="18"/>
        <v>0</v>
      </c>
      <c r="I200" s="223"/>
      <c r="J200" s="35"/>
    </row>
    <row r="201" spans="1:11" hidden="1" x14ac:dyDescent="0.25">
      <c r="A201" s="228" t="s">
        <v>0</v>
      </c>
      <c r="B201" s="229"/>
      <c r="C201" s="229"/>
      <c r="D201" s="229"/>
      <c r="E201" s="229"/>
      <c r="F201" s="230"/>
      <c r="G201" s="41">
        <v>0</v>
      </c>
      <c r="H201" s="222">
        <f t="shared" si="18"/>
        <v>0</v>
      </c>
      <c r="I201" s="223"/>
      <c r="J201" s="35"/>
    </row>
    <row r="202" spans="1:11" hidden="1" x14ac:dyDescent="0.25">
      <c r="A202" s="228" t="s">
        <v>0</v>
      </c>
      <c r="B202" s="229"/>
      <c r="C202" s="229"/>
      <c r="D202" s="229"/>
      <c r="E202" s="229"/>
      <c r="F202" s="230"/>
      <c r="G202" s="41">
        <v>0</v>
      </c>
      <c r="H202" s="222">
        <f t="shared" si="18"/>
        <v>0</v>
      </c>
      <c r="I202" s="223"/>
      <c r="J202" s="35"/>
    </row>
    <row r="203" spans="1:11" hidden="1" x14ac:dyDescent="0.25">
      <c r="A203" s="228" t="s">
        <v>0</v>
      </c>
      <c r="B203" s="229"/>
      <c r="C203" s="229"/>
      <c r="D203" s="229"/>
      <c r="E203" s="229"/>
      <c r="F203" s="230"/>
      <c r="G203" s="41">
        <v>0</v>
      </c>
      <c r="H203" s="222">
        <f t="shared" si="18"/>
        <v>0</v>
      </c>
      <c r="I203" s="223"/>
      <c r="J203" s="35"/>
    </row>
    <row r="204" spans="1:11" hidden="1" x14ac:dyDescent="0.25">
      <c r="A204" s="228" t="s">
        <v>0</v>
      </c>
      <c r="B204" s="229"/>
      <c r="C204" s="229"/>
      <c r="D204" s="229"/>
      <c r="E204" s="229"/>
      <c r="F204" s="230"/>
      <c r="G204" s="41">
        <v>0</v>
      </c>
      <c r="H204" s="222">
        <f t="shared" si="18"/>
        <v>0</v>
      </c>
      <c r="I204" s="223"/>
      <c r="J204" s="35"/>
    </row>
    <row r="205" spans="1:11" hidden="1" x14ac:dyDescent="0.25">
      <c r="A205" s="228" t="s">
        <v>0</v>
      </c>
      <c r="B205" s="229"/>
      <c r="C205" s="229"/>
      <c r="D205" s="229"/>
      <c r="E205" s="229"/>
      <c r="F205" s="230"/>
      <c r="G205" s="41">
        <v>0</v>
      </c>
      <c r="H205" s="222">
        <f t="shared" si="18"/>
        <v>0</v>
      </c>
      <c r="I205" s="223"/>
      <c r="J205" s="35"/>
    </row>
    <row r="206" spans="1:11" hidden="1" x14ac:dyDescent="0.25">
      <c r="A206" s="228" t="s">
        <v>0</v>
      </c>
      <c r="B206" s="229"/>
      <c r="C206" s="229"/>
      <c r="D206" s="229"/>
      <c r="E206" s="229"/>
      <c r="F206" s="230"/>
      <c r="G206" s="41">
        <v>0</v>
      </c>
      <c r="H206" s="222">
        <f t="shared" si="18"/>
        <v>0</v>
      </c>
      <c r="I206" s="223"/>
      <c r="J206" s="35"/>
    </row>
    <row r="207" spans="1:11" hidden="1" x14ac:dyDescent="0.25">
      <c r="A207" s="228" t="s">
        <v>0</v>
      </c>
      <c r="B207" s="229"/>
      <c r="C207" s="229"/>
      <c r="D207" s="229"/>
      <c r="E207" s="229"/>
      <c r="F207" s="230"/>
      <c r="G207" s="41">
        <v>0</v>
      </c>
      <c r="H207" s="222">
        <f t="shared" si="18"/>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0</v>
      </c>
      <c r="I213" s="227"/>
      <c r="J213" s="35"/>
    </row>
    <row r="214" spans="1:10" x14ac:dyDescent="0.25">
      <c r="A214" s="96"/>
      <c r="B214" s="96"/>
      <c r="C214" s="174"/>
      <c r="D214" s="174"/>
      <c r="E214" s="202"/>
      <c r="F214" s="96"/>
      <c r="G214" s="65"/>
      <c r="H214" s="85"/>
      <c r="I214" s="85"/>
      <c r="J214" s="35"/>
    </row>
    <row r="215" spans="1:10" ht="15.75" hidden="1" thickBot="1" x14ac:dyDescent="0.3">
      <c r="A215" s="224" t="s">
        <v>118</v>
      </c>
      <c r="B215" s="224"/>
      <c r="C215" s="224"/>
      <c r="D215" s="224"/>
      <c r="E215" s="224"/>
      <c r="F215" s="224"/>
      <c r="G215" s="225"/>
      <c r="H215" s="226">
        <f>H193+H209</f>
        <v>0</v>
      </c>
      <c r="I215" s="227"/>
      <c r="J215" s="35"/>
    </row>
    <row r="216" spans="1:10" x14ac:dyDescent="0.25">
      <c r="A216" s="96" t="s">
        <v>0</v>
      </c>
      <c r="B216" s="96"/>
      <c r="C216" s="174"/>
      <c r="D216" s="174"/>
      <c r="E216" s="202"/>
      <c r="F216" s="96"/>
      <c r="G216" s="65"/>
      <c r="H216" s="85" t="s">
        <v>0</v>
      </c>
      <c r="I216" s="85"/>
      <c r="J216" s="35"/>
    </row>
    <row r="217" spans="1:10" ht="15.75" thickBot="1" x14ac:dyDescent="0.3">
      <c r="A217" s="80"/>
      <c r="B217" s="80"/>
      <c r="C217" s="172"/>
      <c r="D217" s="172"/>
      <c r="E217" s="172"/>
      <c r="F217" s="96"/>
      <c r="G217" s="93"/>
      <c r="H217" s="215" t="s">
        <v>108</v>
      </c>
      <c r="I217" s="215"/>
      <c r="J217" s="35"/>
    </row>
    <row r="218" spans="1:10" ht="15.75" thickBot="1" x14ac:dyDescent="0.3">
      <c r="A218" s="234" t="s">
        <v>0</v>
      </c>
      <c r="B218" s="234"/>
      <c r="C218" s="234"/>
      <c r="D218" s="234"/>
      <c r="E218" s="234"/>
      <c r="F218" s="234"/>
      <c r="G218" s="234"/>
      <c r="H218" s="236">
        <f>H213+H215</f>
        <v>0</v>
      </c>
      <c r="I218" s="237"/>
      <c r="J218" s="35"/>
    </row>
    <row r="219" spans="1:10" x14ac:dyDescent="0.25">
      <c r="A219" s="235" t="s">
        <v>0</v>
      </c>
      <c r="B219" s="235"/>
      <c r="C219" s="235"/>
      <c r="D219" s="235"/>
      <c r="E219" s="235"/>
      <c r="F219" s="235"/>
      <c r="G219" s="235"/>
      <c r="H219" s="238" t="s">
        <v>0</v>
      </c>
      <c r="I219" s="238"/>
      <c r="J219" s="35"/>
    </row>
    <row r="220" spans="1:10" x14ac:dyDescent="0.25">
      <c r="F220" s="62"/>
    </row>
  </sheetData>
  <sheetProtection password="CEEF" sheet="1" objects="1" scenarios="1" formatRows="0"/>
  <mergeCells count="235">
    <mergeCell ref="A191:F191"/>
    <mergeCell ref="A158:F158"/>
    <mergeCell ref="J4:N4"/>
    <mergeCell ref="A1:N1"/>
    <mergeCell ref="A2:N2"/>
    <mergeCell ref="C6:D6"/>
    <mergeCell ref="A53:B53"/>
    <mergeCell ref="A55:B55"/>
    <mergeCell ref="A56:B56"/>
    <mergeCell ref="A57:B57"/>
    <mergeCell ref="A58:B58"/>
    <mergeCell ref="A48:B48"/>
    <mergeCell ref="A49:B49"/>
    <mergeCell ref="A50:B50"/>
    <mergeCell ref="A51:B51"/>
    <mergeCell ref="A52:B52"/>
    <mergeCell ref="A10:B10"/>
    <mergeCell ref="A27:B27"/>
    <mergeCell ref="A28:B28"/>
    <mergeCell ref="A29:B29"/>
    <mergeCell ref="A30:B30"/>
    <mergeCell ref="A31:B31"/>
    <mergeCell ref="A17:B17"/>
    <mergeCell ref="A18:B18"/>
    <mergeCell ref="A173:F173"/>
    <mergeCell ref="A59:B59"/>
    <mergeCell ref="A60:B60"/>
    <mergeCell ref="A61:B61"/>
    <mergeCell ref="A67:B67"/>
    <mergeCell ref="A68:B68"/>
    <mergeCell ref="A75:B75"/>
    <mergeCell ref="A76:B76"/>
    <mergeCell ref="A77:B77"/>
    <mergeCell ref="A78:B78"/>
    <mergeCell ref="A79:B79"/>
    <mergeCell ref="A90:B90"/>
    <mergeCell ref="A91:B91"/>
    <mergeCell ref="A92:B92"/>
    <mergeCell ref="A93:B93"/>
    <mergeCell ref="A95:B95"/>
    <mergeCell ref="A111:B111"/>
    <mergeCell ref="A112:B112"/>
    <mergeCell ref="A113:B113"/>
    <mergeCell ref="A170:F170"/>
    <mergeCell ref="A171:F171"/>
    <mergeCell ref="A80:B80"/>
    <mergeCell ref="A81:B81"/>
    <mergeCell ref="A87:B87"/>
    <mergeCell ref="C66:D66"/>
    <mergeCell ref="C86:D86"/>
    <mergeCell ref="C106:D106"/>
    <mergeCell ref="C126:D126"/>
    <mergeCell ref="A123:F123"/>
    <mergeCell ref="A69:B69"/>
    <mergeCell ref="A70:B70"/>
    <mergeCell ref="A71:B71"/>
    <mergeCell ref="A72:B72"/>
    <mergeCell ref="A73:B73"/>
    <mergeCell ref="A89:B89"/>
    <mergeCell ref="A96:B96"/>
    <mergeCell ref="A97:B97"/>
    <mergeCell ref="A98:B98"/>
    <mergeCell ref="A99:B99"/>
    <mergeCell ref="A100:B100"/>
    <mergeCell ref="A88:B88"/>
    <mergeCell ref="A182:F182"/>
    <mergeCell ref="A115:B115"/>
    <mergeCell ref="A116:B116"/>
    <mergeCell ref="A101:B101"/>
    <mergeCell ref="A107:B107"/>
    <mergeCell ref="A108:B108"/>
    <mergeCell ref="A109:B109"/>
    <mergeCell ref="A110:B110"/>
    <mergeCell ref="A140:B140"/>
    <mergeCell ref="A141:B141"/>
    <mergeCell ref="A117:B117"/>
    <mergeCell ref="A118:B118"/>
    <mergeCell ref="A119:B119"/>
    <mergeCell ref="A120:B120"/>
    <mergeCell ref="A121:B121"/>
    <mergeCell ref="A122:F122"/>
    <mergeCell ref="A174:F174"/>
    <mergeCell ref="A181:F181"/>
    <mergeCell ref="A156:F156"/>
    <mergeCell ref="A157:F157"/>
    <mergeCell ref="A137:B137"/>
    <mergeCell ref="A138:B138"/>
    <mergeCell ref="A139:B139"/>
    <mergeCell ref="A172:F172"/>
    <mergeCell ref="A183:F183"/>
    <mergeCell ref="A184:F184"/>
    <mergeCell ref="A185:F185"/>
    <mergeCell ref="A186:F186"/>
    <mergeCell ref="C5:D5"/>
    <mergeCell ref="H5:I5"/>
    <mergeCell ref="A22:F22"/>
    <mergeCell ref="A143:F143"/>
    <mergeCell ref="A42:F42"/>
    <mergeCell ref="A43:F43"/>
    <mergeCell ref="A62:F62"/>
    <mergeCell ref="A63:F63"/>
    <mergeCell ref="A82:F82"/>
    <mergeCell ref="A83:F83"/>
    <mergeCell ref="A102:F102"/>
    <mergeCell ref="A103:F103"/>
    <mergeCell ref="A142:F142"/>
    <mergeCell ref="A11:B11"/>
    <mergeCell ref="A12:B12"/>
    <mergeCell ref="A13:B13"/>
    <mergeCell ref="A15:B15"/>
    <mergeCell ref="H160:I160"/>
    <mergeCell ref="H148:I148"/>
    <mergeCell ref="H154:I154"/>
    <mergeCell ref="A3:B3"/>
    <mergeCell ref="A7:B7"/>
    <mergeCell ref="A8:B8"/>
    <mergeCell ref="A9:B9"/>
    <mergeCell ref="H147:I147"/>
    <mergeCell ref="A159:G159"/>
    <mergeCell ref="A127:B127"/>
    <mergeCell ref="A128:B128"/>
    <mergeCell ref="A129:B129"/>
    <mergeCell ref="A130:B130"/>
    <mergeCell ref="A131:B131"/>
    <mergeCell ref="A132:B132"/>
    <mergeCell ref="A133:B133"/>
    <mergeCell ref="A135:B135"/>
    <mergeCell ref="A136:B136"/>
    <mergeCell ref="A148:F148"/>
    <mergeCell ref="A149:F149"/>
    <mergeCell ref="A150:F150"/>
    <mergeCell ref="A151:F151"/>
    <mergeCell ref="A152:F152"/>
    <mergeCell ref="A153:F153"/>
    <mergeCell ref="A154:F154"/>
    <mergeCell ref="A155:F155"/>
    <mergeCell ref="C46:D46"/>
    <mergeCell ref="H155:I155"/>
    <mergeCell ref="H156:I156"/>
    <mergeCell ref="H157:I157"/>
    <mergeCell ref="H149:I149"/>
    <mergeCell ref="H150:I150"/>
    <mergeCell ref="H151:I151"/>
    <mergeCell ref="H152:I152"/>
    <mergeCell ref="H153:I153"/>
    <mergeCell ref="H158:I158"/>
    <mergeCell ref="H159:I159"/>
    <mergeCell ref="H164:I164"/>
    <mergeCell ref="A213:G213"/>
    <mergeCell ref="H212:I212"/>
    <mergeCell ref="H213:I213"/>
    <mergeCell ref="H175:I175"/>
    <mergeCell ref="H176:I176"/>
    <mergeCell ref="H165:I165"/>
    <mergeCell ref="H167:I167"/>
    <mergeCell ref="H168:I168"/>
    <mergeCell ref="H169:I169"/>
    <mergeCell ref="A175:G175"/>
    <mergeCell ref="H166:I166"/>
    <mergeCell ref="H170:I170"/>
    <mergeCell ref="H171:I171"/>
    <mergeCell ref="H172:I172"/>
    <mergeCell ref="H191:I191"/>
    <mergeCell ref="H173:I173"/>
    <mergeCell ref="A165:F165"/>
    <mergeCell ref="A166:F166"/>
    <mergeCell ref="A167:F167"/>
    <mergeCell ref="A168:F168"/>
    <mergeCell ref="A169:F169"/>
    <mergeCell ref="H199:I199"/>
    <mergeCell ref="A218:G218"/>
    <mergeCell ref="A219:G219"/>
    <mergeCell ref="H218:I218"/>
    <mergeCell ref="H219:I219"/>
    <mergeCell ref="H174:I174"/>
    <mergeCell ref="H180:I180"/>
    <mergeCell ref="H181:I181"/>
    <mergeCell ref="H182:I182"/>
    <mergeCell ref="H183:I183"/>
    <mergeCell ref="H184:I184"/>
    <mergeCell ref="H185:I185"/>
    <mergeCell ref="H186:I186"/>
    <mergeCell ref="H187:I187"/>
    <mergeCell ref="H188:I188"/>
    <mergeCell ref="H189:I189"/>
    <mergeCell ref="H190:I190"/>
    <mergeCell ref="A187:F187"/>
    <mergeCell ref="A188:F188"/>
    <mergeCell ref="A189:F189"/>
    <mergeCell ref="A190:F190"/>
    <mergeCell ref="A198:F198"/>
    <mergeCell ref="A199:F199"/>
    <mergeCell ref="A200:F200"/>
    <mergeCell ref="A201:F201"/>
    <mergeCell ref="H200:I200"/>
    <mergeCell ref="H201:I201"/>
    <mergeCell ref="H202:I202"/>
    <mergeCell ref="H203:I203"/>
    <mergeCell ref="A192:G192"/>
    <mergeCell ref="H192:I192"/>
    <mergeCell ref="H193:I193"/>
    <mergeCell ref="H197:I197"/>
    <mergeCell ref="H198:I198"/>
    <mergeCell ref="A202:F202"/>
    <mergeCell ref="A203:F203"/>
    <mergeCell ref="H217:I217"/>
    <mergeCell ref="A208:G208"/>
    <mergeCell ref="H208:I208"/>
    <mergeCell ref="H209:I209"/>
    <mergeCell ref="H204:I204"/>
    <mergeCell ref="H205:I205"/>
    <mergeCell ref="H206:I206"/>
    <mergeCell ref="H207:I207"/>
    <mergeCell ref="A215:G215"/>
    <mergeCell ref="H215:I215"/>
    <mergeCell ref="A204:F204"/>
    <mergeCell ref="A205:F205"/>
    <mergeCell ref="A206:F206"/>
    <mergeCell ref="A207:F207"/>
    <mergeCell ref="A16:B16"/>
    <mergeCell ref="A38:B38"/>
    <mergeCell ref="A39:B39"/>
    <mergeCell ref="A40:B40"/>
    <mergeCell ref="A41:B41"/>
    <mergeCell ref="A47:B47"/>
    <mergeCell ref="A32:B32"/>
    <mergeCell ref="A33:B33"/>
    <mergeCell ref="A35:B35"/>
    <mergeCell ref="A36:B36"/>
    <mergeCell ref="A37:B37"/>
    <mergeCell ref="A21:B21"/>
    <mergeCell ref="A23:F23"/>
    <mergeCell ref="C26:D26"/>
    <mergeCell ref="A19:B19"/>
    <mergeCell ref="A20:B20"/>
  </mergeCells>
  <pageMargins left="0.70866141732283472" right="0.70866141732283472" top="0.74803149606299213" bottom="0.74803149606299213" header="0.31496062992125984" footer="0.31496062992125984"/>
  <pageSetup paperSize="5" fitToWidth="0" orientation="landscape" horizontalDpi="4294967294" verticalDpi="0" r:id="rId1"/>
  <headerFooter differentFirst="1">
    <oddHeader xml:space="preserve">&amp;C&amp;"+,Gras italique"&amp;8Présences 2016
Paie : 1 </oddHeader>
    <oddFooter xml:space="preserve">&amp;C &amp;P / 7&amp;R </oddFooter>
    <firstHeader xml:space="preserve">&amp;L&amp;"-,Gras" &amp;C&amp;"-,Gras italique"&amp;16 </firstHeader>
    <firstFooter xml:space="preserve">&amp;C </first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rgb="FFFF0000"/>
  </sheetPr>
  <dimension ref="A1:Q219"/>
  <sheetViews>
    <sheetView showGridLines="0" zoomScaleNormal="100" zoomScalePageLayoutView="140" workbookViewId="0">
      <pane ySplit="5" topLeftCell="A6" activePane="bottomLeft" state="frozen"/>
      <selection activeCell="R16" sqref="R16"/>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128</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'1'!I126+1</f>
        <v>42373</v>
      </c>
      <c r="I6" s="81">
        <f>H126+1</f>
        <v>42380</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f>SUMPRODUCT(($H7="r")*(G7)+($I7="r")*(G7))+'1'!J7-K7-M7</f>
        <v>0</v>
      </c>
      <c r="K7" s="138">
        <v>0</v>
      </c>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SUMPRODUCT(($H8="r")*(G8)+($I8="r")*(G8))+'1'!J8-K8-M8</f>
        <v>0</v>
      </c>
      <c r="K8" s="138">
        <v>0</v>
      </c>
      <c r="L8" s="139"/>
      <c r="M8" s="132">
        <v>0</v>
      </c>
      <c r="N8" s="133"/>
    </row>
    <row r="9" spans="1:15" ht="14.25" customHeight="1" x14ac:dyDescent="0.25">
      <c r="A9" s="206" t="s">
        <v>15</v>
      </c>
      <c r="B9" s="207"/>
      <c r="C9" s="52" t="s">
        <v>0</v>
      </c>
      <c r="D9" s="52"/>
      <c r="E9" s="193"/>
      <c r="F9" s="14" t="s">
        <v>75</v>
      </c>
      <c r="G9" s="54">
        <v>0</v>
      </c>
      <c r="H9" s="148" t="s">
        <v>0</v>
      </c>
      <c r="I9" s="153" t="s">
        <v>0</v>
      </c>
      <c r="J9" s="66">
        <f>SUMPRODUCT(($H9="r")*(G9)+($I9="r")*(G9))+'1'!J9-K9-M9</f>
        <v>0</v>
      </c>
      <c r="K9" s="138">
        <v>0</v>
      </c>
      <c r="L9" s="139"/>
      <c r="M9" s="132">
        <v>0</v>
      </c>
      <c r="N9" s="133"/>
    </row>
    <row r="10" spans="1:15" ht="14.25" customHeight="1" x14ac:dyDescent="0.25">
      <c r="A10" s="206" t="s">
        <v>155</v>
      </c>
      <c r="B10" s="207"/>
      <c r="C10" s="52" t="s">
        <v>0</v>
      </c>
      <c r="D10" s="52"/>
      <c r="E10" s="193"/>
      <c r="F10" s="14" t="s">
        <v>156</v>
      </c>
      <c r="G10" s="54">
        <v>45</v>
      </c>
      <c r="H10" s="148" t="s">
        <v>0</v>
      </c>
      <c r="I10" s="153" t="s">
        <v>0</v>
      </c>
      <c r="J10" s="66">
        <f>SUMPRODUCT(($H10="r")*(G10)+($I10="r")*(G10))+'1'!J10-K10-M10</f>
        <v>0</v>
      </c>
      <c r="K10" s="138">
        <v>0</v>
      </c>
      <c r="L10" s="139"/>
      <c r="M10" s="132">
        <v>0</v>
      </c>
      <c r="N10" s="133"/>
      <c r="O10" s="3"/>
    </row>
    <row r="11" spans="1:15" ht="14.25" customHeight="1" x14ac:dyDescent="0.25">
      <c r="A11" s="206" t="s">
        <v>157</v>
      </c>
      <c r="B11" s="207"/>
      <c r="C11" s="52"/>
      <c r="D11" s="52"/>
      <c r="E11" s="193"/>
      <c r="F11" s="14" t="s">
        <v>158</v>
      </c>
      <c r="G11" s="54">
        <v>30</v>
      </c>
      <c r="H11" s="148" t="s">
        <v>0</v>
      </c>
      <c r="I11" s="153" t="s">
        <v>0</v>
      </c>
      <c r="J11" s="66">
        <f>SUMPRODUCT(($H11="r")*(G11)+($I11="r")*(G11))+'1'!J11-K11-M11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0</v>
      </c>
      <c r="I12" s="153" t="s">
        <v>0</v>
      </c>
      <c r="J12" s="66">
        <f>SUMPRODUCT(($H12="r")*(G12)+($I12="r")*(G12))+'1'!J12-K12-M12</f>
        <v>0</v>
      </c>
      <c r="K12" s="138">
        <v>0</v>
      </c>
      <c r="L12" s="139"/>
      <c r="M12" s="132">
        <v>0</v>
      </c>
      <c r="N12" s="133"/>
    </row>
    <row r="13" spans="1:15" ht="15.75" thickBot="1" x14ac:dyDescent="0.3">
      <c r="A13" s="206" t="s">
        <v>161</v>
      </c>
      <c r="B13" s="207"/>
      <c r="C13" s="162"/>
      <c r="D13" s="162"/>
      <c r="E13" s="194"/>
      <c r="F13" s="14" t="s">
        <v>162</v>
      </c>
      <c r="G13" s="54">
        <v>90</v>
      </c>
      <c r="H13" s="149" t="s">
        <v>0</v>
      </c>
      <c r="I13" s="154" t="s">
        <v>0</v>
      </c>
      <c r="J13" s="66">
        <f>SUMPRODUCT(($H13="r")*(G13)+($I13="r")*(G13))+'1'!J13-K13-M13</f>
        <v>0</v>
      </c>
      <c r="K13" s="138">
        <v>0</v>
      </c>
      <c r="L13" s="140"/>
      <c r="M13" s="132">
        <v>0</v>
      </c>
      <c r="N13" s="134"/>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56" t="s">
        <v>0</v>
      </c>
    </row>
    <row r="15" spans="1:15" x14ac:dyDescent="0.25">
      <c r="A15" s="206" t="s">
        <v>163</v>
      </c>
      <c r="B15" s="207"/>
      <c r="C15" s="164"/>
      <c r="D15" s="164"/>
      <c r="E15" s="196"/>
      <c r="F15" s="14" t="s">
        <v>165</v>
      </c>
      <c r="G15" s="54">
        <v>60</v>
      </c>
      <c r="H15" s="147" t="s">
        <v>0</v>
      </c>
      <c r="I15" s="152" t="s">
        <v>0</v>
      </c>
      <c r="J15" s="66">
        <f>SUMPRODUCT(($H15="r")*(G15)+($I15="r")*(G15))+'1'!J15-K15-M15</f>
        <v>0</v>
      </c>
      <c r="K15" s="138">
        <v>0</v>
      </c>
      <c r="L15" s="141"/>
      <c r="M15" s="132">
        <v>0</v>
      </c>
      <c r="N15" s="135"/>
    </row>
    <row r="16" spans="1:15" x14ac:dyDescent="0.25">
      <c r="A16" s="206" t="s">
        <v>164</v>
      </c>
      <c r="B16" s="207"/>
      <c r="C16" s="52"/>
      <c r="D16" s="52"/>
      <c r="E16" s="193"/>
      <c r="F16" s="14" t="s">
        <v>166</v>
      </c>
      <c r="G16" s="54">
        <v>60</v>
      </c>
      <c r="H16" s="148" t="s">
        <v>0</v>
      </c>
      <c r="I16" s="153" t="s">
        <v>0</v>
      </c>
      <c r="J16" s="66">
        <f>SUMPRODUCT(($H16="r")*(G16)+($I16="r")*(G16))+'1'!J16-K16-M16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SUMPRODUCT(($H17="r")*(G17)+($I17="r")*(G17))+'1'!J17-K17-M17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SUMPRODUCT(($H18="r")*(G18)+($I18="r")*(G18))+'1'!J18-K18-M18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SUMPRODUCT(($H19="r")*(G19)+($I19="r")*(G19))+'1'!J19-K19-M19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SUMPRODUCT(($H20="r")*(G20)+($I20="r")*(G20))+'1'!J20-K20-M20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SUMPRODUCT(($H21="r")*(G21)+($I21="r")*(G21))+'1'!J21-K21-M21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04"/>
    </row>
    <row r="26" spans="1:14" ht="15.75" thickBot="1" x14ac:dyDescent="0.3">
      <c r="A26" s="114" t="s">
        <v>3</v>
      </c>
      <c r="B26" s="94" t="s">
        <v>115</v>
      </c>
      <c r="C26" s="213" t="s">
        <v>153</v>
      </c>
      <c r="D26" s="214"/>
      <c r="E26" s="192" t="s">
        <v>151</v>
      </c>
      <c r="F26" s="122" t="s">
        <v>126</v>
      </c>
      <c r="G26" s="47" t="s">
        <v>2</v>
      </c>
      <c r="H26" s="81">
        <f>H6+1</f>
        <v>42374</v>
      </c>
      <c r="I26" s="81">
        <f>I6+1</f>
        <v>42381</v>
      </c>
      <c r="J26" s="125" t="s">
        <v>77</v>
      </c>
      <c r="K26" s="126" t="s">
        <v>76</v>
      </c>
      <c r="L26" s="127" t="s">
        <v>6</v>
      </c>
      <c r="M26" s="123" t="s">
        <v>76</v>
      </c>
      <c r="N26" s="124" t="s">
        <v>6</v>
      </c>
    </row>
    <row r="27" spans="1:14" x14ac:dyDescent="0.25">
      <c r="A27" s="206" t="s">
        <v>16</v>
      </c>
      <c r="B27" s="207"/>
      <c r="C27" s="166" t="s">
        <v>0</v>
      </c>
      <c r="D27" s="166"/>
      <c r="E27" s="197"/>
      <c r="F27" s="115" t="s">
        <v>75</v>
      </c>
      <c r="G27" s="30">
        <v>0</v>
      </c>
      <c r="H27" s="147" t="s">
        <v>0</v>
      </c>
      <c r="I27" s="152" t="s">
        <v>0</v>
      </c>
      <c r="J27" s="66">
        <f>SUMPRODUCT(($H27="r")*(G27)+($I27="r")*(G27))+'1'!J27-K27-M27</f>
        <v>0</v>
      </c>
      <c r="K27" s="138">
        <v>0</v>
      </c>
      <c r="L27" s="139" t="s">
        <v>0</v>
      </c>
      <c r="M27" s="132">
        <v>0</v>
      </c>
      <c r="N27" s="133" t="s">
        <v>0</v>
      </c>
    </row>
    <row r="28" spans="1:14" x14ac:dyDescent="0.25">
      <c r="A28" s="206" t="s">
        <v>17</v>
      </c>
      <c r="B28" s="207"/>
      <c r="C28" s="166"/>
      <c r="D28" s="166"/>
      <c r="E28" s="198"/>
      <c r="F28" s="14" t="s">
        <v>75</v>
      </c>
      <c r="G28" s="44">
        <v>0</v>
      </c>
      <c r="H28" s="148" t="s">
        <v>0</v>
      </c>
      <c r="I28" s="153" t="s">
        <v>0</v>
      </c>
      <c r="J28" s="66">
        <f>SUMPRODUCT(($H28="r")*(G28)+($I28="r")*(G28))+'1'!J28-K28-M28</f>
        <v>0</v>
      </c>
      <c r="K28" s="138">
        <v>0</v>
      </c>
      <c r="L28" s="139"/>
      <c r="M28" s="132">
        <v>0</v>
      </c>
      <c r="N28" s="133"/>
    </row>
    <row r="29" spans="1:14" x14ac:dyDescent="0.25">
      <c r="A29" s="206" t="s">
        <v>18</v>
      </c>
      <c r="B29" s="207"/>
      <c r="C29" s="166"/>
      <c r="D29" s="166"/>
      <c r="E29" s="198"/>
      <c r="F29" s="14" t="s">
        <v>75</v>
      </c>
      <c r="G29" s="44">
        <v>0</v>
      </c>
      <c r="H29" s="148" t="s">
        <v>0</v>
      </c>
      <c r="I29" s="153" t="s">
        <v>0</v>
      </c>
      <c r="J29" s="66">
        <f>SUMPRODUCT(($H29="r")*(G29)+($I29="r")*(G29))+'1'!J29-K29-M29</f>
        <v>0</v>
      </c>
      <c r="K29" s="138">
        <v>0</v>
      </c>
      <c r="L29" s="139"/>
      <c r="M29" s="132">
        <v>0</v>
      </c>
      <c r="N29" s="133"/>
    </row>
    <row r="30" spans="1:14" x14ac:dyDescent="0.25">
      <c r="A30" s="206" t="s">
        <v>19</v>
      </c>
      <c r="B30" s="207"/>
      <c r="C30" s="166"/>
      <c r="D30" s="166"/>
      <c r="E30" s="198"/>
      <c r="F30" s="14" t="s">
        <v>75</v>
      </c>
      <c r="G30" s="44">
        <v>0</v>
      </c>
      <c r="H30" s="148" t="s">
        <v>0</v>
      </c>
      <c r="I30" s="153" t="s">
        <v>0</v>
      </c>
      <c r="J30" s="66">
        <f>SUMPRODUCT(($H30="r")*(G30)+($I30="r")*(G30))+'1'!J30-K30-M30</f>
        <v>0</v>
      </c>
      <c r="K30" s="138">
        <v>0</v>
      </c>
      <c r="L30" s="139"/>
      <c r="M30" s="132">
        <v>0</v>
      </c>
      <c r="N30" s="133"/>
    </row>
    <row r="31" spans="1:14" x14ac:dyDescent="0.25">
      <c r="A31" s="206" t="s">
        <v>20</v>
      </c>
      <c r="B31" s="207"/>
      <c r="C31" s="166"/>
      <c r="D31" s="166"/>
      <c r="E31" s="198"/>
      <c r="F31" s="14" t="s">
        <v>75</v>
      </c>
      <c r="G31" s="44">
        <v>0</v>
      </c>
      <c r="H31" s="148" t="s">
        <v>0</v>
      </c>
      <c r="I31" s="153" t="s">
        <v>0</v>
      </c>
      <c r="J31" s="66">
        <f>SUMPRODUCT(($H31="r")*(G31)+($I31="r")*(G31))+'1'!J31-K31-M31</f>
        <v>0</v>
      </c>
      <c r="K31" s="138">
        <v>0</v>
      </c>
      <c r="L31" s="139"/>
      <c r="M31" s="132">
        <v>0</v>
      </c>
      <c r="N31" s="133"/>
    </row>
    <row r="32" spans="1:14" x14ac:dyDescent="0.25">
      <c r="A32" s="206" t="s">
        <v>21</v>
      </c>
      <c r="B32" s="207"/>
      <c r="C32" s="166"/>
      <c r="D32" s="166"/>
      <c r="E32" s="198"/>
      <c r="F32" s="14" t="s">
        <v>75</v>
      </c>
      <c r="G32" s="44">
        <v>0</v>
      </c>
      <c r="H32" s="148" t="s">
        <v>0</v>
      </c>
      <c r="I32" s="153" t="s">
        <v>0</v>
      </c>
      <c r="J32" s="66">
        <f>SUMPRODUCT(($H32="r")*(G32)+($I32="r")*(G32))+'1'!J32-K32-M32</f>
        <v>0</v>
      </c>
      <c r="K32" s="138">
        <v>0</v>
      </c>
      <c r="L32" s="139"/>
      <c r="M32" s="132">
        <v>0</v>
      </c>
      <c r="N32" s="133"/>
    </row>
    <row r="33" spans="1:17" ht="15.75" thickBot="1" x14ac:dyDescent="0.3">
      <c r="A33" s="206" t="s">
        <v>22</v>
      </c>
      <c r="B33" s="207"/>
      <c r="C33" s="168"/>
      <c r="D33" s="168"/>
      <c r="E33" s="199"/>
      <c r="F33" s="14" t="s">
        <v>75</v>
      </c>
      <c r="G33" s="44">
        <v>0</v>
      </c>
      <c r="H33" s="149" t="s">
        <v>0</v>
      </c>
      <c r="I33" s="154" t="s">
        <v>0</v>
      </c>
      <c r="J33" s="66">
        <f>SUMPRODUCT(($H33="r")*(G33)+($I33="r")*(G33))+'1'!J33-K33-M33</f>
        <v>0</v>
      </c>
      <c r="K33" s="138">
        <v>0</v>
      </c>
      <c r="L33" s="140"/>
      <c r="M33" s="132">
        <v>0</v>
      </c>
      <c r="N33" s="134"/>
    </row>
    <row r="34" spans="1:17" ht="15.75" thickBot="1" x14ac:dyDescent="0.3">
      <c r="A34" s="29" t="s">
        <v>109</v>
      </c>
      <c r="B34" s="53"/>
      <c r="C34" s="163"/>
      <c r="D34" s="163"/>
      <c r="E34" s="195"/>
      <c r="F34" s="74" t="s">
        <v>75</v>
      </c>
      <c r="G34" s="75">
        <v>0</v>
      </c>
      <c r="H34" s="73"/>
      <c r="I34" s="67"/>
      <c r="J34" s="55" t="s">
        <v>0</v>
      </c>
      <c r="K34" s="98">
        <v>0</v>
      </c>
      <c r="L34" s="136" t="s">
        <v>0</v>
      </c>
      <c r="M34" s="98">
        <v>0</v>
      </c>
      <c r="N34" s="56" t="s">
        <v>0</v>
      </c>
    </row>
    <row r="35" spans="1:17" x14ac:dyDescent="0.25">
      <c r="A35" s="206" t="s">
        <v>23</v>
      </c>
      <c r="B35" s="207"/>
      <c r="C35" s="165"/>
      <c r="D35" s="165"/>
      <c r="E35" s="197"/>
      <c r="F35" s="14" t="s">
        <v>75</v>
      </c>
      <c r="G35" s="44">
        <v>0</v>
      </c>
      <c r="H35" s="147" t="s">
        <v>0</v>
      </c>
      <c r="I35" s="152" t="s">
        <v>0</v>
      </c>
      <c r="J35" s="66">
        <f>SUMPRODUCT(($H35="r")*(G35)+($I35="r")*(G35))+'1'!J35-K35-M35</f>
        <v>0</v>
      </c>
      <c r="K35" s="138">
        <v>0</v>
      </c>
      <c r="L35" s="141"/>
      <c r="M35" s="132">
        <v>0</v>
      </c>
      <c r="N35" s="135"/>
    </row>
    <row r="36" spans="1:17" x14ac:dyDescent="0.25">
      <c r="A36" s="206" t="s">
        <v>24</v>
      </c>
      <c r="B36" s="207"/>
      <c r="C36" s="166"/>
      <c r="D36" s="166"/>
      <c r="E36" s="198"/>
      <c r="F36" s="14" t="s">
        <v>75</v>
      </c>
      <c r="G36" s="44">
        <v>0</v>
      </c>
      <c r="H36" s="148" t="s">
        <v>0</v>
      </c>
      <c r="I36" s="153" t="s">
        <v>0</v>
      </c>
      <c r="J36" s="66">
        <f>SUMPRODUCT(($H36="r")*(G36)+($I36="r")*(G36))+'1'!J36-K36-M36</f>
        <v>0</v>
      </c>
      <c r="K36" s="138">
        <v>0</v>
      </c>
      <c r="L36" s="139"/>
      <c r="M36" s="132">
        <v>0</v>
      </c>
      <c r="N36" s="133"/>
    </row>
    <row r="37" spans="1:17" x14ac:dyDescent="0.25">
      <c r="A37" s="206" t="s">
        <v>59</v>
      </c>
      <c r="B37" s="207"/>
      <c r="C37" s="166"/>
      <c r="D37" s="166"/>
      <c r="E37" s="198"/>
      <c r="F37" s="14" t="s">
        <v>75</v>
      </c>
      <c r="G37" s="44">
        <v>0</v>
      </c>
      <c r="H37" s="148" t="s">
        <v>0</v>
      </c>
      <c r="I37" s="153" t="s">
        <v>0</v>
      </c>
      <c r="J37" s="66">
        <f>SUMPRODUCT(($H37="r")*(G37)+($I37="r")*(G37))+'1'!J37-K37-M37</f>
        <v>0</v>
      </c>
      <c r="K37" s="138">
        <v>0</v>
      </c>
      <c r="L37" s="139"/>
      <c r="M37" s="132">
        <v>0</v>
      </c>
      <c r="N37" s="133"/>
    </row>
    <row r="38" spans="1:17" x14ac:dyDescent="0.25">
      <c r="A38" s="206" t="s">
        <v>82</v>
      </c>
      <c r="B38" s="207"/>
      <c r="C38" s="166"/>
      <c r="D38" s="166"/>
      <c r="E38" s="198"/>
      <c r="F38" s="14" t="s">
        <v>75</v>
      </c>
      <c r="G38" s="30">
        <v>0</v>
      </c>
      <c r="H38" s="148" t="s">
        <v>0</v>
      </c>
      <c r="I38" s="153" t="s">
        <v>0</v>
      </c>
      <c r="J38" s="66">
        <f>SUMPRODUCT(($H38="r")*(G38)+($I38="r")*(G38))+'1'!J38-K38-M38</f>
        <v>0</v>
      </c>
      <c r="K38" s="138">
        <v>0</v>
      </c>
      <c r="L38" s="139"/>
      <c r="M38" s="132">
        <v>0</v>
      </c>
      <c r="N38" s="133"/>
    </row>
    <row r="39" spans="1:17" x14ac:dyDescent="0.25">
      <c r="A39" s="208" t="s">
        <v>83</v>
      </c>
      <c r="B39" s="207"/>
      <c r="C39" s="166"/>
      <c r="D39" s="166"/>
      <c r="E39" s="198"/>
      <c r="F39" s="14" t="s">
        <v>75</v>
      </c>
      <c r="G39" s="30">
        <v>0</v>
      </c>
      <c r="H39" s="148" t="s">
        <v>0</v>
      </c>
      <c r="I39" s="153" t="s">
        <v>0</v>
      </c>
      <c r="J39" s="66">
        <f>SUMPRODUCT(($H39="r")*(G39)+($I39="r")*(G39))+'1'!J39-K39-M39</f>
        <v>0</v>
      </c>
      <c r="K39" s="138">
        <v>0</v>
      </c>
      <c r="L39" s="139"/>
      <c r="M39" s="132">
        <v>0</v>
      </c>
      <c r="N39" s="133"/>
      <c r="P39" s="3"/>
    </row>
    <row r="40" spans="1:17" x14ac:dyDescent="0.25">
      <c r="A40" s="206" t="s">
        <v>84</v>
      </c>
      <c r="B40" s="207"/>
      <c r="C40" s="166"/>
      <c r="D40" s="166"/>
      <c r="E40" s="198"/>
      <c r="F40" s="14" t="s">
        <v>75</v>
      </c>
      <c r="G40" s="30">
        <v>0</v>
      </c>
      <c r="H40" s="148" t="s">
        <v>0</v>
      </c>
      <c r="I40" s="153" t="s">
        <v>0</v>
      </c>
      <c r="J40" s="66">
        <f>SUMPRODUCT(($H40="r")*(G40)+($I40="r")*(G40))+'1'!J40-K40-M40</f>
        <v>0</v>
      </c>
      <c r="K40" s="138">
        <v>0</v>
      </c>
      <c r="L40" s="139"/>
      <c r="M40" s="132">
        <v>0</v>
      </c>
      <c r="N40" s="133"/>
      <c r="P40" s="3"/>
    </row>
    <row r="41" spans="1:17" ht="15.75" thickBot="1" x14ac:dyDescent="0.3">
      <c r="A41" s="208" t="s">
        <v>85</v>
      </c>
      <c r="B41" s="207"/>
      <c r="C41" s="166"/>
      <c r="D41" s="166"/>
      <c r="E41" s="198"/>
      <c r="F41" s="14" t="s">
        <v>75</v>
      </c>
      <c r="G41" s="30">
        <v>0</v>
      </c>
      <c r="H41" s="149" t="s">
        <v>0</v>
      </c>
      <c r="I41" s="154" t="s">
        <v>0</v>
      </c>
      <c r="J41" s="66">
        <f>SUMPRODUCT(($H41="r")*(G41)+($I41="r")*(G41))+'1'!J41-K41-M41</f>
        <v>0</v>
      </c>
      <c r="K41" s="138">
        <v>0</v>
      </c>
      <c r="L41" s="139"/>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x14ac:dyDescent="0.25">
      <c r="A44" s="28"/>
      <c r="B44" s="28"/>
      <c r="F44" s="11"/>
      <c r="G44" s="5"/>
      <c r="H44" s="6"/>
      <c r="I44" s="6"/>
      <c r="Q44" s="3"/>
    </row>
    <row r="45" spans="1:17" x14ac:dyDescent="0.25">
      <c r="A45" s="7"/>
      <c r="B45" s="99"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42375</v>
      </c>
      <c r="I46" s="81">
        <f>I26+1</f>
        <v>42382</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7" t="s">
        <v>0</v>
      </c>
      <c r="I47" s="152" t="s">
        <v>0</v>
      </c>
      <c r="J47" s="66">
        <f>SUMPRODUCT(($H47="r")*(G47)+($I47="r")*(G47))+'1'!J47-K47-M47</f>
        <v>0</v>
      </c>
      <c r="K47" s="138">
        <v>0</v>
      </c>
      <c r="L47" s="139" t="s">
        <v>0</v>
      </c>
      <c r="M47" s="132">
        <v>0</v>
      </c>
      <c r="N47" s="133" t="s">
        <v>0</v>
      </c>
    </row>
    <row r="48" spans="1:17" x14ac:dyDescent="0.25">
      <c r="A48" s="206" t="s">
        <v>26</v>
      </c>
      <c r="B48" s="207"/>
      <c r="C48" s="52"/>
      <c r="D48" s="52"/>
      <c r="E48" s="193"/>
      <c r="F48" s="14" t="s">
        <v>75</v>
      </c>
      <c r="G48" s="44">
        <v>0</v>
      </c>
      <c r="H48" s="148" t="s">
        <v>0</v>
      </c>
      <c r="I48" s="153" t="s">
        <v>0</v>
      </c>
      <c r="J48" s="66">
        <f>SUMPRODUCT(($H48="r")*(G48)+($I48="r")*(G48))+'1'!J48-K48-M48</f>
        <v>0</v>
      </c>
      <c r="K48" s="138">
        <v>0</v>
      </c>
      <c r="L48" s="139"/>
      <c r="M48" s="132">
        <v>0</v>
      </c>
      <c r="N48" s="133"/>
    </row>
    <row r="49" spans="1:14" x14ac:dyDescent="0.25">
      <c r="A49" s="206" t="s">
        <v>27</v>
      </c>
      <c r="B49" s="207"/>
      <c r="C49" s="52"/>
      <c r="D49" s="52"/>
      <c r="E49" s="193"/>
      <c r="F49" s="14" t="s">
        <v>75</v>
      </c>
      <c r="G49" s="44">
        <v>0</v>
      </c>
      <c r="H49" s="148" t="s">
        <v>0</v>
      </c>
      <c r="I49" s="153" t="s">
        <v>0</v>
      </c>
      <c r="J49" s="66">
        <f>SUMPRODUCT(($H49="r")*(G49)+($I49="r")*(G49))+'1'!J49-K49-M49</f>
        <v>0</v>
      </c>
      <c r="K49" s="138">
        <v>0</v>
      </c>
      <c r="L49" s="139"/>
      <c r="M49" s="132">
        <v>0</v>
      </c>
      <c r="N49" s="133"/>
    </row>
    <row r="50" spans="1:14" x14ac:dyDescent="0.25">
      <c r="A50" s="206" t="s">
        <v>28</v>
      </c>
      <c r="B50" s="207"/>
      <c r="C50" s="52"/>
      <c r="D50" s="52"/>
      <c r="E50" s="193"/>
      <c r="F50" s="14" t="s">
        <v>75</v>
      </c>
      <c r="G50" s="44">
        <v>0</v>
      </c>
      <c r="H50" s="148" t="s">
        <v>0</v>
      </c>
      <c r="I50" s="153" t="s">
        <v>0</v>
      </c>
      <c r="J50" s="66">
        <f>SUMPRODUCT(($H50="r")*(G50)+($I50="r")*(G50))+'1'!J50-K50-M50</f>
        <v>0</v>
      </c>
      <c r="K50" s="138">
        <v>0</v>
      </c>
      <c r="L50" s="139"/>
      <c r="M50" s="132">
        <v>0</v>
      </c>
      <c r="N50" s="133"/>
    </row>
    <row r="51" spans="1:14" x14ac:dyDescent="0.25">
      <c r="A51" s="206" t="s">
        <v>29</v>
      </c>
      <c r="B51" s="207"/>
      <c r="C51" s="52"/>
      <c r="D51" s="52"/>
      <c r="E51" s="193"/>
      <c r="F51" s="14" t="s">
        <v>75</v>
      </c>
      <c r="G51" s="44">
        <v>0</v>
      </c>
      <c r="H51" s="148" t="s">
        <v>0</v>
      </c>
      <c r="I51" s="153" t="s">
        <v>0</v>
      </c>
      <c r="J51" s="66">
        <f>SUMPRODUCT(($H51="r")*(G51)+($I51="r")*(G51))+'1'!J51-K51-M51</f>
        <v>0</v>
      </c>
      <c r="K51" s="138">
        <v>0</v>
      </c>
      <c r="L51" s="139"/>
      <c r="M51" s="132">
        <v>0</v>
      </c>
      <c r="N51" s="133"/>
    </row>
    <row r="52" spans="1:14" x14ac:dyDescent="0.25">
      <c r="A52" s="206" t="s">
        <v>30</v>
      </c>
      <c r="B52" s="207"/>
      <c r="C52" s="52"/>
      <c r="D52" s="52"/>
      <c r="E52" s="193"/>
      <c r="F52" s="14" t="s">
        <v>75</v>
      </c>
      <c r="G52" s="44">
        <v>0</v>
      </c>
      <c r="H52" s="148" t="s">
        <v>0</v>
      </c>
      <c r="I52" s="153" t="s">
        <v>0</v>
      </c>
      <c r="J52" s="66">
        <f>SUMPRODUCT(($H52="r")*(G52)+($I52="r")*(G52))+'1'!J52-K52-M52</f>
        <v>0</v>
      </c>
      <c r="K52" s="138">
        <v>0</v>
      </c>
      <c r="L52" s="139"/>
      <c r="M52" s="132">
        <v>0</v>
      </c>
      <c r="N52" s="133"/>
    </row>
    <row r="53" spans="1:14" ht="15.75" thickBot="1" x14ac:dyDescent="0.3">
      <c r="A53" s="206" t="s">
        <v>31</v>
      </c>
      <c r="B53" s="207"/>
      <c r="C53" s="162"/>
      <c r="D53" s="162"/>
      <c r="E53" s="194"/>
      <c r="F53" s="14" t="s">
        <v>75</v>
      </c>
      <c r="G53" s="44">
        <v>0</v>
      </c>
      <c r="H53" s="149" t="s">
        <v>0</v>
      </c>
      <c r="I53" s="154" t="s">
        <v>0</v>
      </c>
      <c r="J53" s="66">
        <f>SUMPRODUCT(($H53="r")*(G53)+($I53="r")*(G53))+'1'!J53-K53-M53</f>
        <v>0</v>
      </c>
      <c r="K53" s="138">
        <v>0</v>
      </c>
      <c r="L53" s="140"/>
      <c r="M53" s="132">
        <v>0</v>
      </c>
      <c r="N53" s="134"/>
    </row>
    <row r="54" spans="1:14" ht="15.75" thickBot="1" x14ac:dyDescent="0.3">
      <c r="A54" s="29" t="s">
        <v>109</v>
      </c>
      <c r="B54" s="53"/>
      <c r="C54" s="163"/>
      <c r="D54" s="163"/>
      <c r="E54" s="195"/>
      <c r="F54" s="74" t="s">
        <v>75</v>
      </c>
      <c r="G54" s="75">
        <v>0</v>
      </c>
      <c r="H54" s="73"/>
      <c r="I54" s="67"/>
      <c r="J54" s="55" t="s">
        <v>0</v>
      </c>
      <c r="K54" s="98">
        <v>0</v>
      </c>
      <c r="L54" s="136" t="s">
        <v>0</v>
      </c>
      <c r="M54" s="98">
        <v>0</v>
      </c>
      <c r="N54" s="56" t="s">
        <v>0</v>
      </c>
    </row>
    <row r="55" spans="1:14" x14ac:dyDescent="0.25">
      <c r="A55" s="206" t="s">
        <v>32</v>
      </c>
      <c r="B55" s="207"/>
      <c r="C55" s="164"/>
      <c r="D55" s="164"/>
      <c r="E55" s="196"/>
      <c r="F55" s="14" t="s">
        <v>75</v>
      </c>
      <c r="G55" s="44">
        <v>0</v>
      </c>
      <c r="H55" s="147" t="s">
        <v>0</v>
      </c>
      <c r="I55" s="152" t="s">
        <v>0</v>
      </c>
      <c r="J55" s="66">
        <f>SUMPRODUCT(($H55="r")*(G55)+($I55="r")*(G55))+'1'!J55-K55-M55</f>
        <v>0</v>
      </c>
      <c r="K55" s="138">
        <v>0</v>
      </c>
      <c r="L55" s="141"/>
      <c r="M55" s="132">
        <v>0</v>
      </c>
      <c r="N55" s="135"/>
    </row>
    <row r="56" spans="1:14" x14ac:dyDescent="0.25">
      <c r="A56" s="206" t="s">
        <v>33</v>
      </c>
      <c r="B56" s="207"/>
      <c r="C56" s="52"/>
      <c r="D56" s="52"/>
      <c r="E56" s="193"/>
      <c r="F56" s="14" t="s">
        <v>75</v>
      </c>
      <c r="G56" s="44">
        <v>0</v>
      </c>
      <c r="H56" s="148" t="s">
        <v>0</v>
      </c>
      <c r="I56" s="153" t="s">
        <v>0</v>
      </c>
      <c r="J56" s="66">
        <f>SUMPRODUCT(($H56="r")*(G56)+($I56="r")*(G56))+'1'!J56-K56-M56</f>
        <v>0</v>
      </c>
      <c r="K56" s="138">
        <v>0</v>
      </c>
      <c r="L56" s="139"/>
      <c r="M56" s="132">
        <v>0</v>
      </c>
      <c r="N56" s="133"/>
    </row>
    <row r="57" spans="1:14" x14ac:dyDescent="0.25">
      <c r="A57" s="206" t="s">
        <v>60</v>
      </c>
      <c r="B57" s="207"/>
      <c r="C57" s="52"/>
      <c r="D57" s="52"/>
      <c r="E57" s="193"/>
      <c r="F57" s="14" t="s">
        <v>75</v>
      </c>
      <c r="G57" s="44">
        <v>0</v>
      </c>
      <c r="H57" s="148" t="s">
        <v>0</v>
      </c>
      <c r="I57" s="153" t="s">
        <v>0</v>
      </c>
      <c r="J57" s="66">
        <f>SUMPRODUCT(($H57="r")*(G57)+($I57="r")*(G57))+'1'!J57-K57-M57</f>
        <v>0</v>
      </c>
      <c r="K57" s="138">
        <v>0</v>
      </c>
      <c r="L57" s="139"/>
      <c r="M57" s="132">
        <v>0</v>
      </c>
      <c r="N57" s="133"/>
    </row>
    <row r="58" spans="1:14" x14ac:dyDescent="0.25">
      <c r="A58" s="206" t="s">
        <v>86</v>
      </c>
      <c r="B58" s="207"/>
      <c r="C58" s="52"/>
      <c r="D58" s="52"/>
      <c r="E58" s="193"/>
      <c r="F58" s="14" t="s">
        <v>75</v>
      </c>
      <c r="G58" s="44">
        <v>0</v>
      </c>
      <c r="H58" s="148" t="s">
        <v>0</v>
      </c>
      <c r="I58" s="153" t="s">
        <v>0</v>
      </c>
      <c r="J58" s="66">
        <f>SUMPRODUCT(($H58="r")*(G58)+($I58="r")*(G58))+'1'!J58-K58-M58</f>
        <v>0</v>
      </c>
      <c r="K58" s="138">
        <v>0</v>
      </c>
      <c r="L58" s="139"/>
      <c r="M58" s="132">
        <v>0</v>
      </c>
      <c r="N58" s="133"/>
    </row>
    <row r="59" spans="1:14" x14ac:dyDescent="0.25">
      <c r="A59" s="206" t="s">
        <v>87</v>
      </c>
      <c r="B59" s="207"/>
      <c r="C59" s="52"/>
      <c r="D59" s="52"/>
      <c r="E59" s="193"/>
      <c r="F59" s="14" t="s">
        <v>75</v>
      </c>
      <c r="G59" s="44">
        <v>0</v>
      </c>
      <c r="H59" s="148" t="s">
        <v>0</v>
      </c>
      <c r="I59" s="153" t="s">
        <v>0</v>
      </c>
      <c r="J59" s="66">
        <f>SUMPRODUCT(($H59="r")*(G59)+($I59="r")*(G59))+'1'!J59-K59-M59</f>
        <v>0</v>
      </c>
      <c r="K59" s="138">
        <v>0</v>
      </c>
      <c r="L59" s="139"/>
      <c r="M59" s="132">
        <v>0</v>
      </c>
      <c r="N59" s="133"/>
    </row>
    <row r="60" spans="1:14" x14ac:dyDescent="0.25">
      <c r="A60" s="206" t="s">
        <v>88</v>
      </c>
      <c r="B60" s="207"/>
      <c r="C60" s="52"/>
      <c r="D60" s="52"/>
      <c r="E60" s="193"/>
      <c r="F60" s="14" t="s">
        <v>75</v>
      </c>
      <c r="G60" s="44">
        <v>0</v>
      </c>
      <c r="H60" s="148" t="s">
        <v>0</v>
      </c>
      <c r="I60" s="153" t="s">
        <v>0</v>
      </c>
      <c r="J60" s="66">
        <f>SUMPRODUCT(($H60="r")*(G60)+($I60="r")*(G60))+'1'!J60-K60-M60</f>
        <v>0</v>
      </c>
      <c r="K60" s="138">
        <v>0</v>
      </c>
      <c r="L60" s="139"/>
      <c r="M60" s="132">
        <v>0</v>
      </c>
      <c r="N60" s="133"/>
    </row>
    <row r="61" spans="1:14" ht="15.75" thickBot="1" x14ac:dyDescent="0.3">
      <c r="A61" s="206" t="s">
        <v>89</v>
      </c>
      <c r="B61" s="207"/>
      <c r="C61" s="52"/>
      <c r="D61" s="52"/>
      <c r="E61" s="193"/>
      <c r="F61" s="14" t="s">
        <v>75</v>
      </c>
      <c r="G61" s="44">
        <v>0</v>
      </c>
      <c r="H61" s="149" t="s">
        <v>0</v>
      </c>
      <c r="I61" s="154" t="s">
        <v>0</v>
      </c>
      <c r="J61" s="66">
        <f>SUMPRODUCT(($H61="r")*(G61)+($I61="r")*(G61))+'1'!J61-K61-M61</f>
        <v>0</v>
      </c>
      <c r="K61" s="138">
        <v>0</v>
      </c>
      <c r="L61" s="139"/>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4" x14ac:dyDescent="0.25">
      <c r="A65" s="8"/>
      <c r="B65" s="99"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42376</v>
      </c>
      <c r="I66" s="81">
        <f>I46+1</f>
        <v>42383</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7" t="s">
        <v>0</v>
      </c>
      <c r="I67" s="152" t="s">
        <v>0</v>
      </c>
      <c r="J67" s="66">
        <f>SUMPRODUCT(($H67="r")*(G67)+($I67="r")*(G67))+'1'!J67-K67-M67</f>
        <v>0</v>
      </c>
      <c r="K67" s="138">
        <v>0</v>
      </c>
      <c r="L67" s="139" t="s">
        <v>0</v>
      </c>
      <c r="M67" s="132">
        <v>0</v>
      </c>
      <c r="N67" s="133" t="s">
        <v>0</v>
      </c>
    </row>
    <row r="68" spans="1:14" x14ac:dyDescent="0.25">
      <c r="A68" s="206" t="s">
        <v>35</v>
      </c>
      <c r="B68" s="207"/>
      <c r="C68" s="52"/>
      <c r="D68" s="52"/>
      <c r="E68" s="193"/>
      <c r="F68" s="14" t="s">
        <v>75</v>
      </c>
      <c r="G68" s="44">
        <v>0</v>
      </c>
      <c r="H68" s="148" t="s">
        <v>0</v>
      </c>
      <c r="I68" s="153" t="s">
        <v>0</v>
      </c>
      <c r="J68" s="66">
        <f>SUMPRODUCT(($H68="r")*(G68)+($I68="r")*(G68))+'1'!J68-K68-M68</f>
        <v>0</v>
      </c>
      <c r="K68" s="138">
        <v>0</v>
      </c>
      <c r="L68" s="139" t="s">
        <v>0</v>
      </c>
      <c r="M68" s="132">
        <v>0</v>
      </c>
      <c r="N68" s="133"/>
    </row>
    <row r="69" spans="1:14" x14ac:dyDescent="0.25">
      <c r="A69" s="206" t="s">
        <v>36</v>
      </c>
      <c r="B69" s="207"/>
      <c r="C69" s="52"/>
      <c r="D69" s="52"/>
      <c r="E69" s="193"/>
      <c r="F69" s="14" t="s">
        <v>75</v>
      </c>
      <c r="G69" s="44">
        <v>0</v>
      </c>
      <c r="H69" s="148" t="s">
        <v>0</v>
      </c>
      <c r="I69" s="153" t="s">
        <v>0</v>
      </c>
      <c r="J69" s="66">
        <f>SUMPRODUCT(($H69="r")*(G69)+($I69="r")*(G69))+'1'!J69-K69-M69</f>
        <v>0</v>
      </c>
      <c r="K69" s="138">
        <v>0</v>
      </c>
      <c r="L69" s="139" t="s">
        <v>0</v>
      </c>
      <c r="M69" s="132">
        <v>0</v>
      </c>
      <c r="N69" s="133"/>
    </row>
    <row r="70" spans="1:14" x14ac:dyDescent="0.25">
      <c r="A70" s="206" t="s">
        <v>37</v>
      </c>
      <c r="B70" s="207"/>
      <c r="C70" s="52"/>
      <c r="D70" s="52"/>
      <c r="E70" s="193"/>
      <c r="F70" s="14" t="s">
        <v>75</v>
      </c>
      <c r="G70" s="44">
        <v>0</v>
      </c>
      <c r="H70" s="148" t="s">
        <v>0</v>
      </c>
      <c r="I70" s="153" t="s">
        <v>0</v>
      </c>
      <c r="J70" s="66">
        <f>SUMPRODUCT(($H70="r")*(G70)+($I70="r")*(G70))+'1'!J70-K70-M70</f>
        <v>0</v>
      </c>
      <c r="K70" s="138">
        <v>0</v>
      </c>
      <c r="L70" s="139" t="s">
        <v>0</v>
      </c>
      <c r="M70" s="132">
        <v>0</v>
      </c>
      <c r="N70" s="133"/>
    </row>
    <row r="71" spans="1:14" x14ac:dyDescent="0.25">
      <c r="A71" s="206" t="s">
        <v>38</v>
      </c>
      <c r="B71" s="207"/>
      <c r="C71" s="52"/>
      <c r="D71" s="52"/>
      <c r="E71" s="193"/>
      <c r="F71" s="14" t="s">
        <v>75</v>
      </c>
      <c r="G71" s="44">
        <v>0</v>
      </c>
      <c r="H71" s="148" t="s">
        <v>0</v>
      </c>
      <c r="I71" s="153" t="s">
        <v>0</v>
      </c>
      <c r="J71" s="66">
        <f>SUMPRODUCT(($H71="r")*(G71)+($I71="r")*(G71))+'1'!J71-K71-M71</f>
        <v>0</v>
      </c>
      <c r="K71" s="138">
        <v>0</v>
      </c>
      <c r="L71" s="139" t="s">
        <v>0</v>
      </c>
      <c r="M71" s="132">
        <v>0</v>
      </c>
      <c r="N71" s="133"/>
    </row>
    <row r="72" spans="1:14" x14ac:dyDescent="0.25">
      <c r="A72" s="206" t="s">
        <v>167</v>
      </c>
      <c r="B72" s="207"/>
      <c r="C72" s="52"/>
      <c r="D72" s="52"/>
      <c r="E72" s="193"/>
      <c r="F72" s="14" t="s">
        <v>158</v>
      </c>
      <c r="G72" s="44">
        <v>30</v>
      </c>
      <c r="H72" s="148" t="s">
        <v>0</v>
      </c>
      <c r="I72" s="153" t="s">
        <v>0</v>
      </c>
      <c r="J72" s="66">
        <f>SUMPRODUCT(($H72="r")*(G72)+($I72="r")*(G72))+'1'!J72-K72-M72</f>
        <v>0</v>
      </c>
      <c r="K72" s="138">
        <v>0</v>
      </c>
      <c r="L72" s="139" t="s">
        <v>0</v>
      </c>
      <c r="M72" s="132">
        <v>0</v>
      </c>
      <c r="N72" s="133"/>
    </row>
    <row r="73" spans="1:14" ht="15.75" thickBot="1" x14ac:dyDescent="0.3">
      <c r="A73" s="206" t="s">
        <v>168</v>
      </c>
      <c r="B73" s="207"/>
      <c r="C73" s="162"/>
      <c r="D73" s="162"/>
      <c r="E73" s="194"/>
      <c r="F73" s="14" t="s">
        <v>160</v>
      </c>
      <c r="G73" s="44">
        <v>45</v>
      </c>
      <c r="H73" s="149" t="s">
        <v>0</v>
      </c>
      <c r="I73" s="154" t="s">
        <v>0</v>
      </c>
      <c r="J73" s="66">
        <f>SUMPRODUCT(($H73="r")*(G73)+($I73="r")*(G73))+'1'!J73-K73-M73</f>
        <v>0</v>
      </c>
      <c r="K73" s="138">
        <v>0</v>
      </c>
      <c r="L73" s="140" t="s">
        <v>0</v>
      </c>
      <c r="M73" s="132">
        <v>0</v>
      </c>
      <c r="N73" s="134"/>
    </row>
    <row r="74" spans="1:14" ht="15.75" thickBot="1" x14ac:dyDescent="0.3">
      <c r="A74" s="29" t="s">
        <v>109</v>
      </c>
      <c r="B74" s="53"/>
      <c r="C74" s="163"/>
      <c r="D74" s="163"/>
      <c r="E74" s="195"/>
      <c r="F74" s="74" t="s">
        <v>169</v>
      </c>
      <c r="G74" s="75">
        <v>15</v>
      </c>
      <c r="H74" s="73"/>
      <c r="I74" s="67"/>
      <c r="J74" s="55" t="s">
        <v>0</v>
      </c>
      <c r="K74" s="98">
        <v>0</v>
      </c>
      <c r="L74" s="136" t="s">
        <v>0</v>
      </c>
      <c r="M74" s="98">
        <v>0</v>
      </c>
      <c r="N74" s="56" t="s">
        <v>0</v>
      </c>
    </row>
    <row r="75" spans="1:14" x14ac:dyDescent="0.25">
      <c r="A75" s="206" t="s">
        <v>170</v>
      </c>
      <c r="B75" s="207"/>
      <c r="C75" s="164"/>
      <c r="D75" s="164"/>
      <c r="E75" s="196"/>
      <c r="F75" s="14" t="s">
        <v>171</v>
      </c>
      <c r="G75" s="44">
        <v>45</v>
      </c>
      <c r="H75" s="147" t="s">
        <v>0</v>
      </c>
      <c r="I75" s="152" t="s">
        <v>0</v>
      </c>
      <c r="J75" s="66">
        <f>SUMPRODUCT(($H75="r")*(G75)+($I75="r")*(G75))+'1'!J75-K75-M75</f>
        <v>0</v>
      </c>
      <c r="K75" s="138">
        <v>0</v>
      </c>
      <c r="L75" s="141"/>
      <c r="M75" s="132">
        <v>0</v>
      </c>
      <c r="N75" s="135"/>
    </row>
    <row r="76" spans="1:14" x14ac:dyDescent="0.25">
      <c r="A76" s="206" t="s">
        <v>172</v>
      </c>
      <c r="B76" s="207"/>
      <c r="C76" s="52"/>
      <c r="D76" s="52"/>
      <c r="E76" s="193"/>
      <c r="F76" s="14" t="s">
        <v>173</v>
      </c>
      <c r="G76" s="44">
        <v>45</v>
      </c>
      <c r="H76" s="148" t="s">
        <v>0</v>
      </c>
      <c r="I76" s="153" t="s">
        <v>0</v>
      </c>
      <c r="J76" s="66">
        <f>SUMPRODUCT(($H76="r")*(G76)+($I76="r")*(G76))+'1'!J76-K76-M76</f>
        <v>0</v>
      </c>
      <c r="K76" s="138">
        <v>0</v>
      </c>
      <c r="L76" s="139"/>
      <c r="M76" s="132">
        <v>0</v>
      </c>
      <c r="N76" s="133"/>
    </row>
    <row r="77" spans="1:14" x14ac:dyDescent="0.25">
      <c r="A77" s="206" t="s">
        <v>174</v>
      </c>
      <c r="B77" s="207"/>
      <c r="C77" s="52"/>
      <c r="D77" s="52"/>
      <c r="E77" s="193"/>
      <c r="F77" s="14" t="s">
        <v>175</v>
      </c>
      <c r="G77" s="44">
        <v>75</v>
      </c>
      <c r="H77" s="148" t="s">
        <v>0</v>
      </c>
      <c r="I77" s="153" t="s">
        <v>0</v>
      </c>
      <c r="J77" s="66">
        <f>SUMPRODUCT(($H77="r")*(G77)+($I77="r")*(G77))+'1'!J77-K77-M77</f>
        <v>0</v>
      </c>
      <c r="K77" s="138">
        <v>0</v>
      </c>
      <c r="L77" s="139"/>
      <c r="M77" s="132">
        <v>0</v>
      </c>
      <c r="N77" s="133"/>
    </row>
    <row r="78" spans="1:14" x14ac:dyDescent="0.25">
      <c r="A78" s="206" t="s">
        <v>90</v>
      </c>
      <c r="B78" s="207"/>
      <c r="C78" s="52"/>
      <c r="D78" s="52"/>
      <c r="E78" s="193"/>
      <c r="F78" s="14" t="s">
        <v>75</v>
      </c>
      <c r="G78" s="44">
        <v>0</v>
      </c>
      <c r="H78" s="148" t="s">
        <v>0</v>
      </c>
      <c r="I78" s="153" t="s">
        <v>0</v>
      </c>
      <c r="J78" s="66">
        <f>SUMPRODUCT(($H78="r")*(G78)+($I78="r")*(G78))+'1'!J78-K78-M78</f>
        <v>0</v>
      </c>
      <c r="K78" s="138">
        <v>0</v>
      </c>
      <c r="L78" s="139"/>
      <c r="M78" s="132">
        <v>0</v>
      </c>
      <c r="N78" s="133"/>
    </row>
    <row r="79" spans="1:14" x14ac:dyDescent="0.25">
      <c r="A79" s="206" t="s">
        <v>91</v>
      </c>
      <c r="B79" s="207"/>
      <c r="C79" s="52"/>
      <c r="D79" s="52"/>
      <c r="E79" s="193"/>
      <c r="F79" s="14" t="s">
        <v>75</v>
      </c>
      <c r="G79" s="44">
        <v>0</v>
      </c>
      <c r="H79" s="148" t="s">
        <v>0</v>
      </c>
      <c r="I79" s="153" t="s">
        <v>0</v>
      </c>
      <c r="J79" s="66">
        <f>SUMPRODUCT(($H79="r")*(G79)+($I79="r")*(G79))+'1'!J79-K79-M79</f>
        <v>0</v>
      </c>
      <c r="K79" s="138">
        <v>0</v>
      </c>
      <c r="L79" s="139"/>
      <c r="M79" s="132">
        <v>0</v>
      </c>
      <c r="N79" s="133"/>
    </row>
    <row r="80" spans="1:14" x14ac:dyDescent="0.25">
      <c r="A80" s="206" t="s">
        <v>92</v>
      </c>
      <c r="B80" s="207"/>
      <c r="C80" s="52"/>
      <c r="D80" s="52"/>
      <c r="E80" s="193"/>
      <c r="F80" s="14" t="s">
        <v>75</v>
      </c>
      <c r="G80" s="44">
        <v>0</v>
      </c>
      <c r="H80" s="148" t="s">
        <v>0</v>
      </c>
      <c r="I80" s="153" t="s">
        <v>0</v>
      </c>
      <c r="J80" s="66">
        <f>SUMPRODUCT(($H80="r")*(G80)+($I80="r")*(G80))+'1'!J80-K80-M80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SUMPRODUCT(($H81="r")*(G81)+($I81="r")*(G81))+'1'!J81-K81-M81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0</v>
      </c>
      <c r="J82" s="87" t="s">
        <v>0</v>
      </c>
      <c r="K82" s="16" t="s">
        <v>0</v>
      </c>
      <c r="L82" s="84"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84" t="s">
        <v>0</v>
      </c>
    </row>
    <row r="84" spans="1:14" x14ac:dyDescent="0.25">
      <c r="A84" s="19"/>
      <c r="B84" s="19"/>
      <c r="C84" s="167"/>
      <c r="D84" s="167"/>
      <c r="E84" s="167"/>
      <c r="F84" s="11"/>
      <c r="G84" s="5"/>
      <c r="H84" s="6"/>
      <c r="I84" s="6"/>
    </row>
    <row r="85" spans="1:14" x14ac:dyDescent="0.25">
      <c r="B85" s="99" t="s">
        <v>0</v>
      </c>
      <c r="F85" s="13"/>
      <c r="H85" s="4"/>
      <c r="I85" s="4"/>
    </row>
    <row r="86" spans="1:14" ht="15.75" thickBot="1" x14ac:dyDescent="0.3">
      <c r="A86" s="114" t="s">
        <v>8</v>
      </c>
      <c r="B86" s="94" t="s">
        <v>115</v>
      </c>
      <c r="C86" s="213" t="s">
        <v>153</v>
      </c>
      <c r="D86" s="214"/>
      <c r="E86" s="192" t="s">
        <v>151</v>
      </c>
      <c r="F86" s="122" t="s">
        <v>126</v>
      </c>
      <c r="G86" s="47" t="s">
        <v>2</v>
      </c>
      <c r="H86" s="81">
        <f>H66+1</f>
        <v>42377</v>
      </c>
      <c r="I86" s="81">
        <f>I66+1</f>
        <v>42384</v>
      </c>
      <c r="J86" s="125" t="s">
        <v>77</v>
      </c>
      <c r="K86" s="126" t="s">
        <v>76</v>
      </c>
      <c r="L86" s="127" t="s">
        <v>6</v>
      </c>
      <c r="M86" s="123" t="s">
        <v>76</v>
      </c>
      <c r="N86" s="124" t="s">
        <v>6</v>
      </c>
    </row>
    <row r="87" spans="1:14" x14ac:dyDescent="0.25">
      <c r="A87" s="209" t="s">
        <v>39</v>
      </c>
      <c r="B87" s="210"/>
      <c r="C87" s="164"/>
      <c r="D87" s="164"/>
      <c r="E87" s="196"/>
      <c r="F87" s="115" t="s">
        <v>75</v>
      </c>
      <c r="G87" s="30">
        <v>0</v>
      </c>
      <c r="H87" s="147" t="s">
        <v>0</v>
      </c>
      <c r="I87" s="152" t="s">
        <v>0</v>
      </c>
      <c r="J87" s="66">
        <f>SUMPRODUCT(($H87="r")*(G87)+($I87="r")*(G87))+'1'!J87-K87-M87</f>
        <v>0</v>
      </c>
      <c r="K87" s="138">
        <v>0</v>
      </c>
      <c r="L87" s="139" t="s">
        <v>0</v>
      </c>
      <c r="M87" s="132">
        <v>0</v>
      </c>
      <c r="N87" s="133" t="s">
        <v>0</v>
      </c>
    </row>
    <row r="88" spans="1:14" x14ac:dyDescent="0.25">
      <c r="A88" s="206" t="s">
        <v>40</v>
      </c>
      <c r="B88" s="207"/>
      <c r="C88" s="52"/>
      <c r="D88" s="52"/>
      <c r="E88" s="193"/>
      <c r="F88" s="14" t="s">
        <v>75</v>
      </c>
      <c r="G88" s="44">
        <v>0</v>
      </c>
      <c r="H88" s="148" t="s">
        <v>0</v>
      </c>
      <c r="I88" s="153" t="s">
        <v>0</v>
      </c>
      <c r="J88" s="66">
        <f>SUMPRODUCT(($H88="r")*(G88)+($I88="r")*(G88))+'1'!J88-K88-M88</f>
        <v>0</v>
      </c>
      <c r="K88" s="138">
        <v>0</v>
      </c>
      <c r="L88" s="139" t="s">
        <v>0</v>
      </c>
      <c r="M88" s="132">
        <v>0</v>
      </c>
      <c r="N88" s="133"/>
    </row>
    <row r="89" spans="1:14" x14ac:dyDescent="0.25">
      <c r="A89" s="206" t="s">
        <v>41</v>
      </c>
      <c r="B89" s="207"/>
      <c r="C89" s="52"/>
      <c r="D89" s="52"/>
      <c r="E89" s="193"/>
      <c r="F89" s="14" t="s">
        <v>75</v>
      </c>
      <c r="G89" s="44">
        <v>0</v>
      </c>
      <c r="H89" s="148" t="s">
        <v>0</v>
      </c>
      <c r="I89" s="153" t="s">
        <v>0</v>
      </c>
      <c r="J89" s="66">
        <f>SUMPRODUCT(($H89="r")*(G89)+($I89="r")*(G89))+'1'!J89-K89-M89</f>
        <v>0</v>
      </c>
      <c r="K89" s="138">
        <v>0</v>
      </c>
      <c r="L89" s="139" t="s">
        <v>0</v>
      </c>
      <c r="M89" s="132">
        <v>0</v>
      </c>
      <c r="N89" s="133"/>
    </row>
    <row r="90" spans="1:14" x14ac:dyDescent="0.25">
      <c r="A90" s="206" t="s">
        <v>42</v>
      </c>
      <c r="B90" s="207"/>
      <c r="C90" s="52"/>
      <c r="D90" s="52"/>
      <c r="E90" s="193"/>
      <c r="F90" s="14" t="s">
        <v>75</v>
      </c>
      <c r="G90" s="44">
        <v>0</v>
      </c>
      <c r="H90" s="148" t="s">
        <v>0</v>
      </c>
      <c r="I90" s="153" t="s">
        <v>0</v>
      </c>
      <c r="J90" s="66">
        <f>SUMPRODUCT(($H90="r")*(G90)+($I90="r")*(G90))+'1'!J90-K90-M90</f>
        <v>0</v>
      </c>
      <c r="K90" s="138">
        <v>0</v>
      </c>
      <c r="L90" s="139" t="s">
        <v>0</v>
      </c>
      <c r="M90" s="132">
        <v>0</v>
      </c>
      <c r="N90" s="133"/>
    </row>
    <row r="91" spans="1:14" x14ac:dyDescent="0.25">
      <c r="A91" s="206" t="s">
        <v>43</v>
      </c>
      <c r="B91" s="207"/>
      <c r="C91" s="52"/>
      <c r="D91" s="52"/>
      <c r="E91" s="193"/>
      <c r="F91" s="14" t="s">
        <v>75</v>
      </c>
      <c r="G91" s="44">
        <v>0</v>
      </c>
      <c r="H91" s="148" t="s">
        <v>0</v>
      </c>
      <c r="I91" s="153" t="s">
        <v>0</v>
      </c>
      <c r="J91" s="66">
        <f>SUMPRODUCT(($H91="r")*(G91)+($I91="r")*(G91))+'1'!J91-K91-M91</f>
        <v>0</v>
      </c>
      <c r="K91" s="138">
        <v>0</v>
      </c>
      <c r="L91" s="139" t="s">
        <v>0</v>
      </c>
      <c r="M91" s="132">
        <v>0</v>
      </c>
      <c r="N91" s="133"/>
    </row>
    <row r="92" spans="1:14" x14ac:dyDescent="0.25">
      <c r="A92" s="206" t="s">
        <v>44</v>
      </c>
      <c r="B92" s="207"/>
      <c r="C92" s="52"/>
      <c r="D92" s="52"/>
      <c r="E92" s="193"/>
      <c r="F92" s="14" t="s">
        <v>75</v>
      </c>
      <c r="G92" s="44">
        <v>0</v>
      </c>
      <c r="H92" s="148" t="s">
        <v>0</v>
      </c>
      <c r="I92" s="153" t="s">
        <v>0</v>
      </c>
      <c r="J92" s="66">
        <f>SUMPRODUCT(($H92="r")*(G92)+($I92="r")*(G92))+'1'!J92-K92-M92</f>
        <v>0</v>
      </c>
      <c r="K92" s="138">
        <v>0</v>
      </c>
      <c r="L92" s="139" t="s">
        <v>0</v>
      </c>
      <c r="M92" s="132">
        <v>0</v>
      </c>
      <c r="N92" s="133"/>
    </row>
    <row r="93" spans="1:14" ht="15.75" thickBot="1" x14ac:dyDescent="0.3">
      <c r="A93" s="206" t="s">
        <v>45</v>
      </c>
      <c r="B93" s="207"/>
      <c r="C93" s="162"/>
      <c r="D93" s="162"/>
      <c r="E93" s="194"/>
      <c r="F93" s="14" t="s">
        <v>75</v>
      </c>
      <c r="G93" s="44">
        <v>0</v>
      </c>
      <c r="H93" s="149" t="s">
        <v>0</v>
      </c>
      <c r="I93" s="154" t="s">
        <v>0</v>
      </c>
      <c r="J93" s="66">
        <f>SUMPRODUCT(($H93="r")*(G93)+($I93="r")*(G93))+'1'!J93-K93-M93</f>
        <v>0</v>
      </c>
      <c r="K93" s="138">
        <v>0</v>
      </c>
      <c r="L93" s="140" t="s">
        <v>0</v>
      </c>
      <c r="M93" s="132">
        <v>0</v>
      </c>
      <c r="N93" s="134"/>
    </row>
    <row r="94" spans="1:14" ht="15.75" thickBot="1" x14ac:dyDescent="0.3">
      <c r="A94" s="29" t="s">
        <v>109</v>
      </c>
      <c r="B94" s="53"/>
      <c r="C94" s="163"/>
      <c r="D94" s="163"/>
      <c r="E94" s="195"/>
      <c r="F94" s="74" t="s">
        <v>75</v>
      </c>
      <c r="G94" s="75">
        <v>0</v>
      </c>
      <c r="H94" s="73"/>
      <c r="I94" s="67"/>
      <c r="J94" s="55" t="s">
        <v>0</v>
      </c>
      <c r="K94" s="98">
        <v>0</v>
      </c>
      <c r="L94" s="136" t="s">
        <v>0</v>
      </c>
      <c r="M94" s="98">
        <v>0</v>
      </c>
      <c r="N94" s="56" t="s">
        <v>0</v>
      </c>
    </row>
    <row r="95" spans="1:14" x14ac:dyDescent="0.25">
      <c r="A95" s="206" t="s">
        <v>46</v>
      </c>
      <c r="B95" s="207"/>
      <c r="C95" s="164"/>
      <c r="D95" s="164"/>
      <c r="E95" s="196"/>
      <c r="F95" s="14" t="s">
        <v>75</v>
      </c>
      <c r="G95" s="44">
        <v>0</v>
      </c>
      <c r="H95" s="147" t="s">
        <v>0</v>
      </c>
      <c r="I95" s="152" t="s">
        <v>0</v>
      </c>
      <c r="J95" s="66">
        <f>SUMPRODUCT(($H95="r")*(G95)+($I95="r")*(G95))+'1'!J95-K95-M95</f>
        <v>0</v>
      </c>
      <c r="K95" s="138">
        <v>0</v>
      </c>
      <c r="L95" s="141"/>
      <c r="M95" s="132">
        <v>0</v>
      </c>
      <c r="N95" s="135"/>
    </row>
    <row r="96" spans="1:14" x14ac:dyDescent="0.25">
      <c r="A96" s="206" t="s">
        <v>47</v>
      </c>
      <c r="B96" s="207"/>
      <c r="C96" s="52"/>
      <c r="D96" s="52"/>
      <c r="E96" s="193"/>
      <c r="F96" s="14" t="s">
        <v>75</v>
      </c>
      <c r="G96" s="44">
        <v>0</v>
      </c>
      <c r="H96" s="148" t="s">
        <v>0</v>
      </c>
      <c r="I96" s="153" t="s">
        <v>0</v>
      </c>
      <c r="J96" s="66">
        <f>SUMPRODUCT(($H96="r")*(G96)+($I96="r")*(G96))+'1'!J96-K96-M96</f>
        <v>0</v>
      </c>
      <c r="K96" s="138">
        <v>0</v>
      </c>
      <c r="L96" s="139"/>
      <c r="M96" s="132">
        <v>0</v>
      </c>
      <c r="N96" s="133"/>
    </row>
    <row r="97" spans="1:14" x14ac:dyDescent="0.25">
      <c r="A97" s="206" t="s">
        <v>61</v>
      </c>
      <c r="B97" s="207"/>
      <c r="C97" s="52"/>
      <c r="D97" s="52"/>
      <c r="E97" s="193"/>
      <c r="F97" s="14" t="s">
        <v>75</v>
      </c>
      <c r="G97" s="44">
        <v>0</v>
      </c>
      <c r="H97" s="148" t="s">
        <v>0</v>
      </c>
      <c r="I97" s="153" t="s">
        <v>0</v>
      </c>
      <c r="J97" s="66">
        <f>SUMPRODUCT(($H97="r")*(G97)+($I97="r")*(G97))+'1'!J97-K97-M97</f>
        <v>0</v>
      </c>
      <c r="K97" s="138">
        <v>0</v>
      </c>
      <c r="L97" s="139"/>
      <c r="M97" s="132">
        <v>0</v>
      </c>
      <c r="N97" s="133"/>
    </row>
    <row r="98" spans="1:14" x14ac:dyDescent="0.25">
      <c r="A98" s="206" t="s">
        <v>94</v>
      </c>
      <c r="B98" s="207"/>
      <c r="C98" s="52"/>
      <c r="D98" s="52"/>
      <c r="E98" s="193"/>
      <c r="F98" s="14" t="s">
        <v>75</v>
      </c>
      <c r="G98" s="44">
        <v>0</v>
      </c>
      <c r="H98" s="148" t="s">
        <v>0</v>
      </c>
      <c r="I98" s="153" t="s">
        <v>0</v>
      </c>
      <c r="J98" s="66">
        <f>SUMPRODUCT(($H98="r")*(G98)+($I98="r")*(G98))+'1'!J98-K98-M98</f>
        <v>0</v>
      </c>
      <c r="K98" s="138">
        <v>0</v>
      </c>
      <c r="L98" s="139"/>
      <c r="M98" s="132">
        <v>0</v>
      </c>
      <c r="N98" s="133"/>
    </row>
    <row r="99" spans="1:14" x14ac:dyDescent="0.25">
      <c r="A99" s="206" t="s">
        <v>95</v>
      </c>
      <c r="B99" s="207"/>
      <c r="C99" s="52"/>
      <c r="D99" s="52"/>
      <c r="E99" s="193"/>
      <c r="F99" s="14" t="s">
        <v>75</v>
      </c>
      <c r="G99" s="44">
        <v>0</v>
      </c>
      <c r="H99" s="148" t="s">
        <v>0</v>
      </c>
      <c r="I99" s="153" t="s">
        <v>0</v>
      </c>
      <c r="J99" s="66">
        <f>SUMPRODUCT(($H99="r")*(G99)+($I99="r")*(G99))+'1'!J99-K99-M99</f>
        <v>0</v>
      </c>
      <c r="K99" s="138">
        <v>0</v>
      </c>
      <c r="L99" s="139"/>
      <c r="M99" s="132">
        <v>0</v>
      </c>
      <c r="N99" s="133"/>
    </row>
    <row r="100" spans="1:14" x14ac:dyDescent="0.25">
      <c r="A100" s="206" t="s">
        <v>96</v>
      </c>
      <c r="B100" s="207"/>
      <c r="C100" s="52"/>
      <c r="D100" s="52"/>
      <c r="E100" s="193"/>
      <c r="F100" s="14" t="s">
        <v>75</v>
      </c>
      <c r="G100" s="44">
        <v>0</v>
      </c>
      <c r="H100" s="148" t="s">
        <v>0</v>
      </c>
      <c r="I100" s="153" t="s">
        <v>0</v>
      </c>
      <c r="J100" s="66">
        <f>SUMPRODUCT(($H100="r")*(G100)+($I100="r")*(G100))+'1'!J100-K100-M100</f>
        <v>0</v>
      </c>
      <c r="K100" s="138">
        <v>0</v>
      </c>
      <c r="L100" s="139"/>
      <c r="M100" s="132">
        <v>0</v>
      </c>
      <c r="N100" s="133"/>
    </row>
    <row r="101" spans="1:14" ht="15.75" thickBot="1" x14ac:dyDescent="0.3">
      <c r="A101" s="206" t="s">
        <v>97</v>
      </c>
      <c r="B101" s="207"/>
      <c r="C101" s="52"/>
      <c r="D101" s="52"/>
      <c r="E101" s="193"/>
      <c r="F101" s="14" t="s">
        <v>75</v>
      </c>
      <c r="G101" s="44">
        <v>0</v>
      </c>
      <c r="H101" s="149" t="s">
        <v>0</v>
      </c>
      <c r="I101" s="154" t="s">
        <v>0</v>
      </c>
      <c r="J101" s="66">
        <f>SUMPRODUCT(($H101="r")*(G101)+($I101="r")*(G101))+'1'!J101-K101-M101</f>
        <v>0</v>
      </c>
      <c r="K101" s="138">
        <v>0</v>
      </c>
      <c r="L101" s="139"/>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x14ac:dyDescent="0.25">
      <c r="A104" s="28"/>
      <c r="B104" s="28"/>
      <c r="F104" s="11"/>
      <c r="G104" s="5"/>
      <c r="H104" s="6"/>
      <c r="I104" s="6"/>
    </row>
    <row r="105" spans="1:14" x14ac:dyDescent="0.25">
      <c r="B105" s="99" t="s">
        <v>0</v>
      </c>
    </row>
    <row r="106" spans="1:14" ht="15.75" thickBot="1" x14ac:dyDescent="0.3">
      <c r="A106" s="114" t="s">
        <v>9</v>
      </c>
      <c r="B106" s="94" t="s">
        <v>115</v>
      </c>
      <c r="C106" s="213" t="s">
        <v>153</v>
      </c>
      <c r="D106" s="214"/>
      <c r="E106" s="192" t="s">
        <v>151</v>
      </c>
      <c r="F106" s="122" t="s">
        <v>126</v>
      </c>
      <c r="G106" s="47" t="s">
        <v>2</v>
      </c>
      <c r="H106" s="81">
        <f>H86+1</f>
        <v>42378</v>
      </c>
      <c r="I106" s="81">
        <f>I86+1</f>
        <v>42385</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7" t="s">
        <v>0</v>
      </c>
      <c r="I107" s="152" t="s">
        <v>0</v>
      </c>
      <c r="J107" s="66">
        <f>SUMPRODUCT(($H107="r")*(G107)+($I107="r")*(G107))+'1'!J107-K107-M107</f>
        <v>0</v>
      </c>
      <c r="K107" s="138">
        <v>0</v>
      </c>
      <c r="L107" s="139" t="s">
        <v>0</v>
      </c>
      <c r="M107" s="132">
        <v>0</v>
      </c>
      <c r="N107" s="133" t="s">
        <v>0</v>
      </c>
    </row>
    <row r="108" spans="1:14" x14ac:dyDescent="0.25">
      <c r="A108" s="206" t="s">
        <v>49</v>
      </c>
      <c r="B108" s="207"/>
      <c r="C108" s="176"/>
      <c r="D108" s="166"/>
      <c r="E108" s="198"/>
      <c r="F108" s="14" t="s">
        <v>75</v>
      </c>
      <c r="G108" s="44">
        <v>0</v>
      </c>
      <c r="H108" s="148" t="s">
        <v>0</v>
      </c>
      <c r="I108" s="153" t="s">
        <v>0</v>
      </c>
      <c r="J108" s="66">
        <f>SUMPRODUCT(($H108="r")*(G108)+($I108="r")*(G108))+'1'!J108-K108-M108</f>
        <v>0</v>
      </c>
      <c r="K108" s="138">
        <v>0</v>
      </c>
      <c r="L108" s="139" t="s">
        <v>0</v>
      </c>
      <c r="M108" s="132">
        <v>0</v>
      </c>
      <c r="N108" s="133"/>
    </row>
    <row r="109" spans="1:14" x14ac:dyDescent="0.25">
      <c r="A109" s="206" t="s">
        <v>50</v>
      </c>
      <c r="B109" s="207"/>
      <c r="C109" s="176"/>
      <c r="D109" s="166"/>
      <c r="E109" s="198"/>
      <c r="F109" s="14" t="s">
        <v>75</v>
      </c>
      <c r="G109" s="44">
        <v>0</v>
      </c>
      <c r="H109" s="148" t="s">
        <v>0</v>
      </c>
      <c r="I109" s="153" t="s">
        <v>0</v>
      </c>
      <c r="J109" s="66">
        <f>SUMPRODUCT(($H109="r")*(G109)+($I109="r")*(G109))+'1'!J109-K109-M109</f>
        <v>0</v>
      </c>
      <c r="K109" s="138">
        <v>0</v>
      </c>
      <c r="L109" s="139" t="s">
        <v>0</v>
      </c>
      <c r="M109" s="132">
        <v>0</v>
      </c>
      <c r="N109" s="133"/>
    </row>
    <row r="110" spans="1:14" x14ac:dyDescent="0.25">
      <c r="A110" s="206" t="s">
        <v>51</v>
      </c>
      <c r="B110" s="207"/>
      <c r="C110" s="176"/>
      <c r="D110" s="166"/>
      <c r="E110" s="198"/>
      <c r="F110" s="14" t="s">
        <v>75</v>
      </c>
      <c r="G110" s="44">
        <v>0</v>
      </c>
      <c r="H110" s="148" t="s">
        <v>0</v>
      </c>
      <c r="I110" s="153" t="s">
        <v>0</v>
      </c>
      <c r="J110" s="66">
        <f>SUMPRODUCT(($H110="r")*(G110)+($I110="r")*(G110))+'1'!J110-K110-M110</f>
        <v>0</v>
      </c>
      <c r="K110" s="138">
        <v>0</v>
      </c>
      <c r="L110" s="139" t="s">
        <v>0</v>
      </c>
      <c r="M110" s="132">
        <v>0</v>
      </c>
      <c r="N110" s="133"/>
    </row>
    <row r="111" spans="1:14" x14ac:dyDescent="0.25">
      <c r="A111" s="206" t="s">
        <v>52</v>
      </c>
      <c r="B111" s="207"/>
      <c r="C111" s="177"/>
      <c r="D111" s="166"/>
      <c r="E111" s="198"/>
      <c r="F111" s="14" t="s">
        <v>75</v>
      </c>
      <c r="G111" s="44">
        <v>0</v>
      </c>
      <c r="H111" s="148" t="s">
        <v>0</v>
      </c>
      <c r="I111" s="153" t="s">
        <v>0</v>
      </c>
      <c r="J111" s="66">
        <f>SUMPRODUCT(($H111="r")*(G111)+($I111="r")*(G111))+'1'!J111-K111-M111</f>
        <v>0</v>
      </c>
      <c r="K111" s="138">
        <v>0</v>
      </c>
      <c r="L111" s="139" t="s">
        <v>0</v>
      </c>
      <c r="M111" s="132">
        <v>0</v>
      </c>
      <c r="N111" s="133"/>
    </row>
    <row r="112" spans="1:14" x14ac:dyDescent="0.25">
      <c r="A112" s="206" t="s">
        <v>53</v>
      </c>
      <c r="B112" s="207"/>
      <c r="C112" s="177"/>
      <c r="D112" s="166"/>
      <c r="E112" s="198"/>
      <c r="F112" s="14" t="s">
        <v>75</v>
      </c>
      <c r="G112" s="44">
        <v>0</v>
      </c>
      <c r="H112" s="148" t="s">
        <v>0</v>
      </c>
      <c r="I112" s="153" t="s">
        <v>0</v>
      </c>
      <c r="J112" s="66">
        <f>SUMPRODUCT(($H112="r")*(G112)+($I112="r")*(G112))+'1'!J112-K112-M112</f>
        <v>0</v>
      </c>
      <c r="K112" s="138">
        <v>0</v>
      </c>
      <c r="L112" s="139" t="s">
        <v>0</v>
      </c>
      <c r="M112" s="132">
        <v>0</v>
      </c>
      <c r="N112" s="133"/>
    </row>
    <row r="113" spans="1:14" ht="15.75" thickBot="1" x14ac:dyDescent="0.3">
      <c r="A113" s="206" t="s">
        <v>54</v>
      </c>
      <c r="B113" s="207"/>
      <c r="C113" s="178"/>
      <c r="D113" s="168"/>
      <c r="E113" s="199"/>
      <c r="F113" s="14" t="s">
        <v>75</v>
      </c>
      <c r="G113" s="44">
        <v>0</v>
      </c>
      <c r="H113" s="149" t="s">
        <v>0</v>
      </c>
      <c r="I113" s="154" t="s">
        <v>0</v>
      </c>
      <c r="J113" s="66">
        <f>SUMPRODUCT(($H113="r")*(G113)+($I113="r")*(G113))+'1'!J113-K113-M113</f>
        <v>0</v>
      </c>
      <c r="K113" s="138">
        <v>0</v>
      </c>
      <c r="L113" s="140" t="s">
        <v>0</v>
      </c>
      <c r="M113" s="132">
        <v>0</v>
      </c>
      <c r="N113" s="134"/>
    </row>
    <row r="114" spans="1:14" ht="15.75" thickBot="1" x14ac:dyDescent="0.3">
      <c r="A114" s="29" t="s">
        <v>109</v>
      </c>
      <c r="B114" s="53"/>
      <c r="C114" s="163"/>
      <c r="D114" s="163"/>
      <c r="E114" s="195"/>
      <c r="F114" s="74" t="s">
        <v>75</v>
      </c>
      <c r="G114" s="75">
        <v>0</v>
      </c>
      <c r="H114" s="73"/>
      <c r="I114" s="67"/>
      <c r="J114" s="55" t="s">
        <v>0</v>
      </c>
      <c r="K114" s="98">
        <v>0</v>
      </c>
      <c r="L114" s="136" t="s">
        <v>0</v>
      </c>
      <c r="M114" s="98">
        <v>0</v>
      </c>
      <c r="N114" s="56" t="s">
        <v>0</v>
      </c>
    </row>
    <row r="115" spans="1:14" x14ac:dyDescent="0.25">
      <c r="A115" s="206" t="s">
        <v>55</v>
      </c>
      <c r="B115" s="207"/>
      <c r="C115" s="175"/>
      <c r="D115" s="165"/>
      <c r="E115" s="197"/>
      <c r="F115" s="14" t="s">
        <v>75</v>
      </c>
      <c r="G115" s="44">
        <v>0</v>
      </c>
      <c r="H115" s="147" t="s">
        <v>0</v>
      </c>
      <c r="I115" s="152" t="s">
        <v>0</v>
      </c>
      <c r="J115" s="66">
        <f>SUMPRODUCT(($H115="r")*(G115)+($I115="r")*(G115))+'1'!J115-K115-M115</f>
        <v>0</v>
      </c>
      <c r="K115" s="138">
        <v>0</v>
      </c>
      <c r="L115" s="141"/>
      <c r="M115" s="132">
        <v>0</v>
      </c>
      <c r="N115" s="135"/>
    </row>
    <row r="116" spans="1:14" x14ac:dyDescent="0.25">
      <c r="A116" s="206" t="s">
        <v>56</v>
      </c>
      <c r="B116" s="207"/>
      <c r="C116" s="176"/>
      <c r="D116" s="166"/>
      <c r="E116" s="198"/>
      <c r="F116" s="14" t="s">
        <v>75</v>
      </c>
      <c r="G116" s="44">
        <v>0</v>
      </c>
      <c r="H116" s="148" t="s">
        <v>0</v>
      </c>
      <c r="I116" s="153" t="s">
        <v>0</v>
      </c>
      <c r="J116" s="66">
        <f>SUMPRODUCT(($H116="r")*(G116)+($I116="r")*(G116))+'1'!J116-K116-M116</f>
        <v>0</v>
      </c>
      <c r="K116" s="138">
        <v>0</v>
      </c>
      <c r="L116" s="139"/>
      <c r="M116" s="132">
        <v>0</v>
      </c>
      <c r="N116" s="133"/>
    </row>
    <row r="117" spans="1:14" x14ac:dyDescent="0.25">
      <c r="A117" s="206" t="s">
        <v>62</v>
      </c>
      <c r="B117" s="207"/>
      <c r="C117" s="176"/>
      <c r="D117" s="166"/>
      <c r="E117" s="198"/>
      <c r="F117" s="14" t="s">
        <v>75</v>
      </c>
      <c r="G117" s="44">
        <v>0</v>
      </c>
      <c r="H117" s="148" t="s">
        <v>0</v>
      </c>
      <c r="I117" s="153" t="s">
        <v>0</v>
      </c>
      <c r="J117" s="66">
        <f>SUMPRODUCT(($H117="r")*(G117)+($I117="r")*(G117))+'1'!J117-K117-M117</f>
        <v>0</v>
      </c>
      <c r="K117" s="138">
        <v>0</v>
      </c>
      <c r="L117" s="139"/>
      <c r="M117" s="132">
        <v>0</v>
      </c>
      <c r="N117" s="133"/>
    </row>
    <row r="118" spans="1:14" x14ac:dyDescent="0.25">
      <c r="A118" s="206" t="s">
        <v>98</v>
      </c>
      <c r="B118" s="207"/>
      <c r="C118" s="177"/>
      <c r="D118" s="166"/>
      <c r="E118" s="198"/>
      <c r="F118" s="14" t="s">
        <v>75</v>
      </c>
      <c r="G118" s="44">
        <v>0</v>
      </c>
      <c r="H118" s="148" t="s">
        <v>0</v>
      </c>
      <c r="I118" s="153" t="s">
        <v>0</v>
      </c>
      <c r="J118" s="66">
        <f>SUMPRODUCT(($H118="r")*(G118)+($I118="r")*(G118))+'1'!J118-K118-M118</f>
        <v>0</v>
      </c>
      <c r="K118" s="138">
        <v>0</v>
      </c>
      <c r="L118" s="139"/>
      <c r="M118" s="132">
        <v>0</v>
      </c>
      <c r="N118" s="133"/>
    </row>
    <row r="119" spans="1:14" x14ac:dyDescent="0.25">
      <c r="A119" s="206" t="s">
        <v>99</v>
      </c>
      <c r="B119" s="207"/>
      <c r="C119" s="175"/>
      <c r="D119" s="166"/>
      <c r="E119" s="198"/>
      <c r="F119" s="14" t="s">
        <v>75</v>
      </c>
      <c r="G119" s="44">
        <v>0</v>
      </c>
      <c r="H119" s="148" t="s">
        <v>0</v>
      </c>
      <c r="I119" s="153" t="s">
        <v>0</v>
      </c>
      <c r="J119" s="66">
        <f>SUMPRODUCT(($H119="r")*(G119)+($I119="r")*(G119))+'1'!J119-K119-M119</f>
        <v>0</v>
      </c>
      <c r="K119" s="138">
        <v>0</v>
      </c>
      <c r="L119" s="139"/>
      <c r="M119" s="132">
        <v>0</v>
      </c>
      <c r="N119" s="133"/>
    </row>
    <row r="120" spans="1:14" x14ac:dyDescent="0.25">
      <c r="A120" s="206" t="s">
        <v>100</v>
      </c>
      <c r="B120" s="207"/>
      <c r="C120" s="176"/>
      <c r="D120" s="166"/>
      <c r="E120" s="198"/>
      <c r="F120" s="14" t="s">
        <v>75</v>
      </c>
      <c r="G120" s="44">
        <v>0</v>
      </c>
      <c r="H120" s="148" t="s">
        <v>0</v>
      </c>
      <c r="I120" s="153" t="s">
        <v>0</v>
      </c>
      <c r="J120" s="66">
        <f>SUMPRODUCT(($H120="r")*(G120)+($I120="r")*(G120))+'1'!J120-K120-M120</f>
        <v>0</v>
      </c>
      <c r="K120" s="138">
        <v>0</v>
      </c>
      <c r="L120" s="139"/>
      <c r="M120" s="132">
        <v>0</v>
      </c>
      <c r="N120" s="133"/>
    </row>
    <row r="121" spans="1:14" ht="15.75" thickBot="1" x14ac:dyDescent="0.3">
      <c r="A121" s="206" t="s">
        <v>101</v>
      </c>
      <c r="B121" s="207"/>
      <c r="C121" s="176"/>
      <c r="D121" s="166"/>
      <c r="E121" s="198"/>
      <c r="F121" s="14" t="s">
        <v>75</v>
      </c>
      <c r="G121" s="44">
        <v>0</v>
      </c>
      <c r="H121" s="149" t="s">
        <v>0</v>
      </c>
      <c r="I121" s="154" t="s">
        <v>0</v>
      </c>
      <c r="J121" s="66">
        <f>SUMPRODUCT(($H121="r")*(G121)+($I121="r")*(G121))+'1'!J121-K121-M121</f>
        <v>0</v>
      </c>
      <c r="K121" s="138">
        <v>0</v>
      </c>
      <c r="L121" s="139"/>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x14ac:dyDescent="0.25">
      <c r="A124" s="28"/>
      <c r="B124" s="28"/>
      <c r="F124" s="19"/>
      <c r="G124" s="5"/>
      <c r="H124" s="17"/>
      <c r="I124" s="17"/>
      <c r="J124" s="15"/>
    </row>
    <row r="125" spans="1:14" x14ac:dyDescent="0.25">
      <c r="A125" s="19"/>
      <c r="B125" s="99" t="s">
        <v>0</v>
      </c>
      <c r="F125" s="19"/>
      <c r="G125" s="5"/>
      <c r="H125" s="17"/>
      <c r="I125" s="17"/>
      <c r="J125" s="15"/>
    </row>
    <row r="126" spans="1:14" ht="15.75" thickBot="1" x14ac:dyDescent="0.3">
      <c r="A126" s="114" t="s">
        <v>63</v>
      </c>
      <c r="B126" s="94" t="s">
        <v>115</v>
      </c>
      <c r="C126" s="213" t="s">
        <v>153</v>
      </c>
      <c r="D126" s="214"/>
      <c r="E126" s="192" t="s">
        <v>151</v>
      </c>
      <c r="F126" s="122" t="s">
        <v>126</v>
      </c>
      <c r="G126" s="47" t="s">
        <v>2</v>
      </c>
      <c r="H126" s="81">
        <f>H106+1</f>
        <v>42379</v>
      </c>
      <c r="I126" s="81">
        <f>I106+1</f>
        <v>42386</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7" t="s">
        <v>0</v>
      </c>
      <c r="I127" s="152" t="s">
        <v>0</v>
      </c>
      <c r="J127" s="66">
        <f>SUMPRODUCT(($H127="r")*(G127)+($I127="r")*(G127))+'1'!J127-K127-M127</f>
        <v>0</v>
      </c>
      <c r="K127" s="138">
        <v>0</v>
      </c>
      <c r="L127" s="139" t="s">
        <v>0</v>
      </c>
      <c r="M127" s="132">
        <v>0</v>
      </c>
      <c r="N127" s="133" t="s">
        <v>0</v>
      </c>
    </row>
    <row r="128" spans="1:14" x14ac:dyDescent="0.25">
      <c r="A128" s="206" t="s">
        <v>65</v>
      </c>
      <c r="B128" s="207"/>
      <c r="C128" s="176"/>
      <c r="D128" s="166"/>
      <c r="E128" s="198"/>
      <c r="F128" s="14" t="s">
        <v>75</v>
      </c>
      <c r="G128" s="44">
        <v>0</v>
      </c>
      <c r="H128" s="148" t="s">
        <v>0</v>
      </c>
      <c r="I128" s="153" t="s">
        <v>0</v>
      </c>
      <c r="J128" s="66">
        <f>SUMPRODUCT(($H128="r")*(G128)+($I128="r")*(G128))+'1'!J128-K128-M128</f>
        <v>0</v>
      </c>
      <c r="K128" s="138">
        <v>0</v>
      </c>
      <c r="L128" s="139" t="s">
        <v>0</v>
      </c>
      <c r="M128" s="132">
        <v>0</v>
      </c>
      <c r="N128" s="133"/>
    </row>
    <row r="129" spans="1:14" x14ac:dyDescent="0.25">
      <c r="A129" s="206" t="s">
        <v>66</v>
      </c>
      <c r="B129" s="207"/>
      <c r="C129" s="176"/>
      <c r="D129" s="166"/>
      <c r="E129" s="198"/>
      <c r="F129" s="14" t="s">
        <v>75</v>
      </c>
      <c r="G129" s="44">
        <v>0</v>
      </c>
      <c r="H129" s="148" t="s">
        <v>0</v>
      </c>
      <c r="I129" s="153" t="s">
        <v>0</v>
      </c>
      <c r="J129" s="66">
        <f>SUMPRODUCT(($H129="r")*(G129)+($I129="r")*(G129))+'1'!J129-K129-M129</f>
        <v>0</v>
      </c>
      <c r="K129" s="138">
        <v>0</v>
      </c>
      <c r="L129" s="139" t="s">
        <v>0</v>
      </c>
      <c r="M129" s="132">
        <v>0</v>
      </c>
      <c r="N129" s="133"/>
    </row>
    <row r="130" spans="1:14" x14ac:dyDescent="0.25">
      <c r="A130" s="206" t="s">
        <v>67</v>
      </c>
      <c r="B130" s="207"/>
      <c r="C130" s="176"/>
      <c r="D130" s="166"/>
      <c r="E130" s="198"/>
      <c r="F130" s="14" t="s">
        <v>75</v>
      </c>
      <c r="G130" s="44">
        <v>0</v>
      </c>
      <c r="H130" s="148" t="s">
        <v>0</v>
      </c>
      <c r="I130" s="153" t="s">
        <v>0</v>
      </c>
      <c r="J130" s="66">
        <f>SUMPRODUCT(($H130="r")*(G130)+($I130="r")*(G130))+'1'!J130-K130-M130</f>
        <v>0</v>
      </c>
      <c r="K130" s="138">
        <v>0</v>
      </c>
      <c r="L130" s="139" t="s">
        <v>0</v>
      </c>
      <c r="M130" s="132">
        <v>0</v>
      </c>
      <c r="N130" s="133"/>
    </row>
    <row r="131" spans="1:14" x14ac:dyDescent="0.25">
      <c r="A131" s="206" t="s">
        <v>68</v>
      </c>
      <c r="B131" s="207"/>
      <c r="C131" s="176"/>
      <c r="D131" s="166"/>
      <c r="E131" s="198"/>
      <c r="F131" s="14" t="s">
        <v>75</v>
      </c>
      <c r="G131" s="44">
        <v>0</v>
      </c>
      <c r="H131" s="148" t="s">
        <v>0</v>
      </c>
      <c r="I131" s="153" t="s">
        <v>0</v>
      </c>
      <c r="J131" s="66">
        <f>SUMPRODUCT(($H131="r")*(G131)+($I131="r")*(G131))+'1'!J131-K131-M131</f>
        <v>0</v>
      </c>
      <c r="K131" s="138">
        <v>0</v>
      </c>
      <c r="L131" s="139" t="s">
        <v>0</v>
      </c>
      <c r="M131" s="132">
        <v>0</v>
      </c>
      <c r="N131" s="133"/>
    </row>
    <row r="132" spans="1:14" x14ac:dyDescent="0.25">
      <c r="A132" s="206" t="s">
        <v>69</v>
      </c>
      <c r="B132" s="207"/>
      <c r="C132" s="176"/>
      <c r="D132" s="166"/>
      <c r="E132" s="198"/>
      <c r="F132" s="14" t="s">
        <v>75</v>
      </c>
      <c r="G132" s="44">
        <v>0</v>
      </c>
      <c r="H132" s="148" t="s">
        <v>0</v>
      </c>
      <c r="I132" s="153" t="s">
        <v>0</v>
      </c>
      <c r="J132" s="66">
        <f>SUMPRODUCT(($H132="r")*(G132)+($I132="r")*(G132))+'1'!J132-K132-M132</f>
        <v>0</v>
      </c>
      <c r="K132" s="138">
        <v>0</v>
      </c>
      <c r="L132" s="139" t="s">
        <v>0</v>
      </c>
      <c r="M132" s="132">
        <v>0</v>
      </c>
      <c r="N132" s="133"/>
    </row>
    <row r="133" spans="1:14" ht="15.75" thickBot="1" x14ac:dyDescent="0.3">
      <c r="A133" s="206" t="s">
        <v>70</v>
      </c>
      <c r="B133" s="207"/>
      <c r="C133" s="179"/>
      <c r="D133" s="168"/>
      <c r="E133" s="199"/>
      <c r="F133" s="14" t="s">
        <v>75</v>
      </c>
      <c r="G133" s="44">
        <v>0</v>
      </c>
      <c r="H133" s="149" t="s">
        <v>0</v>
      </c>
      <c r="I133" s="154" t="s">
        <v>0</v>
      </c>
      <c r="J133" s="66">
        <f>SUMPRODUCT(($H133="r")*(G133)+($I133="r")*(G133))+'1'!J133-K133-M133</f>
        <v>0</v>
      </c>
      <c r="K133" s="138">
        <v>0</v>
      </c>
      <c r="L133" s="140" t="s">
        <v>0</v>
      </c>
      <c r="M133" s="132">
        <v>0</v>
      </c>
      <c r="N133" s="134"/>
    </row>
    <row r="134" spans="1:14" ht="15.75" thickBot="1" x14ac:dyDescent="0.3">
      <c r="A134" s="29" t="s">
        <v>109</v>
      </c>
      <c r="B134" s="53"/>
      <c r="C134" s="163"/>
      <c r="D134" s="163"/>
      <c r="E134" s="195"/>
      <c r="F134" s="74" t="s">
        <v>75</v>
      </c>
      <c r="G134" s="75">
        <v>0</v>
      </c>
      <c r="H134" s="73"/>
      <c r="I134" s="67"/>
      <c r="J134" s="55" t="s">
        <v>0</v>
      </c>
      <c r="K134" s="98">
        <v>0</v>
      </c>
      <c r="L134" s="136" t="s">
        <v>0</v>
      </c>
      <c r="M134" s="98">
        <v>0</v>
      </c>
      <c r="N134" s="56" t="s">
        <v>0</v>
      </c>
    </row>
    <row r="135" spans="1:14" x14ac:dyDescent="0.25">
      <c r="A135" s="246" t="s">
        <v>71</v>
      </c>
      <c r="B135" s="247"/>
      <c r="C135" s="180"/>
      <c r="D135" s="169"/>
      <c r="E135" s="200"/>
      <c r="F135" s="14" t="s">
        <v>75</v>
      </c>
      <c r="G135" s="44">
        <v>0</v>
      </c>
      <c r="H135" s="147" t="s">
        <v>0</v>
      </c>
      <c r="I135" s="152" t="s">
        <v>0</v>
      </c>
      <c r="J135" s="66">
        <f>SUMPRODUCT(($H135="r")*(G135)+($I135="r")*(G135))+'1'!J135-K135-M135</f>
        <v>0</v>
      </c>
      <c r="K135" s="138">
        <v>0</v>
      </c>
      <c r="L135" s="141"/>
      <c r="M135" s="132">
        <v>0</v>
      </c>
      <c r="N135" s="135"/>
    </row>
    <row r="136" spans="1:14" x14ac:dyDescent="0.25">
      <c r="A136" s="246" t="s">
        <v>72</v>
      </c>
      <c r="B136" s="247"/>
      <c r="C136" s="181"/>
      <c r="D136" s="170"/>
      <c r="E136" s="201"/>
      <c r="F136" s="14" t="s">
        <v>75</v>
      </c>
      <c r="G136" s="44">
        <v>0</v>
      </c>
      <c r="H136" s="148" t="s">
        <v>0</v>
      </c>
      <c r="I136" s="153" t="s">
        <v>0</v>
      </c>
      <c r="J136" s="66">
        <f>SUMPRODUCT(($H136="r")*(G136)+($I136="r")*(G136))+'1'!J136-K136-M136</f>
        <v>0</v>
      </c>
      <c r="K136" s="138">
        <v>0</v>
      </c>
      <c r="L136" s="139"/>
      <c r="M136" s="132">
        <v>0</v>
      </c>
      <c r="N136" s="133"/>
    </row>
    <row r="137" spans="1:14" x14ac:dyDescent="0.25">
      <c r="A137" s="246" t="s">
        <v>73</v>
      </c>
      <c r="B137" s="247"/>
      <c r="C137" s="181"/>
      <c r="D137" s="170"/>
      <c r="E137" s="201"/>
      <c r="F137" s="14" t="s">
        <v>75</v>
      </c>
      <c r="G137" s="44">
        <v>0</v>
      </c>
      <c r="H137" s="148" t="s">
        <v>0</v>
      </c>
      <c r="I137" s="153" t="s">
        <v>0</v>
      </c>
      <c r="J137" s="66">
        <f>SUMPRODUCT(($H137="r")*(G137)+($I137="r")*(G137))+'1'!J137-K137-M137</f>
        <v>0</v>
      </c>
      <c r="K137" s="138">
        <v>0</v>
      </c>
      <c r="L137" s="139"/>
      <c r="M137" s="132">
        <v>0</v>
      </c>
      <c r="N137" s="133"/>
    </row>
    <row r="138" spans="1:14" x14ac:dyDescent="0.25">
      <c r="A138" s="246" t="s">
        <v>102</v>
      </c>
      <c r="B138" s="247"/>
      <c r="C138" s="181"/>
      <c r="D138" s="170"/>
      <c r="E138" s="201"/>
      <c r="F138" s="14" t="s">
        <v>75</v>
      </c>
      <c r="G138" s="44">
        <v>0</v>
      </c>
      <c r="H138" s="148" t="s">
        <v>0</v>
      </c>
      <c r="I138" s="153" t="s">
        <v>0</v>
      </c>
      <c r="J138" s="66">
        <f>SUMPRODUCT(($H138="r")*(G138)+($I138="r")*(G138))+'1'!J138-K138-M138</f>
        <v>0</v>
      </c>
      <c r="K138" s="138">
        <v>0</v>
      </c>
      <c r="L138" s="139"/>
      <c r="M138" s="132">
        <v>0</v>
      </c>
      <c r="N138" s="133"/>
    </row>
    <row r="139" spans="1:14" x14ac:dyDescent="0.25">
      <c r="A139" s="246" t="s">
        <v>103</v>
      </c>
      <c r="B139" s="247"/>
      <c r="C139" s="181"/>
      <c r="D139" s="170"/>
      <c r="E139" s="201"/>
      <c r="F139" s="14" t="s">
        <v>75</v>
      </c>
      <c r="G139" s="44">
        <v>0</v>
      </c>
      <c r="H139" s="148" t="s">
        <v>0</v>
      </c>
      <c r="I139" s="153" t="s">
        <v>0</v>
      </c>
      <c r="J139" s="66">
        <f>SUMPRODUCT(($H139="r")*(G139)+($I139="r")*(G139))+'1'!J139-K139-M139</f>
        <v>0</v>
      </c>
      <c r="K139" s="138">
        <v>0</v>
      </c>
      <c r="L139" s="139"/>
      <c r="M139" s="132">
        <v>0</v>
      </c>
      <c r="N139" s="133"/>
    </row>
    <row r="140" spans="1:14" x14ac:dyDescent="0.25">
      <c r="A140" s="246" t="s">
        <v>104</v>
      </c>
      <c r="B140" s="247"/>
      <c r="C140" s="181"/>
      <c r="D140" s="170"/>
      <c r="E140" s="201"/>
      <c r="F140" s="14" t="s">
        <v>75</v>
      </c>
      <c r="G140" s="44">
        <v>0</v>
      </c>
      <c r="H140" s="148" t="s">
        <v>0</v>
      </c>
      <c r="I140" s="153" t="s">
        <v>0</v>
      </c>
      <c r="J140" s="66">
        <f>SUMPRODUCT(($H140="r")*(G140)+($I140="r")*(G140))+'1'!J140-K140-M140</f>
        <v>0</v>
      </c>
      <c r="K140" s="138">
        <v>0</v>
      </c>
      <c r="L140" s="139"/>
      <c r="M140" s="132">
        <v>0</v>
      </c>
      <c r="N140" s="133"/>
    </row>
    <row r="141" spans="1:14" ht="15.75" thickBot="1" x14ac:dyDescent="0.3">
      <c r="A141" s="246" t="s">
        <v>105</v>
      </c>
      <c r="B141" s="247"/>
      <c r="C141" s="181"/>
      <c r="D141" s="170"/>
      <c r="E141" s="201"/>
      <c r="F141" s="14" t="s">
        <v>75</v>
      </c>
      <c r="G141" s="44">
        <v>0</v>
      </c>
      <c r="H141" s="149" t="s">
        <v>0</v>
      </c>
      <c r="I141" s="154" t="s">
        <v>0</v>
      </c>
      <c r="J141" s="66">
        <f>SUMPRODUCT(($H141="r")*(G141)+($I141="r")*(G141))+'1'!J141-K141-M141</f>
        <v>0</v>
      </c>
      <c r="K141" s="138">
        <v>0</v>
      </c>
      <c r="L141" s="139"/>
      <c r="M141" s="132">
        <v>0</v>
      </c>
      <c r="N141" s="133"/>
    </row>
    <row r="142" spans="1:14"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84"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68"/>
      <c r="B144" s="68"/>
      <c r="C144" s="171"/>
      <c r="D144" s="171"/>
      <c r="E144" s="171"/>
      <c r="F144" s="69"/>
      <c r="G144" s="22"/>
      <c r="H144" s="43"/>
      <c r="I144" s="43"/>
      <c r="J144" s="32"/>
    </row>
    <row r="145" spans="1:11" x14ac:dyDescent="0.25">
      <c r="A145" s="71"/>
      <c r="B145" s="71"/>
      <c r="C145" s="51"/>
      <c r="D145" s="51"/>
      <c r="E145" s="51"/>
      <c r="F145" s="71"/>
      <c r="G145" s="71"/>
      <c r="H145" s="43"/>
      <c r="I145" s="43"/>
      <c r="J145" s="32"/>
    </row>
    <row r="146" spans="1:11" x14ac:dyDescent="0.25">
      <c r="A146" s="117" t="s">
        <v>110</v>
      </c>
      <c r="B146" s="71"/>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67" t="s">
        <v>0</v>
      </c>
      <c r="B148" s="268"/>
      <c r="C148" s="268"/>
      <c r="D148" s="268"/>
      <c r="E148" s="268"/>
      <c r="F148" s="269"/>
      <c r="G148" s="41">
        <v>0</v>
      </c>
      <c r="H148" s="222">
        <f>G148/60</f>
        <v>0</v>
      </c>
      <c r="I148" s="223"/>
      <c r="J148" s="35"/>
    </row>
    <row r="149" spans="1:11" x14ac:dyDescent="0.25">
      <c r="A149" s="267" t="s">
        <v>0</v>
      </c>
      <c r="B149" s="268"/>
      <c r="C149" s="268"/>
      <c r="D149" s="268"/>
      <c r="E149" s="268"/>
      <c r="F149" s="269"/>
      <c r="G149" s="41">
        <v>0</v>
      </c>
      <c r="H149" s="222">
        <f t="shared" ref="H149:H157" si="0">G149/60</f>
        <v>0</v>
      </c>
      <c r="I149" s="223"/>
      <c r="J149" s="35"/>
    </row>
    <row r="150" spans="1:11" x14ac:dyDescent="0.25">
      <c r="A150" s="267" t="s">
        <v>0</v>
      </c>
      <c r="B150" s="268"/>
      <c r="C150" s="268"/>
      <c r="D150" s="268"/>
      <c r="E150" s="268"/>
      <c r="F150" s="269"/>
      <c r="G150" s="41">
        <v>0</v>
      </c>
      <c r="H150" s="222">
        <f t="shared" si="0"/>
        <v>0</v>
      </c>
      <c r="I150" s="223"/>
      <c r="J150" s="35"/>
    </row>
    <row r="151" spans="1:11" x14ac:dyDescent="0.25">
      <c r="A151" s="267" t="s">
        <v>0</v>
      </c>
      <c r="B151" s="268"/>
      <c r="C151" s="268"/>
      <c r="D151" s="268"/>
      <c r="E151" s="268"/>
      <c r="F151" s="269"/>
      <c r="G151" s="41">
        <v>0</v>
      </c>
      <c r="H151" s="222">
        <f t="shared" si="0"/>
        <v>0</v>
      </c>
      <c r="I151" s="223"/>
      <c r="J151" s="35"/>
    </row>
    <row r="152" spans="1:11" x14ac:dyDescent="0.25">
      <c r="A152" s="267" t="s">
        <v>0</v>
      </c>
      <c r="B152" s="268"/>
      <c r="C152" s="268"/>
      <c r="D152" s="268"/>
      <c r="E152" s="268"/>
      <c r="F152" s="269"/>
      <c r="G152" s="41">
        <v>0</v>
      </c>
      <c r="H152" s="222">
        <f t="shared" si="0"/>
        <v>0</v>
      </c>
      <c r="I152" s="223"/>
      <c r="J152" s="35"/>
    </row>
    <row r="153" spans="1:11" x14ac:dyDescent="0.25">
      <c r="A153" s="267" t="s">
        <v>0</v>
      </c>
      <c r="B153" s="268"/>
      <c r="C153" s="268"/>
      <c r="D153" s="268"/>
      <c r="E153" s="268"/>
      <c r="F153" s="269"/>
      <c r="G153" s="41">
        <v>0</v>
      </c>
      <c r="H153" s="222">
        <f t="shared" si="0"/>
        <v>0</v>
      </c>
      <c r="I153" s="223"/>
      <c r="J153" s="35"/>
    </row>
    <row r="154" spans="1:11" x14ac:dyDescent="0.25">
      <c r="A154" s="267" t="s">
        <v>0</v>
      </c>
      <c r="B154" s="268"/>
      <c r="C154" s="268"/>
      <c r="D154" s="268"/>
      <c r="E154" s="268"/>
      <c r="F154" s="269"/>
      <c r="G154" s="41">
        <v>0</v>
      </c>
      <c r="H154" s="222">
        <f t="shared" si="0"/>
        <v>0</v>
      </c>
      <c r="I154" s="223"/>
      <c r="J154" s="35"/>
    </row>
    <row r="155" spans="1:11" x14ac:dyDescent="0.25">
      <c r="A155" s="267" t="s">
        <v>0</v>
      </c>
      <c r="B155" s="268"/>
      <c r="C155" s="268"/>
      <c r="D155" s="268"/>
      <c r="E155" s="268"/>
      <c r="F155" s="269"/>
      <c r="G155" s="41">
        <v>0</v>
      </c>
      <c r="H155" s="222">
        <f t="shared" si="0"/>
        <v>0</v>
      </c>
      <c r="I155" s="223"/>
      <c r="J155" s="35"/>
    </row>
    <row r="156" spans="1:11" x14ac:dyDescent="0.25">
      <c r="A156" s="267" t="s">
        <v>0</v>
      </c>
      <c r="B156" s="268"/>
      <c r="C156" s="268"/>
      <c r="D156" s="268"/>
      <c r="E156" s="268"/>
      <c r="F156" s="269"/>
      <c r="G156" s="41">
        <v>0</v>
      </c>
      <c r="H156" s="222">
        <f t="shared" si="0"/>
        <v>0</v>
      </c>
      <c r="I156" s="223"/>
      <c r="J156" s="35"/>
    </row>
    <row r="157" spans="1:11" x14ac:dyDescent="0.25">
      <c r="A157" s="267" t="s">
        <v>0</v>
      </c>
      <c r="B157" s="268"/>
      <c r="C157" s="268"/>
      <c r="D157" s="268"/>
      <c r="E157" s="268"/>
      <c r="F157" s="269"/>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0</v>
      </c>
      <c r="I159" s="219"/>
      <c r="J159" s="35"/>
    </row>
    <row r="160" spans="1:11" x14ac:dyDescent="0.25">
      <c r="A160" s="80"/>
      <c r="B160" s="80"/>
      <c r="C160" s="172"/>
      <c r="D160" s="172"/>
      <c r="E160" s="172"/>
      <c r="F160" s="92" t="s">
        <v>119</v>
      </c>
      <c r="G160" s="40">
        <v>0</v>
      </c>
      <c r="H160" s="220">
        <f>H159*G160</f>
        <v>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2"/>
      <c r="G162" s="40"/>
      <c r="H162" s="64"/>
      <c r="I162" s="64"/>
      <c r="J162" s="35"/>
    </row>
    <row r="163" spans="1:10" x14ac:dyDescent="0.25">
      <c r="A163" s="120" t="s">
        <v>124</v>
      </c>
      <c r="B163" s="39"/>
      <c r="C163" s="173"/>
      <c r="D163" s="173"/>
      <c r="E163" s="173"/>
      <c r="F163" s="72"/>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67" t="s">
        <v>0</v>
      </c>
      <c r="B165" s="268"/>
      <c r="C165" s="268"/>
      <c r="D165" s="268"/>
      <c r="E165" s="268"/>
      <c r="F165" s="269"/>
      <c r="G165" s="41">
        <v>0</v>
      </c>
      <c r="H165" s="239">
        <f>G165/60</f>
        <v>0</v>
      </c>
      <c r="I165" s="240"/>
      <c r="J165" s="35"/>
    </row>
    <row r="166" spans="1:10" x14ac:dyDescent="0.25">
      <c r="A166" s="267" t="s">
        <v>0</v>
      </c>
      <c r="B166" s="268"/>
      <c r="C166" s="268"/>
      <c r="D166" s="268"/>
      <c r="E166" s="268"/>
      <c r="F166" s="269"/>
      <c r="G166" s="41">
        <v>0</v>
      </c>
      <c r="H166" s="239">
        <f t="shared" ref="H166:H174" si="2">G166/60</f>
        <v>0</v>
      </c>
      <c r="I166" s="240"/>
      <c r="J166" s="35"/>
    </row>
    <row r="167" spans="1:10" x14ac:dyDescent="0.25">
      <c r="A167" s="267" t="s">
        <v>0</v>
      </c>
      <c r="B167" s="268"/>
      <c r="C167" s="268"/>
      <c r="D167" s="268"/>
      <c r="E167" s="268"/>
      <c r="F167" s="269"/>
      <c r="G167" s="41">
        <v>0</v>
      </c>
      <c r="H167" s="239">
        <f t="shared" si="2"/>
        <v>0</v>
      </c>
      <c r="I167" s="240"/>
      <c r="J167" s="35"/>
    </row>
    <row r="168" spans="1:10" x14ac:dyDescent="0.25">
      <c r="A168" s="267" t="s">
        <v>0</v>
      </c>
      <c r="B168" s="268"/>
      <c r="C168" s="268"/>
      <c r="D168" s="268"/>
      <c r="E168" s="268"/>
      <c r="F168" s="269"/>
      <c r="G168" s="41">
        <v>0</v>
      </c>
      <c r="H168" s="239">
        <f t="shared" si="2"/>
        <v>0</v>
      </c>
      <c r="I168" s="240"/>
      <c r="J168" s="35"/>
    </row>
    <row r="169" spans="1:10" x14ac:dyDescent="0.25">
      <c r="A169" s="267" t="s">
        <v>0</v>
      </c>
      <c r="B169" s="268"/>
      <c r="C169" s="268"/>
      <c r="D169" s="268"/>
      <c r="E169" s="268"/>
      <c r="F169" s="269"/>
      <c r="G169" s="41">
        <v>0</v>
      </c>
      <c r="H169" s="239">
        <f t="shared" si="2"/>
        <v>0</v>
      </c>
      <c r="I169" s="240"/>
      <c r="J169" s="35"/>
    </row>
    <row r="170" spans="1:10" x14ac:dyDescent="0.25">
      <c r="A170" s="267" t="s">
        <v>0</v>
      </c>
      <c r="B170" s="268"/>
      <c r="C170" s="268"/>
      <c r="D170" s="268"/>
      <c r="E170" s="268"/>
      <c r="F170" s="269"/>
      <c r="G170" s="41">
        <v>0</v>
      </c>
      <c r="H170" s="239">
        <f t="shared" si="2"/>
        <v>0</v>
      </c>
      <c r="I170" s="240"/>
      <c r="J170" s="35"/>
    </row>
    <row r="171" spans="1:10" x14ac:dyDescent="0.25">
      <c r="A171" s="267" t="s">
        <v>0</v>
      </c>
      <c r="B171" s="268"/>
      <c r="C171" s="268"/>
      <c r="D171" s="268"/>
      <c r="E171" s="268"/>
      <c r="F171" s="269"/>
      <c r="G171" s="41">
        <v>0</v>
      </c>
      <c r="H171" s="239">
        <f t="shared" si="2"/>
        <v>0</v>
      </c>
      <c r="I171" s="240"/>
      <c r="J171" s="35"/>
    </row>
    <row r="172" spans="1:10" x14ac:dyDescent="0.25">
      <c r="A172" s="267" t="s">
        <v>0</v>
      </c>
      <c r="B172" s="268"/>
      <c r="C172" s="268"/>
      <c r="D172" s="268"/>
      <c r="E172" s="268"/>
      <c r="F172" s="269"/>
      <c r="G172" s="41">
        <v>0</v>
      </c>
      <c r="H172" s="239">
        <f t="shared" si="2"/>
        <v>0</v>
      </c>
      <c r="I172" s="240"/>
      <c r="J172" s="35"/>
    </row>
    <row r="173" spans="1:10" x14ac:dyDescent="0.25">
      <c r="A173" s="267" t="s">
        <v>0</v>
      </c>
      <c r="B173" s="268"/>
      <c r="C173" s="268"/>
      <c r="D173" s="268"/>
      <c r="E173" s="268"/>
      <c r="F173" s="269"/>
      <c r="G173" s="41">
        <v>0</v>
      </c>
      <c r="H173" s="239">
        <f t="shared" ref="H173" si="3">G173/60</f>
        <v>0</v>
      </c>
      <c r="I173" s="240"/>
      <c r="J173" s="35"/>
    </row>
    <row r="174" spans="1:10" x14ac:dyDescent="0.25">
      <c r="A174" s="267" t="s">
        <v>0</v>
      </c>
      <c r="B174" s="268"/>
      <c r="C174" s="268"/>
      <c r="D174" s="268"/>
      <c r="E174" s="268"/>
      <c r="F174" s="269"/>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67" t="s">
        <v>0</v>
      </c>
      <c r="B181" s="268"/>
      <c r="C181" s="268"/>
      <c r="D181" s="268"/>
      <c r="E181" s="268"/>
      <c r="F181" s="269"/>
      <c r="G181" s="41">
        <v>0</v>
      </c>
      <c r="H181" s="222">
        <f>G181/60</f>
        <v>0</v>
      </c>
      <c r="I181" s="223"/>
      <c r="J181" s="35"/>
    </row>
    <row r="182" spans="1:11" hidden="1" x14ac:dyDescent="0.25">
      <c r="A182" s="267" t="s">
        <v>0</v>
      </c>
      <c r="B182" s="268"/>
      <c r="C182" s="268"/>
      <c r="D182" s="268"/>
      <c r="E182" s="268"/>
      <c r="F182" s="269"/>
      <c r="G182" s="41">
        <v>0</v>
      </c>
      <c r="H182" s="222">
        <f t="shared" ref="H182:H191" si="4">G182/60</f>
        <v>0</v>
      </c>
      <c r="I182" s="223"/>
      <c r="J182" s="35"/>
    </row>
    <row r="183" spans="1:11" hidden="1" x14ac:dyDescent="0.25">
      <c r="A183" s="267" t="s">
        <v>0</v>
      </c>
      <c r="B183" s="268"/>
      <c r="C183" s="268"/>
      <c r="D183" s="268"/>
      <c r="E183" s="268"/>
      <c r="F183" s="269"/>
      <c r="G183" s="41">
        <v>0</v>
      </c>
      <c r="H183" s="222">
        <f t="shared" si="4"/>
        <v>0</v>
      </c>
      <c r="I183" s="223"/>
      <c r="J183" s="35"/>
    </row>
    <row r="184" spans="1:11" hidden="1" x14ac:dyDescent="0.25">
      <c r="A184" s="267" t="s">
        <v>0</v>
      </c>
      <c r="B184" s="268"/>
      <c r="C184" s="268"/>
      <c r="D184" s="268"/>
      <c r="E184" s="268"/>
      <c r="F184" s="269"/>
      <c r="G184" s="41">
        <v>0</v>
      </c>
      <c r="H184" s="222">
        <f t="shared" si="4"/>
        <v>0</v>
      </c>
      <c r="I184" s="223"/>
      <c r="J184" s="35"/>
    </row>
    <row r="185" spans="1:11" hidden="1" x14ac:dyDescent="0.25">
      <c r="A185" s="267" t="s">
        <v>0</v>
      </c>
      <c r="B185" s="268"/>
      <c r="C185" s="268"/>
      <c r="D185" s="268"/>
      <c r="E185" s="268"/>
      <c r="F185" s="269"/>
      <c r="G185" s="41">
        <v>0</v>
      </c>
      <c r="H185" s="222">
        <f t="shared" si="4"/>
        <v>0</v>
      </c>
      <c r="I185" s="223"/>
      <c r="J185" s="35"/>
    </row>
    <row r="186" spans="1:11" hidden="1" x14ac:dyDescent="0.25">
      <c r="A186" s="267" t="s">
        <v>0</v>
      </c>
      <c r="B186" s="268"/>
      <c r="C186" s="268"/>
      <c r="D186" s="268"/>
      <c r="E186" s="268"/>
      <c r="F186" s="269"/>
      <c r="G186" s="41">
        <v>0</v>
      </c>
      <c r="H186" s="222">
        <f t="shared" si="4"/>
        <v>0</v>
      </c>
      <c r="I186" s="223"/>
      <c r="J186" s="35"/>
    </row>
    <row r="187" spans="1:11" hidden="1" x14ac:dyDescent="0.25">
      <c r="A187" s="267" t="s">
        <v>0</v>
      </c>
      <c r="B187" s="268"/>
      <c r="C187" s="268"/>
      <c r="D187" s="268"/>
      <c r="E187" s="268"/>
      <c r="F187" s="269"/>
      <c r="G187" s="41">
        <v>0</v>
      </c>
      <c r="H187" s="222">
        <f t="shared" si="4"/>
        <v>0</v>
      </c>
      <c r="I187" s="223"/>
      <c r="J187" s="35"/>
    </row>
    <row r="188" spans="1:11" hidden="1" x14ac:dyDescent="0.25">
      <c r="A188" s="267" t="s">
        <v>0</v>
      </c>
      <c r="B188" s="268"/>
      <c r="C188" s="268"/>
      <c r="D188" s="268"/>
      <c r="E188" s="268"/>
      <c r="F188" s="269"/>
      <c r="G188" s="41">
        <v>0</v>
      </c>
      <c r="H188" s="222">
        <f t="shared" si="4"/>
        <v>0</v>
      </c>
      <c r="I188" s="223"/>
      <c r="J188" s="35"/>
    </row>
    <row r="189" spans="1:11" hidden="1" x14ac:dyDescent="0.25">
      <c r="A189" s="267" t="s">
        <v>0</v>
      </c>
      <c r="B189" s="268"/>
      <c r="C189" s="268"/>
      <c r="D189" s="268"/>
      <c r="E189" s="268"/>
      <c r="F189" s="269"/>
      <c r="G189" s="41">
        <v>0</v>
      </c>
      <c r="H189" s="222">
        <f t="shared" si="4"/>
        <v>0</v>
      </c>
      <c r="I189" s="223"/>
      <c r="J189" s="35"/>
    </row>
    <row r="190" spans="1:11" hidden="1" x14ac:dyDescent="0.25">
      <c r="A190" s="267" t="s">
        <v>0</v>
      </c>
      <c r="B190" s="268"/>
      <c r="C190" s="268"/>
      <c r="D190" s="268"/>
      <c r="E190" s="268"/>
      <c r="F190" s="269"/>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67" t="s">
        <v>0</v>
      </c>
      <c r="B198" s="268"/>
      <c r="C198" s="268"/>
      <c r="D198" s="268"/>
      <c r="E198" s="268"/>
      <c r="F198" s="269"/>
      <c r="G198" s="41">
        <v>0</v>
      </c>
      <c r="H198" s="222">
        <f>G198/60</f>
        <v>0</v>
      </c>
      <c r="I198" s="223"/>
      <c r="J198" s="35"/>
    </row>
    <row r="199" spans="1:11" hidden="1" x14ac:dyDescent="0.25">
      <c r="A199" s="228" t="s">
        <v>125</v>
      </c>
      <c r="B199" s="268"/>
      <c r="C199" s="268"/>
      <c r="D199" s="268"/>
      <c r="E199" s="268"/>
      <c r="F199" s="269"/>
      <c r="G199" s="41">
        <v>0</v>
      </c>
      <c r="H199" s="222">
        <f t="shared" ref="H199:H207" si="5">G199/60</f>
        <v>0</v>
      </c>
      <c r="I199" s="223"/>
      <c r="J199" s="35"/>
    </row>
    <row r="200" spans="1:11" hidden="1" x14ac:dyDescent="0.25">
      <c r="A200" s="267" t="s">
        <v>0</v>
      </c>
      <c r="B200" s="268"/>
      <c r="C200" s="268"/>
      <c r="D200" s="268"/>
      <c r="E200" s="268"/>
      <c r="F200" s="269"/>
      <c r="G200" s="41">
        <v>0</v>
      </c>
      <c r="H200" s="222">
        <f t="shared" si="5"/>
        <v>0</v>
      </c>
      <c r="I200" s="223"/>
      <c r="J200" s="35"/>
    </row>
    <row r="201" spans="1:11" hidden="1" x14ac:dyDescent="0.25">
      <c r="A201" s="267" t="s">
        <v>0</v>
      </c>
      <c r="B201" s="268"/>
      <c r="C201" s="268"/>
      <c r="D201" s="268"/>
      <c r="E201" s="268"/>
      <c r="F201" s="269"/>
      <c r="G201" s="41">
        <v>0</v>
      </c>
      <c r="H201" s="222">
        <f t="shared" si="5"/>
        <v>0</v>
      </c>
      <c r="I201" s="223"/>
      <c r="J201" s="35"/>
    </row>
    <row r="202" spans="1:11" hidden="1" x14ac:dyDescent="0.25">
      <c r="A202" s="267" t="s">
        <v>0</v>
      </c>
      <c r="B202" s="268"/>
      <c r="C202" s="268"/>
      <c r="D202" s="268"/>
      <c r="E202" s="268"/>
      <c r="F202" s="269"/>
      <c r="G202" s="41">
        <v>0</v>
      </c>
      <c r="H202" s="222">
        <f t="shared" si="5"/>
        <v>0</v>
      </c>
      <c r="I202" s="223"/>
      <c r="J202" s="35"/>
    </row>
    <row r="203" spans="1:11" hidden="1" x14ac:dyDescent="0.25">
      <c r="A203" s="267" t="s">
        <v>0</v>
      </c>
      <c r="B203" s="268"/>
      <c r="C203" s="268"/>
      <c r="D203" s="268"/>
      <c r="E203" s="268"/>
      <c r="F203" s="269"/>
      <c r="G203" s="41">
        <v>0</v>
      </c>
      <c r="H203" s="222">
        <f t="shared" si="5"/>
        <v>0</v>
      </c>
      <c r="I203" s="223"/>
      <c r="J203" s="35"/>
    </row>
    <row r="204" spans="1:11" hidden="1" x14ac:dyDescent="0.25">
      <c r="A204" s="267" t="s">
        <v>0</v>
      </c>
      <c r="B204" s="268"/>
      <c r="C204" s="268"/>
      <c r="D204" s="268"/>
      <c r="E204" s="268"/>
      <c r="F204" s="269"/>
      <c r="G204" s="41">
        <v>0</v>
      </c>
      <c r="H204" s="222">
        <f t="shared" si="5"/>
        <v>0</v>
      </c>
      <c r="I204" s="223"/>
      <c r="J204" s="35"/>
    </row>
    <row r="205" spans="1:11" hidden="1" x14ac:dyDescent="0.25">
      <c r="A205" s="267" t="s">
        <v>0</v>
      </c>
      <c r="B205" s="268"/>
      <c r="C205" s="268"/>
      <c r="D205" s="268"/>
      <c r="E205" s="268"/>
      <c r="F205" s="269"/>
      <c r="G205" s="41">
        <v>0</v>
      </c>
      <c r="H205" s="222">
        <f t="shared" si="5"/>
        <v>0</v>
      </c>
      <c r="I205" s="223"/>
      <c r="J205" s="35"/>
    </row>
    <row r="206" spans="1:11" hidden="1" x14ac:dyDescent="0.25">
      <c r="A206" s="267" t="s">
        <v>0</v>
      </c>
      <c r="B206" s="268"/>
      <c r="C206" s="268"/>
      <c r="D206" s="268"/>
      <c r="E206" s="268"/>
      <c r="F206" s="269"/>
      <c r="G206" s="41">
        <v>0</v>
      </c>
      <c r="H206" s="222">
        <f t="shared" si="5"/>
        <v>0</v>
      </c>
      <c r="I206" s="223"/>
      <c r="J206" s="35"/>
    </row>
    <row r="207" spans="1:11" hidden="1" x14ac:dyDescent="0.25">
      <c r="A207" s="267" t="s">
        <v>0</v>
      </c>
      <c r="B207" s="268"/>
      <c r="C207" s="268"/>
      <c r="D207" s="268"/>
      <c r="E207" s="268"/>
      <c r="F207" s="269"/>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0</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34" t="s">
        <v>0</v>
      </c>
      <c r="B216" s="234"/>
      <c r="C216" s="234"/>
      <c r="D216" s="234"/>
      <c r="E216" s="234"/>
      <c r="F216" s="234"/>
      <c r="G216" s="234"/>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0</v>
      </c>
      <c r="I218" s="271"/>
    </row>
    <row r="219" spans="1:10" x14ac:dyDescent="0.25">
      <c r="A219" s="2" t="s">
        <v>0</v>
      </c>
      <c r="H219" s="86" t="s">
        <v>0</v>
      </c>
      <c r="I219" s="86"/>
    </row>
  </sheetData>
  <sheetProtection password="CEEF" sheet="1" objects="1" scenarios="1" formatRows="0"/>
  <mergeCells count="234">
    <mergeCell ref="A2:N2"/>
    <mergeCell ref="C26:D26"/>
    <mergeCell ref="C46:D46"/>
    <mergeCell ref="C66:D66"/>
    <mergeCell ref="C86:D86"/>
    <mergeCell ref="C106:D106"/>
    <mergeCell ref="C126:D126"/>
    <mergeCell ref="A200:F200"/>
    <mergeCell ref="A143:F143"/>
    <mergeCell ref="A42:F42"/>
    <mergeCell ref="A43:F43"/>
    <mergeCell ref="A62:F62"/>
    <mergeCell ref="A63:F63"/>
    <mergeCell ref="A82:F82"/>
    <mergeCell ref="H147:I147"/>
    <mergeCell ref="H148:I148"/>
    <mergeCell ref="H154:I154"/>
    <mergeCell ref="H155:I155"/>
    <mergeCell ref="H153:I153"/>
    <mergeCell ref="A159:G159"/>
    <mergeCell ref="H149:I149"/>
    <mergeCell ref="H150:I150"/>
    <mergeCell ref="H151:I151"/>
    <mergeCell ref="A171:F171"/>
    <mergeCell ref="A172:F172"/>
    <mergeCell ref="A173:F173"/>
    <mergeCell ref="A174:F174"/>
    <mergeCell ref="A181:F181"/>
    <mergeCell ref="A182:F182"/>
    <mergeCell ref="A183:F183"/>
    <mergeCell ref="A184:F184"/>
    <mergeCell ref="A185:F185"/>
    <mergeCell ref="H218:I218"/>
    <mergeCell ref="H173:I173"/>
    <mergeCell ref="H188:I188"/>
    <mergeCell ref="H189:I189"/>
    <mergeCell ref="H190:I190"/>
    <mergeCell ref="H191:I191"/>
    <mergeCell ref="H199:I199"/>
    <mergeCell ref="H192:I192"/>
    <mergeCell ref="H217:I217"/>
    <mergeCell ref="H207:I207"/>
    <mergeCell ref="H193:I193"/>
    <mergeCell ref="H197:I197"/>
    <mergeCell ref="H198:I198"/>
    <mergeCell ref="H200:I200"/>
    <mergeCell ref="H209:I209"/>
    <mergeCell ref="A208:G208"/>
    <mergeCell ref="H171:I171"/>
    <mergeCell ref="H166:I166"/>
    <mergeCell ref="H167:I167"/>
    <mergeCell ref="H169:I169"/>
    <mergeCell ref="H170:I170"/>
    <mergeCell ref="H184:I184"/>
    <mergeCell ref="H185:I185"/>
    <mergeCell ref="H186:I186"/>
    <mergeCell ref="H187:I187"/>
    <mergeCell ref="H181:I181"/>
    <mergeCell ref="H182:I182"/>
    <mergeCell ref="H183:I183"/>
    <mergeCell ref="H152:I152"/>
    <mergeCell ref="H156:I156"/>
    <mergeCell ref="H157:I157"/>
    <mergeCell ref="H158:I158"/>
    <mergeCell ref="H159:I159"/>
    <mergeCell ref="A148:F148"/>
    <mergeCell ref="A149:F149"/>
    <mergeCell ref="A150:F150"/>
    <mergeCell ref="A151:F151"/>
    <mergeCell ref="A152:F152"/>
    <mergeCell ref="A153:F153"/>
    <mergeCell ref="A154:F154"/>
    <mergeCell ref="A155:F155"/>
    <mergeCell ref="A156:F156"/>
    <mergeCell ref="A157:F157"/>
    <mergeCell ref="A158:F158"/>
    <mergeCell ref="A3:B3"/>
    <mergeCell ref="A7:B7"/>
    <mergeCell ref="A8:B8"/>
    <mergeCell ref="A9:B9"/>
    <mergeCell ref="A10:B10"/>
    <mergeCell ref="A11:B11"/>
    <mergeCell ref="A12:B12"/>
    <mergeCell ref="A13:B13"/>
    <mergeCell ref="A15:B15"/>
    <mergeCell ref="A1:N1"/>
    <mergeCell ref="H160:I160"/>
    <mergeCell ref="A215:G215"/>
    <mergeCell ref="A216:G216"/>
    <mergeCell ref="H216:I216"/>
    <mergeCell ref="H215:I215"/>
    <mergeCell ref="H164:I164"/>
    <mergeCell ref="H176:I176"/>
    <mergeCell ref="H212:I212"/>
    <mergeCell ref="A213:G213"/>
    <mergeCell ref="H213:I213"/>
    <mergeCell ref="H165:I165"/>
    <mergeCell ref="H172:I172"/>
    <mergeCell ref="H174:I174"/>
    <mergeCell ref="H168:I168"/>
    <mergeCell ref="H175:I175"/>
    <mergeCell ref="A175:G175"/>
    <mergeCell ref="A165:F165"/>
    <mergeCell ref="A166:F166"/>
    <mergeCell ref="A167:F167"/>
    <mergeCell ref="A168:F168"/>
    <mergeCell ref="A169:F169"/>
    <mergeCell ref="A170:F170"/>
    <mergeCell ref="A23:F23"/>
    <mergeCell ref="H208:I208"/>
    <mergeCell ref="H201:I201"/>
    <mergeCell ref="H202:I202"/>
    <mergeCell ref="H203:I203"/>
    <mergeCell ref="H204:I204"/>
    <mergeCell ref="H205:I205"/>
    <mergeCell ref="A207:F207"/>
    <mergeCell ref="J4:N4"/>
    <mergeCell ref="C5:D5"/>
    <mergeCell ref="H5:I5"/>
    <mergeCell ref="A22:F22"/>
    <mergeCell ref="A16:B16"/>
    <mergeCell ref="A17:B17"/>
    <mergeCell ref="A18:B18"/>
    <mergeCell ref="A19:B19"/>
    <mergeCell ref="A20:B20"/>
    <mergeCell ref="A21:B21"/>
    <mergeCell ref="C6:D6"/>
    <mergeCell ref="A142:F142"/>
    <mergeCell ref="A48:B48"/>
    <mergeCell ref="A49:B49"/>
    <mergeCell ref="A50:B50"/>
    <mergeCell ref="A51:B51"/>
    <mergeCell ref="H180:I180"/>
    <mergeCell ref="A202:F202"/>
    <mergeCell ref="A203:F203"/>
    <mergeCell ref="A204:F204"/>
    <mergeCell ref="A205:F205"/>
    <mergeCell ref="A206:F206"/>
    <mergeCell ref="A186:F186"/>
    <mergeCell ref="A187:F187"/>
    <mergeCell ref="A188:F188"/>
    <mergeCell ref="A189:F189"/>
    <mergeCell ref="A190:F190"/>
    <mergeCell ref="A198:F198"/>
    <mergeCell ref="A199:F199"/>
    <mergeCell ref="A191:F191"/>
    <mergeCell ref="H206:I206"/>
    <mergeCell ref="A201:F201"/>
    <mergeCell ref="A192:G192"/>
    <mergeCell ref="A32:B32"/>
    <mergeCell ref="A33:B33"/>
    <mergeCell ref="A35:B35"/>
    <mergeCell ref="A36:B36"/>
    <mergeCell ref="A37:B37"/>
    <mergeCell ref="A27:B27"/>
    <mergeCell ref="A28:B28"/>
    <mergeCell ref="A29:B29"/>
    <mergeCell ref="A30:B30"/>
    <mergeCell ref="A31:B31"/>
    <mergeCell ref="A38:B38"/>
    <mergeCell ref="A39:B39"/>
    <mergeCell ref="A40:B40"/>
    <mergeCell ref="A41:B41"/>
    <mergeCell ref="A47:B47"/>
    <mergeCell ref="A68:B68"/>
    <mergeCell ref="A69:B69"/>
    <mergeCell ref="A70:B70"/>
    <mergeCell ref="A71:B71"/>
    <mergeCell ref="A58:B58"/>
    <mergeCell ref="A59:B59"/>
    <mergeCell ref="A60:B60"/>
    <mergeCell ref="A61:B61"/>
    <mergeCell ref="A67:B67"/>
    <mergeCell ref="A52:B52"/>
    <mergeCell ref="A53:B53"/>
    <mergeCell ref="A55:B55"/>
    <mergeCell ref="A56:B56"/>
    <mergeCell ref="A57:B57"/>
    <mergeCell ref="A98:B98"/>
    <mergeCell ref="A72:B72"/>
    <mergeCell ref="A79:B79"/>
    <mergeCell ref="A80:B80"/>
    <mergeCell ref="A81:B81"/>
    <mergeCell ref="A87:B87"/>
    <mergeCell ref="A88:B88"/>
    <mergeCell ref="A73:B73"/>
    <mergeCell ref="A75:B75"/>
    <mergeCell ref="A76:B76"/>
    <mergeCell ref="A77:B77"/>
    <mergeCell ref="A78:B78"/>
    <mergeCell ref="A99:B99"/>
    <mergeCell ref="A89:B89"/>
    <mergeCell ref="A90:B90"/>
    <mergeCell ref="A91:B91"/>
    <mergeCell ref="A92:B92"/>
    <mergeCell ref="A93:B93"/>
    <mergeCell ref="A83:F83"/>
    <mergeCell ref="A110:B110"/>
    <mergeCell ref="A95:B95"/>
    <mergeCell ref="A96:B96"/>
    <mergeCell ref="A97:B97"/>
    <mergeCell ref="A111:B111"/>
    <mergeCell ref="A112:B112"/>
    <mergeCell ref="A113:B113"/>
    <mergeCell ref="A115:B115"/>
    <mergeCell ref="A100:B100"/>
    <mergeCell ref="A101:B101"/>
    <mergeCell ref="A107:B107"/>
    <mergeCell ref="A108:B108"/>
    <mergeCell ref="A109:B109"/>
    <mergeCell ref="A102:F102"/>
    <mergeCell ref="A103:F103"/>
    <mergeCell ref="A121:B121"/>
    <mergeCell ref="A127:B127"/>
    <mergeCell ref="A128:B128"/>
    <mergeCell ref="A129:B129"/>
    <mergeCell ref="A130:B130"/>
    <mergeCell ref="A116:B116"/>
    <mergeCell ref="A117:B117"/>
    <mergeCell ref="A118:B118"/>
    <mergeCell ref="A119:B119"/>
    <mergeCell ref="A120:B120"/>
    <mergeCell ref="A122:F122"/>
    <mergeCell ref="A123:F123"/>
    <mergeCell ref="A137:B137"/>
    <mergeCell ref="A138:B138"/>
    <mergeCell ref="A139:B139"/>
    <mergeCell ref="A140:B140"/>
    <mergeCell ref="A141:B141"/>
    <mergeCell ref="A131:B131"/>
    <mergeCell ref="A132:B132"/>
    <mergeCell ref="A133:B133"/>
    <mergeCell ref="A135:B135"/>
    <mergeCell ref="A136:B136"/>
  </mergeCells>
  <pageMargins left="0.70866141732283505" right="0.70866141732283505" top="0.74803149606299202" bottom="0.74803149606299202" header="0.31496062992126" footer="0.31496062992126"/>
  <pageSetup paperSize="5" orientation="landscape" horizontalDpi="4294967294" verticalDpi="0" r:id="rId1"/>
  <headerFooter differentFirst="1">
    <oddHeader xml:space="preserve">&amp;L&amp;"-,Gras italique" &amp;C&amp;"+,Gras italique"&amp;8Présences 2016
Paie : 2 </oddHeader>
    <oddFooter xml:space="preserve">&amp;C &amp;P / 7&amp;R </oddFooter>
    <firstHeader xml:space="preserve">&amp;L&amp;"-,Gras" &amp;C&amp;"-,Gras italique"&amp;16 </firstHeader>
    <firstFooter xml:space="preserve">&amp;C </first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14999847407452621"/>
  </sheetPr>
  <dimension ref="A1:Q219"/>
  <sheetViews>
    <sheetView showGridLines="0" zoomScaleNormal="100" zoomScalePageLayoutView="140" workbookViewId="0">
      <pane ySplit="5" topLeftCell="A36" activePane="bottomLeft" state="frozen"/>
      <selection activeCell="R16" sqref="R16"/>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129</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'2'!I126+1</f>
        <v>42387</v>
      </c>
      <c r="I6" s="81">
        <f>H126+1</f>
        <v>42394</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f>SUMPRODUCT(($H7="r")*(G7)+($I7="r")*(G7))+'2'!J7-K7-M7</f>
        <v>0</v>
      </c>
      <c r="K7" s="138">
        <v>0</v>
      </c>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SUMPRODUCT(($H8="r")*(G8)+($I8="r")*(G8))+'2'!J8-K8-M8</f>
        <v>0</v>
      </c>
      <c r="K8" s="138">
        <v>0</v>
      </c>
      <c r="L8" s="139"/>
      <c r="M8" s="132">
        <v>0</v>
      </c>
      <c r="N8" s="133"/>
    </row>
    <row r="9" spans="1:15" ht="14.25" customHeight="1" x14ac:dyDescent="0.25">
      <c r="A9" s="206" t="s">
        <v>15</v>
      </c>
      <c r="B9" s="207"/>
      <c r="C9" s="52" t="s">
        <v>0</v>
      </c>
      <c r="D9" s="52"/>
      <c r="E9" s="193"/>
      <c r="F9" s="14" t="s">
        <v>75</v>
      </c>
      <c r="G9" s="54">
        <v>0</v>
      </c>
      <c r="H9" s="148" t="s">
        <v>0</v>
      </c>
      <c r="I9" s="153" t="s">
        <v>0</v>
      </c>
      <c r="J9" s="66">
        <f>SUMPRODUCT(($H9="r")*(G9)+($I9="r")*(G9))+'2'!J9-K9-M9</f>
        <v>0</v>
      </c>
      <c r="K9" s="138">
        <v>0</v>
      </c>
      <c r="L9" s="139"/>
      <c r="M9" s="132">
        <v>0</v>
      </c>
      <c r="N9" s="133"/>
    </row>
    <row r="10" spans="1:15" ht="14.25" customHeight="1" x14ac:dyDescent="0.25">
      <c r="A10" s="206" t="s">
        <v>155</v>
      </c>
      <c r="B10" s="207"/>
      <c r="C10" s="52" t="s">
        <v>0</v>
      </c>
      <c r="D10" s="52"/>
      <c r="E10" s="193"/>
      <c r="F10" s="14" t="s">
        <v>156</v>
      </c>
      <c r="G10" s="54">
        <v>45</v>
      </c>
      <c r="H10" s="148" t="s">
        <v>0</v>
      </c>
      <c r="I10" s="153" t="s">
        <v>0</v>
      </c>
      <c r="J10" s="66">
        <f>SUMPRODUCT(($H10="r")*(G10)+($I10="r")*(G10))+'2'!J10-K10-M10</f>
        <v>0</v>
      </c>
      <c r="K10" s="138">
        <v>0</v>
      </c>
      <c r="L10" s="139"/>
      <c r="M10" s="132">
        <v>0</v>
      </c>
      <c r="N10" s="133"/>
      <c r="O10" s="3"/>
    </row>
    <row r="11" spans="1:15" ht="14.25" customHeight="1" x14ac:dyDescent="0.25">
      <c r="A11" s="274" t="s">
        <v>157</v>
      </c>
      <c r="B11" s="275"/>
      <c r="C11" s="52"/>
      <c r="D11" s="52"/>
      <c r="E11" s="193"/>
      <c r="F11" s="14" t="s">
        <v>158</v>
      </c>
      <c r="G11" s="54">
        <v>30</v>
      </c>
      <c r="H11" s="148" t="s">
        <v>0</v>
      </c>
      <c r="I11" s="153" t="s">
        <v>0</v>
      </c>
      <c r="J11" s="66">
        <f>SUMPRODUCT(($H11="r")*(G11)+($I11="r")*(G11))+'2'!J11-K11-M11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0</v>
      </c>
      <c r="I12" s="153" t="s">
        <v>0</v>
      </c>
      <c r="J12" s="66">
        <f>SUMPRODUCT(($H12="r")*(G12)+($I12="r")*(G12))+'2'!J12-K12-M12</f>
        <v>0</v>
      </c>
      <c r="K12" s="138">
        <v>0</v>
      </c>
      <c r="L12" s="139"/>
      <c r="M12" s="132">
        <v>0</v>
      </c>
      <c r="N12" s="133"/>
    </row>
    <row r="13" spans="1:15" ht="15.75" thickBot="1" x14ac:dyDescent="0.3">
      <c r="A13" s="206" t="s">
        <v>161</v>
      </c>
      <c r="B13" s="207"/>
      <c r="C13" s="162"/>
      <c r="D13" s="162"/>
      <c r="E13" s="194"/>
      <c r="F13" s="14" t="s">
        <v>162</v>
      </c>
      <c r="G13" s="54">
        <v>90</v>
      </c>
      <c r="H13" s="149" t="s">
        <v>0</v>
      </c>
      <c r="I13" s="154" t="s">
        <v>0</v>
      </c>
      <c r="J13" s="66">
        <f>SUMPRODUCT(($H13="r")*(G13)+($I13="r")*(G13))+'2'!J13-K13-M13</f>
        <v>0</v>
      </c>
      <c r="K13" s="138">
        <v>0</v>
      </c>
      <c r="L13" s="140"/>
      <c r="M13" s="132">
        <v>0</v>
      </c>
      <c r="N13" s="134"/>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56" t="s">
        <v>0</v>
      </c>
    </row>
    <row r="15" spans="1:15" x14ac:dyDescent="0.25">
      <c r="A15" s="206" t="s">
        <v>163</v>
      </c>
      <c r="B15" s="207"/>
      <c r="C15" s="164"/>
      <c r="D15" s="164"/>
      <c r="E15" s="196"/>
      <c r="F15" s="14" t="s">
        <v>165</v>
      </c>
      <c r="G15" s="54">
        <v>60</v>
      </c>
      <c r="H15" s="147" t="s">
        <v>0</v>
      </c>
      <c r="I15" s="152" t="s">
        <v>0</v>
      </c>
      <c r="J15" s="66">
        <f>SUMPRODUCT(($H15="r")*(G15)+($I15="r")*(G15))+'2'!J15-K15-M15</f>
        <v>0</v>
      </c>
      <c r="K15" s="138">
        <v>0</v>
      </c>
      <c r="L15" s="141"/>
      <c r="M15" s="132">
        <v>0</v>
      </c>
      <c r="N15" s="135"/>
    </row>
    <row r="16" spans="1:15" x14ac:dyDescent="0.25">
      <c r="A16" s="206" t="s">
        <v>164</v>
      </c>
      <c r="B16" s="207"/>
      <c r="C16" s="52"/>
      <c r="D16" s="52"/>
      <c r="E16" s="193"/>
      <c r="F16" s="14" t="s">
        <v>166</v>
      </c>
      <c r="G16" s="54">
        <v>60</v>
      </c>
      <c r="H16" s="148" t="s">
        <v>0</v>
      </c>
      <c r="I16" s="153" t="s">
        <v>0</v>
      </c>
      <c r="J16" s="66">
        <f>SUMPRODUCT(($H16="r")*(G16)+($I16="r")*(G16))+'2'!J16-K16-M16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SUMPRODUCT(($H17="r")*(G17)+($I17="r")*(G17))+'2'!J17-K17-M17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SUMPRODUCT(($H18="r")*(G18)+($I18="r")*(G18))+'2'!J18-K18-M18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SUMPRODUCT(($H19="r")*(G19)+($I19="r")*(G19))+'2'!J19-K19-M19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SUMPRODUCT(($H20="r")*(G20)+($I20="r")*(G20))+'2'!J20-K20-M20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SUMPRODUCT(($H21="r")*(G21)+($I21="r")*(G21))+'2'!J21-K21-M21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04"/>
    </row>
    <row r="26" spans="1:14" ht="15.75" thickBot="1" x14ac:dyDescent="0.3">
      <c r="A26" s="114" t="s">
        <v>3</v>
      </c>
      <c r="B26" s="94" t="s">
        <v>115</v>
      </c>
      <c r="C26" s="213" t="s">
        <v>153</v>
      </c>
      <c r="D26" s="214"/>
      <c r="E26" s="192" t="s">
        <v>151</v>
      </c>
      <c r="F26" s="122" t="s">
        <v>126</v>
      </c>
      <c r="G26" s="47" t="s">
        <v>2</v>
      </c>
      <c r="H26" s="81">
        <f>H6+1</f>
        <v>42388</v>
      </c>
      <c r="I26" s="81">
        <f>I6+1</f>
        <v>42395</v>
      </c>
      <c r="J26" s="125" t="s">
        <v>77</v>
      </c>
      <c r="K26" s="126" t="s">
        <v>76</v>
      </c>
      <c r="L26" s="127" t="s">
        <v>6</v>
      </c>
      <c r="M26" s="123" t="s">
        <v>76</v>
      </c>
      <c r="N26" s="124" t="s">
        <v>6</v>
      </c>
    </row>
    <row r="27" spans="1:14" x14ac:dyDescent="0.25">
      <c r="A27" s="206" t="s">
        <v>16</v>
      </c>
      <c r="B27" s="207"/>
      <c r="C27" s="166" t="s">
        <v>0</v>
      </c>
      <c r="D27" s="166" t="s">
        <v>0</v>
      </c>
      <c r="E27" s="197"/>
      <c r="F27" s="115" t="s">
        <v>75</v>
      </c>
      <c r="G27" s="30">
        <v>0</v>
      </c>
      <c r="H27" s="147" t="s">
        <v>0</v>
      </c>
      <c r="I27" s="152" t="s">
        <v>0</v>
      </c>
      <c r="J27" s="66">
        <f>SUMPRODUCT(($H27="r")*(G27)+($I27="r")*(G27))+'2'!J27-K27-M27</f>
        <v>0</v>
      </c>
      <c r="K27" s="138">
        <v>0</v>
      </c>
      <c r="L27" s="139" t="s">
        <v>0</v>
      </c>
      <c r="M27" s="132">
        <v>0</v>
      </c>
      <c r="N27" s="133" t="s">
        <v>0</v>
      </c>
    </row>
    <row r="28" spans="1:14" x14ac:dyDescent="0.25">
      <c r="A28" s="206" t="s">
        <v>17</v>
      </c>
      <c r="B28" s="207"/>
      <c r="C28" s="166"/>
      <c r="D28" s="166"/>
      <c r="E28" s="198"/>
      <c r="F28" s="14" t="s">
        <v>75</v>
      </c>
      <c r="G28" s="44">
        <v>0</v>
      </c>
      <c r="H28" s="148" t="s">
        <v>0</v>
      </c>
      <c r="I28" s="153" t="s">
        <v>0</v>
      </c>
      <c r="J28" s="66">
        <f>SUMPRODUCT(($H28="r")*(G28)+($I28="r")*(G28))+'2'!J28-K28-M28</f>
        <v>0</v>
      </c>
      <c r="K28" s="138">
        <v>0</v>
      </c>
      <c r="L28" s="139"/>
      <c r="M28" s="132">
        <v>0</v>
      </c>
      <c r="N28" s="133"/>
    </row>
    <row r="29" spans="1:14" x14ac:dyDescent="0.25">
      <c r="A29" s="206" t="s">
        <v>18</v>
      </c>
      <c r="B29" s="207"/>
      <c r="C29" s="166"/>
      <c r="D29" s="166"/>
      <c r="E29" s="198"/>
      <c r="F29" s="14" t="s">
        <v>75</v>
      </c>
      <c r="G29" s="44">
        <v>0</v>
      </c>
      <c r="H29" s="148" t="s">
        <v>0</v>
      </c>
      <c r="I29" s="153" t="s">
        <v>0</v>
      </c>
      <c r="J29" s="66">
        <f>SUMPRODUCT(($H29="r")*(G29)+($I29="r")*(G29))+'2'!J29-K29-M29</f>
        <v>0</v>
      </c>
      <c r="K29" s="138">
        <v>0</v>
      </c>
      <c r="L29" s="139"/>
      <c r="M29" s="132">
        <v>0</v>
      </c>
      <c r="N29" s="133"/>
    </row>
    <row r="30" spans="1:14" x14ac:dyDescent="0.25">
      <c r="A30" s="206" t="s">
        <v>19</v>
      </c>
      <c r="B30" s="207"/>
      <c r="C30" s="166"/>
      <c r="D30" s="166"/>
      <c r="E30" s="198"/>
      <c r="F30" s="14" t="s">
        <v>75</v>
      </c>
      <c r="G30" s="44">
        <v>0</v>
      </c>
      <c r="H30" s="148" t="s">
        <v>0</v>
      </c>
      <c r="I30" s="153" t="s">
        <v>0</v>
      </c>
      <c r="J30" s="66">
        <f>SUMPRODUCT(($H30="r")*(G30)+($I30="r")*(G30))+'2'!J30-K30-M30</f>
        <v>0</v>
      </c>
      <c r="K30" s="138">
        <v>0</v>
      </c>
      <c r="L30" s="139"/>
      <c r="M30" s="132">
        <v>0</v>
      </c>
      <c r="N30" s="133"/>
    </row>
    <row r="31" spans="1:14" x14ac:dyDescent="0.25">
      <c r="A31" s="206" t="s">
        <v>20</v>
      </c>
      <c r="B31" s="207"/>
      <c r="C31" s="166"/>
      <c r="D31" s="166"/>
      <c r="E31" s="198"/>
      <c r="F31" s="14" t="s">
        <v>75</v>
      </c>
      <c r="G31" s="44">
        <v>0</v>
      </c>
      <c r="H31" s="148" t="s">
        <v>0</v>
      </c>
      <c r="I31" s="153" t="s">
        <v>0</v>
      </c>
      <c r="J31" s="66">
        <f>SUMPRODUCT(($H31="r")*(G31)+($I31="r")*(G31))+'2'!J31-K31-M31</f>
        <v>0</v>
      </c>
      <c r="K31" s="138">
        <v>0</v>
      </c>
      <c r="L31" s="139"/>
      <c r="M31" s="132">
        <v>0</v>
      </c>
      <c r="N31" s="133"/>
    </row>
    <row r="32" spans="1:14" x14ac:dyDescent="0.25">
      <c r="A32" s="206" t="s">
        <v>21</v>
      </c>
      <c r="B32" s="207"/>
      <c r="C32" s="166"/>
      <c r="D32" s="166"/>
      <c r="E32" s="198"/>
      <c r="F32" s="14" t="s">
        <v>75</v>
      </c>
      <c r="G32" s="44">
        <v>0</v>
      </c>
      <c r="H32" s="148" t="s">
        <v>0</v>
      </c>
      <c r="I32" s="153" t="s">
        <v>0</v>
      </c>
      <c r="J32" s="66">
        <f>SUMPRODUCT(($H32="r")*(G32)+($I32="r")*(G32))+'2'!J32-K32-M32</f>
        <v>0</v>
      </c>
      <c r="K32" s="138">
        <v>0</v>
      </c>
      <c r="L32" s="139"/>
      <c r="M32" s="132">
        <v>0</v>
      </c>
      <c r="N32" s="133"/>
    </row>
    <row r="33" spans="1:17" ht="15.75" thickBot="1" x14ac:dyDescent="0.3">
      <c r="A33" s="206" t="s">
        <v>22</v>
      </c>
      <c r="B33" s="207"/>
      <c r="C33" s="168"/>
      <c r="D33" s="168"/>
      <c r="E33" s="199"/>
      <c r="F33" s="14" t="s">
        <v>75</v>
      </c>
      <c r="G33" s="44">
        <v>0</v>
      </c>
      <c r="H33" s="149" t="s">
        <v>0</v>
      </c>
      <c r="I33" s="154" t="s">
        <v>0</v>
      </c>
      <c r="J33" s="66">
        <f>SUMPRODUCT(($H33="r")*(G33)+($I33="r")*(G33))+'2'!J33-K33-M33</f>
        <v>0</v>
      </c>
      <c r="K33" s="138">
        <v>0</v>
      </c>
      <c r="L33" s="140"/>
      <c r="M33" s="132">
        <v>0</v>
      </c>
      <c r="N33" s="134"/>
    </row>
    <row r="34" spans="1:17" ht="15.75" thickBot="1" x14ac:dyDescent="0.3">
      <c r="A34" s="29" t="s">
        <v>109</v>
      </c>
      <c r="B34" s="53"/>
      <c r="C34" s="163"/>
      <c r="D34" s="163"/>
      <c r="E34" s="195"/>
      <c r="F34" s="74" t="s">
        <v>75</v>
      </c>
      <c r="G34" s="75">
        <v>0</v>
      </c>
      <c r="H34" s="73"/>
      <c r="I34" s="67"/>
      <c r="J34" s="55" t="s">
        <v>0</v>
      </c>
      <c r="K34" s="98">
        <v>0</v>
      </c>
      <c r="L34" s="136" t="s">
        <v>0</v>
      </c>
      <c r="M34" s="98">
        <v>0</v>
      </c>
      <c r="N34" s="56" t="s">
        <v>0</v>
      </c>
    </row>
    <row r="35" spans="1:17" x14ac:dyDescent="0.25">
      <c r="A35" s="206" t="s">
        <v>23</v>
      </c>
      <c r="B35" s="207"/>
      <c r="C35" s="165"/>
      <c r="D35" s="165"/>
      <c r="E35" s="197"/>
      <c r="F35" s="14" t="s">
        <v>75</v>
      </c>
      <c r="G35" s="44">
        <v>0</v>
      </c>
      <c r="H35" s="147" t="s">
        <v>0</v>
      </c>
      <c r="I35" s="152" t="s">
        <v>0</v>
      </c>
      <c r="J35" s="66">
        <f>SUMPRODUCT(($H35="r")*(G35)+($I35="r")*(G35))+'2'!J35-K35-M35</f>
        <v>0</v>
      </c>
      <c r="K35" s="138">
        <v>0</v>
      </c>
      <c r="L35" s="141"/>
      <c r="M35" s="132">
        <v>0</v>
      </c>
      <c r="N35" s="135"/>
    </row>
    <row r="36" spans="1:17" x14ac:dyDescent="0.25">
      <c r="A36" s="206" t="s">
        <v>24</v>
      </c>
      <c r="B36" s="207"/>
      <c r="C36" s="166"/>
      <c r="D36" s="166"/>
      <c r="E36" s="198"/>
      <c r="F36" s="14" t="s">
        <v>75</v>
      </c>
      <c r="G36" s="44">
        <v>0</v>
      </c>
      <c r="H36" s="148" t="s">
        <v>0</v>
      </c>
      <c r="I36" s="153" t="s">
        <v>0</v>
      </c>
      <c r="J36" s="66">
        <f>SUMPRODUCT(($H36="r")*(G36)+($I36="r")*(G36))+'2'!J36-K36-M36</f>
        <v>0</v>
      </c>
      <c r="K36" s="138">
        <v>0</v>
      </c>
      <c r="L36" s="139"/>
      <c r="M36" s="132">
        <v>0</v>
      </c>
      <c r="N36" s="133"/>
    </row>
    <row r="37" spans="1:17" x14ac:dyDescent="0.25">
      <c r="A37" s="206" t="s">
        <v>59</v>
      </c>
      <c r="B37" s="207"/>
      <c r="C37" s="166"/>
      <c r="D37" s="166"/>
      <c r="E37" s="198"/>
      <c r="F37" s="14" t="s">
        <v>75</v>
      </c>
      <c r="G37" s="44">
        <v>0</v>
      </c>
      <c r="H37" s="148" t="s">
        <v>0</v>
      </c>
      <c r="I37" s="153" t="s">
        <v>0</v>
      </c>
      <c r="J37" s="66">
        <f>SUMPRODUCT(($H37="r")*(G37)+($I37="r")*(G37))+'2'!J37-K37-M37</f>
        <v>0</v>
      </c>
      <c r="K37" s="138">
        <v>0</v>
      </c>
      <c r="L37" s="139"/>
      <c r="M37" s="132">
        <v>0</v>
      </c>
      <c r="N37" s="133"/>
    </row>
    <row r="38" spans="1:17" x14ac:dyDescent="0.25">
      <c r="A38" s="206" t="s">
        <v>82</v>
      </c>
      <c r="B38" s="207"/>
      <c r="C38" s="166"/>
      <c r="D38" s="166"/>
      <c r="E38" s="198"/>
      <c r="F38" s="14" t="s">
        <v>75</v>
      </c>
      <c r="G38" s="30">
        <v>0</v>
      </c>
      <c r="H38" s="148" t="s">
        <v>0</v>
      </c>
      <c r="I38" s="153" t="s">
        <v>0</v>
      </c>
      <c r="J38" s="66">
        <f>SUMPRODUCT(($H38="r")*(G38)+($I38="r")*(G38))+'2'!J38-K38-M38</f>
        <v>0</v>
      </c>
      <c r="K38" s="138">
        <v>0</v>
      </c>
      <c r="L38" s="139"/>
      <c r="M38" s="132">
        <v>0</v>
      </c>
      <c r="N38" s="133"/>
    </row>
    <row r="39" spans="1:17" x14ac:dyDescent="0.25">
      <c r="A39" s="208" t="s">
        <v>83</v>
      </c>
      <c r="B39" s="207"/>
      <c r="C39" s="166"/>
      <c r="D39" s="166"/>
      <c r="E39" s="198"/>
      <c r="F39" s="14" t="s">
        <v>75</v>
      </c>
      <c r="G39" s="30">
        <v>0</v>
      </c>
      <c r="H39" s="148" t="s">
        <v>0</v>
      </c>
      <c r="I39" s="153" t="s">
        <v>0</v>
      </c>
      <c r="J39" s="66">
        <f>SUMPRODUCT(($H39="r")*(G39)+($I39="r")*(G39))+'2'!J39-K39-M39</f>
        <v>0</v>
      </c>
      <c r="K39" s="138">
        <v>0</v>
      </c>
      <c r="L39" s="139"/>
      <c r="M39" s="132">
        <v>0</v>
      </c>
      <c r="N39" s="133"/>
      <c r="P39" s="3"/>
    </row>
    <row r="40" spans="1:17" x14ac:dyDescent="0.25">
      <c r="A40" s="206" t="s">
        <v>84</v>
      </c>
      <c r="B40" s="207"/>
      <c r="C40" s="166"/>
      <c r="D40" s="166"/>
      <c r="E40" s="198"/>
      <c r="F40" s="14" t="s">
        <v>75</v>
      </c>
      <c r="G40" s="30">
        <v>0</v>
      </c>
      <c r="H40" s="148" t="s">
        <v>0</v>
      </c>
      <c r="I40" s="153" t="s">
        <v>0</v>
      </c>
      <c r="J40" s="66">
        <f>SUMPRODUCT(($H40="r")*(G40)+($I40="r")*(G40))+'2'!J40-K40-M40</f>
        <v>0</v>
      </c>
      <c r="K40" s="138">
        <v>0</v>
      </c>
      <c r="L40" s="139"/>
      <c r="M40" s="132">
        <v>0</v>
      </c>
      <c r="N40" s="133"/>
      <c r="P40" s="3"/>
    </row>
    <row r="41" spans="1:17" ht="15.75" thickBot="1" x14ac:dyDescent="0.3">
      <c r="A41" s="208" t="s">
        <v>85</v>
      </c>
      <c r="B41" s="207"/>
      <c r="C41" s="166"/>
      <c r="D41" s="166"/>
      <c r="E41" s="198"/>
      <c r="F41" s="14" t="s">
        <v>75</v>
      </c>
      <c r="G41" s="30">
        <v>0</v>
      </c>
      <c r="H41" s="149" t="s">
        <v>0</v>
      </c>
      <c r="I41" s="154" t="s">
        <v>0</v>
      </c>
      <c r="J41" s="66">
        <f>SUMPRODUCT(($H41="r")*(G41)+($I41="r")*(G41))+'2'!J41-K41-M41</f>
        <v>0</v>
      </c>
      <c r="K41" s="138">
        <v>0</v>
      </c>
      <c r="L41" s="139"/>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x14ac:dyDescent="0.25">
      <c r="A44" s="28"/>
      <c r="B44" s="28"/>
      <c r="F44" s="11"/>
      <c r="G44" s="5"/>
      <c r="H44" s="6"/>
      <c r="I44" s="6"/>
      <c r="Q44" s="3"/>
    </row>
    <row r="45" spans="1:17" x14ac:dyDescent="0.25">
      <c r="A45" s="7"/>
      <c r="B45" s="99"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42389</v>
      </c>
      <c r="I46" s="81">
        <f>I26+1</f>
        <v>42396</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7" t="s">
        <v>0</v>
      </c>
      <c r="I47" s="152" t="s">
        <v>0</v>
      </c>
      <c r="J47" s="66">
        <f>SUMPRODUCT(($H47="r")*(G47)+($I47="r")*(G47))+'2'!J47-K47-M47</f>
        <v>0</v>
      </c>
      <c r="K47" s="138">
        <v>0</v>
      </c>
      <c r="L47" s="139" t="s">
        <v>0</v>
      </c>
      <c r="M47" s="132">
        <v>0</v>
      </c>
      <c r="N47" s="133" t="s">
        <v>0</v>
      </c>
    </row>
    <row r="48" spans="1:17" x14ac:dyDescent="0.25">
      <c r="A48" s="206" t="s">
        <v>26</v>
      </c>
      <c r="B48" s="207"/>
      <c r="C48" s="52"/>
      <c r="D48" s="52"/>
      <c r="E48" s="193"/>
      <c r="F48" s="14" t="s">
        <v>75</v>
      </c>
      <c r="G48" s="44">
        <v>0</v>
      </c>
      <c r="H48" s="148" t="s">
        <v>0</v>
      </c>
      <c r="I48" s="153" t="s">
        <v>0</v>
      </c>
      <c r="J48" s="66">
        <f>SUMPRODUCT(($H48="r")*(G48)+($I48="r")*(G48))+'2'!J48-K48-M48</f>
        <v>0</v>
      </c>
      <c r="K48" s="138">
        <v>0</v>
      </c>
      <c r="L48" s="139"/>
      <c r="M48" s="132">
        <v>0</v>
      </c>
      <c r="N48" s="133"/>
    </row>
    <row r="49" spans="1:14" x14ac:dyDescent="0.25">
      <c r="A49" s="206" t="s">
        <v>27</v>
      </c>
      <c r="B49" s="207"/>
      <c r="C49" s="52"/>
      <c r="D49" s="52"/>
      <c r="E49" s="193"/>
      <c r="F49" s="14" t="s">
        <v>75</v>
      </c>
      <c r="G49" s="44">
        <v>0</v>
      </c>
      <c r="H49" s="148" t="s">
        <v>0</v>
      </c>
      <c r="I49" s="153" t="s">
        <v>0</v>
      </c>
      <c r="J49" s="66">
        <f>SUMPRODUCT(($H49="r")*(G49)+($I49="r")*(G49))+'2'!J49-K49-M49</f>
        <v>0</v>
      </c>
      <c r="K49" s="138">
        <v>0</v>
      </c>
      <c r="L49" s="139"/>
      <c r="M49" s="132">
        <v>0</v>
      </c>
      <c r="N49" s="133"/>
    </row>
    <row r="50" spans="1:14" x14ac:dyDescent="0.25">
      <c r="A50" s="206" t="s">
        <v>28</v>
      </c>
      <c r="B50" s="207"/>
      <c r="C50" s="52"/>
      <c r="D50" s="52"/>
      <c r="E50" s="193"/>
      <c r="F50" s="14" t="s">
        <v>75</v>
      </c>
      <c r="G50" s="44">
        <v>0</v>
      </c>
      <c r="H50" s="148" t="s">
        <v>0</v>
      </c>
      <c r="I50" s="153" t="s">
        <v>0</v>
      </c>
      <c r="J50" s="66">
        <f>SUMPRODUCT(($H50="r")*(G50)+($I50="r")*(G50))+'2'!J50-K50-M50</f>
        <v>0</v>
      </c>
      <c r="K50" s="138">
        <v>0</v>
      </c>
      <c r="L50" s="139"/>
      <c r="M50" s="132">
        <v>0</v>
      </c>
      <c r="N50" s="133"/>
    </row>
    <row r="51" spans="1:14" x14ac:dyDescent="0.25">
      <c r="A51" s="206" t="s">
        <v>29</v>
      </c>
      <c r="B51" s="207"/>
      <c r="C51" s="52"/>
      <c r="D51" s="52"/>
      <c r="E51" s="193"/>
      <c r="F51" s="14" t="s">
        <v>75</v>
      </c>
      <c r="G51" s="44">
        <v>0</v>
      </c>
      <c r="H51" s="148" t="s">
        <v>0</v>
      </c>
      <c r="I51" s="153" t="s">
        <v>0</v>
      </c>
      <c r="J51" s="66">
        <f>SUMPRODUCT(($H51="r")*(G51)+($I51="r")*(G51))+'2'!J51-K51-M51</f>
        <v>0</v>
      </c>
      <c r="K51" s="138">
        <v>0</v>
      </c>
      <c r="L51" s="139"/>
      <c r="M51" s="132">
        <v>0</v>
      </c>
      <c r="N51" s="133"/>
    </row>
    <row r="52" spans="1:14" x14ac:dyDescent="0.25">
      <c r="A52" s="206" t="s">
        <v>30</v>
      </c>
      <c r="B52" s="207"/>
      <c r="C52" s="52"/>
      <c r="D52" s="52"/>
      <c r="E52" s="193"/>
      <c r="F52" s="14" t="s">
        <v>75</v>
      </c>
      <c r="G52" s="44">
        <v>0</v>
      </c>
      <c r="H52" s="148" t="s">
        <v>0</v>
      </c>
      <c r="I52" s="153" t="s">
        <v>0</v>
      </c>
      <c r="J52" s="66">
        <f>SUMPRODUCT(($H52="r")*(G52)+($I52="r")*(G52))+'2'!J52-K52-M52</f>
        <v>0</v>
      </c>
      <c r="K52" s="138">
        <v>0</v>
      </c>
      <c r="L52" s="139"/>
      <c r="M52" s="132">
        <v>0</v>
      </c>
      <c r="N52" s="133"/>
    </row>
    <row r="53" spans="1:14" ht="15.75" thickBot="1" x14ac:dyDescent="0.3">
      <c r="A53" s="206" t="s">
        <v>31</v>
      </c>
      <c r="B53" s="207"/>
      <c r="C53" s="162"/>
      <c r="D53" s="162"/>
      <c r="E53" s="194"/>
      <c r="F53" s="14" t="s">
        <v>75</v>
      </c>
      <c r="G53" s="44">
        <v>0</v>
      </c>
      <c r="H53" s="149" t="s">
        <v>0</v>
      </c>
      <c r="I53" s="154" t="s">
        <v>0</v>
      </c>
      <c r="J53" s="66">
        <f>SUMPRODUCT(($H53="r")*(G53)+($I53="r")*(G53))+'2'!J53-K53-M53</f>
        <v>0</v>
      </c>
      <c r="K53" s="138">
        <v>0</v>
      </c>
      <c r="L53" s="140"/>
      <c r="M53" s="132">
        <v>0</v>
      </c>
      <c r="N53" s="134"/>
    </row>
    <row r="54" spans="1:14" ht="15.75" thickBot="1" x14ac:dyDescent="0.3">
      <c r="A54" s="29" t="s">
        <v>109</v>
      </c>
      <c r="B54" s="53"/>
      <c r="C54" s="163"/>
      <c r="D54" s="163"/>
      <c r="E54" s="195"/>
      <c r="F54" s="74" t="s">
        <v>75</v>
      </c>
      <c r="G54" s="75">
        <v>0</v>
      </c>
      <c r="H54" s="73"/>
      <c r="I54" s="67"/>
      <c r="J54" s="55" t="s">
        <v>0</v>
      </c>
      <c r="K54" s="98">
        <v>0</v>
      </c>
      <c r="L54" s="136" t="s">
        <v>0</v>
      </c>
      <c r="M54" s="98">
        <v>0</v>
      </c>
      <c r="N54" s="56" t="s">
        <v>0</v>
      </c>
    </row>
    <row r="55" spans="1:14" x14ac:dyDescent="0.25">
      <c r="A55" s="206" t="s">
        <v>32</v>
      </c>
      <c r="B55" s="207"/>
      <c r="C55" s="164"/>
      <c r="D55" s="164"/>
      <c r="E55" s="196"/>
      <c r="F55" s="14" t="s">
        <v>75</v>
      </c>
      <c r="G55" s="44">
        <v>0</v>
      </c>
      <c r="H55" s="147" t="s">
        <v>0</v>
      </c>
      <c r="I55" s="152" t="s">
        <v>0</v>
      </c>
      <c r="J55" s="66">
        <f>SUMPRODUCT(($H55="r")*(G55)+($I55="r")*(G55))+'2'!J55-K55-M55</f>
        <v>0</v>
      </c>
      <c r="K55" s="138">
        <v>0</v>
      </c>
      <c r="L55" s="141"/>
      <c r="M55" s="132">
        <v>0</v>
      </c>
      <c r="N55" s="135"/>
    </row>
    <row r="56" spans="1:14" x14ac:dyDescent="0.25">
      <c r="A56" s="206" t="s">
        <v>33</v>
      </c>
      <c r="B56" s="207"/>
      <c r="C56" s="52"/>
      <c r="D56" s="52"/>
      <c r="E56" s="193"/>
      <c r="F56" s="14" t="s">
        <v>75</v>
      </c>
      <c r="G56" s="44">
        <v>0</v>
      </c>
      <c r="H56" s="148" t="s">
        <v>0</v>
      </c>
      <c r="I56" s="153" t="s">
        <v>0</v>
      </c>
      <c r="J56" s="66">
        <f>SUMPRODUCT(($H56="r")*(G56)+($I56="r")*(G56))+'2'!J56-K56-M56</f>
        <v>0</v>
      </c>
      <c r="K56" s="138">
        <v>0</v>
      </c>
      <c r="L56" s="139"/>
      <c r="M56" s="132">
        <v>0</v>
      </c>
      <c r="N56" s="133"/>
    </row>
    <row r="57" spans="1:14" x14ac:dyDescent="0.25">
      <c r="A57" s="206" t="s">
        <v>60</v>
      </c>
      <c r="B57" s="207"/>
      <c r="C57" s="52"/>
      <c r="D57" s="52"/>
      <c r="E57" s="193"/>
      <c r="F57" s="14" t="s">
        <v>75</v>
      </c>
      <c r="G57" s="44">
        <v>0</v>
      </c>
      <c r="H57" s="148"/>
      <c r="I57" s="153"/>
      <c r="J57" s="66">
        <f>SUMPRODUCT(($H57="r")*(G57)+($I57="r")*(G57))+'2'!J57-K57-M57</f>
        <v>0</v>
      </c>
      <c r="K57" s="138">
        <v>0</v>
      </c>
      <c r="L57" s="139"/>
      <c r="M57" s="132">
        <v>0</v>
      </c>
      <c r="N57" s="133"/>
    </row>
    <row r="58" spans="1:14" x14ac:dyDescent="0.25">
      <c r="A58" s="206" t="s">
        <v>86</v>
      </c>
      <c r="B58" s="207"/>
      <c r="C58" s="52"/>
      <c r="D58" s="52"/>
      <c r="E58" s="193"/>
      <c r="F58" s="14" t="s">
        <v>75</v>
      </c>
      <c r="G58" s="44">
        <v>0</v>
      </c>
      <c r="H58" s="148"/>
      <c r="I58" s="153"/>
      <c r="J58" s="66">
        <f>SUMPRODUCT(($H58="r")*(G58)+($I58="r")*(G58))+'2'!J58-K58-M58</f>
        <v>0</v>
      </c>
      <c r="K58" s="138">
        <v>0</v>
      </c>
      <c r="L58" s="139"/>
      <c r="M58" s="132">
        <v>0</v>
      </c>
      <c r="N58" s="133"/>
    </row>
    <row r="59" spans="1:14" x14ac:dyDescent="0.25">
      <c r="A59" s="206" t="s">
        <v>87</v>
      </c>
      <c r="B59" s="207"/>
      <c r="C59" s="52"/>
      <c r="D59" s="52"/>
      <c r="E59" s="193"/>
      <c r="F59" s="14" t="s">
        <v>75</v>
      </c>
      <c r="G59" s="44">
        <v>0</v>
      </c>
      <c r="H59" s="148"/>
      <c r="I59" s="153"/>
      <c r="J59" s="66">
        <f>SUMPRODUCT(($H59="r")*(G59)+($I59="r")*(G59))+'2'!J59-K59-M59</f>
        <v>0</v>
      </c>
      <c r="K59" s="138">
        <v>0</v>
      </c>
      <c r="L59" s="139"/>
      <c r="M59" s="132">
        <v>0</v>
      </c>
      <c r="N59" s="133"/>
    </row>
    <row r="60" spans="1:14" x14ac:dyDescent="0.25">
      <c r="A60" s="206" t="s">
        <v>88</v>
      </c>
      <c r="B60" s="207"/>
      <c r="C60" s="52"/>
      <c r="D60" s="52"/>
      <c r="E60" s="193"/>
      <c r="F60" s="14" t="s">
        <v>75</v>
      </c>
      <c r="G60" s="44">
        <v>0</v>
      </c>
      <c r="H60" s="148" t="s">
        <v>0</v>
      </c>
      <c r="I60" s="153" t="s">
        <v>0</v>
      </c>
      <c r="J60" s="66">
        <f>SUMPRODUCT(($H60="r")*(G60)+($I60="r")*(G60))+'2'!J60-K60-M60</f>
        <v>0</v>
      </c>
      <c r="K60" s="138">
        <v>0</v>
      </c>
      <c r="L60" s="139"/>
      <c r="M60" s="132">
        <v>0</v>
      </c>
      <c r="N60" s="133"/>
    </row>
    <row r="61" spans="1:14" ht="15.75" thickBot="1" x14ac:dyDescent="0.3">
      <c r="A61" s="206" t="s">
        <v>89</v>
      </c>
      <c r="B61" s="207"/>
      <c r="C61" s="52"/>
      <c r="D61" s="52"/>
      <c r="E61" s="193"/>
      <c r="F61" s="14" t="s">
        <v>75</v>
      </c>
      <c r="G61" s="44">
        <v>0</v>
      </c>
      <c r="H61" s="149" t="s">
        <v>0</v>
      </c>
      <c r="I61" s="154" t="s">
        <v>0</v>
      </c>
      <c r="J61" s="66">
        <f>SUMPRODUCT(($H61="r")*(G61)+($I61="r")*(G61))+'2'!J61-K61-M61</f>
        <v>0</v>
      </c>
      <c r="K61" s="138">
        <v>0</v>
      </c>
      <c r="L61" s="139"/>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4" x14ac:dyDescent="0.25">
      <c r="A65" s="8"/>
      <c r="B65" s="99"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42390</v>
      </c>
      <c r="I66" s="81">
        <f>I46+1</f>
        <v>42397</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7" t="s">
        <v>0</v>
      </c>
      <c r="I67" s="152" t="s">
        <v>0</v>
      </c>
      <c r="J67" s="66">
        <f>SUMPRODUCT(($H67="r")*(G67)+($I67="r")*(G67))+'2'!J67-K67-M67</f>
        <v>0</v>
      </c>
      <c r="K67" s="138">
        <v>0</v>
      </c>
      <c r="L67" s="139" t="s">
        <v>0</v>
      </c>
      <c r="M67" s="132">
        <v>0</v>
      </c>
      <c r="N67" s="133" t="s">
        <v>0</v>
      </c>
    </row>
    <row r="68" spans="1:14" x14ac:dyDescent="0.25">
      <c r="A68" s="206" t="s">
        <v>35</v>
      </c>
      <c r="B68" s="207"/>
      <c r="C68" s="52"/>
      <c r="D68" s="52"/>
      <c r="E68" s="193"/>
      <c r="F68" s="14" t="s">
        <v>75</v>
      </c>
      <c r="G68" s="44">
        <v>0</v>
      </c>
      <c r="H68" s="148" t="s">
        <v>0</v>
      </c>
      <c r="I68" s="153" t="s">
        <v>0</v>
      </c>
      <c r="J68" s="66">
        <f>SUMPRODUCT(($H68="r")*(G68)+($I68="r")*(G68))+'2'!J68-K68-M68</f>
        <v>0</v>
      </c>
      <c r="K68" s="138">
        <v>0</v>
      </c>
      <c r="L68" s="139" t="s">
        <v>0</v>
      </c>
      <c r="M68" s="132">
        <v>0</v>
      </c>
      <c r="N68" s="133"/>
    </row>
    <row r="69" spans="1:14" x14ac:dyDescent="0.25">
      <c r="A69" s="206" t="s">
        <v>36</v>
      </c>
      <c r="B69" s="207"/>
      <c r="C69" s="52"/>
      <c r="D69" s="52"/>
      <c r="E69" s="193"/>
      <c r="F69" s="14" t="s">
        <v>75</v>
      </c>
      <c r="G69" s="44">
        <v>0</v>
      </c>
      <c r="H69" s="148" t="s">
        <v>0</v>
      </c>
      <c r="I69" s="153" t="s">
        <v>0</v>
      </c>
      <c r="J69" s="66">
        <f>SUMPRODUCT(($H69="r")*(G69)+($I69="r")*(G69))+'2'!J69-K69-M69</f>
        <v>0</v>
      </c>
      <c r="K69" s="138">
        <v>0</v>
      </c>
      <c r="L69" s="139" t="s">
        <v>0</v>
      </c>
      <c r="M69" s="132">
        <v>0</v>
      </c>
      <c r="N69" s="133"/>
    </row>
    <row r="70" spans="1:14" x14ac:dyDescent="0.25">
      <c r="A70" s="206" t="s">
        <v>37</v>
      </c>
      <c r="B70" s="207"/>
      <c r="C70" s="52"/>
      <c r="D70" s="52"/>
      <c r="E70" s="193"/>
      <c r="F70" s="14" t="s">
        <v>75</v>
      </c>
      <c r="G70" s="44">
        <v>0</v>
      </c>
      <c r="H70" s="148" t="s">
        <v>0</v>
      </c>
      <c r="I70" s="153" t="s">
        <v>0</v>
      </c>
      <c r="J70" s="66">
        <f>SUMPRODUCT(($H70="r")*(G70)+($I70="r")*(G70))+'2'!J70-K70-M70</f>
        <v>0</v>
      </c>
      <c r="K70" s="138">
        <v>0</v>
      </c>
      <c r="L70" s="139" t="s">
        <v>0</v>
      </c>
      <c r="M70" s="132">
        <v>0</v>
      </c>
      <c r="N70" s="133"/>
    </row>
    <row r="71" spans="1:14" x14ac:dyDescent="0.25">
      <c r="A71" s="206" t="s">
        <v>38</v>
      </c>
      <c r="B71" s="207"/>
      <c r="C71" s="52"/>
      <c r="D71" s="52"/>
      <c r="E71" s="193"/>
      <c r="F71" s="14" t="s">
        <v>75</v>
      </c>
      <c r="G71" s="44">
        <v>0</v>
      </c>
      <c r="H71" s="148" t="s">
        <v>0</v>
      </c>
      <c r="I71" s="153" t="s">
        <v>0</v>
      </c>
      <c r="J71" s="66">
        <f>SUMPRODUCT(($H71="r")*(G71)+($I71="r")*(G71))+'2'!J71-K71-M71</f>
        <v>0</v>
      </c>
      <c r="K71" s="138">
        <v>0</v>
      </c>
      <c r="L71" s="139" t="s">
        <v>0</v>
      </c>
      <c r="M71" s="132">
        <v>0</v>
      </c>
      <c r="N71" s="133"/>
    </row>
    <row r="72" spans="1:14" x14ac:dyDescent="0.25">
      <c r="A72" s="206" t="s">
        <v>167</v>
      </c>
      <c r="B72" s="207"/>
      <c r="C72" s="52"/>
      <c r="D72" s="52"/>
      <c r="E72" s="193"/>
      <c r="F72" s="14" t="s">
        <v>158</v>
      </c>
      <c r="G72" s="44">
        <v>30</v>
      </c>
      <c r="H72" s="148" t="s">
        <v>0</v>
      </c>
      <c r="I72" s="153" t="s">
        <v>0</v>
      </c>
      <c r="J72" s="66">
        <f>SUMPRODUCT(($H72="r")*(G72)+($I72="r")*(G72))+'2'!J72-K72-M72</f>
        <v>0</v>
      </c>
      <c r="K72" s="138">
        <v>0</v>
      </c>
      <c r="L72" s="139" t="s">
        <v>0</v>
      </c>
      <c r="M72" s="132">
        <v>0</v>
      </c>
      <c r="N72" s="133"/>
    </row>
    <row r="73" spans="1:14" ht="15.75" thickBot="1" x14ac:dyDescent="0.3">
      <c r="A73" s="206" t="s">
        <v>168</v>
      </c>
      <c r="B73" s="207"/>
      <c r="C73" s="162"/>
      <c r="D73" s="162"/>
      <c r="E73" s="194"/>
      <c r="F73" s="14" t="s">
        <v>160</v>
      </c>
      <c r="G73" s="44">
        <v>45</v>
      </c>
      <c r="H73" s="149" t="s">
        <v>0</v>
      </c>
      <c r="I73" s="154" t="s">
        <v>0</v>
      </c>
      <c r="J73" s="66">
        <f>SUMPRODUCT(($H73="r")*(G73)+($I73="r")*(G73))+'2'!J73-K73-M73</f>
        <v>0</v>
      </c>
      <c r="K73" s="138">
        <v>0</v>
      </c>
      <c r="L73" s="140" t="s">
        <v>0</v>
      </c>
      <c r="M73" s="132">
        <v>0</v>
      </c>
      <c r="N73" s="134"/>
    </row>
    <row r="74" spans="1:14" ht="15.75" thickBot="1" x14ac:dyDescent="0.3">
      <c r="A74" s="29" t="s">
        <v>109</v>
      </c>
      <c r="B74" s="53"/>
      <c r="C74" s="163"/>
      <c r="D74" s="163"/>
      <c r="E74" s="195"/>
      <c r="F74" s="74" t="s">
        <v>169</v>
      </c>
      <c r="G74" s="75">
        <v>15</v>
      </c>
      <c r="H74" s="73"/>
      <c r="I74" s="67"/>
      <c r="J74" s="55" t="s">
        <v>0</v>
      </c>
      <c r="K74" s="98">
        <v>0</v>
      </c>
      <c r="L74" s="136" t="s">
        <v>0</v>
      </c>
      <c r="M74" s="98">
        <v>0</v>
      </c>
      <c r="N74" s="56" t="s">
        <v>0</v>
      </c>
    </row>
    <row r="75" spans="1:14" x14ac:dyDescent="0.25">
      <c r="A75" s="206" t="s">
        <v>170</v>
      </c>
      <c r="B75" s="207"/>
      <c r="C75" s="164"/>
      <c r="D75" s="164"/>
      <c r="E75" s="196"/>
      <c r="F75" s="14" t="s">
        <v>171</v>
      </c>
      <c r="G75" s="44">
        <v>45</v>
      </c>
      <c r="H75" s="147" t="s">
        <v>0</v>
      </c>
      <c r="I75" s="152" t="s">
        <v>0</v>
      </c>
      <c r="J75" s="66">
        <f>SUMPRODUCT(($H75="r")*(G75)+($I75="r")*(G75))+'2'!J75-K75-M75</f>
        <v>0</v>
      </c>
      <c r="K75" s="138">
        <v>0</v>
      </c>
      <c r="L75" s="141"/>
      <c r="M75" s="132">
        <v>0</v>
      </c>
      <c r="N75" s="135"/>
    </row>
    <row r="76" spans="1:14" x14ac:dyDescent="0.25">
      <c r="A76" s="206" t="s">
        <v>172</v>
      </c>
      <c r="B76" s="207"/>
      <c r="C76" s="52"/>
      <c r="D76" s="52"/>
      <c r="E76" s="193"/>
      <c r="F76" s="14" t="s">
        <v>173</v>
      </c>
      <c r="G76" s="44">
        <v>45</v>
      </c>
      <c r="H76" s="148" t="s">
        <v>0</v>
      </c>
      <c r="I76" s="153" t="s">
        <v>0</v>
      </c>
      <c r="J76" s="66">
        <f>SUMPRODUCT(($H76="r")*(G76)+($I76="r")*(G76))+'2'!J76-K76-M76</f>
        <v>0</v>
      </c>
      <c r="K76" s="138">
        <v>0</v>
      </c>
      <c r="L76" s="139"/>
      <c r="M76" s="132">
        <v>0</v>
      </c>
      <c r="N76" s="133"/>
    </row>
    <row r="77" spans="1:14" x14ac:dyDescent="0.25">
      <c r="A77" s="206" t="s">
        <v>174</v>
      </c>
      <c r="B77" s="207"/>
      <c r="C77" s="52"/>
      <c r="D77" s="52"/>
      <c r="E77" s="193"/>
      <c r="F77" s="14" t="s">
        <v>175</v>
      </c>
      <c r="G77" s="44">
        <v>75</v>
      </c>
      <c r="H77" s="148" t="s">
        <v>0</v>
      </c>
      <c r="I77" s="153" t="s">
        <v>0</v>
      </c>
      <c r="J77" s="66">
        <f>SUMPRODUCT(($H77="r")*(G77)+($I77="r")*(G77))+'2'!J77-K77-M77</f>
        <v>0</v>
      </c>
      <c r="K77" s="138">
        <v>0</v>
      </c>
      <c r="L77" s="139"/>
      <c r="M77" s="132">
        <v>0</v>
      </c>
      <c r="N77" s="133"/>
    </row>
    <row r="78" spans="1:14" x14ac:dyDescent="0.25">
      <c r="A78" s="206" t="s">
        <v>90</v>
      </c>
      <c r="B78" s="207"/>
      <c r="C78" s="52"/>
      <c r="D78" s="52"/>
      <c r="E78" s="193"/>
      <c r="F78" s="14" t="s">
        <v>75</v>
      </c>
      <c r="G78" s="44">
        <v>0</v>
      </c>
      <c r="H78" s="148" t="s">
        <v>0</v>
      </c>
      <c r="I78" s="153" t="s">
        <v>0</v>
      </c>
      <c r="J78" s="66">
        <f>SUMPRODUCT(($H78="r")*(G78)+($I78="r")*(G78))+'2'!J78-K78-M78</f>
        <v>0</v>
      </c>
      <c r="K78" s="138">
        <v>0</v>
      </c>
      <c r="L78" s="139"/>
      <c r="M78" s="132">
        <v>0</v>
      </c>
      <c r="N78" s="133"/>
    </row>
    <row r="79" spans="1:14" x14ac:dyDescent="0.25">
      <c r="A79" s="206" t="s">
        <v>91</v>
      </c>
      <c r="B79" s="207"/>
      <c r="C79" s="52"/>
      <c r="D79" s="52"/>
      <c r="E79" s="193"/>
      <c r="F79" s="14" t="s">
        <v>75</v>
      </c>
      <c r="G79" s="44">
        <v>0</v>
      </c>
      <c r="H79" s="148" t="s">
        <v>0</v>
      </c>
      <c r="I79" s="153" t="s">
        <v>0</v>
      </c>
      <c r="J79" s="66">
        <f>SUMPRODUCT(($H79="r")*(G79)+($I79="r")*(G79))+'2'!J79-K79-M79</f>
        <v>0</v>
      </c>
      <c r="K79" s="138">
        <v>0</v>
      </c>
      <c r="L79" s="139"/>
      <c r="M79" s="132">
        <v>0</v>
      </c>
      <c r="N79" s="133"/>
    </row>
    <row r="80" spans="1:14" x14ac:dyDescent="0.25">
      <c r="A80" s="206" t="s">
        <v>92</v>
      </c>
      <c r="B80" s="207"/>
      <c r="C80" s="52"/>
      <c r="D80" s="52"/>
      <c r="E80" s="193"/>
      <c r="F80" s="14" t="s">
        <v>75</v>
      </c>
      <c r="G80" s="44">
        <v>0</v>
      </c>
      <c r="H80" s="148" t="s">
        <v>0</v>
      </c>
      <c r="I80" s="153" t="s">
        <v>0</v>
      </c>
      <c r="J80" s="66">
        <f>SUMPRODUCT(($H80="r")*(G80)+($I80="r")*(G80))+'2'!J80-K80-M80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SUMPRODUCT(($H81="r")*(G81)+($I81="r")*(G81))+'2'!J81-K81-M81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0</v>
      </c>
      <c r="J82" s="87" t="s">
        <v>0</v>
      </c>
      <c r="K82" s="16" t="s">
        <v>0</v>
      </c>
      <c r="L82" s="84"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84" t="s">
        <v>0</v>
      </c>
    </row>
    <row r="84" spans="1:14" x14ac:dyDescent="0.25">
      <c r="A84" s="19"/>
      <c r="B84" s="19"/>
      <c r="C84" s="167"/>
      <c r="D84" s="167"/>
      <c r="E84" s="167"/>
      <c r="F84" s="11"/>
      <c r="G84" s="5"/>
      <c r="H84" s="6"/>
      <c r="I84" s="6"/>
    </row>
    <row r="85" spans="1:14" x14ac:dyDescent="0.25">
      <c r="B85" s="99" t="s">
        <v>0</v>
      </c>
      <c r="F85" s="13"/>
      <c r="H85" s="4"/>
      <c r="I85" s="4"/>
    </row>
    <row r="86" spans="1:14" ht="15.75" thickBot="1" x14ac:dyDescent="0.3">
      <c r="A86" s="114" t="s">
        <v>8</v>
      </c>
      <c r="B86" s="94" t="s">
        <v>115</v>
      </c>
      <c r="C86" s="213" t="s">
        <v>153</v>
      </c>
      <c r="D86" s="214"/>
      <c r="E86" s="192" t="s">
        <v>151</v>
      </c>
      <c r="F86" s="122" t="s">
        <v>126</v>
      </c>
      <c r="G86" s="47" t="s">
        <v>2</v>
      </c>
      <c r="H86" s="81">
        <f>H66+1</f>
        <v>42391</v>
      </c>
      <c r="I86" s="81">
        <f>I66+1</f>
        <v>42398</v>
      </c>
      <c r="J86" s="125" t="s">
        <v>77</v>
      </c>
      <c r="K86" s="126" t="s">
        <v>76</v>
      </c>
      <c r="L86" s="127" t="s">
        <v>6</v>
      </c>
      <c r="M86" s="123" t="s">
        <v>76</v>
      </c>
      <c r="N86" s="124" t="s">
        <v>6</v>
      </c>
    </row>
    <row r="87" spans="1:14" x14ac:dyDescent="0.25">
      <c r="A87" s="209" t="s">
        <v>39</v>
      </c>
      <c r="B87" s="210"/>
      <c r="C87" s="164"/>
      <c r="D87" s="164"/>
      <c r="E87" s="196"/>
      <c r="F87" s="115" t="s">
        <v>75</v>
      </c>
      <c r="G87" s="30">
        <v>0</v>
      </c>
      <c r="H87" s="147" t="s">
        <v>0</v>
      </c>
      <c r="I87" s="152" t="s">
        <v>0</v>
      </c>
      <c r="J87" s="66">
        <f>SUMPRODUCT(($H87="r")*(G87)+($I87="r")*(G87))+'2'!J87-K87-M87</f>
        <v>0</v>
      </c>
      <c r="K87" s="138">
        <v>0</v>
      </c>
      <c r="L87" s="139" t="s">
        <v>0</v>
      </c>
      <c r="M87" s="132">
        <v>0</v>
      </c>
      <c r="N87" s="133" t="s">
        <v>0</v>
      </c>
    </row>
    <row r="88" spans="1:14" x14ac:dyDescent="0.25">
      <c r="A88" s="206" t="s">
        <v>40</v>
      </c>
      <c r="B88" s="207"/>
      <c r="C88" s="52"/>
      <c r="D88" s="52"/>
      <c r="E88" s="193"/>
      <c r="F88" s="14" t="s">
        <v>75</v>
      </c>
      <c r="G88" s="44">
        <v>0</v>
      </c>
      <c r="H88" s="148" t="s">
        <v>0</v>
      </c>
      <c r="I88" s="153" t="s">
        <v>0</v>
      </c>
      <c r="J88" s="66">
        <f>SUMPRODUCT(($H88="r")*(G88)+($I88="r")*(G88))+'2'!J88-K88-M88</f>
        <v>0</v>
      </c>
      <c r="K88" s="138">
        <v>0</v>
      </c>
      <c r="L88" s="139" t="s">
        <v>0</v>
      </c>
      <c r="M88" s="132">
        <v>0</v>
      </c>
      <c r="N88" s="133"/>
    </row>
    <row r="89" spans="1:14" x14ac:dyDescent="0.25">
      <c r="A89" s="206" t="s">
        <v>41</v>
      </c>
      <c r="B89" s="207"/>
      <c r="C89" s="52"/>
      <c r="D89" s="52"/>
      <c r="E89" s="193"/>
      <c r="F89" s="14" t="s">
        <v>75</v>
      </c>
      <c r="G89" s="44">
        <v>0</v>
      </c>
      <c r="H89" s="148" t="s">
        <v>0</v>
      </c>
      <c r="I89" s="153" t="s">
        <v>0</v>
      </c>
      <c r="J89" s="66">
        <f>SUMPRODUCT(($H89="r")*(G89)+($I89="r")*(G89))+'2'!J89-K89-M89</f>
        <v>0</v>
      </c>
      <c r="K89" s="138">
        <v>0</v>
      </c>
      <c r="L89" s="139" t="s">
        <v>0</v>
      </c>
      <c r="M89" s="132">
        <v>0</v>
      </c>
      <c r="N89" s="133"/>
    </row>
    <row r="90" spans="1:14" x14ac:dyDescent="0.25">
      <c r="A90" s="206" t="s">
        <v>42</v>
      </c>
      <c r="B90" s="207"/>
      <c r="C90" s="52"/>
      <c r="D90" s="52"/>
      <c r="E90" s="193"/>
      <c r="F90" s="14" t="s">
        <v>75</v>
      </c>
      <c r="G90" s="44">
        <v>0</v>
      </c>
      <c r="H90" s="148" t="s">
        <v>0</v>
      </c>
      <c r="I90" s="153" t="s">
        <v>0</v>
      </c>
      <c r="J90" s="66">
        <f>SUMPRODUCT(($H90="r")*(G90)+($I90="r")*(G90))+'2'!J90-K90-M90</f>
        <v>0</v>
      </c>
      <c r="K90" s="138">
        <v>0</v>
      </c>
      <c r="L90" s="139" t="s">
        <v>0</v>
      </c>
      <c r="M90" s="132">
        <v>0</v>
      </c>
      <c r="N90" s="133"/>
    </row>
    <row r="91" spans="1:14" x14ac:dyDescent="0.25">
      <c r="A91" s="206" t="s">
        <v>43</v>
      </c>
      <c r="B91" s="207"/>
      <c r="C91" s="52"/>
      <c r="D91" s="52"/>
      <c r="E91" s="193"/>
      <c r="F91" s="14" t="s">
        <v>75</v>
      </c>
      <c r="G91" s="44">
        <v>0</v>
      </c>
      <c r="H91" s="148" t="s">
        <v>0</v>
      </c>
      <c r="I91" s="153" t="s">
        <v>0</v>
      </c>
      <c r="J91" s="66">
        <f>SUMPRODUCT(($H91="r")*(G91)+($I91="r")*(G91))+'2'!J91-K91-M91</f>
        <v>0</v>
      </c>
      <c r="K91" s="138">
        <v>0</v>
      </c>
      <c r="L91" s="139" t="s">
        <v>0</v>
      </c>
      <c r="M91" s="132">
        <v>0</v>
      </c>
      <c r="N91" s="133"/>
    </row>
    <row r="92" spans="1:14" x14ac:dyDescent="0.25">
      <c r="A92" s="206" t="s">
        <v>44</v>
      </c>
      <c r="B92" s="207"/>
      <c r="C92" s="52"/>
      <c r="D92" s="52"/>
      <c r="E92" s="193"/>
      <c r="F92" s="14" t="s">
        <v>75</v>
      </c>
      <c r="G92" s="44">
        <v>0</v>
      </c>
      <c r="H92" s="148" t="s">
        <v>0</v>
      </c>
      <c r="I92" s="153" t="s">
        <v>0</v>
      </c>
      <c r="J92" s="66">
        <f>SUMPRODUCT(($H92="r")*(G92)+($I92="r")*(G92))+'2'!J92-K92-M92</f>
        <v>0</v>
      </c>
      <c r="K92" s="138">
        <v>0</v>
      </c>
      <c r="L92" s="139" t="s">
        <v>0</v>
      </c>
      <c r="M92" s="132">
        <v>0</v>
      </c>
      <c r="N92" s="133"/>
    </row>
    <row r="93" spans="1:14" ht="15.75" thickBot="1" x14ac:dyDescent="0.3">
      <c r="A93" s="206" t="s">
        <v>45</v>
      </c>
      <c r="B93" s="207"/>
      <c r="C93" s="162"/>
      <c r="D93" s="162"/>
      <c r="E93" s="194"/>
      <c r="F93" s="14" t="s">
        <v>75</v>
      </c>
      <c r="G93" s="44">
        <v>0</v>
      </c>
      <c r="H93" s="149" t="s">
        <v>0</v>
      </c>
      <c r="I93" s="154" t="s">
        <v>0</v>
      </c>
      <c r="J93" s="66">
        <f>SUMPRODUCT(($H93="r")*(G93)+($I93="r")*(G93))+'2'!J93-K93-M93</f>
        <v>0</v>
      </c>
      <c r="K93" s="138">
        <v>0</v>
      </c>
      <c r="L93" s="140" t="s">
        <v>0</v>
      </c>
      <c r="M93" s="132">
        <v>0</v>
      </c>
      <c r="N93" s="134"/>
    </row>
    <row r="94" spans="1:14" ht="15.75" thickBot="1" x14ac:dyDescent="0.3">
      <c r="A94" s="29" t="s">
        <v>109</v>
      </c>
      <c r="B94" s="53"/>
      <c r="C94" s="163"/>
      <c r="D94" s="163"/>
      <c r="E94" s="195"/>
      <c r="F94" s="74" t="s">
        <v>75</v>
      </c>
      <c r="G94" s="75">
        <v>0</v>
      </c>
      <c r="H94" s="73"/>
      <c r="I94" s="67"/>
      <c r="J94" s="55" t="s">
        <v>0</v>
      </c>
      <c r="K94" s="98">
        <v>0</v>
      </c>
      <c r="L94" s="136" t="s">
        <v>0</v>
      </c>
      <c r="M94" s="98">
        <v>0</v>
      </c>
      <c r="N94" s="56" t="s">
        <v>0</v>
      </c>
    </row>
    <row r="95" spans="1:14" x14ac:dyDescent="0.25">
      <c r="A95" s="206" t="s">
        <v>46</v>
      </c>
      <c r="B95" s="207"/>
      <c r="C95" s="164"/>
      <c r="D95" s="164"/>
      <c r="E95" s="196"/>
      <c r="F95" s="14" t="s">
        <v>75</v>
      </c>
      <c r="G95" s="44">
        <v>0</v>
      </c>
      <c r="H95" s="147" t="s">
        <v>0</v>
      </c>
      <c r="I95" s="152" t="s">
        <v>0</v>
      </c>
      <c r="J95" s="66">
        <f>SUMPRODUCT(($H95="r")*(G95)+($I95="r")*(G95))+'2'!J95-K95-M95</f>
        <v>0</v>
      </c>
      <c r="K95" s="138">
        <v>0</v>
      </c>
      <c r="L95" s="141"/>
      <c r="M95" s="132">
        <v>0</v>
      </c>
      <c r="N95" s="135"/>
    </row>
    <row r="96" spans="1:14" x14ac:dyDescent="0.25">
      <c r="A96" s="206" t="s">
        <v>47</v>
      </c>
      <c r="B96" s="207"/>
      <c r="C96" s="52"/>
      <c r="D96" s="52"/>
      <c r="E96" s="193"/>
      <c r="F96" s="14" t="s">
        <v>75</v>
      </c>
      <c r="G96" s="44">
        <v>0</v>
      </c>
      <c r="H96" s="148" t="s">
        <v>0</v>
      </c>
      <c r="I96" s="153" t="s">
        <v>0</v>
      </c>
      <c r="J96" s="66">
        <f>SUMPRODUCT(($H96="r")*(G96)+($I96="r")*(G96))+'2'!J96-K96-M96</f>
        <v>0</v>
      </c>
      <c r="K96" s="138">
        <v>0</v>
      </c>
      <c r="L96" s="139"/>
      <c r="M96" s="132">
        <v>0</v>
      </c>
      <c r="N96" s="133"/>
    </row>
    <row r="97" spans="1:14" x14ac:dyDescent="0.25">
      <c r="A97" s="206" t="s">
        <v>61</v>
      </c>
      <c r="B97" s="207"/>
      <c r="C97" s="52"/>
      <c r="D97" s="52"/>
      <c r="E97" s="193"/>
      <c r="F97" s="14" t="s">
        <v>75</v>
      </c>
      <c r="G97" s="44">
        <v>0</v>
      </c>
      <c r="H97" s="148" t="s">
        <v>0</v>
      </c>
      <c r="I97" s="153" t="s">
        <v>0</v>
      </c>
      <c r="J97" s="66">
        <f>SUMPRODUCT(($H97="r")*(G97)+($I97="r")*(G97))+'2'!J97-K97-M97</f>
        <v>0</v>
      </c>
      <c r="K97" s="138">
        <v>0</v>
      </c>
      <c r="L97" s="139"/>
      <c r="M97" s="132">
        <v>0</v>
      </c>
      <c r="N97" s="133"/>
    </row>
    <row r="98" spans="1:14" x14ac:dyDescent="0.25">
      <c r="A98" s="206" t="s">
        <v>94</v>
      </c>
      <c r="B98" s="207"/>
      <c r="C98" s="52"/>
      <c r="D98" s="52"/>
      <c r="E98" s="193"/>
      <c r="F98" s="14" t="s">
        <v>75</v>
      </c>
      <c r="G98" s="44">
        <v>0</v>
      </c>
      <c r="H98" s="148" t="s">
        <v>0</v>
      </c>
      <c r="I98" s="153" t="s">
        <v>0</v>
      </c>
      <c r="J98" s="66">
        <f>SUMPRODUCT(($H98="r")*(G98)+($I98="r")*(G98))+'2'!J98-K98-M98</f>
        <v>0</v>
      </c>
      <c r="K98" s="138">
        <v>0</v>
      </c>
      <c r="L98" s="139"/>
      <c r="M98" s="132">
        <v>0</v>
      </c>
      <c r="N98" s="133"/>
    </row>
    <row r="99" spans="1:14" x14ac:dyDescent="0.25">
      <c r="A99" s="206" t="s">
        <v>95</v>
      </c>
      <c r="B99" s="207"/>
      <c r="C99" s="52"/>
      <c r="D99" s="52"/>
      <c r="E99" s="193"/>
      <c r="F99" s="14" t="s">
        <v>75</v>
      </c>
      <c r="G99" s="44">
        <v>0</v>
      </c>
      <c r="H99" s="148" t="s">
        <v>0</v>
      </c>
      <c r="I99" s="153" t="s">
        <v>0</v>
      </c>
      <c r="J99" s="66">
        <f>SUMPRODUCT(($H99="r")*(G99)+($I99="r")*(G99))+'2'!J99-K99-M99</f>
        <v>0</v>
      </c>
      <c r="K99" s="138">
        <v>0</v>
      </c>
      <c r="L99" s="139"/>
      <c r="M99" s="132">
        <v>0</v>
      </c>
      <c r="N99" s="133"/>
    </row>
    <row r="100" spans="1:14" x14ac:dyDescent="0.25">
      <c r="A100" s="206" t="s">
        <v>96</v>
      </c>
      <c r="B100" s="207"/>
      <c r="C100" s="52"/>
      <c r="D100" s="52"/>
      <c r="E100" s="193"/>
      <c r="F100" s="14" t="s">
        <v>75</v>
      </c>
      <c r="G100" s="44">
        <v>0</v>
      </c>
      <c r="H100" s="148" t="s">
        <v>0</v>
      </c>
      <c r="I100" s="153" t="s">
        <v>0</v>
      </c>
      <c r="J100" s="66">
        <f>SUMPRODUCT(($H100="r")*(G100)+($I100="r")*(G100))+'2'!J100-K100-M100</f>
        <v>0</v>
      </c>
      <c r="K100" s="138">
        <v>0</v>
      </c>
      <c r="L100" s="139"/>
      <c r="M100" s="132">
        <v>0</v>
      </c>
      <c r="N100" s="133"/>
    </row>
    <row r="101" spans="1:14" ht="15.75" thickBot="1" x14ac:dyDescent="0.3">
      <c r="A101" s="206" t="s">
        <v>97</v>
      </c>
      <c r="B101" s="207"/>
      <c r="C101" s="52"/>
      <c r="D101" s="52"/>
      <c r="E101" s="193"/>
      <c r="F101" s="14" t="s">
        <v>75</v>
      </c>
      <c r="G101" s="44">
        <v>0</v>
      </c>
      <c r="H101" s="149" t="s">
        <v>0</v>
      </c>
      <c r="I101" s="154" t="s">
        <v>0</v>
      </c>
      <c r="J101" s="66">
        <f>SUMPRODUCT(($H101="r")*(G101)+($I101="r")*(G101))+'2'!J101-K101-M101</f>
        <v>0</v>
      </c>
      <c r="K101" s="138">
        <v>0</v>
      </c>
      <c r="L101" s="139"/>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x14ac:dyDescent="0.25">
      <c r="A104" s="28"/>
      <c r="B104" s="28"/>
      <c r="F104" s="11"/>
      <c r="G104" s="5"/>
      <c r="H104" s="6"/>
      <c r="I104" s="6"/>
    </row>
    <row r="105" spans="1:14" x14ac:dyDescent="0.25">
      <c r="B105" s="99" t="s">
        <v>0</v>
      </c>
    </row>
    <row r="106" spans="1:14" ht="15.75" thickBot="1" x14ac:dyDescent="0.3">
      <c r="A106" s="114" t="s">
        <v>9</v>
      </c>
      <c r="B106" s="94" t="s">
        <v>115</v>
      </c>
      <c r="C106" s="213" t="s">
        <v>153</v>
      </c>
      <c r="D106" s="214"/>
      <c r="E106" s="192" t="s">
        <v>151</v>
      </c>
      <c r="F106" s="122" t="s">
        <v>126</v>
      </c>
      <c r="G106" s="47" t="s">
        <v>2</v>
      </c>
      <c r="H106" s="81">
        <f>H86+1</f>
        <v>42392</v>
      </c>
      <c r="I106" s="81">
        <f>I86+1</f>
        <v>42399</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7" t="s">
        <v>0</v>
      </c>
      <c r="I107" s="152" t="s">
        <v>0</v>
      </c>
      <c r="J107" s="66">
        <f>SUMPRODUCT(($H107="r")*(G107)+($I107="r")*(G107))+'2'!J107-K107-M107</f>
        <v>0</v>
      </c>
      <c r="K107" s="138">
        <v>0</v>
      </c>
      <c r="L107" s="139" t="s">
        <v>0</v>
      </c>
      <c r="M107" s="132">
        <v>0</v>
      </c>
      <c r="N107" s="133" t="s">
        <v>0</v>
      </c>
    </row>
    <row r="108" spans="1:14" x14ac:dyDescent="0.25">
      <c r="A108" s="206" t="s">
        <v>49</v>
      </c>
      <c r="B108" s="207"/>
      <c r="C108" s="176"/>
      <c r="D108" s="166"/>
      <c r="E108" s="198"/>
      <c r="F108" s="14" t="s">
        <v>75</v>
      </c>
      <c r="G108" s="44">
        <v>0</v>
      </c>
      <c r="H108" s="148" t="s">
        <v>0</v>
      </c>
      <c r="I108" s="153" t="s">
        <v>0</v>
      </c>
      <c r="J108" s="66">
        <f>SUMPRODUCT(($H108="r")*(G108)+($I108="r")*(G108))+'2'!J108-K108-M108</f>
        <v>0</v>
      </c>
      <c r="K108" s="138">
        <v>0</v>
      </c>
      <c r="L108" s="139" t="s">
        <v>0</v>
      </c>
      <c r="M108" s="132">
        <v>0</v>
      </c>
      <c r="N108" s="133"/>
    </row>
    <row r="109" spans="1:14" x14ac:dyDescent="0.25">
      <c r="A109" s="206" t="s">
        <v>50</v>
      </c>
      <c r="B109" s="207"/>
      <c r="C109" s="176"/>
      <c r="D109" s="166"/>
      <c r="E109" s="198"/>
      <c r="F109" s="14" t="s">
        <v>75</v>
      </c>
      <c r="G109" s="44">
        <v>0</v>
      </c>
      <c r="H109" s="148" t="s">
        <v>0</v>
      </c>
      <c r="I109" s="153" t="s">
        <v>0</v>
      </c>
      <c r="J109" s="66">
        <f>SUMPRODUCT(($H109="r")*(G109)+($I109="r")*(G109))+'2'!J109-K109-M109</f>
        <v>0</v>
      </c>
      <c r="K109" s="138">
        <v>0</v>
      </c>
      <c r="L109" s="139" t="s">
        <v>0</v>
      </c>
      <c r="M109" s="132">
        <v>0</v>
      </c>
      <c r="N109" s="133"/>
    </row>
    <row r="110" spans="1:14" x14ac:dyDescent="0.25">
      <c r="A110" s="206" t="s">
        <v>51</v>
      </c>
      <c r="B110" s="207"/>
      <c r="C110" s="176"/>
      <c r="D110" s="166"/>
      <c r="E110" s="198"/>
      <c r="F110" s="14" t="s">
        <v>75</v>
      </c>
      <c r="G110" s="44">
        <v>0</v>
      </c>
      <c r="H110" s="148" t="s">
        <v>0</v>
      </c>
      <c r="I110" s="153" t="s">
        <v>0</v>
      </c>
      <c r="J110" s="66">
        <f>SUMPRODUCT(($H110="r")*(G110)+($I110="r")*(G110))+'2'!J110-K110-M110</f>
        <v>0</v>
      </c>
      <c r="K110" s="138">
        <v>0</v>
      </c>
      <c r="L110" s="139" t="s">
        <v>0</v>
      </c>
      <c r="M110" s="132">
        <v>0</v>
      </c>
      <c r="N110" s="133"/>
    </row>
    <row r="111" spans="1:14" x14ac:dyDescent="0.25">
      <c r="A111" s="206" t="s">
        <v>52</v>
      </c>
      <c r="B111" s="207"/>
      <c r="C111" s="177"/>
      <c r="D111" s="166"/>
      <c r="E111" s="198"/>
      <c r="F111" s="14" t="s">
        <v>75</v>
      </c>
      <c r="G111" s="44">
        <v>0</v>
      </c>
      <c r="H111" s="148" t="s">
        <v>0</v>
      </c>
      <c r="I111" s="153" t="s">
        <v>0</v>
      </c>
      <c r="J111" s="66">
        <f>SUMPRODUCT(($H111="r")*(G111)+($I111="r")*(G111))+'2'!J111-K111-M111</f>
        <v>0</v>
      </c>
      <c r="K111" s="138">
        <v>0</v>
      </c>
      <c r="L111" s="139" t="s">
        <v>0</v>
      </c>
      <c r="M111" s="132">
        <v>0</v>
      </c>
      <c r="N111" s="133"/>
    </row>
    <row r="112" spans="1:14" x14ac:dyDescent="0.25">
      <c r="A112" s="206" t="s">
        <v>53</v>
      </c>
      <c r="B112" s="207"/>
      <c r="C112" s="177"/>
      <c r="D112" s="166"/>
      <c r="E112" s="198"/>
      <c r="F112" s="14" t="s">
        <v>75</v>
      </c>
      <c r="G112" s="44">
        <v>0</v>
      </c>
      <c r="H112" s="148" t="s">
        <v>0</v>
      </c>
      <c r="I112" s="153" t="s">
        <v>0</v>
      </c>
      <c r="J112" s="66">
        <f>SUMPRODUCT(($H112="r")*(G112)+($I112="r")*(G112))+'2'!J112-K112-M112</f>
        <v>0</v>
      </c>
      <c r="K112" s="138">
        <v>0</v>
      </c>
      <c r="L112" s="139" t="s">
        <v>0</v>
      </c>
      <c r="M112" s="132">
        <v>0</v>
      </c>
      <c r="N112" s="133"/>
    </row>
    <row r="113" spans="1:14" ht="15.75" thickBot="1" x14ac:dyDescent="0.3">
      <c r="A113" s="206" t="s">
        <v>54</v>
      </c>
      <c r="B113" s="207"/>
      <c r="C113" s="178"/>
      <c r="D113" s="168"/>
      <c r="E113" s="199"/>
      <c r="F113" s="14" t="s">
        <v>75</v>
      </c>
      <c r="G113" s="44">
        <v>0</v>
      </c>
      <c r="H113" s="149" t="s">
        <v>0</v>
      </c>
      <c r="I113" s="154" t="s">
        <v>0</v>
      </c>
      <c r="J113" s="66">
        <f>SUMPRODUCT(($H113="r")*(G113)+($I113="r")*(G113))+'2'!J113-K113-M113</f>
        <v>0</v>
      </c>
      <c r="K113" s="138">
        <v>0</v>
      </c>
      <c r="L113" s="140" t="s">
        <v>0</v>
      </c>
      <c r="M113" s="132">
        <v>0</v>
      </c>
      <c r="N113" s="134"/>
    </row>
    <row r="114" spans="1:14" ht="15.75" thickBot="1" x14ac:dyDescent="0.3">
      <c r="A114" s="29" t="s">
        <v>109</v>
      </c>
      <c r="B114" s="53"/>
      <c r="C114" s="163"/>
      <c r="D114" s="163"/>
      <c r="E114" s="195"/>
      <c r="F114" s="74" t="s">
        <v>75</v>
      </c>
      <c r="G114" s="75">
        <v>0</v>
      </c>
      <c r="H114" s="73"/>
      <c r="I114" s="67"/>
      <c r="J114" s="55" t="s">
        <v>0</v>
      </c>
      <c r="K114" s="98">
        <v>0</v>
      </c>
      <c r="L114" s="136" t="s">
        <v>0</v>
      </c>
      <c r="M114" s="98">
        <v>0</v>
      </c>
      <c r="N114" s="56" t="s">
        <v>0</v>
      </c>
    </row>
    <row r="115" spans="1:14" x14ac:dyDescent="0.25">
      <c r="A115" s="206" t="s">
        <v>55</v>
      </c>
      <c r="B115" s="207"/>
      <c r="C115" s="175"/>
      <c r="D115" s="165"/>
      <c r="E115" s="197"/>
      <c r="F115" s="14" t="s">
        <v>75</v>
      </c>
      <c r="G115" s="44">
        <v>0</v>
      </c>
      <c r="H115" s="147" t="s">
        <v>0</v>
      </c>
      <c r="I115" s="152" t="s">
        <v>0</v>
      </c>
      <c r="J115" s="66">
        <f>SUMPRODUCT(($H115="r")*(G115)+($I115="r")*(G115))+'2'!J115-K115-M115</f>
        <v>0</v>
      </c>
      <c r="K115" s="138">
        <v>0</v>
      </c>
      <c r="L115" s="141"/>
      <c r="M115" s="132">
        <v>0</v>
      </c>
      <c r="N115" s="135"/>
    </row>
    <row r="116" spans="1:14" x14ac:dyDescent="0.25">
      <c r="A116" s="206" t="s">
        <v>56</v>
      </c>
      <c r="B116" s="207"/>
      <c r="C116" s="176"/>
      <c r="D116" s="166"/>
      <c r="E116" s="198"/>
      <c r="F116" s="14" t="s">
        <v>75</v>
      </c>
      <c r="G116" s="44">
        <v>0</v>
      </c>
      <c r="H116" s="148" t="s">
        <v>0</v>
      </c>
      <c r="I116" s="153" t="s">
        <v>0</v>
      </c>
      <c r="J116" s="66">
        <f>SUMPRODUCT(($H116="r")*(G116)+($I116="r")*(G116))+'2'!J116-K116-M116</f>
        <v>0</v>
      </c>
      <c r="K116" s="138">
        <v>0</v>
      </c>
      <c r="L116" s="139"/>
      <c r="M116" s="132">
        <v>0</v>
      </c>
      <c r="N116" s="133"/>
    </row>
    <row r="117" spans="1:14" x14ac:dyDescent="0.25">
      <c r="A117" s="206" t="s">
        <v>62</v>
      </c>
      <c r="B117" s="207"/>
      <c r="C117" s="176"/>
      <c r="D117" s="166"/>
      <c r="E117" s="198"/>
      <c r="F117" s="14" t="s">
        <v>75</v>
      </c>
      <c r="G117" s="44">
        <v>0</v>
      </c>
      <c r="H117" s="148" t="s">
        <v>0</v>
      </c>
      <c r="I117" s="153" t="s">
        <v>0</v>
      </c>
      <c r="J117" s="66">
        <f>SUMPRODUCT(($H117="r")*(G117)+($I117="r")*(G117))+'2'!J117-K117-M117</f>
        <v>0</v>
      </c>
      <c r="K117" s="138">
        <v>0</v>
      </c>
      <c r="L117" s="139"/>
      <c r="M117" s="132">
        <v>0</v>
      </c>
      <c r="N117" s="133"/>
    </row>
    <row r="118" spans="1:14" x14ac:dyDescent="0.25">
      <c r="A118" s="206" t="s">
        <v>98</v>
      </c>
      <c r="B118" s="207"/>
      <c r="C118" s="177"/>
      <c r="D118" s="166"/>
      <c r="E118" s="198"/>
      <c r="F118" s="14" t="s">
        <v>75</v>
      </c>
      <c r="G118" s="44">
        <v>0</v>
      </c>
      <c r="H118" s="148" t="s">
        <v>0</v>
      </c>
      <c r="I118" s="153" t="s">
        <v>0</v>
      </c>
      <c r="J118" s="66">
        <f>SUMPRODUCT(($H118="r")*(G118)+($I118="r")*(G118))+'2'!J118-K118-M118</f>
        <v>0</v>
      </c>
      <c r="K118" s="138">
        <v>0</v>
      </c>
      <c r="L118" s="139"/>
      <c r="M118" s="132">
        <v>0</v>
      </c>
      <c r="N118" s="133"/>
    </row>
    <row r="119" spans="1:14" x14ac:dyDescent="0.25">
      <c r="A119" s="206" t="s">
        <v>99</v>
      </c>
      <c r="B119" s="207"/>
      <c r="C119" s="175"/>
      <c r="D119" s="166"/>
      <c r="E119" s="198"/>
      <c r="F119" s="14" t="s">
        <v>75</v>
      </c>
      <c r="G119" s="44">
        <v>0</v>
      </c>
      <c r="H119" s="148" t="s">
        <v>0</v>
      </c>
      <c r="I119" s="153" t="s">
        <v>0</v>
      </c>
      <c r="J119" s="66">
        <f>SUMPRODUCT(($H119="r")*(G119)+($I119="r")*(G119))+'2'!J119-K119-M119</f>
        <v>0</v>
      </c>
      <c r="K119" s="138">
        <v>0</v>
      </c>
      <c r="L119" s="139"/>
      <c r="M119" s="132">
        <v>0</v>
      </c>
      <c r="N119" s="133"/>
    </row>
    <row r="120" spans="1:14" x14ac:dyDescent="0.25">
      <c r="A120" s="206" t="s">
        <v>100</v>
      </c>
      <c r="B120" s="207"/>
      <c r="C120" s="176"/>
      <c r="D120" s="166"/>
      <c r="E120" s="198"/>
      <c r="F120" s="14" t="s">
        <v>75</v>
      </c>
      <c r="G120" s="44">
        <v>0</v>
      </c>
      <c r="H120" s="148" t="s">
        <v>0</v>
      </c>
      <c r="I120" s="153" t="s">
        <v>0</v>
      </c>
      <c r="J120" s="66">
        <f>SUMPRODUCT(($H120="r")*(G120)+($I120="r")*(G120))+'2'!J120-K120-M120</f>
        <v>0</v>
      </c>
      <c r="K120" s="138">
        <v>0</v>
      </c>
      <c r="L120" s="139"/>
      <c r="M120" s="132">
        <v>0</v>
      </c>
      <c r="N120" s="133"/>
    </row>
    <row r="121" spans="1:14" ht="15.75" thickBot="1" x14ac:dyDescent="0.3">
      <c r="A121" s="206" t="s">
        <v>101</v>
      </c>
      <c r="B121" s="207"/>
      <c r="C121" s="176"/>
      <c r="D121" s="166"/>
      <c r="E121" s="198"/>
      <c r="F121" s="14" t="s">
        <v>75</v>
      </c>
      <c r="G121" s="44">
        <v>0</v>
      </c>
      <c r="H121" s="149" t="s">
        <v>0</v>
      </c>
      <c r="I121" s="154" t="s">
        <v>0</v>
      </c>
      <c r="J121" s="66">
        <f>SUMPRODUCT(($H121="r")*(G121)+($I121="r")*(G121))+'2'!J121-K121-M121</f>
        <v>0</v>
      </c>
      <c r="K121" s="138">
        <v>0</v>
      </c>
      <c r="L121" s="139"/>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x14ac:dyDescent="0.25">
      <c r="A124" s="28"/>
      <c r="B124" s="28"/>
      <c r="F124" s="19"/>
      <c r="G124" s="5"/>
      <c r="H124" s="17"/>
      <c r="I124" s="17"/>
    </row>
    <row r="125" spans="1:14" x14ac:dyDescent="0.25">
      <c r="A125" s="19"/>
      <c r="B125" s="99" t="s">
        <v>0</v>
      </c>
      <c r="F125" s="19"/>
      <c r="G125" s="5"/>
      <c r="H125" s="17"/>
      <c r="I125" s="17"/>
    </row>
    <row r="126" spans="1:14" ht="15.75" thickBot="1" x14ac:dyDescent="0.3">
      <c r="A126" s="114" t="s">
        <v>63</v>
      </c>
      <c r="B126" s="94" t="s">
        <v>115</v>
      </c>
      <c r="C126" s="213" t="s">
        <v>153</v>
      </c>
      <c r="D126" s="214"/>
      <c r="E126" s="192" t="s">
        <v>151</v>
      </c>
      <c r="F126" s="122" t="s">
        <v>126</v>
      </c>
      <c r="G126" s="47" t="s">
        <v>2</v>
      </c>
      <c r="H126" s="81">
        <f>H106+1</f>
        <v>42393</v>
      </c>
      <c r="I126" s="81">
        <f>I106+1</f>
        <v>42400</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7" t="s">
        <v>0</v>
      </c>
      <c r="I127" s="152" t="s">
        <v>0</v>
      </c>
      <c r="J127" s="66">
        <f>SUMPRODUCT(($H127="r")*(G127)+($I127="r")*(G127))+'2'!J127-K127-M127</f>
        <v>0</v>
      </c>
      <c r="K127" s="138">
        <v>0</v>
      </c>
      <c r="L127" s="139" t="s">
        <v>0</v>
      </c>
      <c r="M127" s="132">
        <v>0</v>
      </c>
      <c r="N127" s="133" t="s">
        <v>0</v>
      </c>
    </row>
    <row r="128" spans="1:14" x14ac:dyDescent="0.25">
      <c r="A128" s="206" t="s">
        <v>65</v>
      </c>
      <c r="B128" s="207"/>
      <c r="C128" s="176"/>
      <c r="D128" s="166"/>
      <c r="E128" s="198"/>
      <c r="F128" s="14" t="s">
        <v>75</v>
      </c>
      <c r="G128" s="44">
        <v>0</v>
      </c>
      <c r="H128" s="148" t="s">
        <v>0</v>
      </c>
      <c r="I128" s="153" t="s">
        <v>0</v>
      </c>
      <c r="J128" s="66">
        <f>SUMPRODUCT(($H128="r")*(G128)+($I128="r")*(G128))+'2'!J128-K128-M128</f>
        <v>0</v>
      </c>
      <c r="K128" s="138">
        <v>0</v>
      </c>
      <c r="L128" s="139" t="s">
        <v>0</v>
      </c>
      <c r="M128" s="132">
        <v>0</v>
      </c>
      <c r="N128" s="133"/>
    </row>
    <row r="129" spans="1:14" x14ac:dyDescent="0.25">
      <c r="A129" s="206" t="s">
        <v>66</v>
      </c>
      <c r="B129" s="207"/>
      <c r="C129" s="176"/>
      <c r="D129" s="166"/>
      <c r="E129" s="198"/>
      <c r="F129" s="14" t="s">
        <v>75</v>
      </c>
      <c r="G129" s="44">
        <v>0</v>
      </c>
      <c r="H129" s="148" t="s">
        <v>0</v>
      </c>
      <c r="I129" s="153" t="s">
        <v>0</v>
      </c>
      <c r="J129" s="66">
        <f>SUMPRODUCT(($H129="r")*(G129)+($I129="r")*(G129))+'2'!J129-K129-M129</f>
        <v>0</v>
      </c>
      <c r="K129" s="138">
        <v>0</v>
      </c>
      <c r="L129" s="139" t="s">
        <v>0</v>
      </c>
      <c r="M129" s="132">
        <v>0</v>
      </c>
      <c r="N129" s="133"/>
    </row>
    <row r="130" spans="1:14" x14ac:dyDescent="0.25">
      <c r="A130" s="206" t="s">
        <v>67</v>
      </c>
      <c r="B130" s="207"/>
      <c r="C130" s="176"/>
      <c r="D130" s="166"/>
      <c r="E130" s="198"/>
      <c r="F130" s="14" t="s">
        <v>75</v>
      </c>
      <c r="G130" s="44">
        <v>0</v>
      </c>
      <c r="H130" s="148" t="s">
        <v>0</v>
      </c>
      <c r="I130" s="153" t="s">
        <v>0</v>
      </c>
      <c r="J130" s="66">
        <f>SUMPRODUCT(($H130="r")*(G130)+($I130="r")*(G130))+'2'!J130-K130-M130</f>
        <v>0</v>
      </c>
      <c r="K130" s="138">
        <v>0</v>
      </c>
      <c r="L130" s="139" t="s">
        <v>0</v>
      </c>
      <c r="M130" s="132">
        <v>0</v>
      </c>
      <c r="N130" s="133"/>
    </row>
    <row r="131" spans="1:14" x14ac:dyDescent="0.25">
      <c r="A131" s="206" t="s">
        <v>68</v>
      </c>
      <c r="B131" s="207"/>
      <c r="C131" s="176"/>
      <c r="D131" s="166"/>
      <c r="E131" s="198"/>
      <c r="F131" s="14" t="s">
        <v>75</v>
      </c>
      <c r="G131" s="44">
        <v>0</v>
      </c>
      <c r="H131" s="148" t="s">
        <v>0</v>
      </c>
      <c r="I131" s="153" t="s">
        <v>0</v>
      </c>
      <c r="J131" s="66">
        <f>SUMPRODUCT(($H131="r")*(G131)+($I131="r")*(G131))+'2'!J131-K131-M131</f>
        <v>0</v>
      </c>
      <c r="K131" s="138">
        <v>0</v>
      </c>
      <c r="L131" s="139" t="s">
        <v>0</v>
      </c>
      <c r="M131" s="132">
        <v>0</v>
      </c>
      <c r="N131" s="133"/>
    </row>
    <row r="132" spans="1:14" x14ac:dyDescent="0.25">
      <c r="A132" s="206" t="s">
        <v>69</v>
      </c>
      <c r="B132" s="207"/>
      <c r="C132" s="176"/>
      <c r="D132" s="166"/>
      <c r="E132" s="198"/>
      <c r="F132" s="14" t="s">
        <v>75</v>
      </c>
      <c r="G132" s="44">
        <v>0</v>
      </c>
      <c r="H132" s="148" t="s">
        <v>0</v>
      </c>
      <c r="I132" s="153" t="s">
        <v>0</v>
      </c>
      <c r="J132" s="66">
        <f>SUMPRODUCT(($H132="r")*(G132)+($I132="r")*(G132))+'2'!J132-K132-M132</f>
        <v>0</v>
      </c>
      <c r="K132" s="138">
        <v>0</v>
      </c>
      <c r="L132" s="139" t="s">
        <v>0</v>
      </c>
      <c r="M132" s="132">
        <v>0</v>
      </c>
      <c r="N132" s="133"/>
    </row>
    <row r="133" spans="1:14" ht="15.75" thickBot="1" x14ac:dyDescent="0.3">
      <c r="A133" s="206" t="s">
        <v>70</v>
      </c>
      <c r="B133" s="207"/>
      <c r="C133" s="179"/>
      <c r="D133" s="168"/>
      <c r="E133" s="199"/>
      <c r="F133" s="14" t="s">
        <v>75</v>
      </c>
      <c r="G133" s="44">
        <v>0</v>
      </c>
      <c r="H133" s="149" t="s">
        <v>0</v>
      </c>
      <c r="I133" s="154" t="s">
        <v>0</v>
      </c>
      <c r="J133" s="66">
        <f>SUMPRODUCT(($H133="r")*(G133)+($I133="r")*(G133))+'2'!J133-K133-M133</f>
        <v>0</v>
      </c>
      <c r="K133" s="138">
        <v>0</v>
      </c>
      <c r="L133" s="140" t="s">
        <v>0</v>
      </c>
      <c r="M133" s="132">
        <v>0</v>
      </c>
      <c r="N133" s="134"/>
    </row>
    <row r="134" spans="1:14" ht="15.75" thickBot="1" x14ac:dyDescent="0.3">
      <c r="A134" s="29" t="s">
        <v>109</v>
      </c>
      <c r="B134" s="53"/>
      <c r="C134" s="163"/>
      <c r="D134" s="163"/>
      <c r="E134" s="195"/>
      <c r="F134" s="74" t="s">
        <v>75</v>
      </c>
      <c r="G134" s="75">
        <v>0</v>
      </c>
      <c r="H134" s="73"/>
      <c r="I134" s="67"/>
      <c r="J134" s="55" t="s">
        <v>0</v>
      </c>
      <c r="K134" s="98">
        <v>0</v>
      </c>
      <c r="L134" s="136" t="s">
        <v>0</v>
      </c>
      <c r="M134" s="98">
        <v>0</v>
      </c>
      <c r="N134" s="56" t="s">
        <v>0</v>
      </c>
    </row>
    <row r="135" spans="1:14" x14ac:dyDescent="0.25">
      <c r="A135" s="246" t="s">
        <v>71</v>
      </c>
      <c r="B135" s="247"/>
      <c r="C135" s="180"/>
      <c r="D135" s="169"/>
      <c r="E135" s="200"/>
      <c r="F135" s="14" t="s">
        <v>75</v>
      </c>
      <c r="G135" s="44">
        <v>0</v>
      </c>
      <c r="H135" s="147" t="s">
        <v>0</v>
      </c>
      <c r="I135" s="152" t="s">
        <v>0</v>
      </c>
      <c r="J135" s="66">
        <f>SUMPRODUCT(($H135="r")*(G135)+($I135="r")*(G135))+'2'!J135-K135-M135</f>
        <v>0</v>
      </c>
      <c r="K135" s="138">
        <v>0</v>
      </c>
      <c r="L135" s="141"/>
      <c r="M135" s="132">
        <v>0</v>
      </c>
      <c r="N135" s="135"/>
    </row>
    <row r="136" spans="1:14" x14ac:dyDescent="0.25">
      <c r="A136" s="246" t="s">
        <v>72</v>
      </c>
      <c r="B136" s="247"/>
      <c r="C136" s="181"/>
      <c r="D136" s="170"/>
      <c r="E136" s="201"/>
      <c r="F136" s="14" t="s">
        <v>75</v>
      </c>
      <c r="G136" s="44">
        <v>60</v>
      </c>
      <c r="H136" s="148" t="s">
        <v>0</v>
      </c>
      <c r="I136" s="153" t="s">
        <v>0</v>
      </c>
      <c r="J136" s="66">
        <f>SUMPRODUCT(($H136="r")*(G136)+($I136="r")*(G136))+'2'!J136-K136-M136</f>
        <v>0</v>
      </c>
      <c r="K136" s="138">
        <v>0</v>
      </c>
      <c r="L136" s="139"/>
      <c r="M136" s="132">
        <v>0</v>
      </c>
      <c r="N136" s="133"/>
    </row>
    <row r="137" spans="1:14" x14ac:dyDescent="0.25">
      <c r="A137" s="246" t="s">
        <v>73</v>
      </c>
      <c r="B137" s="247"/>
      <c r="C137" s="181"/>
      <c r="D137" s="170"/>
      <c r="E137" s="201"/>
      <c r="F137" s="14" t="s">
        <v>75</v>
      </c>
      <c r="G137" s="44">
        <v>0</v>
      </c>
      <c r="H137" s="148" t="s">
        <v>0</v>
      </c>
      <c r="I137" s="153" t="s">
        <v>0</v>
      </c>
      <c r="J137" s="66">
        <f>SUMPRODUCT(($H137="r")*(G137)+($I137="r")*(G137))+'2'!J137-K137-M137</f>
        <v>0</v>
      </c>
      <c r="K137" s="138">
        <v>0</v>
      </c>
      <c r="L137" s="139"/>
      <c r="M137" s="132">
        <v>0</v>
      </c>
      <c r="N137" s="133"/>
    </row>
    <row r="138" spans="1:14" x14ac:dyDescent="0.25">
      <c r="A138" s="246" t="s">
        <v>102</v>
      </c>
      <c r="B138" s="247"/>
      <c r="C138" s="181"/>
      <c r="D138" s="170"/>
      <c r="E138" s="201"/>
      <c r="F138" s="14" t="s">
        <v>75</v>
      </c>
      <c r="G138" s="44">
        <v>0</v>
      </c>
      <c r="H138" s="148" t="s">
        <v>0</v>
      </c>
      <c r="I138" s="153" t="s">
        <v>0</v>
      </c>
      <c r="J138" s="66">
        <f>SUMPRODUCT(($H138="r")*(G138)+($I138="r")*(G138))+'2'!J138-K138-M138</f>
        <v>0</v>
      </c>
      <c r="K138" s="138">
        <v>0</v>
      </c>
      <c r="L138" s="139"/>
      <c r="M138" s="132">
        <v>0</v>
      </c>
      <c r="N138" s="133"/>
    </row>
    <row r="139" spans="1:14" x14ac:dyDescent="0.25">
      <c r="A139" s="246" t="s">
        <v>103</v>
      </c>
      <c r="B139" s="247"/>
      <c r="C139" s="181"/>
      <c r="D139" s="170"/>
      <c r="E139" s="201"/>
      <c r="F139" s="14" t="s">
        <v>75</v>
      </c>
      <c r="G139" s="44">
        <v>0</v>
      </c>
      <c r="H139" s="148" t="s">
        <v>0</v>
      </c>
      <c r="I139" s="153" t="s">
        <v>0</v>
      </c>
      <c r="J139" s="66">
        <f>SUMPRODUCT(($H139="r")*(G139)+($I139="r")*(G139))+'2'!J139-K139-M139</f>
        <v>0</v>
      </c>
      <c r="K139" s="138">
        <v>0</v>
      </c>
      <c r="L139" s="139"/>
      <c r="M139" s="132">
        <v>0</v>
      </c>
      <c r="N139" s="133"/>
    </row>
    <row r="140" spans="1:14" x14ac:dyDescent="0.25">
      <c r="A140" s="246" t="s">
        <v>104</v>
      </c>
      <c r="B140" s="247"/>
      <c r="C140" s="181"/>
      <c r="D140" s="170"/>
      <c r="E140" s="201"/>
      <c r="F140" s="14" t="s">
        <v>75</v>
      </c>
      <c r="G140" s="44">
        <v>0</v>
      </c>
      <c r="H140" s="148" t="s">
        <v>0</v>
      </c>
      <c r="I140" s="153" t="s">
        <v>0</v>
      </c>
      <c r="J140" s="66">
        <f>SUMPRODUCT(($H140="r")*(G140)+($I140="r")*(G140))+'2'!J140-K140-M140</f>
        <v>0</v>
      </c>
      <c r="K140" s="138">
        <v>0</v>
      </c>
      <c r="L140" s="139"/>
      <c r="M140" s="132">
        <v>0</v>
      </c>
      <c r="N140" s="133"/>
    </row>
    <row r="141" spans="1:14" ht="15.75" thickBot="1" x14ac:dyDescent="0.3">
      <c r="A141" s="246" t="s">
        <v>105</v>
      </c>
      <c r="B141" s="247"/>
      <c r="C141" s="181"/>
      <c r="D141" s="170"/>
      <c r="E141" s="201"/>
      <c r="F141" s="14" t="s">
        <v>75</v>
      </c>
      <c r="G141" s="44">
        <v>0</v>
      </c>
      <c r="H141" s="149" t="s">
        <v>0</v>
      </c>
      <c r="I141" s="154" t="s">
        <v>0</v>
      </c>
      <c r="J141" s="66">
        <f>SUMPRODUCT(($H141="r")*(G141)+($I141="r")*(G141))+'2'!J141-K141-M141</f>
        <v>0</v>
      </c>
      <c r="K141" s="138">
        <v>0</v>
      </c>
      <c r="L141" s="139"/>
      <c r="M141" s="132">
        <v>0</v>
      </c>
      <c r="N141" s="133"/>
    </row>
    <row r="142" spans="1:14" x14ac:dyDescent="0.25">
      <c r="A142" s="256" t="s">
        <v>10</v>
      </c>
      <c r="B142" s="256"/>
      <c r="C142" s="257"/>
      <c r="D142" s="257"/>
      <c r="E142" s="257"/>
      <c r="F142" s="258"/>
      <c r="G142" s="31">
        <f>G127+G128+G129+G130+G131+G132+G133+G135+G136+G137+G138+G139+G140+G141</f>
        <v>60</v>
      </c>
      <c r="H142" s="57">
        <f>SUMPRODUCT(G127:G141*((H127:H141="p")+(H127:H141="a")))/60</f>
        <v>0</v>
      </c>
      <c r="I142" s="57">
        <f>SUMPRODUCT(G127:G141*((I127:I141="p")+(I127:I141="a")))/60</f>
        <v>0</v>
      </c>
      <c r="J142" s="87" t="s">
        <v>0</v>
      </c>
      <c r="K142" s="16" t="s">
        <v>0</v>
      </c>
      <c r="L142" s="84"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78"/>
      <c r="B144" s="78"/>
      <c r="C144" s="171"/>
      <c r="D144" s="171"/>
      <c r="E144" s="171"/>
      <c r="F144" s="79"/>
      <c r="G144" s="22"/>
      <c r="H144" s="43"/>
      <c r="I144" s="43"/>
    </row>
    <row r="145" spans="1:11" x14ac:dyDescent="0.25">
      <c r="A145" s="77"/>
      <c r="B145" s="77"/>
      <c r="C145" s="51"/>
      <c r="D145" s="51"/>
      <c r="E145" s="51"/>
      <c r="F145" s="77"/>
      <c r="G145" s="77"/>
      <c r="H145" s="43"/>
      <c r="I145" s="43"/>
      <c r="J145" s="32"/>
    </row>
    <row r="146" spans="1:11" x14ac:dyDescent="0.25">
      <c r="A146" s="117" t="s">
        <v>110</v>
      </c>
      <c r="B146" s="77"/>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28" t="s">
        <v>0</v>
      </c>
      <c r="B148" s="229"/>
      <c r="C148" s="229"/>
      <c r="D148" s="229"/>
      <c r="E148" s="229"/>
      <c r="F148" s="230"/>
      <c r="G148" s="41">
        <v>0</v>
      </c>
      <c r="H148" s="222">
        <f>G148/60</f>
        <v>0</v>
      </c>
      <c r="I148" s="223"/>
      <c r="J148" s="35"/>
    </row>
    <row r="149" spans="1:11" x14ac:dyDescent="0.25">
      <c r="A149" s="228" t="s">
        <v>0</v>
      </c>
      <c r="B149" s="229"/>
      <c r="C149" s="229"/>
      <c r="D149" s="229"/>
      <c r="E149" s="229"/>
      <c r="F149" s="230"/>
      <c r="G149" s="41">
        <v>0</v>
      </c>
      <c r="H149" s="222">
        <f t="shared" ref="H149:H157" si="0">G149/60</f>
        <v>0</v>
      </c>
      <c r="I149" s="223"/>
      <c r="J149" s="35"/>
    </row>
    <row r="150" spans="1:11" x14ac:dyDescent="0.25">
      <c r="A150" s="228" t="s">
        <v>0</v>
      </c>
      <c r="B150" s="229"/>
      <c r="C150" s="229"/>
      <c r="D150" s="229"/>
      <c r="E150" s="229"/>
      <c r="F150" s="230"/>
      <c r="G150" s="41">
        <v>0</v>
      </c>
      <c r="H150" s="222">
        <f t="shared" si="0"/>
        <v>0</v>
      </c>
      <c r="I150" s="223"/>
      <c r="J150" s="35"/>
    </row>
    <row r="151" spans="1:11" x14ac:dyDescent="0.25">
      <c r="A151" s="228" t="s">
        <v>0</v>
      </c>
      <c r="B151" s="229"/>
      <c r="C151" s="229"/>
      <c r="D151" s="229"/>
      <c r="E151" s="229"/>
      <c r="F151" s="230"/>
      <c r="G151" s="41">
        <v>0</v>
      </c>
      <c r="H151" s="222">
        <f t="shared" si="0"/>
        <v>0</v>
      </c>
      <c r="I151" s="223"/>
      <c r="J151" s="35"/>
    </row>
    <row r="152" spans="1:11" x14ac:dyDescent="0.25">
      <c r="A152" s="228" t="s">
        <v>0</v>
      </c>
      <c r="B152" s="229"/>
      <c r="C152" s="229"/>
      <c r="D152" s="229"/>
      <c r="E152" s="229"/>
      <c r="F152" s="230"/>
      <c r="G152" s="41">
        <v>0</v>
      </c>
      <c r="H152" s="222">
        <f t="shared" si="0"/>
        <v>0</v>
      </c>
      <c r="I152" s="223"/>
      <c r="J152" s="35"/>
    </row>
    <row r="153" spans="1:11" x14ac:dyDescent="0.25">
      <c r="A153" s="228" t="s">
        <v>0</v>
      </c>
      <c r="B153" s="229"/>
      <c r="C153" s="229"/>
      <c r="D153" s="229"/>
      <c r="E153" s="229"/>
      <c r="F153" s="230"/>
      <c r="G153" s="41">
        <v>0</v>
      </c>
      <c r="H153" s="222">
        <f t="shared" si="0"/>
        <v>0</v>
      </c>
      <c r="I153" s="223"/>
      <c r="J153" s="35"/>
    </row>
    <row r="154" spans="1:11" x14ac:dyDescent="0.25">
      <c r="A154" s="228" t="s">
        <v>0</v>
      </c>
      <c r="B154" s="229"/>
      <c r="C154" s="229"/>
      <c r="D154" s="229"/>
      <c r="E154" s="229"/>
      <c r="F154" s="230"/>
      <c r="G154" s="41">
        <v>0</v>
      </c>
      <c r="H154" s="222">
        <f t="shared" si="0"/>
        <v>0</v>
      </c>
      <c r="I154" s="223"/>
      <c r="J154" s="35"/>
    </row>
    <row r="155" spans="1:11" x14ac:dyDescent="0.25">
      <c r="A155" s="228" t="s">
        <v>0</v>
      </c>
      <c r="B155" s="229"/>
      <c r="C155" s="229"/>
      <c r="D155" s="229"/>
      <c r="E155" s="229"/>
      <c r="F155" s="230"/>
      <c r="G155" s="41">
        <v>0</v>
      </c>
      <c r="H155" s="222">
        <f t="shared" si="0"/>
        <v>0</v>
      </c>
      <c r="I155" s="223"/>
      <c r="J155" s="35"/>
    </row>
    <row r="156" spans="1:11" x14ac:dyDescent="0.25">
      <c r="A156" s="228" t="s">
        <v>0</v>
      </c>
      <c r="B156" s="229"/>
      <c r="C156" s="229"/>
      <c r="D156" s="229"/>
      <c r="E156" s="229"/>
      <c r="F156" s="230"/>
      <c r="G156" s="41">
        <v>0</v>
      </c>
      <c r="H156" s="222">
        <f t="shared" si="0"/>
        <v>0</v>
      </c>
      <c r="I156" s="223"/>
      <c r="J156" s="35"/>
    </row>
    <row r="157" spans="1:11" x14ac:dyDescent="0.25">
      <c r="A157" s="228" t="s">
        <v>0</v>
      </c>
      <c r="B157" s="229"/>
      <c r="C157" s="229"/>
      <c r="D157" s="229"/>
      <c r="E157" s="229"/>
      <c r="F157" s="230"/>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0</v>
      </c>
      <c r="I159" s="219"/>
      <c r="J159" s="35"/>
    </row>
    <row r="160" spans="1:11" x14ac:dyDescent="0.25">
      <c r="A160" s="80"/>
      <c r="B160" s="80"/>
      <c r="C160" s="172"/>
      <c r="D160" s="172"/>
      <c r="E160" s="172"/>
      <c r="F160" s="92" t="s">
        <v>119</v>
      </c>
      <c r="G160" s="40">
        <v>0</v>
      </c>
      <c r="H160" s="220">
        <f>H159*G160</f>
        <v>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6"/>
      <c r="G162" s="40"/>
      <c r="H162" s="64"/>
      <c r="I162" s="64"/>
      <c r="J162" s="35"/>
    </row>
    <row r="163" spans="1:10" x14ac:dyDescent="0.25">
      <c r="A163" s="121" t="s">
        <v>124</v>
      </c>
      <c r="B163" s="39"/>
      <c r="C163" s="173"/>
      <c r="D163" s="173"/>
      <c r="E163" s="173"/>
      <c r="F163" s="76"/>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28" t="s">
        <v>0</v>
      </c>
      <c r="B165" s="229"/>
      <c r="C165" s="229"/>
      <c r="D165" s="229"/>
      <c r="E165" s="229"/>
      <c r="F165" s="230"/>
      <c r="G165" s="41">
        <v>0</v>
      </c>
      <c r="H165" s="239">
        <f>G165/60</f>
        <v>0</v>
      </c>
      <c r="I165" s="240"/>
      <c r="J165" s="35"/>
    </row>
    <row r="166" spans="1:10" x14ac:dyDescent="0.25">
      <c r="A166" s="228" t="s">
        <v>0</v>
      </c>
      <c r="B166" s="229"/>
      <c r="C166" s="229"/>
      <c r="D166" s="229"/>
      <c r="E166" s="229"/>
      <c r="F166" s="230"/>
      <c r="G166" s="41">
        <v>0</v>
      </c>
      <c r="H166" s="239">
        <f t="shared" ref="H166:H174" si="2">G166/60</f>
        <v>0</v>
      </c>
      <c r="I166" s="240"/>
      <c r="J166" s="35"/>
    </row>
    <row r="167" spans="1:10" x14ac:dyDescent="0.25">
      <c r="A167" s="228" t="s">
        <v>0</v>
      </c>
      <c r="B167" s="229"/>
      <c r="C167" s="229"/>
      <c r="D167" s="229"/>
      <c r="E167" s="229"/>
      <c r="F167" s="230"/>
      <c r="G167" s="41">
        <v>0</v>
      </c>
      <c r="H167" s="239">
        <f t="shared" si="2"/>
        <v>0</v>
      </c>
      <c r="I167" s="240"/>
      <c r="J167" s="35"/>
    </row>
    <row r="168" spans="1:10" x14ac:dyDescent="0.25">
      <c r="A168" s="228" t="s">
        <v>0</v>
      </c>
      <c r="B168" s="229"/>
      <c r="C168" s="229"/>
      <c r="D168" s="229"/>
      <c r="E168" s="229"/>
      <c r="F168" s="230"/>
      <c r="G168" s="41">
        <v>0</v>
      </c>
      <c r="H168" s="239">
        <f t="shared" si="2"/>
        <v>0</v>
      </c>
      <c r="I168" s="240"/>
      <c r="J168" s="35"/>
    </row>
    <row r="169" spans="1:10" x14ac:dyDescent="0.25">
      <c r="A169" s="228" t="s">
        <v>0</v>
      </c>
      <c r="B169" s="229"/>
      <c r="C169" s="229"/>
      <c r="D169" s="229"/>
      <c r="E169" s="229"/>
      <c r="F169" s="230"/>
      <c r="G169" s="41">
        <v>0</v>
      </c>
      <c r="H169" s="239">
        <f t="shared" si="2"/>
        <v>0</v>
      </c>
      <c r="I169" s="240"/>
      <c r="J169" s="35"/>
    </row>
    <row r="170" spans="1:10" x14ac:dyDescent="0.25">
      <c r="A170" s="228" t="s">
        <v>0</v>
      </c>
      <c r="B170" s="229"/>
      <c r="C170" s="229"/>
      <c r="D170" s="229"/>
      <c r="E170" s="229"/>
      <c r="F170" s="230"/>
      <c r="G170" s="41">
        <v>0</v>
      </c>
      <c r="H170" s="239">
        <f t="shared" si="2"/>
        <v>0</v>
      </c>
      <c r="I170" s="240"/>
      <c r="J170" s="35"/>
    </row>
    <row r="171" spans="1:10" x14ac:dyDescent="0.25">
      <c r="A171" s="228" t="s">
        <v>0</v>
      </c>
      <c r="B171" s="229"/>
      <c r="C171" s="229"/>
      <c r="D171" s="229"/>
      <c r="E171" s="229"/>
      <c r="F171" s="230"/>
      <c r="G171" s="41">
        <v>0</v>
      </c>
      <c r="H171" s="239">
        <f t="shared" si="2"/>
        <v>0</v>
      </c>
      <c r="I171" s="240"/>
      <c r="J171" s="35"/>
    </row>
    <row r="172" spans="1:10" x14ac:dyDescent="0.25">
      <c r="A172" s="228" t="s">
        <v>0</v>
      </c>
      <c r="B172" s="229"/>
      <c r="C172" s="229"/>
      <c r="D172" s="229"/>
      <c r="E172" s="229"/>
      <c r="F172" s="230"/>
      <c r="G172" s="41">
        <v>0</v>
      </c>
      <c r="H172" s="239">
        <f t="shared" si="2"/>
        <v>0</v>
      </c>
      <c r="I172" s="240"/>
      <c r="J172" s="35"/>
    </row>
    <row r="173" spans="1:10" x14ac:dyDescent="0.25">
      <c r="A173" s="228" t="s">
        <v>0</v>
      </c>
      <c r="B173" s="229"/>
      <c r="C173" s="229"/>
      <c r="D173" s="229"/>
      <c r="E173" s="229"/>
      <c r="F173" s="230"/>
      <c r="G173" s="41">
        <v>0</v>
      </c>
      <c r="H173" s="239">
        <f t="shared" ref="H173" si="3">G173/60</f>
        <v>0</v>
      </c>
      <c r="I173" s="240"/>
      <c r="J173" s="35"/>
    </row>
    <row r="174" spans="1:10" x14ac:dyDescent="0.25">
      <c r="A174" s="228" t="s">
        <v>0</v>
      </c>
      <c r="B174" s="229"/>
      <c r="C174" s="229"/>
      <c r="D174" s="229"/>
      <c r="E174" s="229"/>
      <c r="F174" s="230"/>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28" t="s">
        <v>0</v>
      </c>
      <c r="B181" s="229"/>
      <c r="C181" s="229"/>
      <c r="D181" s="229"/>
      <c r="E181" s="229"/>
      <c r="F181" s="230"/>
      <c r="G181" s="41">
        <v>0</v>
      </c>
      <c r="H181" s="222">
        <f>G181/60</f>
        <v>0</v>
      </c>
      <c r="I181" s="223"/>
      <c r="J181" s="35"/>
    </row>
    <row r="182" spans="1:11" hidden="1" x14ac:dyDescent="0.25">
      <c r="A182" s="228" t="s">
        <v>0</v>
      </c>
      <c r="B182" s="229"/>
      <c r="C182" s="229"/>
      <c r="D182" s="229"/>
      <c r="E182" s="229"/>
      <c r="F182" s="230"/>
      <c r="G182" s="41">
        <v>0</v>
      </c>
      <c r="H182" s="222">
        <f t="shared" ref="H182:H191" si="4">G182/60</f>
        <v>0</v>
      </c>
      <c r="I182" s="223"/>
      <c r="J182" s="35"/>
    </row>
    <row r="183" spans="1:11" hidden="1" x14ac:dyDescent="0.25">
      <c r="A183" s="228" t="s">
        <v>0</v>
      </c>
      <c r="B183" s="229"/>
      <c r="C183" s="229"/>
      <c r="D183" s="229"/>
      <c r="E183" s="229"/>
      <c r="F183" s="230"/>
      <c r="G183" s="41">
        <v>0</v>
      </c>
      <c r="H183" s="222">
        <f t="shared" si="4"/>
        <v>0</v>
      </c>
      <c r="I183" s="223"/>
      <c r="J183" s="35"/>
    </row>
    <row r="184" spans="1:11" hidden="1" x14ac:dyDescent="0.25">
      <c r="A184" s="228" t="s">
        <v>0</v>
      </c>
      <c r="B184" s="229"/>
      <c r="C184" s="229"/>
      <c r="D184" s="229"/>
      <c r="E184" s="229"/>
      <c r="F184" s="230"/>
      <c r="G184" s="41">
        <v>0</v>
      </c>
      <c r="H184" s="222">
        <f t="shared" si="4"/>
        <v>0</v>
      </c>
      <c r="I184" s="223"/>
      <c r="J184" s="35"/>
    </row>
    <row r="185" spans="1:11" hidden="1" x14ac:dyDescent="0.25">
      <c r="A185" s="228" t="s">
        <v>0</v>
      </c>
      <c r="B185" s="229"/>
      <c r="C185" s="229"/>
      <c r="D185" s="229"/>
      <c r="E185" s="229"/>
      <c r="F185" s="230"/>
      <c r="G185" s="41">
        <v>0</v>
      </c>
      <c r="H185" s="222">
        <f t="shared" si="4"/>
        <v>0</v>
      </c>
      <c r="I185" s="223"/>
      <c r="J185" s="35"/>
    </row>
    <row r="186" spans="1:11" hidden="1" x14ac:dyDescent="0.25">
      <c r="A186" s="228" t="s">
        <v>0</v>
      </c>
      <c r="B186" s="229"/>
      <c r="C186" s="229"/>
      <c r="D186" s="229"/>
      <c r="E186" s="229"/>
      <c r="F186" s="230"/>
      <c r="G186" s="41">
        <v>0</v>
      </c>
      <c r="H186" s="222">
        <f t="shared" si="4"/>
        <v>0</v>
      </c>
      <c r="I186" s="223"/>
      <c r="J186" s="35"/>
    </row>
    <row r="187" spans="1:11" hidden="1" x14ac:dyDescent="0.25">
      <c r="A187" s="228" t="s">
        <v>0</v>
      </c>
      <c r="B187" s="229"/>
      <c r="C187" s="229"/>
      <c r="D187" s="229"/>
      <c r="E187" s="229"/>
      <c r="F187" s="230"/>
      <c r="G187" s="41">
        <v>0</v>
      </c>
      <c r="H187" s="222">
        <f t="shared" si="4"/>
        <v>0</v>
      </c>
      <c r="I187" s="223"/>
      <c r="J187" s="35"/>
    </row>
    <row r="188" spans="1:11" hidden="1" x14ac:dyDescent="0.25">
      <c r="A188" s="228" t="s">
        <v>0</v>
      </c>
      <c r="B188" s="229"/>
      <c r="C188" s="229"/>
      <c r="D188" s="229"/>
      <c r="E188" s="229"/>
      <c r="F188" s="230"/>
      <c r="G188" s="41">
        <v>0</v>
      </c>
      <c r="H188" s="222">
        <f t="shared" si="4"/>
        <v>0</v>
      </c>
      <c r="I188" s="223"/>
      <c r="J188" s="35"/>
    </row>
    <row r="189" spans="1:11" hidden="1" x14ac:dyDescent="0.25">
      <c r="A189" s="228" t="s">
        <v>0</v>
      </c>
      <c r="B189" s="229"/>
      <c r="C189" s="229"/>
      <c r="D189" s="229"/>
      <c r="E189" s="229"/>
      <c r="F189" s="230"/>
      <c r="G189" s="41">
        <v>0</v>
      </c>
      <c r="H189" s="222">
        <f t="shared" si="4"/>
        <v>0</v>
      </c>
      <c r="I189" s="223"/>
      <c r="J189" s="35"/>
    </row>
    <row r="190" spans="1:11" hidden="1" x14ac:dyDescent="0.25">
      <c r="A190" s="228" t="s">
        <v>0</v>
      </c>
      <c r="B190" s="229"/>
      <c r="C190" s="229"/>
      <c r="D190" s="229"/>
      <c r="E190" s="229"/>
      <c r="F190" s="230"/>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28" t="s">
        <v>0</v>
      </c>
      <c r="B198" s="229"/>
      <c r="C198" s="229"/>
      <c r="D198" s="229"/>
      <c r="E198" s="229"/>
      <c r="F198" s="230"/>
      <c r="G198" s="41">
        <v>0</v>
      </c>
      <c r="H198" s="222">
        <f>G198/60</f>
        <v>0</v>
      </c>
      <c r="I198" s="223"/>
      <c r="J198" s="35"/>
    </row>
    <row r="199" spans="1:11" hidden="1" x14ac:dyDescent="0.25">
      <c r="A199" s="228" t="s">
        <v>0</v>
      </c>
      <c r="B199" s="229"/>
      <c r="C199" s="229"/>
      <c r="D199" s="229"/>
      <c r="E199" s="229"/>
      <c r="F199" s="230"/>
      <c r="G199" s="41">
        <v>0</v>
      </c>
      <c r="H199" s="222">
        <f t="shared" ref="H199:H207" si="5">G199/60</f>
        <v>0</v>
      </c>
      <c r="I199" s="223"/>
      <c r="J199" s="35"/>
    </row>
    <row r="200" spans="1:11" hidden="1" x14ac:dyDescent="0.25">
      <c r="A200" s="228" t="s">
        <v>0</v>
      </c>
      <c r="B200" s="229"/>
      <c r="C200" s="229"/>
      <c r="D200" s="229"/>
      <c r="E200" s="229"/>
      <c r="F200" s="230"/>
      <c r="G200" s="41">
        <v>0</v>
      </c>
      <c r="H200" s="222">
        <f t="shared" si="5"/>
        <v>0</v>
      </c>
      <c r="I200" s="223"/>
      <c r="J200" s="35"/>
    </row>
    <row r="201" spans="1:11" hidden="1" x14ac:dyDescent="0.25">
      <c r="A201" s="228" t="s">
        <v>0</v>
      </c>
      <c r="B201" s="229"/>
      <c r="C201" s="229"/>
      <c r="D201" s="229"/>
      <c r="E201" s="229"/>
      <c r="F201" s="230"/>
      <c r="G201" s="41">
        <v>0</v>
      </c>
      <c r="H201" s="222">
        <f t="shared" si="5"/>
        <v>0</v>
      </c>
      <c r="I201" s="223"/>
      <c r="J201" s="35"/>
    </row>
    <row r="202" spans="1:11" hidden="1" x14ac:dyDescent="0.25">
      <c r="A202" s="228" t="s">
        <v>0</v>
      </c>
      <c r="B202" s="229"/>
      <c r="C202" s="229"/>
      <c r="D202" s="229"/>
      <c r="E202" s="229"/>
      <c r="F202" s="230"/>
      <c r="G202" s="41">
        <v>0</v>
      </c>
      <c r="H202" s="222">
        <f t="shared" si="5"/>
        <v>0</v>
      </c>
      <c r="I202" s="223"/>
      <c r="J202" s="35"/>
    </row>
    <row r="203" spans="1:11" hidden="1" x14ac:dyDescent="0.25">
      <c r="A203" s="228" t="s">
        <v>0</v>
      </c>
      <c r="B203" s="229"/>
      <c r="C203" s="229"/>
      <c r="D203" s="229"/>
      <c r="E203" s="229"/>
      <c r="F203" s="230"/>
      <c r="G203" s="41">
        <v>0</v>
      </c>
      <c r="H203" s="222">
        <f t="shared" si="5"/>
        <v>0</v>
      </c>
      <c r="I203" s="223"/>
      <c r="J203" s="35"/>
    </row>
    <row r="204" spans="1:11" hidden="1" x14ac:dyDescent="0.25">
      <c r="A204" s="228" t="s">
        <v>0</v>
      </c>
      <c r="B204" s="229"/>
      <c r="C204" s="229"/>
      <c r="D204" s="229"/>
      <c r="E204" s="229"/>
      <c r="F204" s="230"/>
      <c r="G204" s="41">
        <v>0</v>
      </c>
      <c r="H204" s="222">
        <f t="shared" si="5"/>
        <v>0</v>
      </c>
      <c r="I204" s="223"/>
      <c r="J204" s="35"/>
    </row>
    <row r="205" spans="1:11" hidden="1" x14ac:dyDescent="0.25">
      <c r="A205" s="228" t="s">
        <v>0</v>
      </c>
      <c r="B205" s="229"/>
      <c r="C205" s="229"/>
      <c r="D205" s="229"/>
      <c r="E205" s="229"/>
      <c r="F205" s="230"/>
      <c r="G205" s="41">
        <v>0</v>
      </c>
      <c r="H205" s="222">
        <f t="shared" si="5"/>
        <v>0</v>
      </c>
      <c r="I205" s="223"/>
      <c r="J205" s="35"/>
    </row>
    <row r="206" spans="1:11" hidden="1" x14ac:dyDescent="0.25">
      <c r="A206" s="228" t="s">
        <v>0</v>
      </c>
      <c r="B206" s="229"/>
      <c r="C206" s="229"/>
      <c r="D206" s="229"/>
      <c r="E206" s="229"/>
      <c r="F206" s="230"/>
      <c r="G206" s="41">
        <v>0</v>
      </c>
      <c r="H206" s="222">
        <f t="shared" si="5"/>
        <v>0</v>
      </c>
      <c r="I206" s="223"/>
      <c r="J206" s="35"/>
    </row>
    <row r="207" spans="1:11" hidden="1" x14ac:dyDescent="0.25">
      <c r="A207" s="228" t="s">
        <v>0</v>
      </c>
      <c r="B207" s="229"/>
      <c r="C207" s="229"/>
      <c r="D207" s="229"/>
      <c r="E207" s="229"/>
      <c r="F207" s="230"/>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hidden="1"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0</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73" t="s">
        <v>0</v>
      </c>
      <c r="B216" s="273"/>
      <c r="C216" s="273"/>
      <c r="D216" s="273"/>
      <c r="E216" s="273"/>
      <c r="F216" s="273"/>
      <c r="G216" s="273"/>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0</v>
      </c>
      <c r="I218" s="271"/>
    </row>
    <row r="219" spans="1:10" x14ac:dyDescent="0.25">
      <c r="A219" s="2" t="s">
        <v>0</v>
      </c>
      <c r="H219" s="86" t="s">
        <v>0</v>
      </c>
      <c r="I219" s="86"/>
    </row>
  </sheetData>
  <sheetProtection password="CEEF" sheet="1" objects="1" scenarios="1" formatRows="0"/>
  <mergeCells count="234">
    <mergeCell ref="A158:F158"/>
    <mergeCell ref="C26:D26"/>
    <mergeCell ref="C46:D46"/>
    <mergeCell ref="C66:D66"/>
    <mergeCell ref="C86:D86"/>
    <mergeCell ref="C106:D106"/>
    <mergeCell ref="C126:D126"/>
    <mergeCell ref="A204:F204"/>
    <mergeCell ref="A205:F205"/>
    <mergeCell ref="A159:G159"/>
    <mergeCell ref="A27:B27"/>
    <mergeCell ref="A28:B28"/>
    <mergeCell ref="A29:B29"/>
    <mergeCell ref="A30:B30"/>
    <mergeCell ref="A31:B31"/>
    <mergeCell ref="A153:F153"/>
    <mergeCell ref="A154:F154"/>
    <mergeCell ref="A155:F155"/>
    <mergeCell ref="A97:B97"/>
    <mergeCell ref="A98:B98"/>
    <mergeCell ref="A99:B99"/>
    <mergeCell ref="A32:B32"/>
    <mergeCell ref="A49:B49"/>
    <mergeCell ref="A50:B50"/>
    <mergeCell ref="A206:F206"/>
    <mergeCell ref="A173:F173"/>
    <mergeCell ref="A174:F174"/>
    <mergeCell ref="A181:F181"/>
    <mergeCell ref="A182:F182"/>
    <mergeCell ref="A183:F183"/>
    <mergeCell ref="A184:F184"/>
    <mergeCell ref="A185:F185"/>
    <mergeCell ref="A186:F186"/>
    <mergeCell ref="A187:F187"/>
    <mergeCell ref="A188:F188"/>
    <mergeCell ref="A189:F189"/>
    <mergeCell ref="A190:F190"/>
    <mergeCell ref="A198:F198"/>
    <mergeCell ref="A199:F199"/>
    <mergeCell ref="A200:F200"/>
    <mergeCell ref="A201:F201"/>
    <mergeCell ref="A202:F202"/>
    <mergeCell ref="A203:F203"/>
    <mergeCell ref="A191:F191"/>
    <mergeCell ref="C5:D5"/>
    <mergeCell ref="H5:I5"/>
    <mergeCell ref="A22:F22"/>
    <mergeCell ref="A3:B3"/>
    <mergeCell ref="A7:B7"/>
    <mergeCell ref="A8:B8"/>
    <mergeCell ref="A9:B9"/>
    <mergeCell ref="A10:B10"/>
    <mergeCell ref="A11:B11"/>
    <mergeCell ref="A12:B12"/>
    <mergeCell ref="A13:B13"/>
    <mergeCell ref="A15:B15"/>
    <mergeCell ref="A16:B16"/>
    <mergeCell ref="A17:B17"/>
    <mergeCell ref="A18:B18"/>
    <mergeCell ref="A19:B19"/>
    <mergeCell ref="A20:B20"/>
    <mergeCell ref="A21:B21"/>
    <mergeCell ref="C6:D6"/>
    <mergeCell ref="J4:N4"/>
    <mergeCell ref="A1:N1"/>
    <mergeCell ref="A2:N2"/>
    <mergeCell ref="H218:I218"/>
    <mergeCell ref="A23:F23"/>
    <mergeCell ref="A143:F143"/>
    <mergeCell ref="A42:F42"/>
    <mergeCell ref="A43:F43"/>
    <mergeCell ref="A62:F62"/>
    <mergeCell ref="A63:F63"/>
    <mergeCell ref="A82:F82"/>
    <mergeCell ref="A83:F83"/>
    <mergeCell ref="A102:F102"/>
    <mergeCell ref="A103:F103"/>
    <mergeCell ref="H166:I166"/>
    <mergeCell ref="H167:I167"/>
    <mergeCell ref="H149:I149"/>
    <mergeCell ref="H164:I164"/>
    <mergeCell ref="H156:I156"/>
    <mergeCell ref="A148:F148"/>
    <mergeCell ref="A149:F149"/>
    <mergeCell ref="A150:F150"/>
    <mergeCell ref="A151:F151"/>
    <mergeCell ref="A152:F152"/>
    <mergeCell ref="H159:I159"/>
    <mergeCell ref="A122:F122"/>
    <mergeCell ref="A123:F123"/>
    <mergeCell ref="A142:F142"/>
    <mergeCell ref="H147:I147"/>
    <mergeCell ref="H148:I148"/>
    <mergeCell ref="H157:I157"/>
    <mergeCell ref="H158:I158"/>
    <mergeCell ref="H150:I150"/>
    <mergeCell ref="H151:I151"/>
    <mergeCell ref="H152:I152"/>
    <mergeCell ref="H154:I154"/>
    <mergeCell ref="H155:I155"/>
    <mergeCell ref="H153:I153"/>
    <mergeCell ref="A128:B128"/>
    <mergeCell ref="A156:F156"/>
    <mergeCell ref="A157:F157"/>
    <mergeCell ref="A140:B140"/>
    <mergeCell ref="A141:B141"/>
    <mergeCell ref="A135:B135"/>
    <mergeCell ref="A136:B136"/>
    <mergeCell ref="A137:B137"/>
    <mergeCell ref="A138:B138"/>
    <mergeCell ref="A139:B139"/>
    <mergeCell ref="H198:I198"/>
    <mergeCell ref="H199:I199"/>
    <mergeCell ref="H200:I200"/>
    <mergeCell ref="H190:I190"/>
    <mergeCell ref="H191:I191"/>
    <mergeCell ref="H193:I193"/>
    <mergeCell ref="H197:I197"/>
    <mergeCell ref="H176:I176"/>
    <mergeCell ref="H172:I172"/>
    <mergeCell ref="H174:I174"/>
    <mergeCell ref="H186:I186"/>
    <mergeCell ref="H187:I187"/>
    <mergeCell ref="H188:I188"/>
    <mergeCell ref="H189:I189"/>
    <mergeCell ref="H160:I160"/>
    <mergeCell ref="A175:G175"/>
    <mergeCell ref="H175:I175"/>
    <mergeCell ref="H171:I171"/>
    <mergeCell ref="H173:I173"/>
    <mergeCell ref="H165:I165"/>
    <mergeCell ref="A192:G192"/>
    <mergeCell ref="H192:I192"/>
    <mergeCell ref="H180:I180"/>
    <mergeCell ref="H181:I181"/>
    <mergeCell ref="H182:I182"/>
    <mergeCell ref="H183:I183"/>
    <mergeCell ref="H184:I184"/>
    <mergeCell ref="H185:I185"/>
    <mergeCell ref="H169:I169"/>
    <mergeCell ref="H170:I170"/>
    <mergeCell ref="A165:F165"/>
    <mergeCell ref="A166:F166"/>
    <mergeCell ref="A167:F167"/>
    <mergeCell ref="A168:F168"/>
    <mergeCell ref="A169:F169"/>
    <mergeCell ref="A170:F170"/>
    <mergeCell ref="A171:F171"/>
    <mergeCell ref="A172:F172"/>
    <mergeCell ref="H217:I217"/>
    <mergeCell ref="H207:I207"/>
    <mergeCell ref="A208:G208"/>
    <mergeCell ref="H208:I208"/>
    <mergeCell ref="H209:I209"/>
    <mergeCell ref="A216:G216"/>
    <mergeCell ref="H216:I216"/>
    <mergeCell ref="H215:I215"/>
    <mergeCell ref="A215:G215"/>
    <mergeCell ref="A213:G213"/>
    <mergeCell ref="H213:I213"/>
    <mergeCell ref="H212:I212"/>
    <mergeCell ref="A207:F207"/>
    <mergeCell ref="H206:I206"/>
    <mergeCell ref="H204:I204"/>
    <mergeCell ref="H205:I205"/>
    <mergeCell ref="H201:I201"/>
    <mergeCell ref="H202:I202"/>
    <mergeCell ref="H168:I168"/>
    <mergeCell ref="H203:I203"/>
    <mergeCell ref="A33:B33"/>
    <mergeCell ref="A35:B35"/>
    <mergeCell ref="A36:B36"/>
    <mergeCell ref="A37:B37"/>
    <mergeCell ref="A38:B38"/>
    <mergeCell ref="A57:B57"/>
    <mergeCell ref="A58:B58"/>
    <mergeCell ref="A59:B59"/>
    <mergeCell ref="A81:B81"/>
    <mergeCell ref="A87:B87"/>
    <mergeCell ref="A88:B88"/>
    <mergeCell ref="A89:B89"/>
    <mergeCell ref="A90:B90"/>
    <mergeCell ref="A77:B77"/>
    <mergeCell ref="A78:B78"/>
    <mergeCell ref="A79:B79"/>
    <mergeCell ref="A80:B80"/>
    <mergeCell ref="A51:B51"/>
    <mergeCell ref="A76:B76"/>
    <mergeCell ref="A52:B52"/>
    <mergeCell ref="A53:B53"/>
    <mergeCell ref="A39:B39"/>
    <mergeCell ref="A40:B40"/>
    <mergeCell ref="A41:B41"/>
    <mergeCell ref="A47:B47"/>
    <mergeCell ref="A48:B48"/>
    <mergeCell ref="A60:B60"/>
    <mergeCell ref="A61:B61"/>
    <mergeCell ref="A70:B70"/>
    <mergeCell ref="A71:B71"/>
    <mergeCell ref="A72:B72"/>
    <mergeCell ref="A73:B73"/>
    <mergeCell ref="A75:B75"/>
    <mergeCell ref="A67:B67"/>
    <mergeCell ref="A68:B68"/>
    <mergeCell ref="A69:B69"/>
    <mergeCell ref="A55:B55"/>
    <mergeCell ref="A56:B56"/>
    <mergeCell ref="A100:B100"/>
    <mergeCell ref="A101:B101"/>
    <mergeCell ref="A91:B91"/>
    <mergeCell ref="A92:B92"/>
    <mergeCell ref="A93:B93"/>
    <mergeCell ref="A95:B95"/>
    <mergeCell ref="A96:B96"/>
    <mergeCell ref="A112:B112"/>
    <mergeCell ref="A113:B113"/>
    <mergeCell ref="A115:B115"/>
    <mergeCell ref="A116:B116"/>
    <mergeCell ref="A117:B117"/>
    <mergeCell ref="A107:B107"/>
    <mergeCell ref="A108:B108"/>
    <mergeCell ref="A109:B109"/>
    <mergeCell ref="A110:B110"/>
    <mergeCell ref="A111:B111"/>
    <mergeCell ref="A129:B129"/>
    <mergeCell ref="A130:B130"/>
    <mergeCell ref="A131:B131"/>
    <mergeCell ref="A132:B132"/>
    <mergeCell ref="A133:B133"/>
    <mergeCell ref="A118:B118"/>
    <mergeCell ref="A119:B119"/>
    <mergeCell ref="A120:B120"/>
    <mergeCell ref="A121:B121"/>
    <mergeCell ref="A127:B127"/>
  </mergeCells>
  <pageMargins left="0.70866141732283505" right="0.70866141732283505" top="0.74803149606299202" bottom="0.74803149606299202" header="0.31496062992126" footer="0.31496062992126"/>
  <pageSetup paperSize="5" orientation="landscape" horizontalDpi="4294967294" verticalDpi="0" r:id="rId1"/>
  <headerFooter differentFirst="1">
    <oddHeader xml:space="preserve">&amp;L&amp;"-,Gras italique" &amp;C&amp;"+,Gras italique"&amp;8Présences 2016
Paie : 3 </oddHeader>
    <oddFooter xml:space="preserve">&amp;C&amp;P / 7&amp;R </oddFooter>
    <firstHeader xml:space="preserve">&amp;L&amp;"-,Gras" &amp;C&amp;"-,Gras italique"&amp;16 </firstHeader>
    <firstFooter xml:space="preserve">&amp;C </first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tabColor rgb="FFFF0000"/>
  </sheetPr>
  <dimension ref="A1:Q219"/>
  <sheetViews>
    <sheetView showGridLines="0" zoomScaleNormal="100" zoomScalePageLayoutView="140" workbookViewId="0">
      <pane ySplit="5" topLeftCell="A123" activePane="bottomLeft" state="frozen"/>
      <selection activeCell="R16" sqref="R16"/>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130</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'3'!I126+1</f>
        <v>42401</v>
      </c>
      <c r="I6" s="81">
        <f>H126+1</f>
        <v>42408</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f>SUMPRODUCT(($H7="r")*(G7)+($I7="r")*(G7))+'3'!J7-K7-M7</f>
        <v>0</v>
      </c>
      <c r="K7" s="138">
        <v>0</v>
      </c>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SUMPRODUCT(($H8="r")*(G8)+($I8="r")*(G8))+'3'!J8-K8-M8</f>
        <v>0</v>
      </c>
      <c r="K8" s="138">
        <v>0</v>
      </c>
      <c r="L8" s="139"/>
      <c r="M8" s="132">
        <v>0</v>
      </c>
      <c r="N8" s="133"/>
    </row>
    <row r="9" spans="1:15" ht="14.25" customHeight="1" x14ac:dyDescent="0.25">
      <c r="A9" s="206" t="s">
        <v>15</v>
      </c>
      <c r="B9" s="207"/>
      <c r="C9" s="52" t="s">
        <v>0</v>
      </c>
      <c r="D9" s="52"/>
      <c r="E9" s="193"/>
      <c r="F9" s="14" t="s">
        <v>75</v>
      </c>
      <c r="G9" s="54">
        <v>0</v>
      </c>
      <c r="H9" s="148" t="s">
        <v>0</v>
      </c>
      <c r="I9" s="153" t="s">
        <v>0</v>
      </c>
      <c r="J9" s="66">
        <f>SUMPRODUCT(($H9="r")*(G9)+($I9="r")*(G9))+'3'!J9-K9-M9</f>
        <v>0</v>
      </c>
      <c r="K9" s="138">
        <v>0</v>
      </c>
      <c r="L9" s="139"/>
      <c r="M9" s="132">
        <v>0</v>
      </c>
      <c r="N9" s="133"/>
    </row>
    <row r="10" spans="1:15" ht="14.25" customHeight="1" x14ac:dyDescent="0.25">
      <c r="A10" s="206" t="s">
        <v>155</v>
      </c>
      <c r="B10" s="207"/>
      <c r="C10" s="52" t="s">
        <v>0</v>
      </c>
      <c r="D10" s="52"/>
      <c r="E10" s="193"/>
      <c r="F10" s="14" t="s">
        <v>156</v>
      </c>
      <c r="G10" s="54">
        <v>45</v>
      </c>
      <c r="H10" s="148" t="s">
        <v>0</v>
      </c>
      <c r="I10" s="153" t="s">
        <v>0</v>
      </c>
      <c r="J10" s="66">
        <f>SUMPRODUCT(($H10="r")*(G10)+($I10="r")*(G10))+'3'!J10-K10-M10</f>
        <v>0</v>
      </c>
      <c r="K10" s="138">
        <v>0</v>
      </c>
      <c r="L10" s="139"/>
      <c r="M10" s="132">
        <v>0</v>
      </c>
      <c r="N10" s="133"/>
      <c r="O10" s="3"/>
    </row>
    <row r="11" spans="1:15" ht="14.25" customHeight="1" x14ac:dyDescent="0.25">
      <c r="A11" s="206" t="s">
        <v>157</v>
      </c>
      <c r="B11" s="207"/>
      <c r="C11" s="52"/>
      <c r="D11" s="52"/>
      <c r="E11" s="193"/>
      <c r="F11" s="14" t="s">
        <v>158</v>
      </c>
      <c r="G11" s="54">
        <v>30</v>
      </c>
      <c r="H11" s="148" t="s">
        <v>0</v>
      </c>
      <c r="I11" s="153" t="s">
        <v>0</v>
      </c>
      <c r="J11" s="66">
        <f>SUMPRODUCT(($H11="r")*(G11)+($I11="r")*(G11))+'3'!J11-K11-M11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0</v>
      </c>
      <c r="I12" s="153" t="s">
        <v>0</v>
      </c>
      <c r="J12" s="66">
        <f>SUMPRODUCT(($H12="r")*(G12)+($I12="r")*(G12))+'3'!J12-K12-M12</f>
        <v>0</v>
      </c>
      <c r="K12" s="138">
        <v>0</v>
      </c>
      <c r="L12" s="139"/>
      <c r="M12" s="132">
        <v>0</v>
      </c>
      <c r="N12" s="133"/>
    </row>
    <row r="13" spans="1:15" ht="15.75" thickBot="1" x14ac:dyDescent="0.3">
      <c r="A13" s="206" t="s">
        <v>161</v>
      </c>
      <c r="B13" s="207"/>
      <c r="C13" s="162"/>
      <c r="D13" s="162"/>
      <c r="E13" s="194"/>
      <c r="F13" s="14" t="s">
        <v>162</v>
      </c>
      <c r="G13" s="54">
        <v>90</v>
      </c>
      <c r="H13" s="149" t="s">
        <v>0</v>
      </c>
      <c r="I13" s="154" t="s">
        <v>0</v>
      </c>
      <c r="J13" s="66">
        <f>SUMPRODUCT(($H13="r")*(G13)+($I13="r")*(G13))+'3'!J13-K13-M13</f>
        <v>0</v>
      </c>
      <c r="K13" s="138">
        <v>0</v>
      </c>
      <c r="L13" s="140"/>
      <c r="M13" s="132">
        <v>0</v>
      </c>
      <c r="N13" s="134"/>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56" t="s">
        <v>0</v>
      </c>
    </row>
    <row r="15" spans="1:15" x14ac:dyDescent="0.25">
      <c r="A15" s="206" t="s">
        <v>163</v>
      </c>
      <c r="B15" s="207"/>
      <c r="C15" s="164"/>
      <c r="D15" s="164"/>
      <c r="E15" s="196"/>
      <c r="F15" s="14" t="s">
        <v>165</v>
      </c>
      <c r="G15" s="54">
        <v>60</v>
      </c>
      <c r="H15" s="147" t="s">
        <v>0</v>
      </c>
      <c r="I15" s="152" t="s">
        <v>0</v>
      </c>
      <c r="J15" s="66">
        <f>SUMPRODUCT(($H15="r")*(G15)+($I15="r")*(G15))+'3'!J15-K15-M15</f>
        <v>0</v>
      </c>
      <c r="K15" s="138">
        <v>0</v>
      </c>
      <c r="L15" s="141"/>
      <c r="M15" s="132">
        <v>0</v>
      </c>
      <c r="N15" s="135"/>
    </row>
    <row r="16" spans="1:15" x14ac:dyDescent="0.25">
      <c r="A16" s="206" t="s">
        <v>164</v>
      </c>
      <c r="B16" s="207"/>
      <c r="C16" s="52"/>
      <c r="D16" s="52"/>
      <c r="E16" s="193"/>
      <c r="F16" s="14" t="s">
        <v>166</v>
      </c>
      <c r="G16" s="54">
        <v>60</v>
      </c>
      <c r="H16" s="148" t="s">
        <v>0</v>
      </c>
      <c r="I16" s="153" t="s">
        <v>0</v>
      </c>
      <c r="J16" s="66">
        <f>SUMPRODUCT(($H16="r")*(G16)+($I16="r")*(G16))+'3'!J16-K16-M16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SUMPRODUCT(($H17="r")*(G17)+($I17="r")*(G17))+'3'!J17-K17-M17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SUMPRODUCT(($H18="r")*(G18)+($I18="r")*(G18))+'3'!J18-K18-M18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SUMPRODUCT(($H19="r")*(G19)+($I19="r")*(G19))+'3'!J19-K19-M19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SUMPRODUCT(($H20="r")*(G20)+($I20="r")*(G20))+'3'!J20-K20-M20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SUMPRODUCT(($H21="r")*(G21)+($I21="r")*(G21))+'3'!J21-K21-M21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04"/>
    </row>
    <row r="26" spans="1:14" ht="15.75" thickBot="1" x14ac:dyDescent="0.3">
      <c r="A26" s="114" t="s">
        <v>3</v>
      </c>
      <c r="B26" s="94" t="s">
        <v>115</v>
      </c>
      <c r="C26" s="213" t="s">
        <v>153</v>
      </c>
      <c r="D26" s="214"/>
      <c r="E26" s="192" t="s">
        <v>151</v>
      </c>
      <c r="F26" s="122" t="s">
        <v>126</v>
      </c>
      <c r="G26" s="47" t="s">
        <v>2</v>
      </c>
      <c r="H26" s="81">
        <f>H6+1</f>
        <v>42402</v>
      </c>
      <c r="I26" s="81">
        <f>I6+1</f>
        <v>42409</v>
      </c>
      <c r="J26" s="125" t="s">
        <v>77</v>
      </c>
      <c r="K26" s="126" t="s">
        <v>76</v>
      </c>
      <c r="L26" s="127" t="s">
        <v>6</v>
      </c>
      <c r="M26" s="123" t="s">
        <v>76</v>
      </c>
      <c r="N26" s="124" t="s">
        <v>6</v>
      </c>
    </row>
    <row r="27" spans="1:14" x14ac:dyDescent="0.25">
      <c r="A27" s="206" t="s">
        <v>16</v>
      </c>
      <c r="B27" s="207"/>
      <c r="C27" s="166" t="s">
        <v>0</v>
      </c>
      <c r="D27" s="166"/>
      <c r="E27" s="197"/>
      <c r="F27" s="115" t="s">
        <v>75</v>
      </c>
      <c r="G27" s="30">
        <v>0</v>
      </c>
      <c r="H27" s="147" t="s">
        <v>0</v>
      </c>
      <c r="I27" s="152" t="s">
        <v>0</v>
      </c>
      <c r="J27" s="66">
        <f>SUMPRODUCT(($H27="r")*(G27)+($I27="r")*(G27))+'3'!J27-K27-M27</f>
        <v>0</v>
      </c>
      <c r="K27" s="138">
        <v>0</v>
      </c>
      <c r="L27" s="139" t="s">
        <v>0</v>
      </c>
      <c r="M27" s="132">
        <v>0</v>
      </c>
      <c r="N27" s="133" t="s">
        <v>0</v>
      </c>
    </row>
    <row r="28" spans="1:14" x14ac:dyDescent="0.25">
      <c r="A28" s="206" t="s">
        <v>17</v>
      </c>
      <c r="B28" s="207"/>
      <c r="C28" s="166"/>
      <c r="D28" s="166"/>
      <c r="E28" s="198"/>
      <c r="F28" s="14" t="s">
        <v>75</v>
      </c>
      <c r="G28" s="44">
        <v>0</v>
      </c>
      <c r="H28" s="148" t="s">
        <v>0</v>
      </c>
      <c r="I28" s="153" t="s">
        <v>0</v>
      </c>
      <c r="J28" s="66">
        <f>SUMPRODUCT(($H28="r")*(G28)+($I28="r")*(G28))+'3'!J28-K28-M28</f>
        <v>0</v>
      </c>
      <c r="K28" s="138">
        <v>0</v>
      </c>
      <c r="L28" s="139"/>
      <c r="M28" s="132">
        <v>0</v>
      </c>
      <c r="N28" s="133"/>
    </row>
    <row r="29" spans="1:14" x14ac:dyDescent="0.25">
      <c r="A29" s="206" t="s">
        <v>18</v>
      </c>
      <c r="B29" s="207"/>
      <c r="C29" s="166"/>
      <c r="D29" s="166"/>
      <c r="E29" s="198"/>
      <c r="F29" s="14" t="s">
        <v>75</v>
      </c>
      <c r="G29" s="44">
        <v>0</v>
      </c>
      <c r="H29" s="148" t="s">
        <v>0</v>
      </c>
      <c r="I29" s="153" t="s">
        <v>0</v>
      </c>
      <c r="J29" s="66">
        <f>SUMPRODUCT(($H29="r")*(G29)+($I29="r")*(G29))+'3'!J29-K29-M29</f>
        <v>0</v>
      </c>
      <c r="K29" s="138">
        <v>0</v>
      </c>
      <c r="L29" s="139"/>
      <c r="M29" s="132">
        <v>0</v>
      </c>
      <c r="N29" s="133"/>
    </row>
    <row r="30" spans="1:14" x14ac:dyDescent="0.25">
      <c r="A30" s="206" t="s">
        <v>19</v>
      </c>
      <c r="B30" s="207"/>
      <c r="C30" s="166"/>
      <c r="D30" s="166"/>
      <c r="E30" s="198"/>
      <c r="F30" s="14" t="s">
        <v>75</v>
      </c>
      <c r="G30" s="44">
        <v>0</v>
      </c>
      <c r="H30" s="148" t="s">
        <v>0</v>
      </c>
      <c r="I30" s="153" t="s">
        <v>0</v>
      </c>
      <c r="J30" s="66">
        <f>SUMPRODUCT(($H30="r")*(G30)+($I30="r")*(G30))+'3'!J30-K30-M30</f>
        <v>0</v>
      </c>
      <c r="K30" s="138">
        <v>0</v>
      </c>
      <c r="L30" s="139"/>
      <c r="M30" s="132">
        <v>0</v>
      </c>
      <c r="N30" s="133"/>
    </row>
    <row r="31" spans="1:14" x14ac:dyDescent="0.25">
      <c r="A31" s="206" t="s">
        <v>20</v>
      </c>
      <c r="B31" s="207"/>
      <c r="C31" s="166"/>
      <c r="D31" s="166"/>
      <c r="E31" s="198"/>
      <c r="F31" s="14" t="s">
        <v>75</v>
      </c>
      <c r="G31" s="44">
        <v>0</v>
      </c>
      <c r="H31" s="148" t="s">
        <v>0</v>
      </c>
      <c r="I31" s="153" t="s">
        <v>0</v>
      </c>
      <c r="J31" s="66">
        <f>SUMPRODUCT(($H31="r")*(G31)+($I31="r")*(G31))+'3'!J31-K31-M31</f>
        <v>0</v>
      </c>
      <c r="K31" s="138">
        <v>0</v>
      </c>
      <c r="L31" s="139"/>
      <c r="M31" s="132">
        <v>0</v>
      </c>
      <c r="N31" s="133"/>
    </row>
    <row r="32" spans="1:14" x14ac:dyDescent="0.25">
      <c r="A32" s="206" t="s">
        <v>21</v>
      </c>
      <c r="B32" s="207"/>
      <c r="C32" s="166"/>
      <c r="D32" s="166"/>
      <c r="E32" s="198"/>
      <c r="F32" s="14" t="s">
        <v>75</v>
      </c>
      <c r="G32" s="44">
        <v>0</v>
      </c>
      <c r="H32" s="148" t="s">
        <v>0</v>
      </c>
      <c r="I32" s="153" t="s">
        <v>0</v>
      </c>
      <c r="J32" s="66">
        <f>SUMPRODUCT(($H32="r")*(G32)+($I32="r")*(G32))+'3'!J32-K32-M32</f>
        <v>0</v>
      </c>
      <c r="K32" s="138">
        <v>0</v>
      </c>
      <c r="L32" s="139"/>
      <c r="M32" s="132">
        <v>0</v>
      </c>
      <c r="N32" s="133"/>
    </row>
    <row r="33" spans="1:17" ht="15.75" thickBot="1" x14ac:dyDescent="0.3">
      <c r="A33" s="206" t="s">
        <v>22</v>
      </c>
      <c r="B33" s="207"/>
      <c r="C33" s="168"/>
      <c r="D33" s="168"/>
      <c r="E33" s="199"/>
      <c r="F33" s="14" t="s">
        <v>75</v>
      </c>
      <c r="G33" s="44">
        <v>0</v>
      </c>
      <c r="H33" s="149" t="s">
        <v>0</v>
      </c>
      <c r="I33" s="154" t="s">
        <v>0</v>
      </c>
      <c r="J33" s="66">
        <f>SUMPRODUCT(($H33="r")*(G33)+($I33="r")*(G33))+'3'!J33-K33-M33</f>
        <v>0</v>
      </c>
      <c r="K33" s="138">
        <v>0</v>
      </c>
      <c r="L33" s="140"/>
      <c r="M33" s="132">
        <v>0</v>
      </c>
      <c r="N33" s="134"/>
    </row>
    <row r="34" spans="1:17" ht="15.75" thickBot="1" x14ac:dyDescent="0.3">
      <c r="A34" s="29" t="s">
        <v>109</v>
      </c>
      <c r="B34" s="53"/>
      <c r="C34" s="163"/>
      <c r="D34" s="163"/>
      <c r="E34" s="195"/>
      <c r="F34" s="74" t="s">
        <v>75</v>
      </c>
      <c r="G34" s="75">
        <v>0</v>
      </c>
      <c r="H34" s="73"/>
      <c r="I34" s="67"/>
      <c r="J34" s="55" t="s">
        <v>0</v>
      </c>
      <c r="K34" s="98">
        <v>0</v>
      </c>
      <c r="L34" s="136" t="s">
        <v>0</v>
      </c>
      <c r="M34" s="98">
        <v>0</v>
      </c>
      <c r="N34" s="56" t="s">
        <v>0</v>
      </c>
    </row>
    <row r="35" spans="1:17" x14ac:dyDescent="0.25">
      <c r="A35" s="206" t="s">
        <v>23</v>
      </c>
      <c r="B35" s="207"/>
      <c r="C35" s="165"/>
      <c r="D35" s="165"/>
      <c r="E35" s="197"/>
      <c r="F35" s="14" t="s">
        <v>75</v>
      </c>
      <c r="G35" s="44">
        <v>0</v>
      </c>
      <c r="H35" s="147" t="s">
        <v>0</v>
      </c>
      <c r="I35" s="152" t="s">
        <v>0</v>
      </c>
      <c r="J35" s="66">
        <f>SUMPRODUCT(($H35="r")*(G35)+($I35="r")*(G35))+'3'!J35-K35-M35</f>
        <v>0</v>
      </c>
      <c r="K35" s="138">
        <v>0</v>
      </c>
      <c r="L35" s="141"/>
      <c r="M35" s="132">
        <v>0</v>
      </c>
      <c r="N35" s="135"/>
    </row>
    <row r="36" spans="1:17" x14ac:dyDescent="0.25">
      <c r="A36" s="206" t="s">
        <v>24</v>
      </c>
      <c r="B36" s="207"/>
      <c r="C36" s="166"/>
      <c r="D36" s="166"/>
      <c r="E36" s="198"/>
      <c r="F36" s="14" t="s">
        <v>75</v>
      </c>
      <c r="G36" s="44">
        <v>0</v>
      </c>
      <c r="H36" s="148" t="s">
        <v>0</v>
      </c>
      <c r="I36" s="153" t="s">
        <v>0</v>
      </c>
      <c r="J36" s="66">
        <f>SUMPRODUCT(($H36="r")*(G36)+($I36="r")*(G36))+'3'!J36-K36-M36</f>
        <v>0</v>
      </c>
      <c r="K36" s="138">
        <v>0</v>
      </c>
      <c r="L36" s="139"/>
      <c r="M36" s="132">
        <v>0</v>
      </c>
      <c r="N36" s="133"/>
    </row>
    <row r="37" spans="1:17" x14ac:dyDescent="0.25">
      <c r="A37" s="206" t="s">
        <v>59</v>
      </c>
      <c r="B37" s="207"/>
      <c r="C37" s="166"/>
      <c r="D37" s="166"/>
      <c r="E37" s="198"/>
      <c r="F37" s="14" t="s">
        <v>75</v>
      </c>
      <c r="G37" s="44">
        <v>0</v>
      </c>
      <c r="H37" s="148" t="s">
        <v>0</v>
      </c>
      <c r="I37" s="153" t="s">
        <v>0</v>
      </c>
      <c r="J37" s="66">
        <f>SUMPRODUCT(($H37="r")*(G37)+($I37="r")*(G37))+'3'!J37-K37-M37</f>
        <v>0</v>
      </c>
      <c r="K37" s="138">
        <v>0</v>
      </c>
      <c r="L37" s="139"/>
      <c r="M37" s="132">
        <v>0</v>
      </c>
      <c r="N37" s="133"/>
    </row>
    <row r="38" spans="1:17" x14ac:dyDescent="0.25">
      <c r="A38" s="206" t="s">
        <v>82</v>
      </c>
      <c r="B38" s="207"/>
      <c r="C38" s="166"/>
      <c r="D38" s="166"/>
      <c r="E38" s="198"/>
      <c r="F38" s="14" t="s">
        <v>75</v>
      </c>
      <c r="G38" s="30">
        <v>0</v>
      </c>
      <c r="H38" s="148" t="s">
        <v>0</v>
      </c>
      <c r="I38" s="153" t="s">
        <v>0</v>
      </c>
      <c r="J38" s="66">
        <f>SUMPRODUCT(($H38="r")*(G38)+($I38="r")*(G38))+'3'!J38-K38-M38</f>
        <v>0</v>
      </c>
      <c r="K38" s="138">
        <v>0</v>
      </c>
      <c r="L38" s="139"/>
      <c r="M38" s="132">
        <v>0</v>
      </c>
      <c r="N38" s="133"/>
    </row>
    <row r="39" spans="1:17" x14ac:dyDescent="0.25">
      <c r="A39" s="208" t="s">
        <v>83</v>
      </c>
      <c r="B39" s="207"/>
      <c r="C39" s="166"/>
      <c r="D39" s="166"/>
      <c r="E39" s="198"/>
      <c r="F39" s="14" t="s">
        <v>75</v>
      </c>
      <c r="G39" s="30">
        <v>0</v>
      </c>
      <c r="H39" s="148" t="s">
        <v>0</v>
      </c>
      <c r="I39" s="153" t="s">
        <v>0</v>
      </c>
      <c r="J39" s="66">
        <f>SUMPRODUCT(($H39="r")*(G39)+($I39="r")*(G39))+'3'!J39-K39-M39</f>
        <v>0</v>
      </c>
      <c r="K39" s="138">
        <v>0</v>
      </c>
      <c r="L39" s="139"/>
      <c r="M39" s="132">
        <v>0</v>
      </c>
      <c r="N39" s="133"/>
      <c r="P39" s="3"/>
    </row>
    <row r="40" spans="1:17" x14ac:dyDescent="0.25">
      <c r="A40" s="206" t="s">
        <v>84</v>
      </c>
      <c r="B40" s="207"/>
      <c r="C40" s="166"/>
      <c r="D40" s="166"/>
      <c r="E40" s="198"/>
      <c r="F40" s="14" t="s">
        <v>75</v>
      </c>
      <c r="G40" s="30">
        <v>0</v>
      </c>
      <c r="H40" s="148" t="s">
        <v>0</v>
      </c>
      <c r="I40" s="153" t="s">
        <v>0</v>
      </c>
      <c r="J40" s="66">
        <f>SUMPRODUCT(($H40="r")*(G40)+($I40="r")*(G40))+'3'!J40-K40-M40</f>
        <v>0</v>
      </c>
      <c r="K40" s="138">
        <v>0</v>
      </c>
      <c r="L40" s="139"/>
      <c r="M40" s="132">
        <v>0</v>
      </c>
      <c r="N40" s="133"/>
      <c r="P40" s="3"/>
    </row>
    <row r="41" spans="1:17" ht="15.75" thickBot="1" x14ac:dyDescent="0.3">
      <c r="A41" s="208" t="s">
        <v>85</v>
      </c>
      <c r="B41" s="207"/>
      <c r="C41" s="166"/>
      <c r="D41" s="166"/>
      <c r="E41" s="198"/>
      <c r="F41" s="14" t="s">
        <v>75</v>
      </c>
      <c r="G41" s="30">
        <v>0</v>
      </c>
      <c r="H41" s="149" t="s">
        <v>0</v>
      </c>
      <c r="I41" s="154" t="s">
        <v>0</v>
      </c>
      <c r="J41" s="66">
        <f>SUMPRODUCT(($H41="r")*(G41)+($I41="r")*(G41))+'3'!J41-K41-M41</f>
        <v>0</v>
      </c>
      <c r="K41" s="138">
        <v>0</v>
      </c>
      <c r="L41" s="139"/>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x14ac:dyDescent="0.25">
      <c r="A44" s="28"/>
      <c r="B44" s="28"/>
      <c r="F44" s="11"/>
      <c r="G44" s="5"/>
      <c r="H44" s="6"/>
      <c r="I44" s="6"/>
      <c r="Q44" s="3"/>
    </row>
    <row r="45" spans="1:17" x14ac:dyDescent="0.25">
      <c r="A45" s="7"/>
      <c r="B45" s="99"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42403</v>
      </c>
      <c r="I46" s="81">
        <f>I26+1</f>
        <v>42410</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7" t="s">
        <v>0</v>
      </c>
      <c r="I47" s="152" t="s">
        <v>0</v>
      </c>
      <c r="J47" s="66">
        <f>SUMPRODUCT(($H47="r")*(G47)+($I47="r")*(G47))+'3'!J47-K47-M47</f>
        <v>0</v>
      </c>
      <c r="K47" s="138">
        <v>0</v>
      </c>
      <c r="L47" s="139" t="s">
        <v>0</v>
      </c>
      <c r="M47" s="132">
        <v>0</v>
      </c>
      <c r="N47" s="133" t="s">
        <v>0</v>
      </c>
    </row>
    <row r="48" spans="1:17" x14ac:dyDescent="0.25">
      <c r="A48" s="206" t="s">
        <v>26</v>
      </c>
      <c r="B48" s="207"/>
      <c r="C48" s="52"/>
      <c r="D48" s="52"/>
      <c r="E48" s="193"/>
      <c r="F48" s="14" t="s">
        <v>75</v>
      </c>
      <c r="G48" s="44">
        <v>0</v>
      </c>
      <c r="H48" s="148" t="s">
        <v>0</v>
      </c>
      <c r="I48" s="153" t="s">
        <v>0</v>
      </c>
      <c r="J48" s="66">
        <f>SUMPRODUCT(($H48="r")*(G48)+($I48="r")*(G48))+'3'!J48-K48-M48</f>
        <v>0</v>
      </c>
      <c r="K48" s="138">
        <v>0</v>
      </c>
      <c r="L48" s="139"/>
      <c r="M48" s="132">
        <v>0</v>
      </c>
      <c r="N48" s="133"/>
    </row>
    <row r="49" spans="1:14" x14ac:dyDescent="0.25">
      <c r="A49" s="206" t="s">
        <v>27</v>
      </c>
      <c r="B49" s="207"/>
      <c r="C49" s="52"/>
      <c r="D49" s="52"/>
      <c r="E49" s="193"/>
      <c r="F49" s="14" t="s">
        <v>75</v>
      </c>
      <c r="G49" s="44">
        <v>0</v>
      </c>
      <c r="H49" s="148" t="s">
        <v>0</v>
      </c>
      <c r="I49" s="153" t="s">
        <v>0</v>
      </c>
      <c r="J49" s="66">
        <f>SUMPRODUCT(($H49="r")*(G49)+($I49="r")*(G49))+'3'!J49-K49-M49</f>
        <v>0</v>
      </c>
      <c r="K49" s="138">
        <v>0</v>
      </c>
      <c r="L49" s="139"/>
      <c r="M49" s="132">
        <v>0</v>
      </c>
      <c r="N49" s="133"/>
    </row>
    <row r="50" spans="1:14" x14ac:dyDescent="0.25">
      <c r="A50" s="206" t="s">
        <v>28</v>
      </c>
      <c r="B50" s="207"/>
      <c r="C50" s="52"/>
      <c r="D50" s="52"/>
      <c r="E50" s="193"/>
      <c r="F50" s="14" t="s">
        <v>75</v>
      </c>
      <c r="G50" s="44">
        <v>0</v>
      </c>
      <c r="H50" s="148" t="s">
        <v>0</v>
      </c>
      <c r="I50" s="153" t="s">
        <v>0</v>
      </c>
      <c r="J50" s="66">
        <f>SUMPRODUCT(($H50="r")*(G50)+($I50="r")*(G50))+'3'!J50-K50-M50</f>
        <v>0</v>
      </c>
      <c r="K50" s="138">
        <v>0</v>
      </c>
      <c r="L50" s="139"/>
      <c r="M50" s="132">
        <v>0</v>
      </c>
      <c r="N50" s="133"/>
    </row>
    <row r="51" spans="1:14" x14ac:dyDescent="0.25">
      <c r="A51" s="206" t="s">
        <v>29</v>
      </c>
      <c r="B51" s="207"/>
      <c r="C51" s="52"/>
      <c r="D51" s="52"/>
      <c r="E51" s="193"/>
      <c r="F51" s="14" t="s">
        <v>75</v>
      </c>
      <c r="G51" s="44">
        <v>0</v>
      </c>
      <c r="H51" s="148" t="s">
        <v>0</v>
      </c>
      <c r="I51" s="153" t="s">
        <v>0</v>
      </c>
      <c r="J51" s="66">
        <f>SUMPRODUCT(($H51="r")*(G51)+($I51="r")*(G51))+'3'!J51-K51-M51</f>
        <v>0</v>
      </c>
      <c r="K51" s="138">
        <v>0</v>
      </c>
      <c r="L51" s="139"/>
      <c r="M51" s="132">
        <v>0</v>
      </c>
      <c r="N51" s="133"/>
    </row>
    <row r="52" spans="1:14" x14ac:dyDescent="0.25">
      <c r="A52" s="206" t="s">
        <v>30</v>
      </c>
      <c r="B52" s="207"/>
      <c r="C52" s="52"/>
      <c r="D52" s="52"/>
      <c r="E52" s="193"/>
      <c r="F52" s="14" t="s">
        <v>75</v>
      </c>
      <c r="G52" s="44">
        <v>0</v>
      </c>
      <c r="H52" s="148" t="s">
        <v>0</v>
      </c>
      <c r="I52" s="153" t="s">
        <v>0</v>
      </c>
      <c r="J52" s="66">
        <f>SUMPRODUCT(($H52="r")*(G52)+($I52="r")*(G52))+'3'!J52-K52-M52</f>
        <v>0</v>
      </c>
      <c r="K52" s="138">
        <v>0</v>
      </c>
      <c r="L52" s="139"/>
      <c r="M52" s="132">
        <v>0</v>
      </c>
      <c r="N52" s="133"/>
    </row>
    <row r="53" spans="1:14" ht="15.75" thickBot="1" x14ac:dyDescent="0.3">
      <c r="A53" s="206" t="s">
        <v>31</v>
      </c>
      <c r="B53" s="207"/>
      <c r="C53" s="162"/>
      <c r="D53" s="162"/>
      <c r="E53" s="194"/>
      <c r="F53" s="14" t="s">
        <v>75</v>
      </c>
      <c r="G53" s="44">
        <v>0</v>
      </c>
      <c r="H53" s="149" t="s">
        <v>0</v>
      </c>
      <c r="I53" s="154" t="s">
        <v>0</v>
      </c>
      <c r="J53" s="66">
        <f>SUMPRODUCT(($H53="r")*(G53)+($I53="r")*(G53))+'3'!J53-K53-M53</f>
        <v>0</v>
      </c>
      <c r="K53" s="138">
        <v>0</v>
      </c>
      <c r="L53" s="140"/>
      <c r="M53" s="132">
        <v>0</v>
      </c>
      <c r="N53" s="134"/>
    </row>
    <row r="54" spans="1:14" ht="15.75" thickBot="1" x14ac:dyDescent="0.3">
      <c r="A54" s="29" t="s">
        <v>109</v>
      </c>
      <c r="B54" s="53"/>
      <c r="C54" s="163"/>
      <c r="D54" s="163"/>
      <c r="E54" s="195"/>
      <c r="F54" s="74" t="s">
        <v>75</v>
      </c>
      <c r="G54" s="75">
        <v>0</v>
      </c>
      <c r="H54" s="73"/>
      <c r="I54" s="67"/>
      <c r="J54" s="55" t="s">
        <v>0</v>
      </c>
      <c r="K54" s="98">
        <v>0</v>
      </c>
      <c r="L54" s="136" t="s">
        <v>0</v>
      </c>
      <c r="M54" s="98">
        <v>0</v>
      </c>
      <c r="N54" s="56" t="s">
        <v>0</v>
      </c>
    </row>
    <row r="55" spans="1:14" x14ac:dyDescent="0.25">
      <c r="A55" s="206" t="s">
        <v>32</v>
      </c>
      <c r="B55" s="207"/>
      <c r="C55" s="164"/>
      <c r="D55" s="164"/>
      <c r="E55" s="196"/>
      <c r="F55" s="14" t="s">
        <v>75</v>
      </c>
      <c r="G55" s="44">
        <v>0</v>
      </c>
      <c r="H55" s="147" t="s">
        <v>0</v>
      </c>
      <c r="I55" s="152" t="s">
        <v>0</v>
      </c>
      <c r="J55" s="66">
        <f>SUMPRODUCT(($H55="r")*(G55)+($I55="r")*(G55))+'3'!J55-K55-M55</f>
        <v>0</v>
      </c>
      <c r="K55" s="138">
        <v>0</v>
      </c>
      <c r="L55" s="141"/>
      <c r="M55" s="132">
        <v>0</v>
      </c>
      <c r="N55" s="135"/>
    </row>
    <row r="56" spans="1:14" x14ac:dyDescent="0.25">
      <c r="A56" s="206" t="s">
        <v>33</v>
      </c>
      <c r="B56" s="207"/>
      <c r="C56" s="52"/>
      <c r="D56" s="52"/>
      <c r="E56" s="193"/>
      <c r="F56" s="14" t="s">
        <v>75</v>
      </c>
      <c r="G56" s="44">
        <v>0</v>
      </c>
      <c r="H56" s="148" t="s">
        <v>0</v>
      </c>
      <c r="I56" s="153" t="s">
        <v>0</v>
      </c>
      <c r="J56" s="66">
        <f>SUMPRODUCT(($H56="r")*(G56)+($I56="r")*(G56))+'3'!J56-K56-M56</f>
        <v>0</v>
      </c>
      <c r="K56" s="138">
        <v>0</v>
      </c>
      <c r="L56" s="139"/>
      <c r="M56" s="132">
        <v>0</v>
      </c>
      <c r="N56" s="133"/>
    </row>
    <row r="57" spans="1:14" x14ac:dyDescent="0.25">
      <c r="A57" s="206" t="s">
        <v>60</v>
      </c>
      <c r="B57" s="207"/>
      <c r="C57" s="52"/>
      <c r="D57" s="52"/>
      <c r="E57" s="193"/>
      <c r="F57" s="14" t="s">
        <v>75</v>
      </c>
      <c r="G57" s="44">
        <v>0</v>
      </c>
      <c r="H57" s="148" t="s">
        <v>0</v>
      </c>
      <c r="I57" s="153" t="s">
        <v>0</v>
      </c>
      <c r="J57" s="66">
        <f>SUMPRODUCT(($H57="r")*(G57)+($I57="r")*(G57))+'3'!J57-K57-M57</f>
        <v>0</v>
      </c>
      <c r="K57" s="138">
        <v>0</v>
      </c>
      <c r="L57" s="139"/>
      <c r="M57" s="132">
        <v>0</v>
      </c>
      <c r="N57" s="133"/>
    </row>
    <row r="58" spans="1:14" x14ac:dyDescent="0.25">
      <c r="A58" s="206" t="s">
        <v>86</v>
      </c>
      <c r="B58" s="207"/>
      <c r="C58" s="52"/>
      <c r="D58" s="52"/>
      <c r="E58" s="193"/>
      <c r="F58" s="14" t="s">
        <v>75</v>
      </c>
      <c r="G58" s="44">
        <v>0</v>
      </c>
      <c r="H58" s="148" t="s">
        <v>0</v>
      </c>
      <c r="I58" s="153" t="s">
        <v>0</v>
      </c>
      <c r="J58" s="66">
        <f>SUMPRODUCT(($H58="r")*(G58)+($I58="r")*(G58))+'3'!J58-K58-M58</f>
        <v>0</v>
      </c>
      <c r="K58" s="138">
        <v>0</v>
      </c>
      <c r="L58" s="139"/>
      <c r="M58" s="132">
        <v>0</v>
      </c>
      <c r="N58" s="133"/>
    </row>
    <row r="59" spans="1:14" x14ac:dyDescent="0.25">
      <c r="A59" s="206" t="s">
        <v>87</v>
      </c>
      <c r="B59" s="207"/>
      <c r="C59" s="52"/>
      <c r="D59" s="52"/>
      <c r="E59" s="193"/>
      <c r="F59" s="14" t="s">
        <v>75</v>
      </c>
      <c r="G59" s="44">
        <v>0</v>
      </c>
      <c r="H59" s="148" t="s">
        <v>0</v>
      </c>
      <c r="I59" s="153" t="s">
        <v>0</v>
      </c>
      <c r="J59" s="66">
        <f>SUMPRODUCT(($H59="r")*(G59)+($I59="r")*(G59))+'3'!J59-K59-M59</f>
        <v>0</v>
      </c>
      <c r="K59" s="138">
        <v>0</v>
      </c>
      <c r="L59" s="139"/>
      <c r="M59" s="132">
        <v>0</v>
      </c>
      <c r="N59" s="133"/>
    </row>
    <row r="60" spans="1:14" x14ac:dyDescent="0.25">
      <c r="A60" s="206" t="s">
        <v>88</v>
      </c>
      <c r="B60" s="207"/>
      <c r="C60" s="52"/>
      <c r="D60" s="52"/>
      <c r="E60" s="193"/>
      <c r="F60" s="14" t="s">
        <v>75</v>
      </c>
      <c r="G60" s="44">
        <v>0</v>
      </c>
      <c r="H60" s="148" t="s">
        <v>0</v>
      </c>
      <c r="I60" s="153" t="s">
        <v>0</v>
      </c>
      <c r="J60" s="66">
        <f>SUMPRODUCT(($H60="r")*(G60)+($I60="r")*(G60))+'3'!J60-K60-M60</f>
        <v>0</v>
      </c>
      <c r="K60" s="138">
        <v>0</v>
      </c>
      <c r="L60" s="139"/>
      <c r="M60" s="132">
        <v>0</v>
      </c>
      <c r="N60" s="133"/>
    </row>
    <row r="61" spans="1:14" ht="15.75" thickBot="1" x14ac:dyDescent="0.3">
      <c r="A61" s="206" t="s">
        <v>89</v>
      </c>
      <c r="B61" s="207"/>
      <c r="C61" s="52"/>
      <c r="D61" s="52"/>
      <c r="E61" s="193"/>
      <c r="F61" s="14" t="s">
        <v>75</v>
      </c>
      <c r="G61" s="44">
        <v>0</v>
      </c>
      <c r="H61" s="149" t="s">
        <v>0</v>
      </c>
      <c r="I61" s="154" t="s">
        <v>0</v>
      </c>
      <c r="J61" s="66">
        <f>SUMPRODUCT(($H61="r")*(G61)+($I61="r")*(G61))+'3'!J61-K61-M61</f>
        <v>0</v>
      </c>
      <c r="K61" s="138">
        <v>0</v>
      </c>
      <c r="L61" s="139"/>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4" x14ac:dyDescent="0.25">
      <c r="A65" s="8"/>
      <c r="B65" s="99"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42404</v>
      </c>
      <c r="I66" s="81">
        <f>I46+1</f>
        <v>42411</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7" t="s">
        <v>0</v>
      </c>
      <c r="I67" s="152" t="s">
        <v>0</v>
      </c>
      <c r="J67" s="66">
        <f>SUMPRODUCT(($H67="r")*(G67)+($I67="r")*(G67))+'3'!J67-K67-M67</f>
        <v>0</v>
      </c>
      <c r="K67" s="138">
        <v>0</v>
      </c>
      <c r="L67" s="139" t="s">
        <v>0</v>
      </c>
      <c r="M67" s="132">
        <v>0</v>
      </c>
      <c r="N67" s="133" t="s">
        <v>0</v>
      </c>
    </row>
    <row r="68" spans="1:14" x14ac:dyDescent="0.25">
      <c r="A68" s="206" t="s">
        <v>35</v>
      </c>
      <c r="B68" s="207"/>
      <c r="C68" s="52"/>
      <c r="D68" s="52"/>
      <c r="E68" s="193"/>
      <c r="F68" s="14" t="s">
        <v>75</v>
      </c>
      <c r="G68" s="44">
        <v>0</v>
      </c>
      <c r="H68" s="148" t="s">
        <v>0</v>
      </c>
      <c r="I68" s="153" t="s">
        <v>0</v>
      </c>
      <c r="J68" s="66">
        <f>SUMPRODUCT(($H68="r")*(G68)+($I68="r")*(G68))+'3'!J68-K68-M68</f>
        <v>0</v>
      </c>
      <c r="K68" s="138">
        <v>0</v>
      </c>
      <c r="L68" s="139" t="s">
        <v>0</v>
      </c>
      <c r="M68" s="132">
        <v>0</v>
      </c>
      <c r="N68" s="133"/>
    </row>
    <row r="69" spans="1:14" x14ac:dyDescent="0.25">
      <c r="A69" s="206" t="s">
        <v>36</v>
      </c>
      <c r="B69" s="207"/>
      <c r="C69" s="52"/>
      <c r="D69" s="52"/>
      <c r="E69" s="193"/>
      <c r="F69" s="14" t="s">
        <v>75</v>
      </c>
      <c r="G69" s="44">
        <v>0</v>
      </c>
      <c r="H69" s="148" t="s">
        <v>0</v>
      </c>
      <c r="I69" s="153" t="s">
        <v>0</v>
      </c>
      <c r="J69" s="66">
        <f>SUMPRODUCT(($H69="r")*(G69)+($I69="r")*(G69))+'3'!J69-K69-M69</f>
        <v>0</v>
      </c>
      <c r="K69" s="138">
        <v>0</v>
      </c>
      <c r="L69" s="139" t="s">
        <v>0</v>
      </c>
      <c r="M69" s="132">
        <v>0</v>
      </c>
      <c r="N69" s="133"/>
    </row>
    <row r="70" spans="1:14" x14ac:dyDescent="0.25">
      <c r="A70" s="206" t="s">
        <v>37</v>
      </c>
      <c r="B70" s="207"/>
      <c r="C70" s="52"/>
      <c r="D70" s="52"/>
      <c r="E70" s="193"/>
      <c r="F70" s="14" t="s">
        <v>75</v>
      </c>
      <c r="G70" s="44">
        <v>0</v>
      </c>
      <c r="H70" s="148" t="s">
        <v>0</v>
      </c>
      <c r="I70" s="153" t="s">
        <v>0</v>
      </c>
      <c r="J70" s="66">
        <f>SUMPRODUCT(($H70="r")*(G70)+($I70="r")*(G70))+'3'!J70-K70-M70</f>
        <v>0</v>
      </c>
      <c r="K70" s="138">
        <v>0</v>
      </c>
      <c r="L70" s="139" t="s">
        <v>0</v>
      </c>
      <c r="M70" s="132">
        <v>0</v>
      </c>
      <c r="N70" s="133"/>
    </row>
    <row r="71" spans="1:14" x14ac:dyDescent="0.25">
      <c r="A71" s="206" t="s">
        <v>38</v>
      </c>
      <c r="B71" s="207"/>
      <c r="C71" s="52"/>
      <c r="D71" s="52"/>
      <c r="E71" s="193"/>
      <c r="F71" s="14" t="s">
        <v>75</v>
      </c>
      <c r="G71" s="44">
        <v>0</v>
      </c>
      <c r="H71" s="148" t="s">
        <v>0</v>
      </c>
      <c r="I71" s="153" t="s">
        <v>0</v>
      </c>
      <c r="J71" s="66">
        <f>SUMPRODUCT(($H71="r")*(G71)+($I71="r")*(G71))+'3'!J71-K71-M71</f>
        <v>0</v>
      </c>
      <c r="K71" s="138">
        <v>0</v>
      </c>
      <c r="L71" s="139" t="s">
        <v>0</v>
      </c>
      <c r="M71" s="132">
        <v>0</v>
      </c>
      <c r="N71" s="133"/>
    </row>
    <row r="72" spans="1:14" x14ac:dyDescent="0.25">
      <c r="A72" s="206" t="s">
        <v>167</v>
      </c>
      <c r="B72" s="207"/>
      <c r="C72" s="52"/>
      <c r="D72" s="52"/>
      <c r="E72" s="193"/>
      <c r="F72" s="14" t="s">
        <v>158</v>
      </c>
      <c r="G72" s="44">
        <v>30</v>
      </c>
      <c r="H72" s="148" t="s">
        <v>0</v>
      </c>
      <c r="I72" s="153" t="s">
        <v>0</v>
      </c>
      <c r="J72" s="66">
        <f>SUMPRODUCT(($H72="r")*(G72)+($I72="r")*(G72))+'3'!J72-K72-M72</f>
        <v>0</v>
      </c>
      <c r="K72" s="138">
        <v>0</v>
      </c>
      <c r="L72" s="139" t="s">
        <v>0</v>
      </c>
      <c r="M72" s="132">
        <v>0</v>
      </c>
      <c r="N72" s="133"/>
    </row>
    <row r="73" spans="1:14" ht="15.75" thickBot="1" x14ac:dyDescent="0.3">
      <c r="A73" s="206" t="s">
        <v>168</v>
      </c>
      <c r="B73" s="207"/>
      <c r="C73" s="162"/>
      <c r="D73" s="162"/>
      <c r="E73" s="194"/>
      <c r="F73" s="14" t="s">
        <v>160</v>
      </c>
      <c r="G73" s="44">
        <v>45</v>
      </c>
      <c r="H73" s="149" t="s">
        <v>0</v>
      </c>
      <c r="I73" s="154" t="s">
        <v>0</v>
      </c>
      <c r="J73" s="66">
        <f>SUMPRODUCT(($H73="r")*(G73)+($I73="r")*(G73))+'3'!J73-K73-M73</f>
        <v>0</v>
      </c>
      <c r="K73" s="138">
        <v>0</v>
      </c>
      <c r="L73" s="140" t="s">
        <v>0</v>
      </c>
      <c r="M73" s="132">
        <v>0</v>
      </c>
      <c r="N73" s="134"/>
    </row>
    <row r="74" spans="1:14" ht="15.75" thickBot="1" x14ac:dyDescent="0.3">
      <c r="A74" s="29" t="s">
        <v>109</v>
      </c>
      <c r="B74" s="53"/>
      <c r="C74" s="163"/>
      <c r="D74" s="163"/>
      <c r="E74" s="195"/>
      <c r="F74" s="74" t="s">
        <v>169</v>
      </c>
      <c r="G74" s="75">
        <v>15</v>
      </c>
      <c r="H74" s="73"/>
      <c r="I74" s="67"/>
      <c r="J74" s="55" t="s">
        <v>0</v>
      </c>
      <c r="K74" s="98">
        <v>0</v>
      </c>
      <c r="L74" s="136" t="s">
        <v>0</v>
      </c>
      <c r="M74" s="98">
        <v>0</v>
      </c>
      <c r="N74" s="56" t="s">
        <v>0</v>
      </c>
    </row>
    <row r="75" spans="1:14" x14ac:dyDescent="0.25">
      <c r="A75" s="206" t="s">
        <v>170</v>
      </c>
      <c r="B75" s="207"/>
      <c r="C75" s="164"/>
      <c r="D75" s="164"/>
      <c r="E75" s="196"/>
      <c r="F75" s="14" t="s">
        <v>171</v>
      </c>
      <c r="G75" s="44">
        <v>45</v>
      </c>
      <c r="H75" s="147" t="s">
        <v>0</v>
      </c>
      <c r="I75" s="152" t="s">
        <v>0</v>
      </c>
      <c r="J75" s="66">
        <f>SUMPRODUCT(($H75="r")*(G75)+($I75="r")*(G75))+'3'!J75-K75-M75</f>
        <v>0</v>
      </c>
      <c r="K75" s="138">
        <v>0</v>
      </c>
      <c r="L75" s="141"/>
      <c r="M75" s="132">
        <v>0</v>
      </c>
      <c r="N75" s="135"/>
    </row>
    <row r="76" spans="1:14" x14ac:dyDescent="0.25">
      <c r="A76" s="206" t="s">
        <v>172</v>
      </c>
      <c r="B76" s="207"/>
      <c r="C76" s="52"/>
      <c r="D76" s="52"/>
      <c r="E76" s="193"/>
      <c r="F76" s="14" t="s">
        <v>173</v>
      </c>
      <c r="G76" s="44">
        <v>45</v>
      </c>
      <c r="H76" s="148" t="s">
        <v>0</v>
      </c>
      <c r="I76" s="153" t="s">
        <v>0</v>
      </c>
      <c r="J76" s="66">
        <f>SUMPRODUCT(($H76="r")*(G76)+($I76="r")*(G76))+'3'!J76-K76-M76</f>
        <v>0</v>
      </c>
      <c r="K76" s="138">
        <v>0</v>
      </c>
      <c r="L76" s="139"/>
      <c r="M76" s="132">
        <v>0</v>
      </c>
      <c r="N76" s="133"/>
    </row>
    <row r="77" spans="1:14" x14ac:dyDescent="0.25">
      <c r="A77" s="206" t="s">
        <v>174</v>
      </c>
      <c r="B77" s="207"/>
      <c r="C77" s="52"/>
      <c r="D77" s="52"/>
      <c r="E77" s="193"/>
      <c r="F77" s="14" t="s">
        <v>175</v>
      </c>
      <c r="G77" s="44">
        <v>75</v>
      </c>
      <c r="H77" s="148" t="s">
        <v>0</v>
      </c>
      <c r="I77" s="153" t="s">
        <v>0</v>
      </c>
      <c r="J77" s="66">
        <f>SUMPRODUCT(($H77="r")*(G77)+($I77="r")*(G77))+'3'!J77-K77-M77</f>
        <v>0</v>
      </c>
      <c r="K77" s="138">
        <v>0</v>
      </c>
      <c r="L77" s="139"/>
      <c r="M77" s="132">
        <v>0</v>
      </c>
      <c r="N77" s="133"/>
    </row>
    <row r="78" spans="1:14" x14ac:dyDescent="0.25">
      <c r="A78" s="206" t="s">
        <v>90</v>
      </c>
      <c r="B78" s="207"/>
      <c r="C78" s="52"/>
      <c r="D78" s="52"/>
      <c r="E78" s="193"/>
      <c r="F78" s="14" t="s">
        <v>75</v>
      </c>
      <c r="G78" s="44">
        <v>0</v>
      </c>
      <c r="H78" s="148" t="s">
        <v>0</v>
      </c>
      <c r="I78" s="153" t="s">
        <v>0</v>
      </c>
      <c r="J78" s="66">
        <f>SUMPRODUCT(($H78="r")*(G78)+($I78="r")*(G78))+'3'!J78-K78-M78</f>
        <v>0</v>
      </c>
      <c r="K78" s="138">
        <v>0</v>
      </c>
      <c r="L78" s="139"/>
      <c r="M78" s="132">
        <v>0</v>
      </c>
      <c r="N78" s="133"/>
    </row>
    <row r="79" spans="1:14" x14ac:dyDescent="0.25">
      <c r="A79" s="206" t="s">
        <v>91</v>
      </c>
      <c r="B79" s="207"/>
      <c r="C79" s="52"/>
      <c r="D79" s="52"/>
      <c r="E79" s="193"/>
      <c r="F79" s="14" t="s">
        <v>75</v>
      </c>
      <c r="G79" s="44">
        <v>0</v>
      </c>
      <c r="H79" s="148" t="s">
        <v>0</v>
      </c>
      <c r="I79" s="153" t="s">
        <v>0</v>
      </c>
      <c r="J79" s="66">
        <f>SUMPRODUCT(($H79="r")*(G79)+($I79="r")*(G79))+'3'!J79-K79-M79</f>
        <v>0</v>
      </c>
      <c r="K79" s="138">
        <v>0</v>
      </c>
      <c r="L79" s="139"/>
      <c r="M79" s="132">
        <v>0</v>
      </c>
      <c r="N79" s="133"/>
    </row>
    <row r="80" spans="1:14" x14ac:dyDescent="0.25">
      <c r="A80" s="206" t="s">
        <v>92</v>
      </c>
      <c r="B80" s="207"/>
      <c r="C80" s="52"/>
      <c r="D80" s="52"/>
      <c r="E80" s="193"/>
      <c r="F80" s="14" t="s">
        <v>75</v>
      </c>
      <c r="G80" s="44">
        <v>0</v>
      </c>
      <c r="H80" s="148" t="s">
        <v>0</v>
      </c>
      <c r="I80" s="153" t="s">
        <v>0</v>
      </c>
      <c r="J80" s="66">
        <f>SUMPRODUCT(($H80="r")*(G80)+($I80="r")*(G80))+'3'!J80-K80-M80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SUMPRODUCT(($H81="r")*(G81)+($I81="r")*(G81))+'3'!J81-K81-M81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0</v>
      </c>
      <c r="J82" s="87" t="s">
        <v>0</v>
      </c>
      <c r="K82" s="16" t="s">
        <v>0</v>
      </c>
      <c r="L82" s="84"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84" t="s">
        <v>0</v>
      </c>
    </row>
    <row r="84" spans="1:14" x14ac:dyDescent="0.25">
      <c r="A84" s="19"/>
      <c r="B84" s="19"/>
      <c r="C84" s="167"/>
      <c r="D84" s="167"/>
      <c r="E84" s="167"/>
      <c r="F84" s="11"/>
      <c r="G84" s="5"/>
      <c r="H84" s="6"/>
      <c r="I84" s="6"/>
    </row>
    <row r="85" spans="1:14" x14ac:dyDescent="0.25">
      <c r="B85" s="99" t="s">
        <v>0</v>
      </c>
      <c r="F85" s="13"/>
      <c r="H85" s="4"/>
      <c r="I85" s="4"/>
    </row>
    <row r="86" spans="1:14" ht="15.75" thickBot="1" x14ac:dyDescent="0.3">
      <c r="A86" s="114" t="s">
        <v>8</v>
      </c>
      <c r="B86" s="94" t="s">
        <v>115</v>
      </c>
      <c r="C86" s="213" t="s">
        <v>153</v>
      </c>
      <c r="D86" s="214"/>
      <c r="E86" s="192" t="s">
        <v>151</v>
      </c>
      <c r="F86" s="122" t="s">
        <v>126</v>
      </c>
      <c r="G86" s="47" t="s">
        <v>2</v>
      </c>
      <c r="H86" s="81">
        <f>H66+1</f>
        <v>42405</v>
      </c>
      <c r="I86" s="81">
        <f>I66+1</f>
        <v>42412</v>
      </c>
      <c r="J86" s="125" t="s">
        <v>77</v>
      </c>
      <c r="K86" s="126" t="s">
        <v>76</v>
      </c>
      <c r="L86" s="127" t="s">
        <v>6</v>
      </c>
      <c r="M86" s="123" t="s">
        <v>76</v>
      </c>
      <c r="N86" s="124" t="s">
        <v>6</v>
      </c>
    </row>
    <row r="87" spans="1:14" x14ac:dyDescent="0.25">
      <c r="A87" s="209" t="s">
        <v>39</v>
      </c>
      <c r="B87" s="210"/>
      <c r="C87" s="164"/>
      <c r="D87" s="164"/>
      <c r="E87" s="196"/>
      <c r="F87" s="115" t="s">
        <v>75</v>
      </c>
      <c r="G87" s="30">
        <v>0</v>
      </c>
      <c r="H87" s="147" t="s">
        <v>0</v>
      </c>
      <c r="I87" s="152" t="s">
        <v>0</v>
      </c>
      <c r="J87" s="66">
        <f>SUMPRODUCT(($H87="r")*(G87)+($I87="r")*(G87))+'3'!J87-K87-M87</f>
        <v>0</v>
      </c>
      <c r="K87" s="138">
        <v>0</v>
      </c>
      <c r="L87" s="139" t="s">
        <v>0</v>
      </c>
      <c r="M87" s="132">
        <v>0</v>
      </c>
      <c r="N87" s="133" t="s">
        <v>0</v>
      </c>
    </row>
    <row r="88" spans="1:14" x14ac:dyDescent="0.25">
      <c r="A88" s="206" t="s">
        <v>40</v>
      </c>
      <c r="B88" s="207"/>
      <c r="C88" s="52"/>
      <c r="D88" s="52"/>
      <c r="E88" s="193"/>
      <c r="F88" s="14" t="s">
        <v>75</v>
      </c>
      <c r="G88" s="44">
        <v>0</v>
      </c>
      <c r="H88" s="148" t="s">
        <v>0</v>
      </c>
      <c r="I88" s="153" t="s">
        <v>0</v>
      </c>
      <c r="J88" s="66">
        <f>SUMPRODUCT(($H88="r")*(G88)+($I88="r")*(G88))+'3'!J88-K88-M88</f>
        <v>0</v>
      </c>
      <c r="K88" s="138">
        <v>0</v>
      </c>
      <c r="L88" s="139" t="s">
        <v>0</v>
      </c>
      <c r="M88" s="132">
        <v>0</v>
      </c>
      <c r="N88" s="133"/>
    </row>
    <row r="89" spans="1:14" x14ac:dyDescent="0.25">
      <c r="A89" s="206" t="s">
        <v>41</v>
      </c>
      <c r="B89" s="207"/>
      <c r="C89" s="52"/>
      <c r="D89" s="52"/>
      <c r="E89" s="193"/>
      <c r="F89" s="14" t="s">
        <v>75</v>
      </c>
      <c r="G89" s="44">
        <v>0</v>
      </c>
      <c r="H89" s="148" t="s">
        <v>0</v>
      </c>
      <c r="I89" s="153" t="s">
        <v>0</v>
      </c>
      <c r="J89" s="66">
        <f>SUMPRODUCT(($H89="r")*(G89)+($I89="r")*(G89))+'3'!J89-K89-M89</f>
        <v>0</v>
      </c>
      <c r="K89" s="138">
        <v>0</v>
      </c>
      <c r="L89" s="139" t="s">
        <v>0</v>
      </c>
      <c r="M89" s="132">
        <v>0</v>
      </c>
      <c r="N89" s="133"/>
    </row>
    <row r="90" spans="1:14" x14ac:dyDescent="0.25">
      <c r="A90" s="206" t="s">
        <v>42</v>
      </c>
      <c r="B90" s="207"/>
      <c r="C90" s="52"/>
      <c r="D90" s="52"/>
      <c r="E90" s="193"/>
      <c r="F90" s="14" t="s">
        <v>75</v>
      </c>
      <c r="G90" s="44">
        <v>0</v>
      </c>
      <c r="H90" s="148" t="s">
        <v>0</v>
      </c>
      <c r="I90" s="153" t="s">
        <v>0</v>
      </c>
      <c r="J90" s="66">
        <f>SUMPRODUCT(($H90="r")*(G90)+($I90="r")*(G90))+'3'!J90-K90-M90</f>
        <v>0</v>
      </c>
      <c r="K90" s="138">
        <v>0</v>
      </c>
      <c r="L90" s="139" t="s">
        <v>0</v>
      </c>
      <c r="M90" s="132">
        <v>0</v>
      </c>
      <c r="N90" s="133"/>
    </row>
    <row r="91" spans="1:14" x14ac:dyDescent="0.25">
      <c r="A91" s="206" t="s">
        <v>43</v>
      </c>
      <c r="B91" s="207"/>
      <c r="C91" s="52"/>
      <c r="D91" s="52"/>
      <c r="E91" s="193"/>
      <c r="F91" s="14" t="s">
        <v>75</v>
      </c>
      <c r="G91" s="44">
        <v>0</v>
      </c>
      <c r="H91" s="148" t="s">
        <v>0</v>
      </c>
      <c r="I91" s="153" t="s">
        <v>0</v>
      </c>
      <c r="J91" s="66">
        <f>SUMPRODUCT(($H91="r")*(G91)+($I91="r")*(G91))+'3'!J91-K91-M91</f>
        <v>0</v>
      </c>
      <c r="K91" s="138">
        <v>0</v>
      </c>
      <c r="L91" s="139" t="s">
        <v>0</v>
      </c>
      <c r="M91" s="132">
        <v>0</v>
      </c>
      <c r="N91" s="133"/>
    </row>
    <row r="92" spans="1:14" x14ac:dyDescent="0.25">
      <c r="A92" s="206" t="s">
        <v>44</v>
      </c>
      <c r="B92" s="207"/>
      <c r="C92" s="52"/>
      <c r="D92" s="52"/>
      <c r="E92" s="193"/>
      <c r="F92" s="14" t="s">
        <v>75</v>
      </c>
      <c r="G92" s="44">
        <v>0</v>
      </c>
      <c r="H92" s="148" t="s">
        <v>0</v>
      </c>
      <c r="I92" s="153" t="s">
        <v>0</v>
      </c>
      <c r="J92" s="66">
        <f>SUMPRODUCT(($H92="r")*(G92)+($I92="r")*(G92))+'3'!J92-K92-M92</f>
        <v>0</v>
      </c>
      <c r="K92" s="138">
        <v>0</v>
      </c>
      <c r="L92" s="139" t="s">
        <v>0</v>
      </c>
      <c r="M92" s="132">
        <v>0</v>
      </c>
      <c r="N92" s="133"/>
    </row>
    <row r="93" spans="1:14" ht="15.75" thickBot="1" x14ac:dyDescent="0.3">
      <c r="A93" s="206" t="s">
        <v>45</v>
      </c>
      <c r="B93" s="207"/>
      <c r="C93" s="162"/>
      <c r="D93" s="162"/>
      <c r="E93" s="194"/>
      <c r="F93" s="14" t="s">
        <v>75</v>
      </c>
      <c r="G93" s="44">
        <v>0</v>
      </c>
      <c r="H93" s="149" t="s">
        <v>0</v>
      </c>
      <c r="I93" s="154" t="s">
        <v>0</v>
      </c>
      <c r="J93" s="66">
        <f>SUMPRODUCT(($H93="r")*(G93)+($I93="r")*(G93))+'3'!J93-K93-M93</f>
        <v>0</v>
      </c>
      <c r="K93" s="138">
        <v>0</v>
      </c>
      <c r="L93" s="140" t="s">
        <v>0</v>
      </c>
      <c r="M93" s="132">
        <v>0</v>
      </c>
      <c r="N93" s="134"/>
    </row>
    <row r="94" spans="1:14" ht="15.75" thickBot="1" x14ac:dyDescent="0.3">
      <c r="A94" s="29" t="s">
        <v>109</v>
      </c>
      <c r="B94" s="53"/>
      <c r="C94" s="163"/>
      <c r="D94" s="163"/>
      <c r="E94" s="195"/>
      <c r="F94" s="74" t="s">
        <v>75</v>
      </c>
      <c r="G94" s="75">
        <v>0</v>
      </c>
      <c r="H94" s="73"/>
      <c r="I94" s="67"/>
      <c r="J94" s="55" t="s">
        <v>0</v>
      </c>
      <c r="K94" s="98">
        <v>0</v>
      </c>
      <c r="L94" s="136" t="s">
        <v>0</v>
      </c>
      <c r="M94" s="98">
        <v>0</v>
      </c>
      <c r="N94" s="56" t="s">
        <v>0</v>
      </c>
    </row>
    <row r="95" spans="1:14" x14ac:dyDescent="0.25">
      <c r="A95" s="206" t="s">
        <v>46</v>
      </c>
      <c r="B95" s="207"/>
      <c r="C95" s="164"/>
      <c r="D95" s="164"/>
      <c r="E95" s="196"/>
      <c r="F95" s="14" t="s">
        <v>75</v>
      </c>
      <c r="G95" s="44">
        <v>0</v>
      </c>
      <c r="H95" s="147" t="s">
        <v>0</v>
      </c>
      <c r="I95" s="152" t="s">
        <v>0</v>
      </c>
      <c r="J95" s="66">
        <f>SUMPRODUCT(($H95="r")*(G95)+($I95="r")*(G95))+'3'!J95-K95-M95</f>
        <v>0</v>
      </c>
      <c r="K95" s="138">
        <v>0</v>
      </c>
      <c r="L95" s="141"/>
      <c r="M95" s="132">
        <v>0</v>
      </c>
      <c r="N95" s="135"/>
    </row>
    <row r="96" spans="1:14" x14ac:dyDescent="0.25">
      <c r="A96" s="206" t="s">
        <v>47</v>
      </c>
      <c r="B96" s="207"/>
      <c r="C96" s="52"/>
      <c r="D96" s="52"/>
      <c r="E96" s="193"/>
      <c r="F96" s="14" t="s">
        <v>75</v>
      </c>
      <c r="G96" s="44">
        <v>0</v>
      </c>
      <c r="H96" s="148" t="s">
        <v>0</v>
      </c>
      <c r="I96" s="153" t="s">
        <v>0</v>
      </c>
      <c r="J96" s="66">
        <f>SUMPRODUCT(($H96="r")*(G96)+($I96="r")*(G96))+'3'!J96-K96-M96</f>
        <v>0</v>
      </c>
      <c r="K96" s="138">
        <v>0</v>
      </c>
      <c r="L96" s="139"/>
      <c r="M96" s="132">
        <v>0</v>
      </c>
      <c r="N96" s="133"/>
    </row>
    <row r="97" spans="1:14" x14ac:dyDescent="0.25">
      <c r="A97" s="206" t="s">
        <v>61</v>
      </c>
      <c r="B97" s="207"/>
      <c r="C97" s="52"/>
      <c r="D97" s="52"/>
      <c r="E97" s="193"/>
      <c r="F97" s="14" t="s">
        <v>75</v>
      </c>
      <c r="G97" s="44">
        <v>0</v>
      </c>
      <c r="H97" s="148" t="s">
        <v>0</v>
      </c>
      <c r="I97" s="153" t="s">
        <v>0</v>
      </c>
      <c r="J97" s="66">
        <f>SUMPRODUCT(($H97="r")*(G97)+($I97="r")*(G97))+'3'!J97-K97-M97</f>
        <v>0</v>
      </c>
      <c r="K97" s="138">
        <v>0</v>
      </c>
      <c r="L97" s="139"/>
      <c r="M97" s="132">
        <v>0</v>
      </c>
      <c r="N97" s="133"/>
    </row>
    <row r="98" spans="1:14" x14ac:dyDescent="0.25">
      <c r="A98" s="206" t="s">
        <v>94</v>
      </c>
      <c r="B98" s="207"/>
      <c r="C98" s="52"/>
      <c r="D98" s="52"/>
      <c r="E98" s="193"/>
      <c r="F98" s="14" t="s">
        <v>75</v>
      </c>
      <c r="G98" s="44">
        <v>0</v>
      </c>
      <c r="H98" s="148" t="s">
        <v>0</v>
      </c>
      <c r="I98" s="153" t="s">
        <v>0</v>
      </c>
      <c r="J98" s="66">
        <f>SUMPRODUCT(($H98="r")*(G98)+($I98="r")*(G98))+'3'!J98-K98-M98</f>
        <v>0</v>
      </c>
      <c r="K98" s="138">
        <v>0</v>
      </c>
      <c r="L98" s="139"/>
      <c r="M98" s="132">
        <v>0</v>
      </c>
      <c r="N98" s="133"/>
    </row>
    <row r="99" spans="1:14" x14ac:dyDescent="0.25">
      <c r="A99" s="206" t="s">
        <v>95</v>
      </c>
      <c r="B99" s="207"/>
      <c r="C99" s="52"/>
      <c r="D99" s="52"/>
      <c r="E99" s="193"/>
      <c r="F99" s="14" t="s">
        <v>75</v>
      </c>
      <c r="G99" s="44">
        <v>0</v>
      </c>
      <c r="H99" s="148" t="s">
        <v>0</v>
      </c>
      <c r="I99" s="153" t="s">
        <v>0</v>
      </c>
      <c r="J99" s="66">
        <f>SUMPRODUCT(($H99="r")*(G99)+($I99="r")*(G99))+'3'!J99-K99-M99</f>
        <v>0</v>
      </c>
      <c r="K99" s="138">
        <v>0</v>
      </c>
      <c r="L99" s="139"/>
      <c r="M99" s="132">
        <v>0</v>
      </c>
      <c r="N99" s="133"/>
    </row>
    <row r="100" spans="1:14" x14ac:dyDescent="0.25">
      <c r="A100" s="206" t="s">
        <v>96</v>
      </c>
      <c r="B100" s="207"/>
      <c r="C100" s="52"/>
      <c r="D100" s="52"/>
      <c r="E100" s="193"/>
      <c r="F100" s="14" t="s">
        <v>75</v>
      </c>
      <c r="G100" s="44">
        <v>0</v>
      </c>
      <c r="H100" s="148" t="s">
        <v>0</v>
      </c>
      <c r="I100" s="153" t="s">
        <v>0</v>
      </c>
      <c r="J100" s="66">
        <f>SUMPRODUCT(($H100="r")*(G100)+($I100="r")*(G100))+'3'!J100-K100-M100</f>
        <v>0</v>
      </c>
      <c r="K100" s="138">
        <v>0</v>
      </c>
      <c r="L100" s="139"/>
      <c r="M100" s="132">
        <v>0</v>
      </c>
      <c r="N100" s="133"/>
    </row>
    <row r="101" spans="1:14" ht="15.75" thickBot="1" x14ac:dyDescent="0.3">
      <c r="A101" s="206" t="s">
        <v>97</v>
      </c>
      <c r="B101" s="207"/>
      <c r="C101" s="52"/>
      <c r="D101" s="52"/>
      <c r="E101" s="193"/>
      <c r="F101" s="14" t="s">
        <v>75</v>
      </c>
      <c r="G101" s="44">
        <v>0</v>
      </c>
      <c r="H101" s="149" t="s">
        <v>0</v>
      </c>
      <c r="I101" s="154" t="s">
        <v>0</v>
      </c>
      <c r="J101" s="66">
        <f>SUMPRODUCT(($H101="r")*(G101)+($I101="r")*(G101))+'3'!J101-K101-M101</f>
        <v>0</v>
      </c>
      <c r="K101" s="138">
        <v>0</v>
      </c>
      <c r="L101" s="139"/>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x14ac:dyDescent="0.25">
      <c r="A104" s="28"/>
      <c r="B104" s="28"/>
      <c r="F104" s="11"/>
      <c r="G104" s="5"/>
      <c r="H104" s="6"/>
      <c r="I104" s="6"/>
    </row>
    <row r="105" spans="1:14" x14ac:dyDescent="0.25">
      <c r="B105" s="99" t="s">
        <v>0</v>
      </c>
    </row>
    <row r="106" spans="1:14" ht="15.75" thickBot="1" x14ac:dyDescent="0.3">
      <c r="A106" s="114" t="s">
        <v>9</v>
      </c>
      <c r="B106" s="94" t="s">
        <v>115</v>
      </c>
      <c r="C106" s="213" t="s">
        <v>153</v>
      </c>
      <c r="D106" s="214"/>
      <c r="E106" s="192" t="s">
        <v>151</v>
      </c>
      <c r="F106" s="122" t="s">
        <v>126</v>
      </c>
      <c r="G106" s="47" t="s">
        <v>2</v>
      </c>
      <c r="H106" s="81">
        <f>H86+1</f>
        <v>42406</v>
      </c>
      <c r="I106" s="81">
        <f>I86+1</f>
        <v>42413</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7" t="s">
        <v>0</v>
      </c>
      <c r="I107" s="152" t="s">
        <v>0</v>
      </c>
      <c r="J107" s="66">
        <f>SUMPRODUCT(($H107="r")*(G107)+($I107="r")*(G107))+'3'!J107-K107-M107</f>
        <v>0</v>
      </c>
      <c r="K107" s="138">
        <v>0</v>
      </c>
      <c r="L107" s="139" t="s">
        <v>0</v>
      </c>
      <c r="M107" s="132">
        <v>0</v>
      </c>
      <c r="N107" s="133" t="s">
        <v>0</v>
      </c>
    </row>
    <row r="108" spans="1:14" x14ac:dyDescent="0.25">
      <c r="A108" s="206" t="s">
        <v>49</v>
      </c>
      <c r="B108" s="207"/>
      <c r="C108" s="176"/>
      <c r="D108" s="166"/>
      <c r="E108" s="198"/>
      <c r="F108" s="14" t="s">
        <v>75</v>
      </c>
      <c r="G108" s="44">
        <v>0</v>
      </c>
      <c r="H108" s="148" t="s">
        <v>0</v>
      </c>
      <c r="I108" s="153" t="s">
        <v>0</v>
      </c>
      <c r="J108" s="66">
        <f>SUMPRODUCT(($H108="r")*(G108)+($I108="r")*(G108))+'3'!J108-K108-M108</f>
        <v>0</v>
      </c>
      <c r="K108" s="138">
        <v>0</v>
      </c>
      <c r="L108" s="139" t="s">
        <v>0</v>
      </c>
      <c r="M108" s="132">
        <v>0</v>
      </c>
      <c r="N108" s="133"/>
    </row>
    <row r="109" spans="1:14" x14ac:dyDescent="0.25">
      <c r="A109" s="206" t="s">
        <v>50</v>
      </c>
      <c r="B109" s="207"/>
      <c r="C109" s="176"/>
      <c r="D109" s="166"/>
      <c r="E109" s="198"/>
      <c r="F109" s="14" t="s">
        <v>75</v>
      </c>
      <c r="G109" s="44">
        <v>0</v>
      </c>
      <c r="H109" s="148" t="s">
        <v>0</v>
      </c>
      <c r="I109" s="153" t="s">
        <v>0</v>
      </c>
      <c r="J109" s="66">
        <f>SUMPRODUCT(($H109="r")*(G109)+($I109="r")*(G109))+'3'!J109-K109-M109</f>
        <v>0</v>
      </c>
      <c r="K109" s="138">
        <v>0</v>
      </c>
      <c r="L109" s="139" t="s">
        <v>0</v>
      </c>
      <c r="M109" s="132">
        <v>0</v>
      </c>
      <c r="N109" s="133"/>
    </row>
    <row r="110" spans="1:14" x14ac:dyDescent="0.25">
      <c r="A110" s="206" t="s">
        <v>51</v>
      </c>
      <c r="B110" s="207"/>
      <c r="C110" s="176"/>
      <c r="D110" s="166"/>
      <c r="E110" s="198"/>
      <c r="F110" s="14" t="s">
        <v>75</v>
      </c>
      <c r="G110" s="44">
        <v>0</v>
      </c>
      <c r="H110" s="148" t="s">
        <v>0</v>
      </c>
      <c r="I110" s="153" t="s">
        <v>0</v>
      </c>
      <c r="J110" s="66">
        <f>SUMPRODUCT(($H110="r")*(G110)+($I110="r")*(G110))+'3'!J110-K110-M110</f>
        <v>0</v>
      </c>
      <c r="K110" s="138">
        <v>0</v>
      </c>
      <c r="L110" s="139" t="s">
        <v>0</v>
      </c>
      <c r="M110" s="132">
        <v>0</v>
      </c>
      <c r="N110" s="133"/>
    </row>
    <row r="111" spans="1:14" x14ac:dyDescent="0.25">
      <c r="A111" s="206" t="s">
        <v>52</v>
      </c>
      <c r="B111" s="207"/>
      <c r="C111" s="177"/>
      <c r="D111" s="166"/>
      <c r="E111" s="198"/>
      <c r="F111" s="14" t="s">
        <v>75</v>
      </c>
      <c r="G111" s="44">
        <v>0</v>
      </c>
      <c r="H111" s="148" t="s">
        <v>0</v>
      </c>
      <c r="I111" s="153" t="s">
        <v>0</v>
      </c>
      <c r="J111" s="66">
        <f>SUMPRODUCT(($H111="r")*(G111)+($I111="r")*(G111))+'3'!J111-K111-M111</f>
        <v>0</v>
      </c>
      <c r="K111" s="138">
        <v>0</v>
      </c>
      <c r="L111" s="139" t="s">
        <v>0</v>
      </c>
      <c r="M111" s="132">
        <v>0</v>
      </c>
      <c r="N111" s="133"/>
    </row>
    <row r="112" spans="1:14" x14ac:dyDescent="0.25">
      <c r="A112" s="206" t="s">
        <v>53</v>
      </c>
      <c r="B112" s="207"/>
      <c r="C112" s="177"/>
      <c r="D112" s="166"/>
      <c r="E112" s="198"/>
      <c r="F112" s="14" t="s">
        <v>75</v>
      </c>
      <c r="G112" s="44">
        <v>0</v>
      </c>
      <c r="H112" s="148" t="s">
        <v>0</v>
      </c>
      <c r="I112" s="153" t="s">
        <v>0</v>
      </c>
      <c r="J112" s="66">
        <f>SUMPRODUCT(($H112="r")*(G112)+($I112="r")*(G112))+'3'!J112-K112-M112</f>
        <v>0</v>
      </c>
      <c r="K112" s="138">
        <v>0</v>
      </c>
      <c r="L112" s="139" t="s">
        <v>0</v>
      </c>
      <c r="M112" s="132">
        <v>0</v>
      </c>
      <c r="N112" s="133"/>
    </row>
    <row r="113" spans="1:14" ht="15.75" thickBot="1" x14ac:dyDescent="0.3">
      <c r="A113" s="206" t="s">
        <v>54</v>
      </c>
      <c r="B113" s="207"/>
      <c r="C113" s="178"/>
      <c r="D113" s="168"/>
      <c r="E113" s="199"/>
      <c r="F113" s="14" t="s">
        <v>75</v>
      </c>
      <c r="G113" s="44">
        <v>0</v>
      </c>
      <c r="H113" s="149" t="s">
        <v>0</v>
      </c>
      <c r="I113" s="154" t="s">
        <v>0</v>
      </c>
      <c r="J113" s="66">
        <f>SUMPRODUCT(($H113="r")*(G113)+($I113="r")*(G113))+'3'!J113-K113-M113</f>
        <v>0</v>
      </c>
      <c r="K113" s="138">
        <v>0</v>
      </c>
      <c r="L113" s="140" t="s">
        <v>0</v>
      </c>
      <c r="M113" s="132">
        <v>0</v>
      </c>
      <c r="N113" s="134"/>
    </row>
    <row r="114" spans="1:14" ht="15.75" thickBot="1" x14ac:dyDescent="0.3">
      <c r="A114" s="29" t="s">
        <v>109</v>
      </c>
      <c r="B114" s="53"/>
      <c r="C114" s="163"/>
      <c r="D114" s="163"/>
      <c r="E114" s="195"/>
      <c r="F114" s="74" t="s">
        <v>75</v>
      </c>
      <c r="G114" s="75">
        <v>0</v>
      </c>
      <c r="H114" s="73"/>
      <c r="I114" s="67"/>
      <c r="J114" s="55" t="s">
        <v>0</v>
      </c>
      <c r="K114" s="98">
        <v>0</v>
      </c>
      <c r="L114" s="136" t="s">
        <v>0</v>
      </c>
      <c r="M114" s="98">
        <v>0</v>
      </c>
      <c r="N114" s="56" t="s">
        <v>0</v>
      </c>
    </row>
    <row r="115" spans="1:14" x14ac:dyDescent="0.25">
      <c r="A115" s="206" t="s">
        <v>55</v>
      </c>
      <c r="B115" s="207"/>
      <c r="C115" s="175"/>
      <c r="D115" s="165"/>
      <c r="E115" s="197"/>
      <c r="F115" s="14" t="s">
        <v>75</v>
      </c>
      <c r="G115" s="44">
        <v>0</v>
      </c>
      <c r="H115" s="147" t="s">
        <v>0</v>
      </c>
      <c r="I115" s="152" t="s">
        <v>0</v>
      </c>
      <c r="J115" s="66">
        <f>SUMPRODUCT(($H115="r")*(G115)+($I115="r")*(G115))+'3'!J115-K115-M115</f>
        <v>0</v>
      </c>
      <c r="K115" s="138">
        <v>0</v>
      </c>
      <c r="L115" s="141"/>
      <c r="M115" s="132">
        <v>0</v>
      </c>
      <c r="N115" s="135"/>
    </row>
    <row r="116" spans="1:14" x14ac:dyDescent="0.25">
      <c r="A116" s="206" t="s">
        <v>56</v>
      </c>
      <c r="B116" s="207"/>
      <c r="C116" s="176"/>
      <c r="D116" s="166"/>
      <c r="E116" s="198"/>
      <c r="F116" s="14" t="s">
        <v>75</v>
      </c>
      <c r="G116" s="44">
        <v>0</v>
      </c>
      <c r="H116" s="148" t="s">
        <v>0</v>
      </c>
      <c r="I116" s="153" t="s">
        <v>0</v>
      </c>
      <c r="J116" s="66">
        <f>SUMPRODUCT(($H116="r")*(G116)+($I116="r")*(G116))+'3'!J116-K116-M116</f>
        <v>0</v>
      </c>
      <c r="K116" s="138">
        <v>0</v>
      </c>
      <c r="L116" s="139"/>
      <c r="M116" s="132">
        <v>0</v>
      </c>
      <c r="N116" s="133"/>
    </row>
    <row r="117" spans="1:14" x14ac:dyDescent="0.25">
      <c r="A117" s="206" t="s">
        <v>62</v>
      </c>
      <c r="B117" s="207"/>
      <c r="C117" s="176"/>
      <c r="D117" s="166"/>
      <c r="E117" s="198"/>
      <c r="F117" s="14" t="s">
        <v>75</v>
      </c>
      <c r="G117" s="44">
        <v>0</v>
      </c>
      <c r="H117" s="148" t="s">
        <v>0</v>
      </c>
      <c r="I117" s="153" t="s">
        <v>0</v>
      </c>
      <c r="J117" s="66">
        <f>SUMPRODUCT(($H117="r")*(G117)+($I117="r")*(G117))+'3'!J117-K117-M117</f>
        <v>0</v>
      </c>
      <c r="K117" s="138">
        <v>0</v>
      </c>
      <c r="L117" s="139"/>
      <c r="M117" s="132">
        <v>0</v>
      </c>
      <c r="N117" s="133"/>
    </row>
    <row r="118" spans="1:14" x14ac:dyDescent="0.25">
      <c r="A118" s="206" t="s">
        <v>98</v>
      </c>
      <c r="B118" s="207"/>
      <c r="C118" s="177"/>
      <c r="D118" s="166"/>
      <c r="E118" s="198"/>
      <c r="F118" s="14" t="s">
        <v>75</v>
      </c>
      <c r="G118" s="44">
        <v>0</v>
      </c>
      <c r="H118" s="148" t="s">
        <v>0</v>
      </c>
      <c r="I118" s="153" t="s">
        <v>0</v>
      </c>
      <c r="J118" s="66">
        <f>SUMPRODUCT(($H118="r")*(G118)+($I118="r")*(G118))+'3'!J118-K118-M118</f>
        <v>0</v>
      </c>
      <c r="K118" s="138">
        <v>0</v>
      </c>
      <c r="L118" s="139"/>
      <c r="M118" s="132">
        <v>0</v>
      </c>
      <c r="N118" s="133"/>
    </row>
    <row r="119" spans="1:14" x14ac:dyDescent="0.25">
      <c r="A119" s="206" t="s">
        <v>99</v>
      </c>
      <c r="B119" s="207"/>
      <c r="C119" s="175"/>
      <c r="D119" s="166"/>
      <c r="E119" s="198"/>
      <c r="F119" s="14" t="s">
        <v>75</v>
      </c>
      <c r="G119" s="44">
        <v>0</v>
      </c>
      <c r="H119" s="148" t="s">
        <v>0</v>
      </c>
      <c r="I119" s="153" t="s">
        <v>0</v>
      </c>
      <c r="J119" s="66">
        <f>SUMPRODUCT(($H119="r")*(G119)+($I119="r")*(G119))+'3'!J119-K119-M119</f>
        <v>0</v>
      </c>
      <c r="K119" s="138">
        <v>0</v>
      </c>
      <c r="L119" s="139"/>
      <c r="M119" s="132">
        <v>0</v>
      </c>
      <c r="N119" s="133"/>
    </row>
    <row r="120" spans="1:14" x14ac:dyDescent="0.25">
      <c r="A120" s="206" t="s">
        <v>100</v>
      </c>
      <c r="B120" s="207"/>
      <c r="C120" s="176"/>
      <c r="D120" s="166"/>
      <c r="E120" s="198"/>
      <c r="F120" s="14" t="s">
        <v>75</v>
      </c>
      <c r="G120" s="44">
        <v>0</v>
      </c>
      <c r="H120" s="148" t="s">
        <v>0</v>
      </c>
      <c r="I120" s="153" t="s">
        <v>0</v>
      </c>
      <c r="J120" s="66">
        <f>SUMPRODUCT(($H120="r")*(G120)+($I120="r")*(G120))+'3'!J120-K120-M120</f>
        <v>0</v>
      </c>
      <c r="K120" s="138">
        <v>0</v>
      </c>
      <c r="L120" s="139"/>
      <c r="M120" s="132">
        <v>0</v>
      </c>
      <c r="N120" s="133"/>
    </row>
    <row r="121" spans="1:14" ht="15.75" thickBot="1" x14ac:dyDescent="0.3">
      <c r="A121" s="206" t="s">
        <v>101</v>
      </c>
      <c r="B121" s="207"/>
      <c r="C121" s="176"/>
      <c r="D121" s="166"/>
      <c r="E121" s="198"/>
      <c r="F121" s="14" t="s">
        <v>75</v>
      </c>
      <c r="G121" s="44">
        <v>0</v>
      </c>
      <c r="H121" s="149" t="s">
        <v>0</v>
      </c>
      <c r="I121" s="154" t="s">
        <v>0</v>
      </c>
      <c r="J121" s="66">
        <f>SUMPRODUCT(($H121="r")*(G121)+($I121="r")*(G121))+'3'!J121-K121-M121</f>
        <v>0</v>
      </c>
      <c r="K121" s="138">
        <v>0</v>
      </c>
      <c r="L121" s="139"/>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x14ac:dyDescent="0.25">
      <c r="A124" s="28"/>
      <c r="B124" s="28"/>
      <c r="F124" s="19"/>
      <c r="G124" s="5"/>
      <c r="H124" s="17"/>
      <c r="I124" s="17"/>
    </row>
    <row r="125" spans="1:14" x14ac:dyDescent="0.25">
      <c r="A125" s="19"/>
      <c r="B125" s="99" t="s">
        <v>0</v>
      </c>
      <c r="F125" s="19"/>
      <c r="G125" s="5"/>
      <c r="H125" s="17"/>
      <c r="I125" s="17"/>
    </row>
    <row r="126" spans="1:14" ht="15.75" thickBot="1" x14ac:dyDescent="0.3">
      <c r="A126" s="114" t="s">
        <v>63</v>
      </c>
      <c r="B126" s="94" t="s">
        <v>115</v>
      </c>
      <c r="C126" s="213" t="s">
        <v>153</v>
      </c>
      <c r="D126" s="214"/>
      <c r="E126" s="192" t="s">
        <v>151</v>
      </c>
      <c r="F126" s="122" t="s">
        <v>126</v>
      </c>
      <c r="G126" s="47" t="s">
        <v>2</v>
      </c>
      <c r="H126" s="81">
        <f>H106+1</f>
        <v>42407</v>
      </c>
      <c r="I126" s="81">
        <f>I106+1</f>
        <v>42414</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7" t="s">
        <v>0</v>
      </c>
      <c r="I127" s="152" t="s">
        <v>0</v>
      </c>
      <c r="J127" s="66">
        <f>SUMPRODUCT(($H127="r")*(G127)+($I127="r")*(G127))+'3'!J127-K127-M127</f>
        <v>0</v>
      </c>
      <c r="K127" s="138">
        <v>0</v>
      </c>
      <c r="L127" s="139" t="s">
        <v>0</v>
      </c>
      <c r="M127" s="132">
        <v>0</v>
      </c>
      <c r="N127" s="133" t="s">
        <v>0</v>
      </c>
    </row>
    <row r="128" spans="1:14" x14ac:dyDescent="0.25">
      <c r="A128" s="206" t="s">
        <v>65</v>
      </c>
      <c r="B128" s="207"/>
      <c r="C128" s="176"/>
      <c r="D128" s="166"/>
      <c r="E128" s="198"/>
      <c r="F128" s="14" t="s">
        <v>75</v>
      </c>
      <c r="G128" s="44">
        <v>0</v>
      </c>
      <c r="H128" s="148" t="s">
        <v>0</v>
      </c>
      <c r="I128" s="153" t="s">
        <v>0</v>
      </c>
      <c r="J128" s="66">
        <f>SUMPRODUCT(($H128="r")*(G128)+($I128="r")*(G128))+'3'!J128-K128-M128</f>
        <v>0</v>
      </c>
      <c r="K128" s="138">
        <v>0</v>
      </c>
      <c r="L128" s="139" t="s">
        <v>0</v>
      </c>
      <c r="M128" s="132">
        <v>0</v>
      </c>
      <c r="N128" s="133"/>
    </row>
    <row r="129" spans="1:14" x14ac:dyDescent="0.25">
      <c r="A129" s="206" t="s">
        <v>66</v>
      </c>
      <c r="B129" s="207"/>
      <c r="C129" s="176"/>
      <c r="D129" s="166"/>
      <c r="E129" s="198"/>
      <c r="F129" s="14" t="s">
        <v>75</v>
      </c>
      <c r="G129" s="44">
        <v>0</v>
      </c>
      <c r="H129" s="148" t="s">
        <v>0</v>
      </c>
      <c r="I129" s="153" t="s">
        <v>0</v>
      </c>
      <c r="J129" s="66">
        <f>SUMPRODUCT(($H129="r")*(G129)+($I129="r")*(G129))+'3'!J129-K129-M129</f>
        <v>0</v>
      </c>
      <c r="K129" s="138">
        <v>0</v>
      </c>
      <c r="L129" s="139" t="s">
        <v>0</v>
      </c>
      <c r="M129" s="132">
        <v>0</v>
      </c>
      <c r="N129" s="133"/>
    </row>
    <row r="130" spans="1:14" x14ac:dyDescent="0.25">
      <c r="A130" s="206" t="s">
        <v>67</v>
      </c>
      <c r="B130" s="207"/>
      <c r="C130" s="176"/>
      <c r="D130" s="166"/>
      <c r="E130" s="198"/>
      <c r="F130" s="14" t="s">
        <v>75</v>
      </c>
      <c r="G130" s="44">
        <v>0</v>
      </c>
      <c r="H130" s="148" t="s">
        <v>0</v>
      </c>
      <c r="I130" s="153" t="s">
        <v>0</v>
      </c>
      <c r="J130" s="66">
        <f>SUMPRODUCT(($H130="r")*(G130)+($I130="r")*(G130))+'3'!J130-K130-M130</f>
        <v>0</v>
      </c>
      <c r="K130" s="138">
        <v>0</v>
      </c>
      <c r="L130" s="139" t="s">
        <v>0</v>
      </c>
      <c r="M130" s="132">
        <v>0</v>
      </c>
      <c r="N130" s="133"/>
    </row>
    <row r="131" spans="1:14" x14ac:dyDescent="0.25">
      <c r="A131" s="206" t="s">
        <v>68</v>
      </c>
      <c r="B131" s="207"/>
      <c r="C131" s="176"/>
      <c r="D131" s="166"/>
      <c r="E131" s="198"/>
      <c r="F131" s="14" t="s">
        <v>75</v>
      </c>
      <c r="G131" s="44">
        <v>0</v>
      </c>
      <c r="H131" s="148" t="s">
        <v>0</v>
      </c>
      <c r="I131" s="153" t="s">
        <v>0</v>
      </c>
      <c r="J131" s="66">
        <f>SUMPRODUCT(($H131="r")*(G131)+($I131="r")*(G131))+'3'!J131-K131-M131</f>
        <v>0</v>
      </c>
      <c r="K131" s="138">
        <v>0</v>
      </c>
      <c r="L131" s="139" t="s">
        <v>0</v>
      </c>
      <c r="M131" s="132">
        <v>0</v>
      </c>
      <c r="N131" s="133"/>
    </row>
    <row r="132" spans="1:14" x14ac:dyDescent="0.25">
      <c r="A132" s="206" t="s">
        <v>69</v>
      </c>
      <c r="B132" s="207"/>
      <c r="C132" s="176"/>
      <c r="D132" s="166"/>
      <c r="E132" s="198"/>
      <c r="F132" s="14" t="s">
        <v>75</v>
      </c>
      <c r="G132" s="44">
        <v>0</v>
      </c>
      <c r="H132" s="148" t="s">
        <v>0</v>
      </c>
      <c r="I132" s="153" t="s">
        <v>0</v>
      </c>
      <c r="J132" s="66">
        <f>SUMPRODUCT(($H132="r")*(G132)+($I132="r")*(G132))+'3'!J132-K132-M132</f>
        <v>0</v>
      </c>
      <c r="K132" s="138">
        <v>0</v>
      </c>
      <c r="L132" s="139" t="s">
        <v>0</v>
      </c>
      <c r="M132" s="132">
        <v>0</v>
      </c>
      <c r="N132" s="133"/>
    </row>
    <row r="133" spans="1:14" ht="15.75" thickBot="1" x14ac:dyDescent="0.3">
      <c r="A133" s="206" t="s">
        <v>70</v>
      </c>
      <c r="B133" s="207"/>
      <c r="C133" s="179"/>
      <c r="D133" s="168"/>
      <c r="E133" s="199"/>
      <c r="F133" s="14" t="s">
        <v>75</v>
      </c>
      <c r="G133" s="44">
        <v>0</v>
      </c>
      <c r="H133" s="149" t="s">
        <v>0</v>
      </c>
      <c r="I133" s="154" t="s">
        <v>0</v>
      </c>
      <c r="J133" s="66">
        <f>SUMPRODUCT(($H133="r")*(G133)+($I133="r")*(G133))+'3'!J133-K133-M133</f>
        <v>0</v>
      </c>
      <c r="K133" s="138">
        <v>0</v>
      </c>
      <c r="L133" s="140" t="s">
        <v>0</v>
      </c>
      <c r="M133" s="132">
        <v>0</v>
      </c>
      <c r="N133" s="134"/>
    </row>
    <row r="134" spans="1:14" ht="15.75" thickBot="1" x14ac:dyDescent="0.3">
      <c r="A134" s="29" t="s">
        <v>109</v>
      </c>
      <c r="B134" s="53"/>
      <c r="C134" s="163"/>
      <c r="D134" s="163"/>
      <c r="E134" s="195"/>
      <c r="F134" s="74" t="s">
        <v>75</v>
      </c>
      <c r="G134" s="75">
        <v>0</v>
      </c>
      <c r="H134" s="73"/>
      <c r="I134" s="67"/>
      <c r="J134" s="55" t="s">
        <v>0</v>
      </c>
      <c r="K134" s="98">
        <v>0</v>
      </c>
      <c r="L134" s="136" t="s">
        <v>0</v>
      </c>
      <c r="M134" s="98">
        <v>0</v>
      </c>
      <c r="N134" s="56" t="s">
        <v>0</v>
      </c>
    </row>
    <row r="135" spans="1:14" x14ac:dyDescent="0.25">
      <c r="A135" s="246" t="s">
        <v>71</v>
      </c>
      <c r="B135" s="247"/>
      <c r="C135" s="180"/>
      <c r="D135" s="169"/>
      <c r="E135" s="200"/>
      <c r="F135" s="14" t="s">
        <v>75</v>
      </c>
      <c r="G135" s="44">
        <v>0</v>
      </c>
      <c r="H135" s="147" t="s">
        <v>0</v>
      </c>
      <c r="I135" s="152" t="s">
        <v>0</v>
      </c>
      <c r="J135" s="66">
        <f>SUMPRODUCT(($H135="r")*(G135)+($I135="r")*(G135))+'3'!J135-K135-M135</f>
        <v>0</v>
      </c>
      <c r="K135" s="138">
        <v>0</v>
      </c>
      <c r="L135" s="141"/>
      <c r="M135" s="132">
        <v>0</v>
      </c>
      <c r="N135" s="135"/>
    </row>
    <row r="136" spans="1:14" x14ac:dyDescent="0.25">
      <c r="A136" s="246" t="s">
        <v>72</v>
      </c>
      <c r="B136" s="247"/>
      <c r="C136" s="181"/>
      <c r="D136" s="170"/>
      <c r="E136" s="201"/>
      <c r="F136" s="14" t="s">
        <v>75</v>
      </c>
      <c r="G136" s="44">
        <v>0</v>
      </c>
      <c r="H136" s="148" t="s">
        <v>0</v>
      </c>
      <c r="I136" s="153" t="s">
        <v>0</v>
      </c>
      <c r="J136" s="66">
        <f>SUMPRODUCT(($H136="r")*(G136)+($I136="r")*(G136))+'3'!J136-K136-M136</f>
        <v>0</v>
      </c>
      <c r="K136" s="138">
        <v>0</v>
      </c>
      <c r="L136" s="139"/>
      <c r="M136" s="132">
        <v>0</v>
      </c>
      <c r="N136" s="133"/>
    </row>
    <row r="137" spans="1:14" x14ac:dyDescent="0.25">
      <c r="A137" s="246" t="s">
        <v>73</v>
      </c>
      <c r="B137" s="247"/>
      <c r="C137" s="181"/>
      <c r="D137" s="170"/>
      <c r="E137" s="201"/>
      <c r="F137" s="14" t="s">
        <v>75</v>
      </c>
      <c r="G137" s="44">
        <v>0</v>
      </c>
      <c r="H137" s="148" t="s">
        <v>0</v>
      </c>
      <c r="I137" s="153" t="s">
        <v>0</v>
      </c>
      <c r="J137" s="66">
        <f>SUMPRODUCT(($H137="r")*(G137)+($I137="r")*(G137))+'3'!J137-K137-M137</f>
        <v>0</v>
      </c>
      <c r="K137" s="138">
        <v>0</v>
      </c>
      <c r="L137" s="139"/>
      <c r="M137" s="132">
        <v>0</v>
      </c>
      <c r="N137" s="133"/>
    </row>
    <row r="138" spans="1:14" x14ac:dyDescent="0.25">
      <c r="A138" s="246" t="s">
        <v>102</v>
      </c>
      <c r="B138" s="247"/>
      <c r="C138" s="181"/>
      <c r="D138" s="170"/>
      <c r="E138" s="201"/>
      <c r="F138" s="14" t="s">
        <v>75</v>
      </c>
      <c r="G138" s="44">
        <v>0</v>
      </c>
      <c r="H138" s="148" t="s">
        <v>0</v>
      </c>
      <c r="I138" s="153" t="s">
        <v>0</v>
      </c>
      <c r="J138" s="66">
        <f>SUMPRODUCT(($H138="r")*(G138)+($I138="r")*(G138))+'3'!J138-K138-M138</f>
        <v>0</v>
      </c>
      <c r="K138" s="138">
        <v>0</v>
      </c>
      <c r="L138" s="139"/>
      <c r="M138" s="132">
        <v>0</v>
      </c>
      <c r="N138" s="133"/>
    </row>
    <row r="139" spans="1:14" x14ac:dyDescent="0.25">
      <c r="A139" s="246" t="s">
        <v>103</v>
      </c>
      <c r="B139" s="247"/>
      <c r="C139" s="181"/>
      <c r="D139" s="170"/>
      <c r="E139" s="201"/>
      <c r="F139" s="14" t="s">
        <v>75</v>
      </c>
      <c r="G139" s="44">
        <v>0</v>
      </c>
      <c r="H139" s="148" t="s">
        <v>0</v>
      </c>
      <c r="I139" s="153" t="s">
        <v>0</v>
      </c>
      <c r="J139" s="66">
        <f>SUMPRODUCT(($H139="r")*(G139)+($I139="r")*(G139))+'3'!J139-K139-M139</f>
        <v>0</v>
      </c>
      <c r="K139" s="138">
        <v>0</v>
      </c>
      <c r="L139" s="139"/>
      <c r="M139" s="132">
        <v>0</v>
      </c>
      <c r="N139" s="133"/>
    </row>
    <row r="140" spans="1:14" x14ac:dyDescent="0.25">
      <c r="A140" s="246" t="s">
        <v>104</v>
      </c>
      <c r="B140" s="247"/>
      <c r="C140" s="181"/>
      <c r="D140" s="170"/>
      <c r="E140" s="201"/>
      <c r="F140" s="14" t="s">
        <v>75</v>
      </c>
      <c r="G140" s="44">
        <v>0</v>
      </c>
      <c r="H140" s="148" t="s">
        <v>0</v>
      </c>
      <c r="I140" s="153" t="s">
        <v>0</v>
      </c>
      <c r="J140" s="66">
        <f>SUMPRODUCT(($H140="r")*(G140)+($I140="r")*(G140))+'3'!J140-K140-M140</f>
        <v>0</v>
      </c>
      <c r="K140" s="138">
        <v>0</v>
      </c>
      <c r="L140" s="139"/>
      <c r="M140" s="132">
        <v>0</v>
      </c>
      <c r="N140" s="133"/>
    </row>
    <row r="141" spans="1:14" ht="15.75" thickBot="1" x14ac:dyDescent="0.3">
      <c r="A141" s="246" t="s">
        <v>105</v>
      </c>
      <c r="B141" s="247"/>
      <c r="C141" s="181"/>
      <c r="D141" s="170"/>
      <c r="E141" s="201"/>
      <c r="F141" s="14" t="s">
        <v>75</v>
      </c>
      <c r="G141" s="44">
        <v>0</v>
      </c>
      <c r="H141" s="149" t="s">
        <v>0</v>
      </c>
      <c r="I141" s="154" t="s">
        <v>0</v>
      </c>
      <c r="J141" s="66">
        <f>SUMPRODUCT(($H141="r")*(G141)+($I141="r")*(G141))+'3'!J141-K141-M141</f>
        <v>0</v>
      </c>
      <c r="K141" s="138">
        <v>0</v>
      </c>
      <c r="L141" s="139"/>
      <c r="M141" s="132">
        <v>0</v>
      </c>
      <c r="N141" s="133"/>
    </row>
    <row r="142" spans="1:14"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84"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78"/>
      <c r="B144" s="78"/>
      <c r="C144" s="171"/>
      <c r="D144" s="171"/>
      <c r="E144" s="171"/>
      <c r="F144" s="79"/>
      <c r="G144" s="22"/>
      <c r="H144" s="43"/>
      <c r="I144" s="43"/>
    </row>
    <row r="145" spans="1:11" x14ac:dyDescent="0.25">
      <c r="A145" s="77"/>
      <c r="B145" s="77"/>
      <c r="C145" s="51"/>
      <c r="D145" s="51"/>
      <c r="E145" s="51"/>
      <c r="F145" s="77"/>
      <c r="G145" s="77"/>
      <c r="H145" s="43"/>
      <c r="I145" s="43"/>
      <c r="J145" s="32"/>
    </row>
    <row r="146" spans="1:11" x14ac:dyDescent="0.25">
      <c r="A146" s="117" t="s">
        <v>110</v>
      </c>
      <c r="B146" s="77"/>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67" t="s">
        <v>0</v>
      </c>
      <c r="B148" s="268"/>
      <c r="C148" s="268"/>
      <c r="D148" s="268"/>
      <c r="E148" s="268"/>
      <c r="F148" s="269"/>
      <c r="G148" s="41">
        <v>0</v>
      </c>
      <c r="H148" s="222">
        <f>G148/60</f>
        <v>0</v>
      </c>
      <c r="I148" s="223"/>
      <c r="J148" s="35"/>
    </row>
    <row r="149" spans="1:11" x14ac:dyDescent="0.25">
      <c r="A149" s="267" t="s">
        <v>0</v>
      </c>
      <c r="B149" s="268"/>
      <c r="C149" s="268"/>
      <c r="D149" s="268"/>
      <c r="E149" s="268"/>
      <c r="F149" s="269"/>
      <c r="G149" s="41">
        <v>0</v>
      </c>
      <c r="H149" s="222">
        <f t="shared" ref="H149:H157" si="0">G149/60</f>
        <v>0</v>
      </c>
      <c r="I149" s="223"/>
      <c r="J149" s="35"/>
    </row>
    <row r="150" spans="1:11" x14ac:dyDescent="0.25">
      <c r="A150" s="267" t="s">
        <v>0</v>
      </c>
      <c r="B150" s="268"/>
      <c r="C150" s="268"/>
      <c r="D150" s="268"/>
      <c r="E150" s="268"/>
      <c r="F150" s="269"/>
      <c r="G150" s="41">
        <v>0</v>
      </c>
      <c r="H150" s="222">
        <f t="shared" si="0"/>
        <v>0</v>
      </c>
      <c r="I150" s="223"/>
      <c r="J150" s="35"/>
    </row>
    <row r="151" spans="1:11" x14ac:dyDescent="0.25">
      <c r="A151" s="267" t="s">
        <v>0</v>
      </c>
      <c r="B151" s="268"/>
      <c r="C151" s="268"/>
      <c r="D151" s="268"/>
      <c r="E151" s="268"/>
      <c r="F151" s="269"/>
      <c r="G151" s="41">
        <v>0</v>
      </c>
      <c r="H151" s="222">
        <f t="shared" si="0"/>
        <v>0</v>
      </c>
      <c r="I151" s="223"/>
      <c r="J151" s="35"/>
    </row>
    <row r="152" spans="1:11" x14ac:dyDescent="0.25">
      <c r="A152" s="267" t="s">
        <v>0</v>
      </c>
      <c r="B152" s="268"/>
      <c r="C152" s="268"/>
      <c r="D152" s="268"/>
      <c r="E152" s="268"/>
      <c r="F152" s="269"/>
      <c r="G152" s="41">
        <v>0</v>
      </c>
      <c r="H152" s="222">
        <f t="shared" si="0"/>
        <v>0</v>
      </c>
      <c r="I152" s="223"/>
      <c r="J152" s="35"/>
    </row>
    <row r="153" spans="1:11" x14ac:dyDescent="0.25">
      <c r="A153" s="267" t="s">
        <v>0</v>
      </c>
      <c r="B153" s="268"/>
      <c r="C153" s="268"/>
      <c r="D153" s="268"/>
      <c r="E153" s="268"/>
      <c r="F153" s="269"/>
      <c r="G153" s="41">
        <v>0</v>
      </c>
      <c r="H153" s="222">
        <f t="shared" si="0"/>
        <v>0</v>
      </c>
      <c r="I153" s="223"/>
      <c r="J153" s="35"/>
    </row>
    <row r="154" spans="1:11" x14ac:dyDescent="0.25">
      <c r="A154" s="267" t="s">
        <v>0</v>
      </c>
      <c r="B154" s="268"/>
      <c r="C154" s="268"/>
      <c r="D154" s="268"/>
      <c r="E154" s="268"/>
      <c r="F154" s="269"/>
      <c r="G154" s="41">
        <v>0</v>
      </c>
      <c r="H154" s="222">
        <f t="shared" si="0"/>
        <v>0</v>
      </c>
      <c r="I154" s="223"/>
      <c r="J154" s="35"/>
    </row>
    <row r="155" spans="1:11" x14ac:dyDescent="0.25">
      <c r="A155" s="267" t="s">
        <v>0</v>
      </c>
      <c r="B155" s="268"/>
      <c r="C155" s="268"/>
      <c r="D155" s="268"/>
      <c r="E155" s="268"/>
      <c r="F155" s="269"/>
      <c r="G155" s="41">
        <v>0</v>
      </c>
      <c r="H155" s="222">
        <f t="shared" si="0"/>
        <v>0</v>
      </c>
      <c r="I155" s="223"/>
      <c r="J155" s="35"/>
    </row>
    <row r="156" spans="1:11" x14ac:dyDescent="0.25">
      <c r="A156" s="267" t="s">
        <v>0</v>
      </c>
      <c r="B156" s="268"/>
      <c r="C156" s="268"/>
      <c r="D156" s="268"/>
      <c r="E156" s="268"/>
      <c r="F156" s="269"/>
      <c r="G156" s="41">
        <v>0</v>
      </c>
      <c r="H156" s="222">
        <f t="shared" si="0"/>
        <v>0</v>
      </c>
      <c r="I156" s="223"/>
      <c r="J156" s="35"/>
    </row>
    <row r="157" spans="1:11" x14ac:dyDescent="0.25">
      <c r="A157" s="267" t="s">
        <v>0</v>
      </c>
      <c r="B157" s="268"/>
      <c r="C157" s="268"/>
      <c r="D157" s="268"/>
      <c r="E157" s="268"/>
      <c r="F157" s="269"/>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0</v>
      </c>
      <c r="I159" s="219"/>
      <c r="J159" s="35"/>
    </row>
    <row r="160" spans="1:11" x14ac:dyDescent="0.25">
      <c r="A160" s="80"/>
      <c r="B160" s="80"/>
      <c r="C160" s="172"/>
      <c r="D160" s="172"/>
      <c r="E160" s="172"/>
      <c r="F160" s="92" t="s">
        <v>119</v>
      </c>
      <c r="G160" s="40">
        <v>0</v>
      </c>
      <c r="H160" s="220">
        <f>H159*G160</f>
        <v>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6"/>
      <c r="G162" s="40"/>
      <c r="H162" s="64"/>
      <c r="I162" s="64"/>
      <c r="J162" s="35"/>
    </row>
    <row r="163" spans="1:10" x14ac:dyDescent="0.25">
      <c r="A163" s="120" t="s">
        <v>124</v>
      </c>
      <c r="B163" s="39"/>
      <c r="C163" s="173"/>
      <c r="D163" s="173"/>
      <c r="E163" s="173"/>
      <c r="F163" s="76"/>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67" t="s">
        <v>0</v>
      </c>
      <c r="B165" s="268"/>
      <c r="C165" s="268"/>
      <c r="D165" s="268"/>
      <c r="E165" s="268"/>
      <c r="F165" s="269"/>
      <c r="G165" s="41">
        <v>0</v>
      </c>
      <c r="H165" s="239">
        <f>G165/60</f>
        <v>0</v>
      </c>
      <c r="I165" s="240"/>
      <c r="J165" s="35"/>
    </row>
    <row r="166" spans="1:10" x14ac:dyDescent="0.25">
      <c r="A166" s="267" t="s">
        <v>0</v>
      </c>
      <c r="B166" s="268"/>
      <c r="C166" s="268"/>
      <c r="D166" s="268"/>
      <c r="E166" s="268"/>
      <c r="F166" s="269"/>
      <c r="G166" s="41">
        <v>0</v>
      </c>
      <c r="H166" s="239">
        <f t="shared" ref="H166:H174" si="2">G166/60</f>
        <v>0</v>
      </c>
      <c r="I166" s="240"/>
      <c r="J166" s="35"/>
    </row>
    <row r="167" spans="1:10" x14ac:dyDescent="0.25">
      <c r="A167" s="267" t="s">
        <v>0</v>
      </c>
      <c r="B167" s="268"/>
      <c r="C167" s="268"/>
      <c r="D167" s="268"/>
      <c r="E167" s="268"/>
      <c r="F167" s="269"/>
      <c r="G167" s="41">
        <v>0</v>
      </c>
      <c r="H167" s="239">
        <f t="shared" si="2"/>
        <v>0</v>
      </c>
      <c r="I167" s="240"/>
      <c r="J167" s="35"/>
    </row>
    <row r="168" spans="1:10" x14ac:dyDescent="0.25">
      <c r="A168" s="267" t="s">
        <v>0</v>
      </c>
      <c r="B168" s="268"/>
      <c r="C168" s="268"/>
      <c r="D168" s="268"/>
      <c r="E168" s="268"/>
      <c r="F168" s="269"/>
      <c r="G168" s="41">
        <v>0</v>
      </c>
      <c r="H168" s="239">
        <f t="shared" si="2"/>
        <v>0</v>
      </c>
      <c r="I168" s="240"/>
      <c r="J168" s="35"/>
    </row>
    <row r="169" spans="1:10" x14ac:dyDescent="0.25">
      <c r="A169" s="267" t="s">
        <v>0</v>
      </c>
      <c r="B169" s="268"/>
      <c r="C169" s="268"/>
      <c r="D169" s="268"/>
      <c r="E169" s="268"/>
      <c r="F169" s="269"/>
      <c r="G169" s="41">
        <v>0</v>
      </c>
      <c r="H169" s="239">
        <f t="shared" si="2"/>
        <v>0</v>
      </c>
      <c r="I169" s="240"/>
      <c r="J169" s="35"/>
    </row>
    <row r="170" spans="1:10" x14ac:dyDescent="0.25">
      <c r="A170" s="267" t="s">
        <v>0</v>
      </c>
      <c r="B170" s="268"/>
      <c r="C170" s="268"/>
      <c r="D170" s="268"/>
      <c r="E170" s="268"/>
      <c r="F170" s="269"/>
      <c r="G170" s="41">
        <v>0</v>
      </c>
      <c r="H170" s="239">
        <f t="shared" si="2"/>
        <v>0</v>
      </c>
      <c r="I170" s="240"/>
      <c r="J170" s="35"/>
    </row>
    <row r="171" spans="1:10" x14ac:dyDescent="0.25">
      <c r="A171" s="267" t="s">
        <v>0</v>
      </c>
      <c r="B171" s="268"/>
      <c r="C171" s="268"/>
      <c r="D171" s="268"/>
      <c r="E171" s="268"/>
      <c r="F171" s="269"/>
      <c r="G171" s="41">
        <v>0</v>
      </c>
      <c r="H171" s="239">
        <f t="shared" si="2"/>
        <v>0</v>
      </c>
      <c r="I171" s="240"/>
      <c r="J171" s="35"/>
    </row>
    <row r="172" spans="1:10" x14ac:dyDescent="0.25">
      <c r="A172" s="267" t="s">
        <v>0</v>
      </c>
      <c r="B172" s="268"/>
      <c r="C172" s="268"/>
      <c r="D172" s="268"/>
      <c r="E172" s="268"/>
      <c r="F172" s="269"/>
      <c r="G172" s="41">
        <v>0</v>
      </c>
      <c r="H172" s="239">
        <f t="shared" si="2"/>
        <v>0</v>
      </c>
      <c r="I172" s="240"/>
      <c r="J172" s="35"/>
    </row>
    <row r="173" spans="1:10" x14ac:dyDescent="0.25">
      <c r="A173" s="267" t="s">
        <v>0</v>
      </c>
      <c r="B173" s="268"/>
      <c r="C173" s="268"/>
      <c r="D173" s="268"/>
      <c r="E173" s="268"/>
      <c r="F173" s="269"/>
      <c r="G173" s="41">
        <v>0</v>
      </c>
      <c r="H173" s="239">
        <f t="shared" ref="H173" si="3">G173/60</f>
        <v>0</v>
      </c>
      <c r="I173" s="240"/>
      <c r="J173" s="35"/>
    </row>
    <row r="174" spans="1:10" x14ac:dyDescent="0.25">
      <c r="A174" s="267" t="s">
        <v>0</v>
      </c>
      <c r="B174" s="268"/>
      <c r="C174" s="268"/>
      <c r="D174" s="268"/>
      <c r="E174" s="268"/>
      <c r="F174" s="269"/>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67" t="s">
        <v>0</v>
      </c>
      <c r="B181" s="268"/>
      <c r="C181" s="268"/>
      <c r="D181" s="268"/>
      <c r="E181" s="268"/>
      <c r="F181" s="269"/>
      <c r="G181" s="41">
        <v>0</v>
      </c>
      <c r="H181" s="222">
        <f>G181/60</f>
        <v>0</v>
      </c>
      <c r="I181" s="223"/>
      <c r="J181" s="35"/>
    </row>
    <row r="182" spans="1:11" hidden="1" x14ac:dyDescent="0.25">
      <c r="A182" s="267" t="s">
        <v>0</v>
      </c>
      <c r="B182" s="268"/>
      <c r="C182" s="268"/>
      <c r="D182" s="268"/>
      <c r="E182" s="268"/>
      <c r="F182" s="269"/>
      <c r="G182" s="41">
        <v>0</v>
      </c>
      <c r="H182" s="222">
        <f t="shared" ref="H182:H191" si="4">G182/60</f>
        <v>0</v>
      </c>
      <c r="I182" s="223"/>
      <c r="J182" s="35"/>
    </row>
    <row r="183" spans="1:11" hidden="1" x14ac:dyDescent="0.25">
      <c r="A183" s="267" t="s">
        <v>0</v>
      </c>
      <c r="B183" s="268"/>
      <c r="C183" s="268"/>
      <c r="D183" s="268"/>
      <c r="E183" s="268"/>
      <c r="F183" s="269"/>
      <c r="G183" s="41">
        <v>0</v>
      </c>
      <c r="H183" s="222">
        <f t="shared" si="4"/>
        <v>0</v>
      </c>
      <c r="I183" s="223"/>
      <c r="J183" s="35"/>
    </row>
    <row r="184" spans="1:11" hidden="1" x14ac:dyDescent="0.25">
      <c r="A184" s="267" t="s">
        <v>0</v>
      </c>
      <c r="B184" s="268"/>
      <c r="C184" s="268"/>
      <c r="D184" s="268"/>
      <c r="E184" s="268"/>
      <c r="F184" s="269"/>
      <c r="G184" s="41">
        <v>0</v>
      </c>
      <c r="H184" s="222">
        <f t="shared" si="4"/>
        <v>0</v>
      </c>
      <c r="I184" s="223"/>
      <c r="J184" s="35"/>
    </row>
    <row r="185" spans="1:11" hidden="1" x14ac:dyDescent="0.25">
      <c r="A185" s="267" t="s">
        <v>0</v>
      </c>
      <c r="B185" s="268"/>
      <c r="C185" s="268"/>
      <c r="D185" s="268"/>
      <c r="E185" s="268"/>
      <c r="F185" s="269"/>
      <c r="G185" s="41">
        <v>0</v>
      </c>
      <c r="H185" s="222">
        <f t="shared" si="4"/>
        <v>0</v>
      </c>
      <c r="I185" s="223"/>
      <c r="J185" s="35"/>
    </row>
    <row r="186" spans="1:11" hidden="1" x14ac:dyDescent="0.25">
      <c r="A186" s="267" t="s">
        <v>0</v>
      </c>
      <c r="B186" s="268"/>
      <c r="C186" s="268"/>
      <c r="D186" s="268"/>
      <c r="E186" s="268"/>
      <c r="F186" s="269"/>
      <c r="G186" s="41">
        <v>0</v>
      </c>
      <c r="H186" s="222">
        <f t="shared" si="4"/>
        <v>0</v>
      </c>
      <c r="I186" s="223"/>
      <c r="J186" s="35"/>
    </row>
    <row r="187" spans="1:11" hidden="1" x14ac:dyDescent="0.25">
      <c r="A187" s="267" t="s">
        <v>0</v>
      </c>
      <c r="B187" s="268"/>
      <c r="C187" s="268"/>
      <c r="D187" s="268"/>
      <c r="E187" s="268"/>
      <c r="F187" s="269"/>
      <c r="G187" s="41">
        <v>0</v>
      </c>
      <c r="H187" s="222">
        <f t="shared" si="4"/>
        <v>0</v>
      </c>
      <c r="I187" s="223"/>
      <c r="J187" s="35"/>
    </row>
    <row r="188" spans="1:11" hidden="1" x14ac:dyDescent="0.25">
      <c r="A188" s="267" t="s">
        <v>0</v>
      </c>
      <c r="B188" s="268"/>
      <c r="C188" s="268"/>
      <c r="D188" s="268"/>
      <c r="E188" s="268"/>
      <c r="F188" s="269"/>
      <c r="G188" s="41">
        <v>0</v>
      </c>
      <c r="H188" s="222">
        <f t="shared" si="4"/>
        <v>0</v>
      </c>
      <c r="I188" s="223"/>
      <c r="J188" s="35"/>
    </row>
    <row r="189" spans="1:11" hidden="1" x14ac:dyDescent="0.25">
      <c r="A189" s="267" t="s">
        <v>0</v>
      </c>
      <c r="B189" s="268"/>
      <c r="C189" s="268"/>
      <c r="D189" s="268"/>
      <c r="E189" s="268"/>
      <c r="F189" s="269"/>
      <c r="G189" s="41">
        <v>0</v>
      </c>
      <c r="H189" s="222">
        <f t="shared" si="4"/>
        <v>0</v>
      </c>
      <c r="I189" s="223"/>
      <c r="J189" s="35"/>
    </row>
    <row r="190" spans="1:11" hidden="1" x14ac:dyDescent="0.25">
      <c r="A190" s="267" t="s">
        <v>0</v>
      </c>
      <c r="B190" s="268"/>
      <c r="C190" s="268"/>
      <c r="D190" s="268"/>
      <c r="E190" s="268"/>
      <c r="F190" s="269"/>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67" t="s">
        <v>0</v>
      </c>
      <c r="B198" s="268"/>
      <c r="C198" s="268"/>
      <c r="D198" s="268"/>
      <c r="E198" s="268"/>
      <c r="F198" s="269"/>
      <c r="G198" s="41">
        <v>0</v>
      </c>
      <c r="H198" s="222">
        <f>G198/60</f>
        <v>0</v>
      </c>
      <c r="I198" s="223"/>
      <c r="J198" s="35"/>
    </row>
    <row r="199" spans="1:11" hidden="1" x14ac:dyDescent="0.25">
      <c r="A199" s="267" t="s">
        <v>0</v>
      </c>
      <c r="B199" s="268"/>
      <c r="C199" s="268"/>
      <c r="D199" s="268"/>
      <c r="E199" s="268"/>
      <c r="F199" s="269"/>
      <c r="G199" s="41">
        <v>0</v>
      </c>
      <c r="H199" s="222">
        <f t="shared" ref="H199:H207" si="5">G199/60</f>
        <v>0</v>
      </c>
      <c r="I199" s="223"/>
      <c r="J199" s="35"/>
    </row>
    <row r="200" spans="1:11" hidden="1" x14ac:dyDescent="0.25">
      <c r="A200" s="267" t="s">
        <v>0</v>
      </c>
      <c r="B200" s="268"/>
      <c r="C200" s="268"/>
      <c r="D200" s="268"/>
      <c r="E200" s="268"/>
      <c r="F200" s="269"/>
      <c r="G200" s="41">
        <v>0</v>
      </c>
      <c r="H200" s="222">
        <f t="shared" si="5"/>
        <v>0</v>
      </c>
      <c r="I200" s="223"/>
      <c r="J200" s="35"/>
    </row>
    <row r="201" spans="1:11" hidden="1" x14ac:dyDescent="0.25">
      <c r="A201" s="267" t="s">
        <v>0</v>
      </c>
      <c r="B201" s="268"/>
      <c r="C201" s="268"/>
      <c r="D201" s="268"/>
      <c r="E201" s="268"/>
      <c r="F201" s="269"/>
      <c r="G201" s="41">
        <v>0</v>
      </c>
      <c r="H201" s="222">
        <f t="shared" si="5"/>
        <v>0</v>
      </c>
      <c r="I201" s="223"/>
      <c r="J201" s="35"/>
    </row>
    <row r="202" spans="1:11" hidden="1" x14ac:dyDescent="0.25">
      <c r="A202" s="267" t="s">
        <v>0</v>
      </c>
      <c r="B202" s="268"/>
      <c r="C202" s="268"/>
      <c r="D202" s="268"/>
      <c r="E202" s="268"/>
      <c r="F202" s="269"/>
      <c r="G202" s="41">
        <v>0</v>
      </c>
      <c r="H202" s="222">
        <f t="shared" si="5"/>
        <v>0</v>
      </c>
      <c r="I202" s="223"/>
      <c r="J202" s="35"/>
    </row>
    <row r="203" spans="1:11" hidden="1" x14ac:dyDescent="0.25">
      <c r="A203" s="267" t="s">
        <v>0</v>
      </c>
      <c r="B203" s="268"/>
      <c r="C203" s="268"/>
      <c r="D203" s="268"/>
      <c r="E203" s="268"/>
      <c r="F203" s="269"/>
      <c r="G203" s="41">
        <v>0</v>
      </c>
      <c r="H203" s="222">
        <f t="shared" si="5"/>
        <v>0</v>
      </c>
      <c r="I203" s="223"/>
      <c r="J203" s="35"/>
    </row>
    <row r="204" spans="1:11" hidden="1" x14ac:dyDescent="0.25">
      <c r="A204" s="267" t="s">
        <v>0</v>
      </c>
      <c r="B204" s="268"/>
      <c r="C204" s="268"/>
      <c r="D204" s="268"/>
      <c r="E204" s="268"/>
      <c r="F204" s="269"/>
      <c r="G204" s="41">
        <v>0</v>
      </c>
      <c r="H204" s="222">
        <f t="shared" si="5"/>
        <v>0</v>
      </c>
      <c r="I204" s="223"/>
      <c r="J204" s="35"/>
    </row>
    <row r="205" spans="1:11" hidden="1" x14ac:dyDescent="0.25">
      <c r="A205" s="267" t="s">
        <v>0</v>
      </c>
      <c r="B205" s="268"/>
      <c r="C205" s="268"/>
      <c r="D205" s="268"/>
      <c r="E205" s="268"/>
      <c r="F205" s="269"/>
      <c r="G205" s="41">
        <v>0</v>
      </c>
      <c r="H205" s="222">
        <f t="shared" si="5"/>
        <v>0</v>
      </c>
      <c r="I205" s="223"/>
      <c r="J205" s="35"/>
    </row>
    <row r="206" spans="1:11" hidden="1" x14ac:dyDescent="0.25">
      <c r="A206" s="267" t="s">
        <v>0</v>
      </c>
      <c r="B206" s="268"/>
      <c r="C206" s="268"/>
      <c r="D206" s="268"/>
      <c r="E206" s="268"/>
      <c r="F206" s="269"/>
      <c r="G206" s="41">
        <v>0</v>
      </c>
      <c r="H206" s="222">
        <f t="shared" si="5"/>
        <v>0</v>
      </c>
      <c r="I206" s="223"/>
      <c r="J206" s="35"/>
    </row>
    <row r="207" spans="1:11" hidden="1" x14ac:dyDescent="0.25">
      <c r="A207" s="267" t="s">
        <v>0</v>
      </c>
      <c r="B207" s="268"/>
      <c r="C207" s="268"/>
      <c r="D207" s="268"/>
      <c r="E207" s="268"/>
      <c r="F207" s="269"/>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0</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73" t="s">
        <v>0</v>
      </c>
      <c r="B216" s="273"/>
      <c r="C216" s="273"/>
      <c r="D216" s="273"/>
      <c r="E216" s="273"/>
      <c r="F216" s="273"/>
      <c r="G216" s="273"/>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0</v>
      </c>
      <c r="I218" s="271"/>
    </row>
    <row r="219" spans="1:10" x14ac:dyDescent="0.25">
      <c r="A219" s="2" t="s">
        <v>0</v>
      </c>
      <c r="H219" s="86" t="s">
        <v>0</v>
      </c>
      <c r="I219" s="86"/>
    </row>
  </sheetData>
  <sheetProtection password="CEEF" sheet="1" objects="1" scenarios="1" formatRows="0"/>
  <mergeCells count="234">
    <mergeCell ref="A158:F158"/>
    <mergeCell ref="C26:D26"/>
    <mergeCell ref="C46:D46"/>
    <mergeCell ref="C66:D66"/>
    <mergeCell ref="C86:D86"/>
    <mergeCell ref="C106:D106"/>
    <mergeCell ref="C126:D126"/>
    <mergeCell ref="A204:F204"/>
    <mergeCell ref="A205:F205"/>
    <mergeCell ref="A159:G159"/>
    <mergeCell ref="A27:B27"/>
    <mergeCell ref="A28:B28"/>
    <mergeCell ref="A29:B29"/>
    <mergeCell ref="A30:B30"/>
    <mergeCell ref="A31:B31"/>
    <mergeCell ref="A153:F153"/>
    <mergeCell ref="A154:F154"/>
    <mergeCell ref="A155:F155"/>
    <mergeCell ref="A97:B97"/>
    <mergeCell ref="A98:B98"/>
    <mergeCell ref="A99:B99"/>
    <mergeCell ref="A32:B32"/>
    <mergeCell ref="A49:B49"/>
    <mergeCell ref="A50:B50"/>
    <mergeCell ref="A206:F206"/>
    <mergeCell ref="A173:F173"/>
    <mergeCell ref="A174:F174"/>
    <mergeCell ref="A181:F181"/>
    <mergeCell ref="A182:F182"/>
    <mergeCell ref="A183:F183"/>
    <mergeCell ref="A184:F184"/>
    <mergeCell ref="A185:F185"/>
    <mergeCell ref="A186:F186"/>
    <mergeCell ref="A187:F187"/>
    <mergeCell ref="A188:F188"/>
    <mergeCell ref="A189:F189"/>
    <mergeCell ref="A190:F190"/>
    <mergeCell ref="A198:F198"/>
    <mergeCell ref="A199:F199"/>
    <mergeCell ref="A200:F200"/>
    <mergeCell ref="A201:F201"/>
    <mergeCell ref="A202:F202"/>
    <mergeCell ref="A203:F203"/>
    <mergeCell ref="A191:F191"/>
    <mergeCell ref="C5:D5"/>
    <mergeCell ref="H5:I5"/>
    <mergeCell ref="A22:F22"/>
    <mergeCell ref="A3:B3"/>
    <mergeCell ref="A7:B7"/>
    <mergeCell ref="A8:B8"/>
    <mergeCell ref="A9:B9"/>
    <mergeCell ref="A10:B10"/>
    <mergeCell ref="A11:B11"/>
    <mergeCell ref="A12:B12"/>
    <mergeCell ref="A13:B13"/>
    <mergeCell ref="A15:B15"/>
    <mergeCell ref="A16:B16"/>
    <mergeCell ref="A17:B17"/>
    <mergeCell ref="A18:B18"/>
    <mergeCell ref="A19:B19"/>
    <mergeCell ref="A20:B20"/>
    <mergeCell ref="A21:B21"/>
    <mergeCell ref="C6:D6"/>
    <mergeCell ref="J4:N4"/>
    <mergeCell ref="A1:N1"/>
    <mergeCell ref="A2:N2"/>
    <mergeCell ref="H218:I218"/>
    <mergeCell ref="A23:F23"/>
    <mergeCell ref="A143:F143"/>
    <mergeCell ref="A42:F42"/>
    <mergeCell ref="A43:F43"/>
    <mergeCell ref="A62:F62"/>
    <mergeCell ref="A63:F63"/>
    <mergeCell ref="A82:F82"/>
    <mergeCell ref="A83:F83"/>
    <mergeCell ref="A102:F102"/>
    <mergeCell ref="A103:F103"/>
    <mergeCell ref="H166:I166"/>
    <mergeCell ref="H167:I167"/>
    <mergeCell ref="H149:I149"/>
    <mergeCell ref="H164:I164"/>
    <mergeCell ref="H156:I156"/>
    <mergeCell ref="A148:F148"/>
    <mergeCell ref="A149:F149"/>
    <mergeCell ref="A150:F150"/>
    <mergeCell ref="A151:F151"/>
    <mergeCell ref="A152:F152"/>
    <mergeCell ref="H159:I159"/>
    <mergeCell ref="A122:F122"/>
    <mergeCell ref="A123:F123"/>
    <mergeCell ref="A142:F142"/>
    <mergeCell ref="H147:I147"/>
    <mergeCell ref="H148:I148"/>
    <mergeCell ref="H157:I157"/>
    <mergeCell ref="H158:I158"/>
    <mergeCell ref="H150:I150"/>
    <mergeCell ref="H151:I151"/>
    <mergeCell ref="H152:I152"/>
    <mergeCell ref="H154:I154"/>
    <mergeCell ref="H155:I155"/>
    <mergeCell ref="H153:I153"/>
    <mergeCell ref="A128:B128"/>
    <mergeCell ref="A156:F156"/>
    <mergeCell ref="A157:F157"/>
    <mergeCell ref="A140:B140"/>
    <mergeCell ref="A141:B141"/>
    <mergeCell ref="A135:B135"/>
    <mergeCell ref="A136:B136"/>
    <mergeCell ref="A137:B137"/>
    <mergeCell ref="A138:B138"/>
    <mergeCell ref="A139:B139"/>
    <mergeCell ref="H198:I198"/>
    <mergeCell ref="H199:I199"/>
    <mergeCell ref="H200:I200"/>
    <mergeCell ref="H190:I190"/>
    <mergeCell ref="H191:I191"/>
    <mergeCell ref="H193:I193"/>
    <mergeCell ref="H197:I197"/>
    <mergeCell ref="H176:I176"/>
    <mergeCell ref="H172:I172"/>
    <mergeCell ref="H174:I174"/>
    <mergeCell ref="H186:I186"/>
    <mergeCell ref="H187:I187"/>
    <mergeCell ref="H188:I188"/>
    <mergeCell ref="H189:I189"/>
    <mergeCell ref="H160:I160"/>
    <mergeCell ref="A175:G175"/>
    <mergeCell ref="H175:I175"/>
    <mergeCell ref="H171:I171"/>
    <mergeCell ref="H173:I173"/>
    <mergeCell ref="H165:I165"/>
    <mergeCell ref="A192:G192"/>
    <mergeCell ref="H192:I192"/>
    <mergeCell ref="H180:I180"/>
    <mergeCell ref="H181:I181"/>
    <mergeCell ref="H182:I182"/>
    <mergeCell ref="H183:I183"/>
    <mergeCell ref="H184:I184"/>
    <mergeCell ref="H185:I185"/>
    <mergeCell ref="H169:I169"/>
    <mergeCell ref="H170:I170"/>
    <mergeCell ref="A165:F165"/>
    <mergeCell ref="A166:F166"/>
    <mergeCell ref="A167:F167"/>
    <mergeCell ref="A168:F168"/>
    <mergeCell ref="A169:F169"/>
    <mergeCell ref="A170:F170"/>
    <mergeCell ref="A171:F171"/>
    <mergeCell ref="A172:F172"/>
    <mergeCell ref="H217:I217"/>
    <mergeCell ref="H207:I207"/>
    <mergeCell ref="A208:G208"/>
    <mergeCell ref="H208:I208"/>
    <mergeCell ref="H209:I209"/>
    <mergeCell ref="A216:G216"/>
    <mergeCell ref="H216:I216"/>
    <mergeCell ref="H215:I215"/>
    <mergeCell ref="A215:G215"/>
    <mergeCell ref="A213:G213"/>
    <mergeCell ref="H213:I213"/>
    <mergeCell ref="H212:I212"/>
    <mergeCell ref="A207:F207"/>
    <mergeCell ref="H206:I206"/>
    <mergeCell ref="H204:I204"/>
    <mergeCell ref="H205:I205"/>
    <mergeCell ref="H201:I201"/>
    <mergeCell ref="H202:I202"/>
    <mergeCell ref="H168:I168"/>
    <mergeCell ref="H203:I203"/>
    <mergeCell ref="A33:B33"/>
    <mergeCell ref="A35:B35"/>
    <mergeCell ref="A36:B36"/>
    <mergeCell ref="A37:B37"/>
    <mergeCell ref="A38:B38"/>
    <mergeCell ref="A57:B57"/>
    <mergeCell ref="A58:B58"/>
    <mergeCell ref="A59:B59"/>
    <mergeCell ref="A81:B81"/>
    <mergeCell ref="A87:B87"/>
    <mergeCell ref="A88:B88"/>
    <mergeCell ref="A89:B89"/>
    <mergeCell ref="A90:B90"/>
    <mergeCell ref="A77:B77"/>
    <mergeCell ref="A78:B78"/>
    <mergeCell ref="A79:B79"/>
    <mergeCell ref="A80:B80"/>
    <mergeCell ref="A51:B51"/>
    <mergeCell ref="A76:B76"/>
    <mergeCell ref="A52:B52"/>
    <mergeCell ref="A53:B53"/>
    <mergeCell ref="A39:B39"/>
    <mergeCell ref="A40:B40"/>
    <mergeCell ref="A41:B41"/>
    <mergeCell ref="A47:B47"/>
    <mergeCell ref="A48:B48"/>
    <mergeCell ref="A60:B60"/>
    <mergeCell ref="A61:B61"/>
    <mergeCell ref="A70:B70"/>
    <mergeCell ref="A71:B71"/>
    <mergeCell ref="A72:B72"/>
    <mergeCell ref="A73:B73"/>
    <mergeCell ref="A75:B75"/>
    <mergeCell ref="A67:B67"/>
    <mergeCell ref="A68:B68"/>
    <mergeCell ref="A69:B69"/>
    <mergeCell ref="A55:B55"/>
    <mergeCell ref="A56:B56"/>
    <mergeCell ref="A100:B100"/>
    <mergeCell ref="A101:B101"/>
    <mergeCell ref="A91:B91"/>
    <mergeCell ref="A92:B92"/>
    <mergeCell ref="A93:B93"/>
    <mergeCell ref="A95:B95"/>
    <mergeCell ref="A96:B96"/>
    <mergeCell ref="A112:B112"/>
    <mergeCell ref="A113:B113"/>
    <mergeCell ref="A115:B115"/>
    <mergeCell ref="A116:B116"/>
    <mergeCell ref="A117:B117"/>
    <mergeCell ref="A107:B107"/>
    <mergeCell ref="A108:B108"/>
    <mergeCell ref="A109:B109"/>
    <mergeCell ref="A110:B110"/>
    <mergeCell ref="A111:B111"/>
    <mergeCell ref="A129:B129"/>
    <mergeCell ref="A130:B130"/>
    <mergeCell ref="A131:B131"/>
    <mergeCell ref="A132:B132"/>
    <mergeCell ref="A133:B133"/>
    <mergeCell ref="A118:B118"/>
    <mergeCell ref="A119:B119"/>
    <mergeCell ref="A120:B120"/>
    <mergeCell ref="A121:B121"/>
    <mergeCell ref="A127:B127"/>
  </mergeCells>
  <pageMargins left="0.70866141732283505" right="0.70866141732283505" top="0.74803149606299202" bottom="0.74803149606299202" header="0.31496062992126" footer="0.31496062992126"/>
  <pageSetup paperSize="5" orientation="landscape" horizontalDpi="4294967294" verticalDpi="0" r:id="rId1"/>
  <headerFooter differentFirst="1">
    <oddHeader xml:space="preserve">&amp;L&amp;"-,Gras italique" &amp;C&amp;"+,Gras italique"&amp;8Présences 2016
Paie : 4 </oddHeader>
    <oddFooter xml:space="preserve">&amp;C &amp;P / 7&amp;R </oddFooter>
    <firstHeader xml:space="preserve">&amp;L&amp;"-,Gras" &amp;C&amp;"-,Gras italique"&amp;16 </firstHeader>
    <firstFooter xml:space="preserve">&amp;C </firstFooter>
  </headerFooter>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0" tint="-0.14999847407452621"/>
  </sheetPr>
  <dimension ref="A1:Q219"/>
  <sheetViews>
    <sheetView showGridLines="0" zoomScaleNormal="100" zoomScalePageLayoutView="140" workbookViewId="0">
      <pane ySplit="5" topLeftCell="A138" activePane="bottomLeft" state="frozen"/>
      <selection activeCell="R16" sqref="R16"/>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131</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'4'!I126+1</f>
        <v>42415</v>
      </c>
      <c r="I6" s="81">
        <f>H126+1</f>
        <v>42422</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f>SUMPRODUCT(($H7="r")*(G7)+($I7="r")*(G7))+'4'!J7-K7-M7</f>
        <v>0</v>
      </c>
      <c r="K7" s="138">
        <v>0</v>
      </c>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SUMPRODUCT(($H8="r")*(G8)+($I8="r")*(G8))+'4'!J8-K8-M8</f>
        <v>0</v>
      </c>
      <c r="K8" s="138">
        <v>0</v>
      </c>
      <c r="L8" s="139"/>
      <c r="M8" s="132">
        <v>0</v>
      </c>
      <c r="N8" s="133"/>
    </row>
    <row r="9" spans="1:15" ht="14.25" customHeight="1" x14ac:dyDescent="0.25">
      <c r="A9" s="206" t="s">
        <v>15</v>
      </c>
      <c r="B9" s="207"/>
      <c r="C9" s="52" t="s">
        <v>0</v>
      </c>
      <c r="D9" s="52"/>
      <c r="E9" s="193"/>
      <c r="F9" s="14" t="s">
        <v>75</v>
      </c>
      <c r="G9" s="54">
        <v>0</v>
      </c>
      <c r="H9" s="148" t="s">
        <v>0</v>
      </c>
      <c r="I9" s="153" t="s">
        <v>0</v>
      </c>
      <c r="J9" s="66">
        <f>SUMPRODUCT(($H9="r")*(G9)+($I9="r")*(G9))+'4'!J9-K9-M9</f>
        <v>0</v>
      </c>
      <c r="K9" s="138">
        <v>0</v>
      </c>
      <c r="L9" s="139"/>
      <c r="M9" s="132">
        <v>0</v>
      </c>
      <c r="N9" s="133"/>
    </row>
    <row r="10" spans="1:15" ht="14.25" customHeight="1" x14ac:dyDescent="0.25">
      <c r="A10" s="206" t="s">
        <v>155</v>
      </c>
      <c r="B10" s="207"/>
      <c r="C10" s="52" t="s">
        <v>0</v>
      </c>
      <c r="D10" s="52"/>
      <c r="E10" s="193"/>
      <c r="F10" s="14" t="s">
        <v>156</v>
      </c>
      <c r="G10" s="54">
        <v>45</v>
      </c>
      <c r="H10" s="148" t="s">
        <v>0</v>
      </c>
      <c r="I10" s="153" t="s">
        <v>0</v>
      </c>
      <c r="J10" s="66">
        <f>SUMPRODUCT(($H10="r")*(G10)+($I10="r")*(G10))+'4'!J10-K10-M10</f>
        <v>0</v>
      </c>
      <c r="K10" s="138">
        <v>0</v>
      </c>
      <c r="L10" s="139"/>
      <c r="M10" s="132">
        <v>0</v>
      </c>
      <c r="N10" s="133"/>
      <c r="O10" s="3"/>
    </row>
    <row r="11" spans="1:15" ht="14.25" customHeight="1" x14ac:dyDescent="0.25">
      <c r="A11" s="206" t="s">
        <v>157</v>
      </c>
      <c r="B11" s="207"/>
      <c r="C11" s="52"/>
      <c r="D11" s="52"/>
      <c r="E11" s="193"/>
      <c r="F11" s="14" t="s">
        <v>158</v>
      </c>
      <c r="G11" s="54">
        <v>30</v>
      </c>
      <c r="H11" s="148" t="s">
        <v>0</v>
      </c>
      <c r="I11" s="153" t="s">
        <v>0</v>
      </c>
      <c r="J11" s="66">
        <f>SUMPRODUCT(($H11="r")*(G11)+($I11="r")*(G11))+'4'!J11-K11-M11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0</v>
      </c>
      <c r="I12" s="153" t="s">
        <v>0</v>
      </c>
      <c r="J12" s="66">
        <f>SUMPRODUCT(($H12="r")*(G12)+($I12="r")*(G12))+'4'!J12-K12-M12</f>
        <v>0</v>
      </c>
      <c r="K12" s="138">
        <v>0</v>
      </c>
      <c r="L12" s="139"/>
      <c r="M12" s="132">
        <v>0</v>
      </c>
      <c r="N12" s="133"/>
    </row>
    <row r="13" spans="1:15" ht="15.75" thickBot="1" x14ac:dyDescent="0.3">
      <c r="A13" s="206" t="s">
        <v>161</v>
      </c>
      <c r="B13" s="207"/>
      <c r="C13" s="162"/>
      <c r="D13" s="162"/>
      <c r="E13" s="194"/>
      <c r="F13" s="14" t="s">
        <v>162</v>
      </c>
      <c r="G13" s="54">
        <v>90</v>
      </c>
      <c r="H13" s="149" t="s">
        <v>0</v>
      </c>
      <c r="I13" s="154" t="s">
        <v>0</v>
      </c>
      <c r="J13" s="66">
        <f>SUMPRODUCT(($H13="r")*(G13)+($I13="r")*(G13))+'4'!J13-K13-M13</f>
        <v>0</v>
      </c>
      <c r="K13" s="138">
        <v>0</v>
      </c>
      <c r="L13" s="139"/>
      <c r="M13" s="132">
        <v>0</v>
      </c>
      <c r="N13" s="133"/>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131" t="s">
        <v>0</v>
      </c>
    </row>
    <row r="15" spans="1:15" x14ac:dyDescent="0.25">
      <c r="A15" s="206" t="s">
        <v>163</v>
      </c>
      <c r="B15" s="207"/>
      <c r="C15" s="164"/>
      <c r="D15" s="164"/>
      <c r="E15" s="196"/>
      <c r="F15" s="14" t="s">
        <v>165</v>
      </c>
      <c r="G15" s="54">
        <v>60</v>
      </c>
      <c r="H15" s="147" t="s">
        <v>0</v>
      </c>
      <c r="I15" s="152" t="s">
        <v>0</v>
      </c>
      <c r="J15" s="66">
        <f>SUMPRODUCT(($H15="r")*(G15)+($I15="r")*(G15))+'4'!J15-K15-M15</f>
        <v>0</v>
      </c>
      <c r="K15" s="138">
        <v>0</v>
      </c>
      <c r="L15" s="139"/>
      <c r="M15" s="132">
        <v>0</v>
      </c>
      <c r="N15" s="133"/>
    </row>
    <row r="16" spans="1:15" x14ac:dyDescent="0.25">
      <c r="A16" s="206" t="s">
        <v>164</v>
      </c>
      <c r="B16" s="207"/>
      <c r="C16" s="52"/>
      <c r="D16" s="52"/>
      <c r="E16" s="193"/>
      <c r="F16" s="14" t="s">
        <v>166</v>
      </c>
      <c r="G16" s="54">
        <v>60</v>
      </c>
      <c r="H16" s="148" t="s">
        <v>0</v>
      </c>
      <c r="I16" s="153" t="s">
        <v>0</v>
      </c>
      <c r="J16" s="66">
        <f>SUMPRODUCT(($H16="r")*(G16)+($I16="r")*(G16))+'4'!J16-K16-M16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SUMPRODUCT(($H17="r")*(G17)+($I17="r")*(G17))+'4'!J17-K17-M17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SUMPRODUCT(($H18="r")*(G18)+($I18="r")*(G18))+'4'!J18-K18-M18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SUMPRODUCT(($H19="r")*(G19)+($I19="r")*(G19))+'4'!J19-K19-M19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SUMPRODUCT(($H20="r")*(G20)+($I20="r")*(G20))+'4'!J20-K20-M20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SUMPRODUCT(($H21="r")*(G21)+($I21="r")*(G21))+'4'!J21-K21-M21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04"/>
    </row>
    <row r="26" spans="1:14" ht="15.75" thickBot="1" x14ac:dyDescent="0.3">
      <c r="A26" s="114" t="s">
        <v>3</v>
      </c>
      <c r="B26" s="94" t="s">
        <v>115</v>
      </c>
      <c r="C26" s="213" t="s">
        <v>153</v>
      </c>
      <c r="D26" s="214"/>
      <c r="E26" s="192" t="s">
        <v>151</v>
      </c>
      <c r="F26" s="122" t="s">
        <v>126</v>
      </c>
      <c r="G26" s="47" t="s">
        <v>2</v>
      </c>
      <c r="H26" s="81">
        <f>H6+1</f>
        <v>42416</v>
      </c>
      <c r="I26" s="81">
        <f>I6+1</f>
        <v>42423</v>
      </c>
      <c r="J26" s="125" t="s">
        <v>77</v>
      </c>
      <c r="K26" s="126" t="s">
        <v>76</v>
      </c>
      <c r="L26" s="127" t="s">
        <v>6</v>
      </c>
      <c r="M26" s="123" t="s">
        <v>76</v>
      </c>
      <c r="N26" s="124" t="s">
        <v>6</v>
      </c>
    </row>
    <row r="27" spans="1:14" x14ac:dyDescent="0.25">
      <c r="A27" s="206" t="s">
        <v>16</v>
      </c>
      <c r="B27" s="207"/>
      <c r="C27" s="166" t="s">
        <v>0</v>
      </c>
      <c r="D27" s="166"/>
      <c r="E27" s="197"/>
      <c r="F27" s="115" t="s">
        <v>75</v>
      </c>
      <c r="G27" s="30">
        <v>0</v>
      </c>
      <c r="H27" s="147" t="s">
        <v>0</v>
      </c>
      <c r="I27" s="152" t="s">
        <v>0</v>
      </c>
      <c r="J27" s="66">
        <f>SUMPRODUCT(($H27="r")*(G27)+($I27="r")*(G27))+'4'!J27-K27-M27</f>
        <v>0</v>
      </c>
      <c r="K27" s="138">
        <v>0</v>
      </c>
      <c r="L27" s="139" t="s">
        <v>0</v>
      </c>
      <c r="M27" s="132">
        <v>0</v>
      </c>
      <c r="N27" s="133" t="s">
        <v>0</v>
      </c>
    </row>
    <row r="28" spans="1:14" x14ac:dyDescent="0.25">
      <c r="A28" s="206" t="s">
        <v>17</v>
      </c>
      <c r="B28" s="207"/>
      <c r="C28" s="166"/>
      <c r="D28" s="166"/>
      <c r="E28" s="198"/>
      <c r="F28" s="14" t="s">
        <v>75</v>
      </c>
      <c r="G28" s="44">
        <v>0</v>
      </c>
      <c r="H28" s="148" t="s">
        <v>0</v>
      </c>
      <c r="I28" s="153" t="s">
        <v>0</v>
      </c>
      <c r="J28" s="66">
        <f>SUMPRODUCT(($H28="r")*(G28)+($I28="r")*(G28))+'4'!J28-K28-M28</f>
        <v>0</v>
      </c>
      <c r="K28" s="138">
        <v>0</v>
      </c>
      <c r="L28" s="139"/>
      <c r="M28" s="132">
        <v>0</v>
      </c>
      <c r="N28" s="133"/>
    </row>
    <row r="29" spans="1:14" x14ac:dyDescent="0.25">
      <c r="A29" s="206" t="s">
        <v>18</v>
      </c>
      <c r="B29" s="207"/>
      <c r="C29" s="166"/>
      <c r="D29" s="166"/>
      <c r="E29" s="198"/>
      <c r="F29" s="14" t="s">
        <v>75</v>
      </c>
      <c r="G29" s="44">
        <v>0</v>
      </c>
      <c r="H29" s="148" t="s">
        <v>0</v>
      </c>
      <c r="I29" s="153" t="s">
        <v>0</v>
      </c>
      <c r="J29" s="66">
        <f>SUMPRODUCT(($H29="r")*(G29)+($I29="r")*(G29))+'4'!J29-K29-M29</f>
        <v>0</v>
      </c>
      <c r="K29" s="138">
        <v>0</v>
      </c>
      <c r="L29" s="139"/>
      <c r="M29" s="132">
        <v>0</v>
      </c>
      <c r="N29" s="133"/>
    </row>
    <row r="30" spans="1:14" x14ac:dyDescent="0.25">
      <c r="A30" s="206" t="s">
        <v>19</v>
      </c>
      <c r="B30" s="207"/>
      <c r="C30" s="166"/>
      <c r="D30" s="166"/>
      <c r="E30" s="198"/>
      <c r="F30" s="14" t="s">
        <v>75</v>
      </c>
      <c r="G30" s="44">
        <v>0</v>
      </c>
      <c r="H30" s="148" t="s">
        <v>0</v>
      </c>
      <c r="I30" s="153" t="s">
        <v>0</v>
      </c>
      <c r="J30" s="66">
        <f>SUMPRODUCT(($H30="r")*(G30)+($I30="r")*(G30))+'4'!J30-K30-M30</f>
        <v>0</v>
      </c>
      <c r="K30" s="138">
        <v>0</v>
      </c>
      <c r="L30" s="139"/>
      <c r="M30" s="132">
        <v>0</v>
      </c>
      <c r="N30" s="133"/>
    </row>
    <row r="31" spans="1:14" x14ac:dyDescent="0.25">
      <c r="A31" s="206" t="s">
        <v>20</v>
      </c>
      <c r="B31" s="207"/>
      <c r="C31" s="166"/>
      <c r="D31" s="166"/>
      <c r="E31" s="198"/>
      <c r="F31" s="14" t="s">
        <v>75</v>
      </c>
      <c r="G31" s="44">
        <v>0</v>
      </c>
      <c r="H31" s="148" t="s">
        <v>0</v>
      </c>
      <c r="I31" s="153" t="s">
        <v>0</v>
      </c>
      <c r="J31" s="66">
        <f>SUMPRODUCT(($H31="r")*(G31)+($I31="r")*(G31))+'4'!J31-K31-M31</f>
        <v>0</v>
      </c>
      <c r="K31" s="138">
        <v>0</v>
      </c>
      <c r="L31" s="139"/>
      <c r="M31" s="132">
        <v>0</v>
      </c>
      <c r="N31" s="133"/>
    </row>
    <row r="32" spans="1:14" x14ac:dyDescent="0.25">
      <c r="A32" s="206" t="s">
        <v>21</v>
      </c>
      <c r="B32" s="207"/>
      <c r="C32" s="166"/>
      <c r="D32" s="166"/>
      <c r="E32" s="198"/>
      <c r="F32" s="14" t="s">
        <v>75</v>
      </c>
      <c r="G32" s="44">
        <v>0</v>
      </c>
      <c r="H32" s="148" t="s">
        <v>0</v>
      </c>
      <c r="I32" s="153" t="s">
        <v>0</v>
      </c>
      <c r="J32" s="66">
        <f>SUMPRODUCT(($H32="r")*(G32)+($I32="r")*(G32))+'4'!J32-K32-M32</f>
        <v>0</v>
      </c>
      <c r="K32" s="138">
        <v>0</v>
      </c>
      <c r="L32" s="139"/>
      <c r="M32" s="132">
        <v>0</v>
      </c>
      <c r="N32" s="133"/>
    </row>
    <row r="33" spans="1:17" ht="15.75" thickBot="1" x14ac:dyDescent="0.3">
      <c r="A33" s="206" t="s">
        <v>22</v>
      </c>
      <c r="B33" s="207"/>
      <c r="C33" s="168"/>
      <c r="D33" s="168"/>
      <c r="E33" s="199"/>
      <c r="F33" s="14" t="s">
        <v>75</v>
      </c>
      <c r="G33" s="44">
        <v>0</v>
      </c>
      <c r="H33" s="149" t="s">
        <v>0</v>
      </c>
      <c r="I33" s="154" t="s">
        <v>0</v>
      </c>
      <c r="J33" s="66">
        <f>SUMPRODUCT(($H33="r")*(G33)+($I33="r")*(G33))+'4'!J33-K33-M33</f>
        <v>0</v>
      </c>
      <c r="K33" s="138">
        <v>0</v>
      </c>
      <c r="L33" s="140"/>
      <c r="M33" s="132">
        <v>0</v>
      </c>
      <c r="N33" s="133"/>
    </row>
    <row r="34" spans="1:17" ht="15.75" thickBot="1" x14ac:dyDescent="0.3">
      <c r="A34" s="29" t="s">
        <v>109</v>
      </c>
      <c r="B34" s="53"/>
      <c r="C34" s="163"/>
      <c r="D34" s="163"/>
      <c r="E34" s="195"/>
      <c r="F34" s="74" t="s">
        <v>75</v>
      </c>
      <c r="G34" s="75">
        <v>0</v>
      </c>
      <c r="H34" s="73"/>
      <c r="I34" s="67"/>
      <c r="J34" s="55" t="s">
        <v>0</v>
      </c>
      <c r="K34" s="98">
        <v>0</v>
      </c>
      <c r="L34" s="136" t="s">
        <v>0</v>
      </c>
      <c r="M34" s="98">
        <v>0</v>
      </c>
      <c r="N34" s="131" t="s">
        <v>0</v>
      </c>
    </row>
    <row r="35" spans="1:17" x14ac:dyDescent="0.25">
      <c r="A35" s="206" t="s">
        <v>23</v>
      </c>
      <c r="B35" s="207"/>
      <c r="C35" s="165"/>
      <c r="D35" s="165"/>
      <c r="E35" s="197"/>
      <c r="F35" s="14" t="s">
        <v>75</v>
      </c>
      <c r="G35" s="44">
        <v>0</v>
      </c>
      <c r="H35" s="147" t="s">
        <v>0</v>
      </c>
      <c r="I35" s="152" t="s">
        <v>0</v>
      </c>
      <c r="J35" s="66">
        <f>SUMPRODUCT(($H35="r")*(G35)+($I35="r")*(G35))+'4'!J35-K35-M35</f>
        <v>0</v>
      </c>
      <c r="K35" s="138">
        <v>0</v>
      </c>
      <c r="L35" s="141"/>
      <c r="M35" s="132">
        <v>0</v>
      </c>
      <c r="N35" s="133"/>
    </row>
    <row r="36" spans="1:17" x14ac:dyDescent="0.25">
      <c r="A36" s="206" t="s">
        <v>24</v>
      </c>
      <c r="B36" s="207"/>
      <c r="C36" s="166"/>
      <c r="D36" s="166"/>
      <c r="E36" s="198"/>
      <c r="F36" s="14" t="s">
        <v>75</v>
      </c>
      <c r="G36" s="44">
        <v>0</v>
      </c>
      <c r="H36" s="148" t="s">
        <v>0</v>
      </c>
      <c r="I36" s="153" t="s">
        <v>0</v>
      </c>
      <c r="J36" s="66">
        <f>SUMPRODUCT(($H36="r")*(G36)+($I36="r")*(G36))+'4'!J36-K36-M36</f>
        <v>0</v>
      </c>
      <c r="K36" s="138">
        <v>0</v>
      </c>
      <c r="L36" s="139"/>
      <c r="M36" s="132">
        <v>0</v>
      </c>
      <c r="N36" s="133"/>
    </row>
    <row r="37" spans="1:17" x14ac:dyDescent="0.25">
      <c r="A37" s="206" t="s">
        <v>59</v>
      </c>
      <c r="B37" s="207"/>
      <c r="C37" s="166"/>
      <c r="D37" s="166"/>
      <c r="E37" s="198"/>
      <c r="F37" s="14" t="s">
        <v>75</v>
      </c>
      <c r="G37" s="44">
        <v>0</v>
      </c>
      <c r="H37" s="148" t="s">
        <v>0</v>
      </c>
      <c r="I37" s="153" t="s">
        <v>0</v>
      </c>
      <c r="J37" s="66">
        <f>SUMPRODUCT(($H37="r")*(G37)+($I37="r")*(G37))+'4'!J37-K37-M37</f>
        <v>0</v>
      </c>
      <c r="K37" s="138">
        <v>0</v>
      </c>
      <c r="L37" s="139"/>
      <c r="M37" s="132">
        <v>0</v>
      </c>
      <c r="N37" s="133"/>
    </row>
    <row r="38" spans="1:17" x14ac:dyDescent="0.25">
      <c r="A38" s="206" t="s">
        <v>82</v>
      </c>
      <c r="B38" s="207"/>
      <c r="C38" s="166"/>
      <c r="D38" s="166"/>
      <c r="E38" s="198"/>
      <c r="F38" s="14" t="s">
        <v>75</v>
      </c>
      <c r="G38" s="30">
        <v>0</v>
      </c>
      <c r="H38" s="148" t="s">
        <v>0</v>
      </c>
      <c r="I38" s="153" t="s">
        <v>0</v>
      </c>
      <c r="J38" s="66">
        <f>SUMPRODUCT(($H38="r")*(G38)+($I38="r")*(G38))+'4'!J38-K38-M38</f>
        <v>0</v>
      </c>
      <c r="K38" s="138">
        <v>0</v>
      </c>
      <c r="L38" s="139"/>
      <c r="M38" s="132">
        <v>0</v>
      </c>
      <c r="N38" s="133"/>
    </row>
    <row r="39" spans="1:17" x14ac:dyDescent="0.25">
      <c r="A39" s="208" t="s">
        <v>83</v>
      </c>
      <c r="B39" s="207"/>
      <c r="C39" s="166"/>
      <c r="D39" s="166"/>
      <c r="E39" s="198"/>
      <c r="F39" s="14" t="s">
        <v>75</v>
      </c>
      <c r="G39" s="30">
        <v>0</v>
      </c>
      <c r="H39" s="148" t="s">
        <v>0</v>
      </c>
      <c r="I39" s="153" t="s">
        <v>0</v>
      </c>
      <c r="J39" s="66">
        <f>SUMPRODUCT(($H39="r")*(G39)+($I39="r")*(G39))+'4'!J39-K39-M39</f>
        <v>0</v>
      </c>
      <c r="K39" s="138">
        <v>0</v>
      </c>
      <c r="L39" s="139"/>
      <c r="M39" s="132">
        <v>0</v>
      </c>
      <c r="N39" s="133"/>
      <c r="P39" s="3"/>
    </row>
    <row r="40" spans="1:17" x14ac:dyDescent="0.25">
      <c r="A40" s="206" t="s">
        <v>84</v>
      </c>
      <c r="B40" s="207"/>
      <c r="C40" s="166"/>
      <c r="D40" s="166"/>
      <c r="E40" s="198"/>
      <c r="F40" s="14" t="s">
        <v>75</v>
      </c>
      <c r="G40" s="30">
        <v>0</v>
      </c>
      <c r="H40" s="148" t="s">
        <v>0</v>
      </c>
      <c r="I40" s="153" t="s">
        <v>0</v>
      </c>
      <c r="J40" s="66">
        <f>SUMPRODUCT(($H40="r")*(G40)+($I40="r")*(G40))+'4'!J40-K40-M40</f>
        <v>0</v>
      </c>
      <c r="K40" s="138">
        <v>0</v>
      </c>
      <c r="L40" s="139"/>
      <c r="M40" s="132">
        <v>0</v>
      </c>
      <c r="N40" s="133"/>
      <c r="P40" s="3"/>
    </row>
    <row r="41" spans="1:17" ht="15.75" thickBot="1" x14ac:dyDescent="0.3">
      <c r="A41" s="208" t="s">
        <v>85</v>
      </c>
      <c r="B41" s="207"/>
      <c r="C41" s="166"/>
      <c r="D41" s="166"/>
      <c r="E41" s="198"/>
      <c r="F41" s="14" t="s">
        <v>75</v>
      </c>
      <c r="G41" s="30">
        <v>0</v>
      </c>
      <c r="H41" s="149" t="s">
        <v>0</v>
      </c>
      <c r="I41" s="154" t="s">
        <v>0</v>
      </c>
      <c r="J41" s="66">
        <f>SUMPRODUCT(($H41="r")*(G41)+($I41="r")*(G41))+'4'!J41-K41-M41</f>
        <v>0</v>
      </c>
      <c r="K41" s="138">
        <v>0</v>
      </c>
      <c r="L41" s="139"/>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x14ac:dyDescent="0.25">
      <c r="A44" s="28"/>
      <c r="B44" s="28"/>
      <c r="F44" s="11"/>
      <c r="G44" s="5"/>
      <c r="H44" s="6"/>
      <c r="I44" s="6"/>
      <c r="Q44" s="3"/>
    </row>
    <row r="45" spans="1:17" x14ac:dyDescent="0.25">
      <c r="A45" s="7"/>
      <c r="B45" s="99"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42417</v>
      </c>
      <c r="I46" s="81">
        <f>I26+1</f>
        <v>42424</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7" t="s">
        <v>0</v>
      </c>
      <c r="I47" s="152" t="s">
        <v>0</v>
      </c>
      <c r="J47" s="66">
        <f>SUMPRODUCT(($H47="r")*(G47)+($I47="r")*(G47))+'4'!J47-K47-M47</f>
        <v>0</v>
      </c>
      <c r="K47" s="138">
        <v>0</v>
      </c>
      <c r="L47" s="139" t="s">
        <v>0</v>
      </c>
      <c r="M47" s="132">
        <v>0</v>
      </c>
      <c r="N47" s="133" t="s">
        <v>0</v>
      </c>
    </row>
    <row r="48" spans="1:17" x14ac:dyDescent="0.25">
      <c r="A48" s="206" t="s">
        <v>26</v>
      </c>
      <c r="B48" s="207"/>
      <c r="C48" s="52"/>
      <c r="D48" s="52"/>
      <c r="E48" s="193"/>
      <c r="F48" s="14" t="s">
        <v>75</v>
      </c>
      <c r="G48" s="44">
        <v>0</v>
      </c>
      <c r="H48" s="148" t="s">
        <v>0</v>
      </c>
      <c r="I48" s="153" t="s">
        <v>0</v>
      </c>
      <c r="J48" s="66">
        <f>SUMPRODUCT(($H48="r")*(G48)+($I48="r")*(G48))+'4'!J48-K48-M48</f>
        <v>0</v>
      </c>
      <c r="K48" s="138">
        <v>0</v>
      </c>
      <c r="L48" s="139"/>
      <c r="M48" s="132">
        <v>0</v>
      </c>
      <c r="N48" s="133"/>
    </row>
    <row r="49" spans="1:14" x14ac:dyDescent="0.25">
      <c r="A49" s="206" t="s">
        <v>27</v>
      </c>
      <c r="B49" s="207"/>
      <c r="C49" s="52"/>
      <c r="D49" s="52"/>
      <c r="E49" s="193"/>
      <c r="F49" s="14" t="s">
        <v>75</v>
      </c>
      <c r="G49" s="44">
        <v>0</v>
      </c>
      <c r="H49" s="148" t="s">
        <v>0</v>
      </c>
      <c r="I49" s="153" t="s">
        <v>0</v>
      </c>
      <c r="J49" s="66">
        <f>SUMPRODUCT(($H49="r")*(G49)+($I49="r")*(G49))+'4'!J49-K49-M49</f>
        <v>0</v>
      </c>
      <c r="K49" s="138">
        <v>0</v>
      </c>
      <c r="L49" s="139"/>
      <c r="M49" s="132">
        <v>0</v>
      </c>
      <c r="N49" s="133"/>
    </row>
    <row r="50" spans="1:14" x14ac:dyDescent="0.25">
      <c r="A50" s="206" t="s">
        <v>28</v>
      </c>
      <c r="B50" s="207"/>
      <c r="C50" s="52"/>
      <c r="D50" s="52"/>
      <c r="E50" s="193"/>
      <c r="F50" s="14" t="s">
        <v>75</v>
      </c>
      <c r="G50" s="44">
        <v>0</v>
      </c>
      <c r="H50" s="148" t="s">
        <v>0</v>
      </c>
      <c r="I50" s="153" t="s">
        <v>0</v>
      </c>
      <c r="J50" s="66">
        <f>SUMPRODUCT(($H50="r")*(G50)+($I50="r")*(G50))+'4'!J50-K50-M50</f>
        <v>0</v>
      </c>
      <c r="K50" s="138">
        <v>0</v>
      </c>
      <c r="L50" s="139"/>
      <c r="M50" s="132">
        <v>0</v>
      </c>
      <c r="N50" s="133"/>
    </row>
    <row r="51" spans="1:14" x14ac:dyDescent="0.25">
      <c r="A51" s="206" t="s">
        <v>29</v>
      </c>
      <c r="B51" s="207"/>
      <c r="C51" s="52"/>
      <c r="D51" s="52"/>
      <c r="E51" s="193"/>
      <c r="F51" s="14" t="s">
        <v>75</v>
      </c>
      <c r="G51" s="44">
        <v>0</v>
      </c>
      <c r="H51" s="148" t="s">
        <v>0</v>
      </c>
      <c r="I51" s="153" t="s">
        <v>0</v>
      </c>
      <c r="J51" s="66">
        <f>SUMPRODUCT(($H51="r")*(G51)+($I51="r")*(G51))+'4'!J51-K51-M51</f>
        <v>0</v>
      </c>
      <c r="K51" s="138">
        <v>0</v>
      </c>
      <c r="L51" s="139"/>
      <c r="M51" s="132">
        <v>0</v>
      </c>
      <c r="N51" s="133"/>
    </row>
    <row r="52" spans="1:14" x14ac:dyDescent="0.25">
      <c r="A52" s="206" t="s">
        <v>30</v>
      </c>
      <c r="B52" s="207"/>
      <c r="C52" s="52"/>
      <c r="D52" s="52"/>
      <c r="E52" s="193"/>
      <c r="F52" s="14" t="s">
        <v>75</v>
      </c>
      <c r="G52" s="44">
        <v>0</v>
      </c>
      <c r="H52" s="148" t="s">
        <v>0</v>
      </c>
      <c r="I52" s="153" t="s">
        <v>0</v>
      </c>
      <c r="J52" s="66">
        <f>SUMPRODUCT(($H52="r")*(G52)+($I52="r")*(G52))+'4'!J52-K52-M52</f>
        <v>0</v>
      </c>
      <c r="K52" s="138">
        <v>0</v>
      </c>
      <c r="L52" s="139"/>
      <c r="M52" s="132">
        <v>0</v>
      </c>
      <c r="N52" s="133"/>
    </row>
    <row r="53" spans="1:14" ht="15.75" thickBot="1" x14ac:dyDescent="0.3">
      <c r="A53" s="206" t="s">
        <v>31</v>
      </c>
      <c r="B53" s="207"/>
      <c r="C53" s="162"/>
      <c r="D53" s="162"/>
      <c r="E53" s="194"/>
      <c r="F53" s="14" t="s">
        <v>75</v>
      </c>
      <c r="G53" s="44">
        <v>0</v>
      </c>
      <c r="H53" s="149" t="s">
        <v>0</v>
      </c>
      <c r="I53" s="154" t="s">
        <v>0</v>
      </c>
      <c r="J53" s="66">
        <f>SUMPRODUCT(($H53="r")*(G53)+($I53="r")*(G53))+'4'!J53-K53-M53</f>
        <v>0</v>
      </c>
      <c r="K53" s="138">
        <v>0</v>
      </c>
      <c r="L53" s="140"/>
      <c r="M53" s="132">
        <v>0</v>
      </c>
      <c r="N53" s="133"/>
    </row>
    <row r="54" spans="1:14" ht="15.75" thickBot="1" x14ac:dyDescent="0.3">
      <c r="A54" s="29" t="s">
        <v>109</v>
      </c>
      <c r="B54" s="53"/>
      <c r="C54" s="163"/>
      <c r="D54" s="163"/>
      <c r="E54" s="195"/>
      <c r="F54" s="74" t="s">
        <v>75</v>
      </c>
      <c r="G54" s="75">
        <v>0</v>
      </c>
      <c r="H54" s="73"/>
      <c r="I54" s="67"/>
      <c r="J54" s="55" t="s">
        <v>0</v>
      </c>
      <c r="K54" s="98">
        <v>0</v>
      </c>
      <c r="L54" s="136" t="s">
        <v>0</v>
      </c>
      <c r="M54" s="98">
        <v>0</v>
      </c>
      <c r="N54" s="131" t="s">
        <v>0</v>
      </c>
    </row>
    <row r="55" spans="1:14" x14ac:dyDescent="0.25">
      <c r="A55" s="206" t="s">
        <v>32</v>
      </c>
      <c r="B55" s="207"/>
      <c r="C55" s="164"/>
      <c r="D55" s="164"/>
      <c r="E55" s="196"/>
      <c r="F55" s="14" t="s">
        <v>75</v>
      </c>
      <c r="G55" s="44">
        <v>0</v>
      </c>
      <c r="H55" s="147" t="s">
        <v>0</v>
      </c>
      <c r="I55" s="152" t="s">
        <v>0</v>
      </c>
      <c r="J55" s="66">
        <f>SUMPRODUCT(($H55="r")*(G55)+($I55="r")*(G55))+'4'!J55-K55-M55</f>
        <v>0</v>
      </c>
      <c r="K55" s="138">
        <v>0</v>
      </c>
      <c r="L55" s="141"/>
      <c r="M55" s="132">
        <v>0</v>
      </c>
      <c r="N55" s="133"/>
    </row>
    <row r="56" spans="1:14" x14ac:dyDescent="0.25">
      <c r="A56" s="206" t="s">
        <v>33</v>
      </c>
      <c r="B56" s="207"/>
      <c r="C56" s="52"/>
      <c r="D56" s="52"/>
      <c r="E56" s="193"/>
      <c r="F56" s="14" t="s">
        <v>75</v>
      </c>
      <c r="G56" s="44">
        <v>0</v>
      </c>
      <c r="H56" s="148" t="s">
        <v>0</v>
      </c>
      <c r="I56" s="153" t="s">
        <v>0</v>
      </c>
      <c r="J56" s="66">
        <f>SUMPRODUCT(($H56="r")*(G56)+($I56="r")*(G56))+'4'!J56-K56-M56</f>
        <v>0</v>
      </c>
      <c r="K56" s="138">
        <v>0</v>
      </c>
      <c r="L56" s="139"/>
      <c r="M56" s="132">
        <v>0</v>
      </c>
      <c r="N56" s="133"/>
    </row>
    <row r="57" spans="1:14" x14ac:dyDescent="0.25">
      <c r="A57" s="206" t="s">
        <v>60</v>
      </c>
      <c r="B57" s="207"/>
      <c r="C57" s="52"/>
      <c r="D57" s="52"/>
      <c r="E57" s="193"/>
      <c r="F57" s="14" t="s">
        <v>75</v>
      </c>
      <c r="G57" s="44">
        <v>0</v>
      </c>
      <c r="H57" s="148" t="s">
        <v>0</v>
      </c>
      <c r="I57" s="153" t="s">
        <v>0</v>
      </c>
      <c r="J57" s="66">
        <f>SUMPRODUCT(($H57="r")*(G57)+($I57="r")*(G57))+'4'!J57-K57-M57</f>
        <v>0</v>
      </c>
      <c r="K57" s="138">
        <v>0</v>
      </c>
      <c r="L57" s="139"/>
      <c r="M57" s="132">
        <v>0</v>
      </c>
      <c r="N57" s="133"/>
    </row>
    <row r="58" spans="1:14" x14ac:dyDescent="0.25">
      <c r="A58" s="206" t="s">
        <v>86</v>
      </c>
      <c r="B58" s="207"/>
      <c r="C58" s="52"/>
      <c r="D58" s="52"/>
      <c r="E58" s="193"/>
      <c r="F58" s="14" t="s">
        <v>75</v>
      </c>
      <c r="G58" s="44">
        <v>0</v>
      </c>
      <c r="H58" s="148" t="s">
        <v>0</v>
      </c>
      <c r="I58" s="153" t="s">
        <v>0</v>
      </c>
      <c r="J58" s="66">
        <f>SUMPRODUCT(($H58="r")*(G58)+($I58="r")*(G58))+'4'!J58-K58-M58</f>
        <v>0</v>
      </c>
      <c r="K58" s="138">
        <v>0</v>
      </c>
      <c r="L58" s="139"/>
      <c r="M58" s="132">
        <v>0</v>
      </c>
      <c r="N58" s="133"/>
    </row>
    <row r="59" spans="1:14" x14ac:dyDescent="0.25">
      <c r="A59" s="206" t="s">
        <v>87</v>
      </c>
      <c r="B59" s="207"/>
      <c r="C59" s="52"/>
      <c r="D59" s="52"/>
      <c r="E59" s="193"/>
      <c r="F59" s="14" t="s">
        <v>75</v>
      </c>
      <c r="G59" s="44">
        <v>0</v>
      </c>
      <c r="H59" s="148" t="s">
        <v>0</v>
      </c>
      <c r="I59" s="153" t="s">
        <v>0</v>
      </c>
      <c r="J59" s="66">
        <f>SUMPRODUCT(($H59="r")*(G59)+($I59="r")*(G59))+'4'!J59-K59-M59</f>
        <v>0</v>
      </c>
      <c r="K59" s="138">
        <v>0</v>
      </c>
      <c r="L59" s="139"/>
      <c r="M59" s="132">
        <v>0</v>
      </c>
      <c r="N59" s="133"/>
    </row>
    <row r="60" spans="1:14" x14ac:dyDescent="0.25">
      <c r="A60" s="206" t="s">
        <v>88</v>
      </c>
      <c r="B60" s="207"/>
      <c r="C60" s="52"/>
      <c r="D60" s="52"/>
      <c r="E60" s="193"/>
      <c r="F60" s="14" t="s">
        <v>75</v>
      </c>
      <c r="G60" s="44">
        <v>0</v>
      </c>
      <c r="H60" s="148" t="s">
        <v>0</v>
      </c>
      <c r="I60" s="153" t="s">
        <v>0</v>
      </c>
      <c r="J60" s="66">
        <f>SUMPRODUCT(($H60="r")*(G60)+($I60="r")*(G60))+'4'!J60-K60-M60</f>
        <v>0</v>
      </c>
      <c r="K60" s="138">
        <v>0</v>
      </c>
      <c r="L60" s="139"/>
      <c r="M60" s="132">
        <v>0</v>
      </c>
      <c r="N60" s="133"/>
    </row>
    <row r="61" spans="1:14" ht="15.75" thickBot="1" x14ac:dyDescent="0.3">
      <c r="A61" s="206" t="s">
        <v>89</v>
      </c>
      <c r="B61" s="207"/>
      <c r="C61" s="52"/>
      <c r="D61" s="52"/>
      <c r="E61" s="193"/>
      <c r="F61" s="14" t="s">
        <v>75</v>
      </c>
      <c r="G61" s="44">
        <v>0</v>
      </c>
      <c r="H61" s="149" t="s">
        <v>0</v>
      </c>
      <c r="I61" s="154" t="s">
        <v>0</v>
      </c>
      <c r="J61" s="66">
        <f>SUMPRODUCT(($H61="r")*(G61)+($I61="r")*(G61))+'4'!J61-K61-M61</f>
        <v>0</v>
      </c>
      <c r="K61" s="138">
        <v>0</v>
      </c>
      <c r="L61" s="139"/>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4" x14ac:dyDescent="0.25">
      <c r="A65" s="8"/>
      <c r="B65" s="99"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42418</v>
      </c>
      <c r="I66" s="81">
        <f>I46+1</f>
        <v>42425</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7" t="s">
        <v>0</v>
      </c>
      <c r="I67" s="152" t="s">
        <v>0</v>
      </c>
      <c r="J67" s="66">
        <f>SUMPRODUCT(($H67="r")*(G67)+($I67="r")*(G67))+'4'!J67-K67-M67</f>
        <v>0</v>
      </c>
      <c r="K67" s="138">
        <v>0</v>
      </c>
      <c r="L67" s="139" t="s">
        <v>0</v>
      </c>
      <c r="M67" s="132">
        <v>0</v>
      </c>
      <c r="N67" s="133" t="s">
        <v>0</v>
      </c>
    </row>
    <row r="68" spans="1:14" x14ac:dyDescent="0.25">
      <c r="A68" s="206" t="s">
        <v>35</v>
      </c>
      <c r="B68" s="207"/>
      <c r="C68" s="52"/>
      <c r="D68" s="52"/>
      <c r="E68" s="193"/>
      <c r="F68" s="14" t="s">
        <v>75</v>
      </c>
      <c r="G68" s="44">
        <v>0</v>
      </c>
      <c r="H68" s="148" t="s">
        <v>0</v>
      </c>
      <c r="I68" s="153" t="s">
        <v>0</v>
      </c>
      <c r="J68" s="66">
        <f>SUMPRODUCT(($H68="r")*(G68)+($I68="r")*(G68))+'4'!J68-K68-M68</f>
        <v>0</v>
      </c>
      <c r="K68" s="138">
        <v>0</v>
      </c>
      <c r="L68" s="139" t="s">
        <v>0</v>
      </c>
      <c r="M68" s="132">
        <v>0</v>
      </c>
      <c r="N68" s="133"/>
    </row>
    <row r="69" spans="1:14" x14ac:dyDescent="0.25">
      <c r="A69" s="206" t="s">
        <v>36</v>
      </c>
      <c r="B69" s="207"/>
      <c r="C69" s="52"/>
      <c r="D69" s="52"/>
      <c r="E69" s="193"/>
      <c r="F69" s="14" t="s">
        <v>75</v>
      </c>
      <c r="G69" s="44">
        <v>0</v>
      </c>
      <c r="H69" s="148" t="s">
        <v>0</v>
      </c>
      <c r="I69" s="153" t="s">
        <v>0</v>
      </c>
      <c r="J69" s="66">
        <f>SUMPRODUCT(($H69="r")*(G69)+($I69="r")*(G69))+'4'!J69-K69-M69</f>
        <v>0</v>
      </c>
      <c r="K69" s="138">
        <v>0</v>
      </c>
      <c r="L69" s="139" t="s">
        <v>0</v>
      </c>
      <c r="M69" s="132">
        <v>0</v>
      </c>
      <c r="N69" s="133"/>
    </row>
    <row r="70" spans="1:14" x14ac:dyDescent="0.25">
      <c r="A70" s="206" t="s">
        <v>37</v>
      </c>
      <c r="B70" s="207"/>
      <c r="C70" s="52"/>
      <c r="D70" s="52"/>
      <c r="E70" s="193"/>
      <c r="F70" s="14" t="s">
        <v>75</v>
      </c>
      <c r="G70" s="44">
        <v>0</v>
      </c>
      <c r="H70" s="148" t="s">
        <v>0</v>
      </c>
      <c r="I70" s="153" t="s">
        <v>0</v>
      </c>
      <c r="J70" s="66">
        <f>SUMPRODUCT(($H70="r")*(G70)+($I70="r")*(G70))+'4'!J70-K70-M70</f>
        <v>0</v>
      </c>
      <c r="K70" s="138">
        <v>0</v>
      </c>
      <c r="L70" s="139" t="s">
        <v>0</v>
      </c>
      <c r="M70" s="132">
        <v>0</v>
      </c>
      <c r="N70" s="133"/>
    </row>
    <row r="71" spans="1:14" x14ac:dyDescent="0.25">
      <c r="A71" s="206" t="s">
        <v>38</v>
      </c>
      <c r="B71" s="207"/>
      <c r="C71" s="52"/>
      <c r="D71" s="52"/>
      <c r="E71" s="193"/>
      <c r="F71" s="14" t="s">
        <v>75</v>
      </c>
      <c r="G71" s="44">
        <v>0</v>
      </c>
      <c r="H71" s="148" t="s">
        <v>0</v>
      </c>
      <c r="I71" s="153" t="s">
        <v>0</v>
      </c>
      <c r="J71" s="66">
        <f>SUMPRODUCT(($H71="r")*(G71)+($I71="r")*(G71))+'4'!J71-K71-M71</f>
        <v>0</v>
      </c>
      <c r="K71" s="138">
        <v>0</v>
      </c>
      <c r="L71" s="139" t="s">
        <v>0</v>
      </c>
      <c r="M71" s="132">
        <v>0</v>
      </c>
      <c r="N71" s="133"/>
    </row>
    <row r="72" spans="1:14" x14ac:dyDescent="0.25">
      <c r="A72" s="206" t="s">
        <v>167</v>
      </c>
      <c r="B72" s="207"/>
      <c r="C72" s="52"/>
      <c r="D72" s="52"/>
      <c r="E72" s="193"/>
      <c r="F72" s="14" t="s">
        <v>158</v>
      </c>
      <c r="G72" s="44">
        <v>30</v>
      </c>
      <c r="H72" s="148" t="s">
        <v>0</v>
      </c>
      <c r="I72" s="153" t="s">
        <v>0</v>
      </c>
      <c r="J72" s="66">
        <f>SUMPRODUCT(($H72="r")*(G72)+($I72="r")*(G72))+'4'!J72-K72-M72</f>
        <v>0</v>
      </c>
      <c r="K72" s="138">
        <v>0</v>
      </c>
      <c r="L72" s="139" t="s">
        <v>0</v>
      </c>
      <c r="M72" s="132">
        <v>0</v>
      </c>
      <c r="N72" s="133"/>
    </row>
    <row r="73" spans="1:14" ht="15.75" thickBot="1" x14ac:dyDescent="0.3">
      <c r="A73" s="206" t="s">
        <v>168</v>
      </c>
      <c r="B73" s="207"/>
      <c r="C73" s="162"/>
      <c r="D73" s="162"/>
      <c r="E73" s="194"/>
      <c r="F73" s="14" t="s">
        <v>160</v>
      </c>
      <c r="G73" s="44">
        <v>45</v>
      </c>
      <c r="H73" s="149" t="s">
        <v>0</v>
      </c>
      <c r="I73" s="154" t="s">
        <v>0</v>
      </c>
      <c r="J73" s="66">
        <f>SUMPRODUCT(($H73="r")*(G73)+($I73="r")*(G73))+'4'!J73-K73-M73</f>
        <v>0</v>
      </c>
      <c r="K73" s="138">
        <v>0</v>
      </c>
      <c r="L73" s="140" t="s">
        <v>0</v>
      </c>
      <c r="M73" s="132">
        <v>0</v>
      </c>
      <c r="N73" s="133"/>
    </row>
    <row r="74" spans="1:14" ht="15.75" thickBot="1" x14ac:dyDescent="0.3">
      <c r="A74" s="29" t="s">
        <v>109</v>
      </c>
      <c r="B74" s="53"/>
      <c r="C74" s="163"/>
      <c r="D74" s="163"/>
      <c r="E74" s="195"/>
      <c r="F74" s="74" t="s">
        <v>169</v>
      </c>
      <c r="G74" s="75">
        <v>15</v>
      </c>
      <c r="H74" s="73"/>
      <c r="I74" s="67"/>
      <c r="J74" s="55" t="s">
        <v>0</v>
      </c>
      <c r="K74" s="98">
        <v>0</v>
      </c>
      <c r="L74" s="136" t="s">
        <v>0</v>
      </c>
      <c r="M74" s="98">
        <v>0</v>
      </c>
      <c r="N74" s="131" t="s">
        <v>0</v>
      </c>
    </row>
    <row r="75" spans="1:14" x14ac:dyDescent="0.25">
      <c r="A75" s="206" t="s">
        <v>170</v>
      </c>
      <c r="B75" s="207"/>
      <c r="C75" s="164"/>
      <c r="D75" s="164"/>
      <c r="E75" s="196"/>
      <c r="F75" s="14" t="s">
        <v>171</v>
      </c>
      <c r="G75" s="44">
        <v>45</v>
      </c>
      <c r="H75" s="147" t="s">
        <v>0</v>
      </c>
      <c r="I75" s="152" t="s">
        <v>0</v>
      </c>
      <c r="J75" s="66">
        <f>SUMPRODUCT(($H75="r")*(G75)+($I75="r")*(G75))+'4'!J75-K75-M75</f>
        <v>0</v>
      </c>
      <c r="K75" s="138">
        <v>0</v>
      </c>
      <c r="L75" s="141"/>
      <c r="M75" s="132">
        <v>0</v>
      </c>
      <c r="N75" s="133"/>
    </row>
    <row r="76" spans="1:14" x14ac:dyDescent="0.25">
      <c r="A76" s="206" t="s">
        <v>172</v>
      </c>
      <c r="B76" s="207"/>
      <c r="C76" s="52"/>
      <c r="D76" s="52"/>
      <c r="E76" s="193"/>
      <c r="F76" s="14" t="s">
        <v>173</v>
      </c>
      <c r="G76" s="44">
        <v>45</v>
      </c>
      <c r="H76" s="148" t="s">
        <v>0</v>
      </c>
      <c r="I76" s="153" t="s">
        <v>0</v>
      </c>
      <c r="J76" s="66">
        <f>SUMPRODUCT(($H76="r")*(G76)+($I76="r")*(G76))+'4'!J76-K76-M76</f>
        <v>0</v>
      </c>
      <c r="K76" s="138">
        <v>0</v>
      </c>
      <c r="L76" s="139"/>
      <c r="M76" s="132">
        <v>0</v>
      </c>
      <c r="N76" s="133"/>
    </row>
    <row r="77" spans="1:14" x14ac:dyDescent="0.25">
      <c r="A77" s="206" t="s">
        <v>174</v>
      </c>
      <c r="B77" s="207"/>
      <c r="C77" s="52"/>
      <c r="D77" s="52"/>
      <c r="E77" s="193"/>
      <c r="F77" s="14" t="s">
        <v>175</v>
      </c>
      <c r="G77" s="44">
        <v>75</v>
      </c>
      <c r="H77" s="148" t="s">
        <v>0</v>
      </c>
      <c r="I77" s="153" t="s">
        <v>0</v>
      </c>
      <c r="J77" s="66">
        <f>SUMPRODUCT(($H77="r")*(G77)+($I77="r")*(G77))+'4'!J77-K77-M77</f>
        <v>0</v>
      </c>
      <c r="K77" s="138">
        <v>0</v>
      </c>
      <c r="L77" s="139"/>
      <c r="M77" s="132">
        <v>0</v>
      </c>
      <c r="N77" s="133"/>
    </row>
    <row r="78" spans="1:14" x14ac:dyDescent="0.25">
      <c r="A78" s="206" t="s">
        <v>90</v>
      </c>
      <c r="B78" s="207"/>
      <c r="C78" s="52"/>
      <c r="D78" s="52"/>
      <c r="E78" s="193"/>
      <c r="F78" s="14" t="s">
        <v>75</v>
      </c>
      <c r="G78" s="44">
        <v>0</v>
      </c>
      <c r="H78" s="148" t="s">
        <v>0</v>
      </c>
      <c r="I78" s="153" t="s">
        <v>0</v>
      </c>
      <c r="J78" s="66">
        <f>SUMPRODUCT(($H78="r")*(G78)+($I78="r")*(G78))+'4'!J78-K78-M78</f>
        <v>0</v>
      </c>
      <c r="K78" s="138">
        <v>0</v>
      </c>
      <c r="L78" s="139"/>
      <c r="M78" s="132">
        <v>0</v>
      </c>
      <c r="N78" s="133"/>
    </row>
    <row r="79" spans="1:14" x14ac:dyDescent="0.25">
      <c r="A79" s="206" t="s">
        <v>91</v>
      </c>
      <c r="B79" s="207"/>
      <c r="C79" s="52"/>
      <c r="D79" s="52"/>
      <c r="E79" s="193"/>
      <c r="F79" s="14" t="s">
        <v>75</v>
      </c>
      <c r="G79" s="44">
        <v>0</v>
      </c>
      <c r="H79" s="148" t="s">
        <v>0</v>
      </c>
      <c r="I79" s="153" t="s">
        <v>0</v>
      </c>
      <c r="J79" s="66">
        <f>SUMPRODUCT(($H79="r")*(G79)+($I79="r")*(G79))+'4'!J79-K79-M79</f>
        <v>0</v>
      </c>
      <c r="K79" s="138">
        <v>0</v>
      </c>
      <c r="L79" s="139"/>
      <c r="M79" s="132">
        <v>0</v>
      </c>
      <c r="N79" s="133"/>
    </row>
    <row r="80" spans="1:14" x14ac:dyDescent="0.25">
      <c r="A80" s="206" t="s">
        <v>92</v>
      </c>
      <c r="B80" s="207"/>
      <c r="C80" s="52"/>
      <c r="D80" s="52"/>
      <c r="E80" s="193"/>
      <c r="F80" s="14" t="s">
        <v>75</v>
      </c>
      <c r="G80" s="44">
        <v>0</v>
      </c>
      <c r="H80" s="148" t="s">
        <v>0</v>
      </c>
      <c r="I80" s="153" t="s">
        <v>0</v>
      </c>
      <c r="J80" s="66">
        <f>SUMPRODUCT(($H80="r")*(G80)+($I80="r")*(G80))+'4'!J80-K80-M80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SUMPRODUCT(($H81="r")*(G81)+($I81="r")*(G81))+'4'!J81-K81-M81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0</v>
      </c>
      <c r="J82" s="87" t="s">
        <v>0</v>
      </c>
      <c r="K82" s="16" t="s">
        <v>0</v>
      </c>
      <c r="L82" s="84"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84" t="s">
        <v>0</v>
      </c>
    </row>
    <row r="84" spans="1:14" x14ac:dyDescent="0.25">
      <c r="A84" s="19"/>
      <c r="B84" s="19"/>
      <c r="C84" s="167"/>
      <c r="D84" s="167"/>
      <c r="E84" s="167"/>
      <c r="F84" s="11"/>
      <c r="G84" s="5"/>
      <c r="H84" s="6"/>
      <c r="I84" s="6"/>
    </row>
    <row r="85" spans="1:14" x14ac:dyDescent="0.25">
      <c r="B85" s="99" t="s">
        <v>0</v>
      </c>
      <c r="F85" s="13"/>
      <c r="H85" s="4"/>
      <c r="I85" s="4"/>
    </row>
    <row r="86" spans="1:14" ht="15.75" thickBot="1" x14ac:dyDescent="0.3">
      <c r="A86" s="114" t="s">
        <v>8</v>
      </c>
      <c r="B86" s="94" t="s">
        <v>115</v>
      </c>
      <c r="C86" s="213" t="s">
        <v>153</v>
      </c>
      <c r="D86" s="214"/>
      <c r="E86" s="192" t="s">
        <v>151</v>
      </c>
      <c r="F86" s="122" t="s">
        <v>126</v>
      </c>
      <c r="G86" s="47" t="s">
        <v>2</v>
      </c>
      <c r="H86" s="81">
        <f>H66+1</f>
        <v>42419</v>
      </c>
      <c r="I86" s="81">
        <f>I66+1</f>
        <v>42426</v>
      </c>
      <c r="J86" s="125" t="s">
        <v>77</v>
      </c>
      <c r="K86" s="126" t="s">
        <v>76</v>
      </c>
      <c r="L86" s="127" t="s">
        <v>6</v>
      </c>
      <c r="M86" s="123" t="s">
        <v>76</v>
      </c>
      <c r="N86" s="124" t="s">
        <v>6</v>
      </c>
    </row>
    <row r="87" spans="1:14" x14ac:dyDescent="0.25">
      <c r="A87" s="209" t="s">
        <v>39</v>
      </c>
      <c r="B87" s="210"/>
      <c r="C87" s="164"/>
      <c r="D87" s="164"/>
      <c r="E87" s="196"/>
      <c r="F87" s="115" t="s">
        <v>75</v>
      </c>
      <c r="G87" s="30">
        <v>0</v>
      </c>
      <c r="H87" s="147" t="s">
        <v>0</v>
      </c>
      <c r="I87" s="152" t="s">
        <v>0</v>
      </c>
      <c r="J87" s="66">
        <f>SUMPRODUCT(($H87="r")*(G87)+($I87="r")*(G87))+'4'!J87-K87-M87</f>
        <v>0</v>
      </c>
      <c r="K87" s="138">
        <v>0</v>
      </c>
      <c r="L87" s="139" t="s">
        <v>0</v>
      </c>
      <c r="M87" s="132">
        <v>0</v>
      </c>
      <c r="N87" s="133" t="s">
        <v>0</v>
      </c>
    </row>
    <row r="88" spans="1:14" x14ac:dyDescent="0.25">
      <c r="A88" s="206" t="s">
        <v>40</v>
      </c>
      <c r="B88" s="207"/>
      <c r="C88" s="52"/>
      <c r="D88" s="52"/>
      <c r="E88" s="193"/>
      <c r="F88" s="14" t="s">
        <v>75</v>
      </c>
      <c r="G88" s="44">
        <v>0</v>
      </c>
      <c r="H88" s="148" t="s">
        <v>0</v>
      </c>
      <c r="I88" s="153" t="s">
        <v>0</v>
      </c>
      <c r="J88" s="66">
        <f>SUMPRODUCT(($H88="r")*(G88)+($I88="r")*(G88))+'4'!J88-K88-M88</f>
        <v>0</v>
      </c>
      <c r="K88" s="138">
        <v>0</v>
      </c>
      <c r="L88" s="139" t="s">
        <v>0</v>
      </c>
      <c r="M88" s="132">
        <v>0</v>
      </c>
      <c r="N88" s="133"/>
    </row>
    <row r="89" spans="1:14" x14ac:dyDescent="0.25">
      <c r="A89" s="206" t="s">
        <v>41</v>
      </c>
      <c r="B89" s="207"/>
      <c r="C89" s="52"/>
      <c r="D89" s="52"/>
      <c r="E89" s="193"/>
      <c r="F89" s="14" t="s">
        <v>75</v>
      </c>
      <c r="G89" s="44">
        <v>0</v>
      </c>
      <c r="H89" s="148" t="s">
        <v>0</v>
      </c>
      <c r="I89" s="153" t="s">
        <v>0</v>
      </c>
      <c r="J89" s="66">
        <f>SUMPRODUCT(($H89="r")*(G89)+($I89="r")*(G89))+'4'!J89-K89-M89</f>
        <v>0</v>
      </c>
      <c r="K89" s="138">
        <v>0</v>
      </c>
      <c r="L89" s="139" t="s">
        <v>0</v>
      </c>
      <c r="M89" s="132">
        <v>0</v>
      </c>
      <c r="N89" s="133"/>
    </row>
    <row r="90" spans="1:14" x14ac:dyDescent="0.25">
      <c r="A90" s="206" t="s">
        <v>42</v>
      </c>
      <c r="B90" s="207"/>
      <c r="C90" s="52"/>
      <c r="D90" s="52"/>
      <c r="E90" s="193"/>
      <c r="F90" s="14" t="s">
        <v>75</v>
      </c>
      <c r="G90" s="44">
        <v>0</v>
      </c>
      <c r="H90" s="148" t="s">
        <v>0</v>
      </c>
      <c r="I90" s="153" t="s">
        <v>0</v>
      </c>
      <c r="J90" s="66">
        <f>SUMPRODUCT(($H90="r")*(G90)+($I90="r")*(G90))+'4'!J90-K90-M90</f>
        <v>0</v>
      </c>
      <c r="K90" s="138">
        <v>0</v>
      </c>
      <c r="L90" s="139" t="s">
        <v>0</v>
      </c>
      <c r="M90" s="132">
        <v>0</v>
      </c>
      <c r="N90" s="133"/>
    </row>
    <row r="91" spans="1:14" x14ac:dyDescent="0.25">
      <c r="A91" s="206" t="s">
        <v>43</v>
      </c>
      <c r="B91" s="207"/>
      <c r="C91" s="52"/>
      <c r="D91" s="52"/>
      <c r="E91" s="193"/>
      <c r="F91" s="14" t="s">
        <v>75</v>
      </c>
      <c r="G91" s="44">
        <v>0</v>
      </c>
      <c r="H91" s="148" t="s">
        <v>0</v>
      </c>
      <c r="I91" s="153" t="s">
        <v>0</v>
      </c>
      <c r="J91" s="66">
        <f>SUMPRODUCT(($H91="r")*(G91)+($I91="r")*(G91))+'4'!J91-K91-M91</f>
        <v>0</v>
      </c>
      <c r="K91" s="138">
        <v>0</v>
      </c>
      <c r="L91" s="139" t="s">
        <v>0</v>
      </c>
      <c r="M91" s="132">
        <v>0</v>
      </c>
      <c r="N91" s="133"/>
    </row>
    <row r="92" spans="1:14" x14ac:dyDescent="0.25">
      <c r="A92" s="206" t="s">
        <v>44</v>
      </c>
      <c r="B92" s="207"/>
      <c r="C92" s="52"/>
      <c r="D92" s="52"/>
      <c r="E92" s="193"/>
      <c r="F92" s="14" t="s">
        <v>75</v>
      </c>
      <c r="G92" s="44">
        <v>0</v>
      </c>
      <c r="H92" s="148" t="s">
        <v>0</v>
      </c>
      <c r="I92" s="153" t="s">
        <v>0</v>
      </c>
      <c r="J92" s="66">
        <f>SUMPRODUCT(($H92="r")*(G92)+($I92="r")*(G92))+'4'!J92-K92-M92</f>
        <v>0</v>
      </c>
      <c r="K92" s="138">
        <v>0</v>
      </c>
      <c r="L92" s="139" t="s">
        <v>0</v>
      </c>
      <c r="M92" s="132">
        <v>0</v>
      </c>
      <c r="N92" s="133"/>
    </row>
    <row r="93" spans="1:14" ht="15.75" thickBot="1" x14ac:dyDescent="0.3">
      <c r="A93" s="206" t="s">
        <v>45</v>
      </c>
      <c r="B93" s="207"/>
      <c r="C93" s="162"/>
      <c r="D93" s="162"/>
      <c r="E93" s="194"/>
      <c r="F93" s="14" t="s">
        <v>75</v>
      </c>
      <c r="G93" s="44">
        <v>0</v>
      </c>
      <c r="H93" s="149" t="s">
        <v>0</v>
      </c>
      <c r="I93" s="154" t="s">
        <v>0</v>
      </c>
      <c r="J93" s="66">
        <f>SUMPRODUCT(($H93="r")*(G93)+($I93="r")*(G93))+'4'!J93-K93-M93</f>
        <v>0</v>
      </c>
      <c r="K93" s="138">
        <v>0</v>
      </c>
      <c r="L93" s="140" t="s">
        <v>0</v>
      </c>
      <c r="M93" s="132">
        <v>0</v>
      </c>
      <c r="N93" s="133"/>
    </row>
    <row r="94" spans="1:14" ht="15.75" thickBot="1" x14ac:dyDescent="0.3">
      <c r="A94" s="29" t="s">
        <v>109</v>
      </c>
      <c r="B94" s="53"/>
      <c r="C94" s="163"/>
      <c r="D94" s="163"/>
      <c r="E94" s="195"/>
      <c r="F94" s="74" t="s">
        <v>75</v>
      </c>
      <c r="G94" s="75">
        <v>0</v>
      </c>
      <c r="H94" s="73"/>
      <c r="I94" s="67"/>
      <c r="J94" s="55" t="s">
        <v>0</v>
      </c>
      <c r="K94" s="98">
        <v>0</v>
      </c>
      <c r="L94" s="136" t="s">
        <v>0</v>
      </c>
      <c r="M94" s="98">
        <v>0</v>
      </c>
      <c r="N94" s="131" t="s">
        <v>0</v>
      </c>
    </row>
    <row r="95" spans="1:14" x14ac:dyDescent="0.25">
      <c r="A95" s="206" t="s">
        <v>46</v>
      </c>
      <c r="B95" s="207"/>
      <c r="C95" s="164"/>
      <c r="D95" s="164"/>
      <c r="E95" s="196"/>
      <c r="F95" s="14" t="s">
        <v>75</v>
      </c>
      <c r="G95" s="44">
        <v>0</v>
      </c>
      <c r="H95" s="147" t="s">
        <v>0</v>
      </c>
      <c r="I95" s="152" t="s">
        <v>0</v>
      </c>
      <c r="J95" s="66">
        <f>SUMPRODUCT(($H95="r")*(G95)+($I95="r")*(G95))+'4'!J95-K95-M95</f>
        <v>0</v>
      </c>
      <c r="K95" s="138">
        <v>0</v>
      </c>
      <c r="L95" s="141"/>
      <c r="M95" s="132">
        <v>0</v>
      </c>
      <c r="N95" s="133"/>
    </row>
    <row r="96" spans="1:14" x14ac:dyDescent="0.25">
      <c r="A96" s="206" t="s">
        <v>47</v>
      </c>
      <c r="B96" s="207"/>
      <c r="C96" s="52"/>
      <c r="D96" s="52"/>
      <c r="E96" s="193"/>
      <c r="F96" s="14" t="s">
        <v>75</v>
      </c>
      <c r="G96" s="44">
        <v>0</v>
      </c>
      <c r="H96" s="148" t="s">
        <v>0</v>
      </c>
      <c r="I96" s="153" t="s">
        <v>0</v>
      </c>
      <c r="J96" s="66">
        <f>SUMPRODUCT(($H96="r")*(G96)+($I96="r")*(G96))+'4'!J96-K96-M96</f>
        <v>0</v>
      </c>
      <c r="K96" s="138">
        <v>0</v>
      </c>
      <c r="L96" s="139"/>
      <c r="M96" s="132">
        <v>0</v>
      </c>
      <c r="N96" s="133"/>
    </row>
    <row r="97" spans="1:14" x14ac:dyDescent="0.25">
      <c r="A97" s="206" t="s">
        <v>61</v>
      </c>
      <c r="B97" s="207"/>
      <c r="C97" s="52"/>
      <c r="D97" s="52"/>
      <c r="E97" s="193"/>
      <c r="F97" s="14" t="s">
        <v>75</v>
      </c>
      <c r="G97" s="44">
        <v>0</v>
      </c>
      <c r="H97" s="148" t="s">
        <v>0</v>
      </c>
      <c r="I97" s="153" t="s">
        <v>0</v>
      </c>
      <c r="J97" s="66">
        <f>SUMPRODUCT(($H97="r")*(G97)+($I97="r")*(G97))+'4'!J97-K97-M97</f>
        <v>0</v>
      </c>
      <c r="K97" s="138">
        <v>0</v>
      </c>
      <c r="L97" s="139"/>
      <c r="M97" s="132">
        <v>0</v>
      </c>
      <c r="N97" s="133"/>
    </row>
    <row r="98" spans="1:14" x14ac:dyDescent="0.25">
      <c r="A98" s="206" t="s">
        <v>94</v>
      </c>
      <c r="B98" s="207"/>
      <c r="C98" s="52"/>
      <c r="D98" s="52"/>
      <c r="E98" s="193"/>
      <c r="F98" s="14" t="s">
        <v>75</v>
      </c>
      <c r="G98" s="44">
        <v>0</v>
      </c>
      <c r="H98" s="148" t="s">
        <v>0</v>
      </c>
      <c r="I98" s="153" t="s">
        <v>0</v>
      </c>
      <c r="J98" s="66">
        <f>SUMPRODUCT(($H98="r")*(G98)+($I98="r")*(G98))+'4'!J98-K98-M98</f>
        <v>0</v>
      </c>
      <c r="K98" s="138">
        <v>0</v>
      </c>
      <c r="L98" s="139"/>
      <c r="M98" s="132">
        <v>0</v>
      </c>
      <c r="N98" s="133"/>
    </row>
    <row r="99" spans="1:14" x14ac:dyDescent="0.25">
      <c r="A99" s="206" t="s">
        <v>95</v>
      </c>
      <c r="B99" s="207"/>
      <c r="C99" s="52"/>
      <c r="D99" s="52"/>
      <c r="E99" s="193"/>
      <c r="F99" s="14" t="s">
        <v>75</v>
      </c>
      <c r="G99" s="44">
        <v>0</v>
      </c>
      <c r="H99" s="148" t="s">
        <v>0</v>
      </c>
      <c r="I99" s="153" t="s">
        <v>0</v>
      </c>
      <c r="J99" s="66">
        <f>SUMPRODUCT(($H99="r")*(G99)+($I99="r")*(G99))+'4'!J99-K99-M99</f>
        <v>0</v>
      </c>
      <c r="K99" s="138">
        <v>0</v>
      </c>
      <c r="L99" s="139"/>
      <c r="M99" s="132">
        <v>0</v>
      </c>
      <c r="N99" s="133"/>
    </row>
    <row r="100" spans="1:14" x14ac:dyDescent="0.25">
      <c r="A100" s="206" t="s">
        <v>96</v>
      </c>
      <c r="B100" s="207"/>
      <c r="C100" s="52"/>
      <c r="D100" s="52"/>
      <c r="E100" s="193"/>
      <c r="F100" s="14" t="s">
        <v>75</v>
      </c>
      <c r="G100" s="44">
        <v>0</v>
      </c>
      <c r="H100" s="148" t="s">
        <v>0</v>
      </c>
      <c r="I100" s="153" t="s">
        <v>0</v>
      </c>
      <c r="J100" s="66">
        <f>SUMPRODUCT(($H100="r")*(G100)+($I100="r")*(G100))+'4'!J100-K100-M100</f>
        <v>0</v>
      </c>
      <c r="K100" s="138">
        <v>0</v>
      </c>
      <c r="L100" s="139"/>
      <c r="M100" s="132">
        <v>0</v>
      </c>
      <c r="N100" s="133"/>
    </row>
    <row r="101" spans="1:14" ht="15.75" thickBot="1" x14ac:dyDescent="0.3">
      <c r="A101" s="206" t="s">
        <v>97</v>
      </c>
      <c r="B101" s="207"/>
      <c r="C101" s="52"/>
      <c r="D101" s="52"/>
      <c r="E101" s="193"/>
      <c r="F101" s="14" t="s">
        <v>75</v>
      </c>
      <c r="G101" s="44">
        <v>0</v>
      </c>
      <c r="H101" s="149" t="s">
        <v>0</v>
      </c>
      <c r="I101" s="154" t="s">
        <v>0</v>
      </c>
      <c r="J101" s="66">
        <f>SUMPRODUCT(($H101="r")*(G101)+($I101="r")*(G101))+'4'!J101-K101-M101</f>
        <v>0</v>
      </c>
      <c r="K101" s="138">
        <v>0</v>
      </c>
      <c r="L101" s="139"/>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x14ac:dyDescent="0.25">
      <c r="A104" s="28"/>
      <c r="B104" s="28"/>
      <c r="F104" s="11"/>
      <c r="G104" s="5"/>
      <c r="H104" s="6"/>
      <c r="I104" s="6"/>
    </row>
    <row r="105" spans="1:14" x14ac:dyDescent="0.25">
      <c r="B105" s="99" t="s">
        <v>0</v>
      </c>
    </row>
    <row r="106" spans="1:14" ht="15.75" thickBot="1" x14ac:dyDescent="0.3">
      <c r="A106" s="114" t="s">
        <v>9</v>
      </c>
      <c r="B106" s="94" t="s">
        <v>115</v>
      </c>
      <c r="C106" s="213" t="s">
        <v>153</v>
      </c>
      <c r="D106" s="214"/>
      <c r="E106" s="192" t="s">
        <v>151</v>
      </c>
      <c r="F106" s="122" t="s">
        <v>126</v>
      </c>
      <c r="G106" s="47" t="s">
        <v>2</v>
      </c>
      <c r="H106" s="81">
        <f>H86+1</f>
        <v>42420</v>
      </c>
      <c r="I106" s="81">
        <f>I86+1</f>
        <v>42427</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7" t="s">
        <v>0</v>
      </c>
      <c r="I107" s="152" t="s">
        <v>0</v>
      </c>
      <c r="J107" s="66">
        <f>SUMPRODUCT(($H107="r")*(G107)+($I107="r")*(G107))+'4'!J107-K107-M107</f>
        <v>0</v>
      </c>
      <c r="K107" s="138">
        <v>0</v>
      </c>
      <c r="L107" s="139" t="s">
        <v>0</v>
      </c>
      <c r="M107" s="132">
        <v>0</v>
      </c>
      <c r="N107" s="133" t="s">
        <v>0</v>
      </c>
    </row>
    <row r="108" spans="1:14" x14ac:dyDescent="0.25">
      <c r="A108" s="206" t="s">
        <v>49</v>
      </c>
      <c r="B108" s="207"/>
      <c r="C108" s="176"/>
      <c r="D108" s="166"/>
      <c r="E108" s="198"/>
      <c r="F108" s="14" t="s">
        <v>75</v>
      </c>
      <c r="G108" s="44">
        <v>0</v>
      </c>
      <c r="H108" s="148" t="s">
        <v>0</v>
      </c>
      <c r="I108" s="153" t="s">
        <v>0</v>
      </c>
      <c r="J108" s="66">
        <f>SUMPRODUCT(($H108="r")*(G108)+($I108="r")*(G108))+'4'!J108-K108-M108</f>
        <v>0</v>
      </c>
      <c r="K108" s="138">
        <v>0</v>
      </c>
      <c r="L108" s="139" t="s">
        <v>0</v>
      </c>
      <c r="M108" s="132">
        <v>0</v>
      </c>
      <c r="N108" s="133"/>
    </row>
    <row r="109" spans="1:14" x14ac:dyDescent="0.25">
      <c r="A109" s="206" t="s">
        <v>50</v>
      </c>
      <c r="B109" s="207"/>
      <c r="C109" s="176"/>
      <c r="D109" s="166"/>
      <c r="E109" s="198"/>
      <c r="F109" s="14" t="s">
        <v>75</v>
      </c>
      <c r="G109" s="44">
        <v>0</v>
      </c>
      <c r="H109" s="148" t="s">
        <v>0</v>
      </c>
      <c r="I109" s="153" t="s">
        <v>0</v>
      </c>
      <c r="J109" s="66">
        <f>SUMPRODUCT(($H109="r")*(G109)+($I109="r")*(G109))+'4'!J109-K109-M109</f>
        <v>0</v>
      </c>
      <c r="K109" s="138">
        <v>0</v>
      </c>
      <c r="L109" s="139" t="s">
        <v>0</v>
      </c>
      <c r="M109" s="132">
        <v>0</v>
      </c>
      <c r="N109" s="133"/>
    </row>
    <row r="110" spans="1:14" x14ac:dyDescent="0.25">
      <c r="A110" s="206" t="s">
        <v>51</v>
      </c>
      <c r="B110" s="207"/>
      <c r="C110" s="176"/>
      <c r="D110" s="166"/>
      <c r="E110" s="198"/>
      <c r="F110" s="14" t="s">
        <v>75</v>
      </c>
      <c r="G110" s="44">
        <v>0</v>
      </c>
      <c r="H110" s="148" t="s">
        <v>0</v>
      </c>
      <c r="I110" s="153" t="s">
        <v>0</v>
      </c>
      <c r="J110" s="66">
        <f>SUMPRODUCT(($H110="r")*(G110)+($I110="r")*(G110))+'4'!J110-K110-M110</f>
        <v>0</v>
      </c>
      <c r="K110" s="138">
        <v>0</v>
      </c>
      <c r="L110" s="139" t="s">
        <v>0</v>
      </c>
      <c r="M110" s="132">
        <v>0</v>
      </c>
      <c r="N110" s="133"/>
    </row>
    <row r="111" spans="1:14" x14ac:dyDescent="0.25">
      <c r="A111" s="206" t="s">
        <v>52</v>
      </c>
      <c r="B111" s="207"/>
      <c r="C111" s="177"/>
      <c r="D111" s="166"/>
      <c r="E111" s="198"/>
      <c r="F111" s="14" t="s">
        <v>75</v>
      </c>
      <c r="G111" s="44">
        <v>0</v>
      </c>
      <c r="H111" s="148" t="s">
        <v>0</v>
      </c>
      <c r="I111" s="153" t="s">
        <v>0</v>
      </c>
      <c r="J111" s="66">
        <f>SUMPRODUCT(($H111="r")*(G111)+($I111="r")*(G111))+'4'!J111-K111-M111</f>
        <v>0</v>
      </c>
      <c r="K111" s="138">
        <v>0</v>
      </c>
      <c r="L111" s="139" t="s">
        <v>0</v>
      </c>
      <c r="M111" s="132">
        <v>0</v>
      </c>
      <c r="N111" s="133"/>
    </row>
    <row r="112" spans="1:14" x14ac:dyDescent="0.25">
      <c r="A112" s="206" t="s">
        <v>53</v>
      </c>
      <c r="B112" s="207"/>
      <c r="C112" s="177"/>
      <c r="D112" s="166"/>
      <c r="E112" s="198"/>
      <c r="F112" s="14" t="s">
        <v>75</v>
      </c>
      <c r="G112" s="44">
        <v>0</v>
      </c>
      <c r="H112" s="148" t="s">
        <v>0</v>
      </c>
      <c r="I112" s="153" t="s">
        <v>0</v>
      </c>
      <c r="J112" s="66">
        <f>SUMPRODUCT(($H112="r")*(G112)+($I112="r")*(G112))+'4'!J112-K112-M112</f>
        <v>0</v>
      </c>
      <c r="K112" s="138">
        <v>0</v>
      </c>
      <c r="L112" s="139" t="s">
        <v>0</v>
      </c>
      <c r="M112" s="132">
        <v>0</v>
      </c>
      <c r="N112" s="133"/>
    </row>
    <row r="113" spans="1:14" ht="15.75" thickBot="1" x14ac:dyDescent="0.3">
      <c r="A113" s="206" t="s">
        <v>54</v>
      </c>
      <c r="B113" s="207"/>
      <c r="C113" s="178"/>
      <c r="D113" s="168"/>
      <c r="E113" s="199"/>
      <c r="F113" s="14" t="s">
        <v>75</v>
      </c>
      <c r="G113" s="44">
        <v>0</v>
      </c>
      <c r="H113" s="149" t="s">
        <v>0</v>
      </c>
      <c r="I113" s="154" t="s">
        <v>0</v>
      </c>
      <c r="J113" s="66">
        <f>SUMPRODUCT(($H113="r")*(G113)+($I113="r")*(G113))+'4'!J113-K113-M113</f>
        <v>0</v>
      </c>
      <c r="K113" s="138">
        <v>0</v>
      </c>
      <c r="L113" s="140" t="s">
        <v>0</v>
      </c>
      <c r="M113" s="132">
        <v>0</v>
      </c>
      <c r="N113" s="133"/>
    </row>
    <row r="114" spans="1:14" ht="15.75" thickBot="1" x14ac:dyDescent="0.3">
      <c r="A114" s="29" t="s">
        <v>109</v>
      </c>
      <c r="B114" s="53"/>
      <c r="C114" s="163"/>
      <c r="D114" s="163"/>
      <c r="E114" s="195"/>
      <c r="F114" s="74" t="s">
        <v>75</v>
      </c>
      <c r="G114" s="75">
        <v>0</v>
      </c>
      <c r="H114" s="73"/>
      <c r="I114" s="67"/>
      <c r="J114" s="55" t="s">
        <v>0</v>
      </c>
      <c r="K114" s="98">
        <v>0</v>
      </c>
      <c r="L114" s="136" t="s">
        <v>0</v>
      </c>
      <c r="M114" s="98">
        <v>0</v>
      </c>
      <c r="N114" s="131" t="s">
        <v>0</v>
      </c>
    </row>
    <row r="115" spans="1:14" x14ac:dyDescent="0.25">
      <c r="A115" s="206" t="s">
        <v>55</v>
      </c>
      <c r="B115" s="207"/>
      <c r="C115" s="175"/>
      <c r="D115" s="165"/>
      <c r="E115" s="197"/>
      <c r="F115" s="14" t="s">
        <v>75</v>
      </c>
      <c r="G115" s="44">
        <v>0</v>
      </c>
      <c r="H115" s="147" t="s">
        <v>0</v>
      </c>
      <c r="I115" s="152" t="s">
        <v>0</v>
      </c>
      <c r="J115" s="66">
        <f>SUMPRODUCT(($H115="r")*(G115)+($I115="r")*(G115))+'4'!J115-K115-M115</f>
        <v>0</v>
      </c>
      <c r="K115" s="138">
        <v>0</v>
      </c>
      <c r="L115" s="141"/>
      <c r="M115" s="132">
        <v>0</v>
      </c>
      <c r="N115" s="133"/>
    </row>
    <row r="116" spans="1:14" x14ac:dyDescent="0.25">
      <c r="A116" s="206" t="s">
        <v>56</v>
      </c>
      <c r="B116" s="207"/>
      <c r="C116" s="176"/>
      <c r="D116" s="166"/>
      <c r="E116" s="198"/>
      <c r="F116" s="14" t="s">
        <v>75</v>
      </c>
      <c r="G116" s="44">
        <v>0</v>
      </c>
      <c r="H116" s="148" t="s">
        <v>0</v>
      </c>
      <c r="I116" s="153" t="s">
        <v>0</v>
      </c>
      <c r="J116" s="66">
        <f>SUMPRODUCT(($H116="r")*(G116)+($I116="r")*(G116))+'4'!J116-K116-M116</f>
        <v>0</v>
      </c>
      <c r="K116" s="138">
        <v>0</v>
      </c>
      <c r="L116" s="139"/>
      <c r="M116" s="132">
        <v>0</v>
      </c>
      <c r="N116" s="133"/>
    </row>
    <row r="117" spans="1:14" x14ac:dyDescent="0.25">
      <c r="A117" s="206" t="s">
        <v>62</v>
      </c>
      <c r="B117" s="207"/>
      <c r="C117" s="176"/>
      <c r="D117" s="166"/>
      <c r="E117" s="198"/>
      <c r="F117" s="14" t="s">
        <v>75</v>
      </c>
      <c r="G117" s="44">
        <v>0</v>
      </c>
      <c r="H117" s="148" t="s">
        <v>0</v>
      </c>
      <c r="I117" s="153" t="s">
        <v>0</v>
      </c>
      <c r="J117" s="66">
        <f>SUMPRODUCT(($H117="r")*(G117)+($I117="r")*(G117))+'4'!J117-K117-M117</f>
        <v>0</v>
      </c>
      <c r="K117" s="138">
        <v>0</v>
      </c>
      <c r="L117" s="139"/>
      <c r="M117" s="132">
        <v>0</v>
      </c>
      <c r="N117" s="133"/>
    </row>
    <row r="118" spans="1:14" x14ac:dyDescent="0.25">
      <c r="A118" s="206" t="s">
        <v>98</v>
      </c>
      <c r="B118" s="207"/>
      <c r="C118" s="177"/>
      <c r="D118" s="166"/>
      <c r="E118" s="198"/>
      <c r="F118" s="14" t="s">
        <v>75</v>
      </c>
      <c r="G118" s="44">
        <v>0</v>
      </c>
      <c r="H118" s="148" t="s">
        <v>0</v>
      </c>
      <c r="I118" s="153" t="s">
        <v>0</v>
      </c>
      <c r="J118" s="66">
        <f>SUMPRODUCT(($H118="r")*(G118)+($I118="r")*(G118))+'4'!J118-K118-M118</f>
        <v>0</v>
      </c>
      <c r="K118" s="138">
        <v>0</v>
      </c>
      <c r="L118" s="139"/>
      <c r="M118" s="132">
        <v>0</v>
      </c>
      <c r="N118" s="133"/>
    </row>
    <row r="119" spans="1:14" x14ac:dyDescent="0.25">
      <c r="A119" s="206" t="s">
        <v>99</v>
      </c>
      <c r="B119" s="207"/>
      <c r="C119" s="175"/>
      <c r="D119" s="166"/>
      <c r="E119" s="198"/>
      <c r="F119" s="14" t="s">
        <v>75</v>
      </c>
      <c r="G119" s="44">
        <v>0</v>
      </c>
      <c r="H119" s="148" t="s">
        <v>0</v>
      </c>
      <c r="I119" s="153" t="s">
        <v>0</v>
      </c>
      <c r="J119" s="66">
        <f>SUMPRODUCT(($H119="r")*(G119)+($I119="r")*(G119))+'4'!J119-K119-M119</f>
        <v>0</v>
      </c>
      <c r="K119" s="138">
        <v>0</v>
      </c>
      <c r="L119" s="139"/>
      <c r="M119" s="132">
        <v>0</v>
      </c>
      <c r="N119" s="133"/>
    </row>
    <row r="120" spans="1:14" x14ac:dyDescent="0.25">
      <c r="A120" s="206" t="s">
        <v>100</v>
      </c>
      <c r="B120" s="207"/>
      <c r="C120" s="176"/>
      <c r="D120" s="166"/>
      <c r="E120" s="198"/>
      <c r="F120" s="14" t="s">
        <v>75</v>
      </c>
      <c r="G120" s="44">
        <v>0</v>
      </c>
      <c r="H120" s="148" t="s">
        <v>0</v>
      </c>
      <c r="I120" s="153" t="s">
        <v>0</v>
      </c>
      <c r="J120" s="66">
        <f>SUMPRODUCT(($H120="r")*(G120)+($I120="r")*(G120))+'4'!J120-K120-M120</f>
        <v>0</v>
      </c>
      <c r="K120" s="138">
        <v>0</v>
      </c>
      <c r="L120" s="139"/>
      <c r="M120" s="132">
        <v>0</v>
      </c>
      <c r="N120" s="133"/>
    </row>
    <row r="121" spans="1:14" ht="15.75" thickBot="1" x14ac:dyDescent="0.3">
      <c r="A121" s="206" t="s">
        <v>101</v>
      </c>
      <c r="B121" s="207"/>
      <c r="C121" s="176"/>
      <c r="D121" s="166"/>
      <c r="E121" s="198"/>
      <c r="F121" s="14" t="s">
        <v>75</v>
      </c>
      <c r="G121" s="44">
        <v>0</v>
      </c>
      <c r="H121" s="149" t="s">
        <v>0</v>
      </c>
      <c r="I121" s="154" t="s">
        <v>0</v>
      </c>
      <c r="J121" s="66">
        <f>SUMPRODUCT(($H121="r")*(G121)+($I121="r")*(G121))+'4'!J121-K121-M121</f>
        <v>0</v>
      </c>
      <c r="K121" s="138">
        <v>0</v>
      </c>
      <c r="L121" s="139"/>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x14ac:dyDescent="0.25">
      <c r="A124" s="28"/>
      <c r="B124" s="28"/>
      <c r="F124" s="19"/>
      <c r="G124" s="5"/>
      <c r="H124" s="17"/>
      <c r="I124" s="17"/>
    </row>
    <row r="125" spans="1:14" x14ac:dyDescent="0.25">
      <c r="A125" s="19"/>
      <c r="B125" s="99" t="s">
        <v>0</v>
      </c>
      <c r="F125" s="19"/>
      <c r="G125" s="5"/>
      <c r="H125" s="17"/>
      <c r="I125" s="17"/>
    </row>
    <row r="126" spans="1:14" ht="15.75" thickBot="1" x14ac:dyDescent="0.3">
      <c r="A126" s="114" t="s">
        <v>63</v>
      </c>
      <c r="B126" s="94" t="s">
        <v>115</v>
      </c>
      <c r="C126" s="213" t="s">
        <v>153</v>
      </c>
      <c r="D126" s="214"/>
      <c r="E126" s="192" t="s">
        <v>151</v>
      </c>
      <c r="F126" s="122" t="s">
        <v>126</v>
      </c>
      <c r="G126" s="47" t="s">
        <v>2</v>
      </c>
      <c r="H126" s="81">
        <f>H106+1</f>
        <v>42421</v>
      </c>
      <c r="I126" s="81">
        <f>I106+1</f>
        <v>42428</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7" t="s">
        <v>0</v>
      </c>
      <c r="I127" s="152" t="s">
        <v>0</v>
      </c>
      <c r="J127" s="66">
        <f>SUMPRODUCT(($H127="r")*(G127)+($I127="r")*(G127))+'4'!J127-K127-M127</f>
        <v>0</v>
      </c>
      <c r="K127" s="138">
        <v>0</v>
      </c>
      <c r="L127" s="139" t="s">
        <v>0</v>
      </c>
      <c r="M127" s="132">
        <v>0</v>
      </c>
      <c r="N127" s="133" t="s">
        <v>0</v>
      </c>
    </row>
    <row r="128" spans="1:14" x14ac:dyDescent="0.25">
      <c r="A128" s="206" t="s">
        <v>65</v>
      </c>
      <c r="B128" s="207"/>
      <c r="C128" s="176"/>
      <c r="D128" s="166"/>
      <c r="E128" s="198"/>
      <c r="F128" s="14" t="s">
        <v>75</v>
      </c>
      <c r="G128" s="44">
        <v>0</v>
      </c>
      <c r="H128" s="148" t="s">
        <v>0</v>
      </c>
      <c r="I128" s="153" t="s">
        <v>0</v>
      </c>
      <c r="J128" s="66">
        <f>SUMPRODUCT(($H128="r")*(G128)+($I128="r")*(G128))+'4'!J128-K128-M128</f>
        <v>0</v>
      </c>
      <c r="K128" s="138">
        <v>0</v>
      </c>
      <c r="L128" s="139" t="s">
        <v>0</v>
      </c>
      <c r="M128" s="132">
        <v>0</v>
      </c>
      <c r="N128" s="133"/>
    </row>
    <row r="129" spans="1:14" x14ac:dyDescent="0.25">
      <c r="A129" s="206" t="s">
        <v>66</v>
      </c>
      <c r="B129" s="207"/>
      <c r="C129" s="176"/>
      <c r="D129" s="166"/>
      <c r="E129" s="198"/>
      <c r="F129" s="14" t="s">
        <v>75</v>
      </c>
      <c r="G129" s="44">
        <v>0</v>
      </c>
      <c r="H129" s="148" t="s">
        <v>0</v>
      </c>
      <c r="I129" s="153" t="s">
        <v>0</v>
      </c>
      <c r="J129" s="66">
        <f>SUMPRODUCT(($H129="r")*(G129)+($I129="r")*(G129))+'4'!J129-K129-M129</f>
        <v>0</v>
      </c>
      <c r="K129" s="138">
        <v>0</v>
      </c>
      <c r="L129" s="139" t="s">
        <v>0</v>
      </c>
      <c r="M129" s="132">
        <v>0</v>
      </c>
      <c r="N129" s="133"/>
    </row>
    <row r="130" spans="1:14" x14ac:dyDescent="0.25">
      <c r="A130" s="206" t="s">
        <v>67</v>
      </c>
      <c r="B130" s="207"/>
      <c r="C130" s="176"/>
      <c r="D130" s="166"/>
      <c r="E130" s="198"/>
      <c r="F130" s="14" t="s">
        <v>75</v>
      </c>
      <c r="G130" s="44">
        <v>0</v>
      </c>
      <c r="H130" s="148" t="s">
        <v>0</v>
      </c>
      <c r="I130" s="153" t="s">
        <v>0</v>
      </c>
      <c r="J130" s="66">
        <f>SUMPRODUCT(($H130="r")*(G130)+($I130="r")*(G130))+'4'!J130-K130-M130</f>
        <v>0</v>
      </c>
      <c r="K130" s="138">
        <v>0</v>
      </c>
      <c r="L130" s="139" t="s">
        <v>0</v>
      </c>
      <c r="M130" s="132">
        <v>0</v>
      </c>
      <c r="N130" s="133"/>
    </row>
    <row r="131" spans="1:14" x14ac:dyDescent="0.25">
      <c r="A131" s="206" t="s">
        <v>68</v>
      </c>
      <c r="B131" s="207"/>
      <c r="C131" s="176"/>
      <c r="D131" s="166"/>
      <c r="E131" s="198"/>
      <c r="F131" s="14" t="s">
        <v>75</v>
      </c>
      <c r="G131" s="44">
        <v>0</v>
      </c>
      <c r="H131" s="148" t="s">
        <v>0</v>
      </c>
      <c r="I131" s="153" t="s">
        <v>0</v>
      </c>
      <c r="J131" s="66">
        <f>SUMPRODUCT(($H131="r")*(G131)+($I131="r")*(G131))+'4'!J131-K131-M131</f>
        <v>0</v>
      </c>
      <c r="K131" s="138">
        <v>0</v>
      </c>
      <c r="L131" s="139" t="s">
        <v>0</v>
      </c>
      <c r="M131" s="132">
        <v>0</v>
      </c>
      <c r="N131" s="133"/>
    </row>
    <row r="132" spans="1:14" x14ac:dyDescent="0.25">
      <c r="A132" s="206" t="s">
        <v>69</v>
      </c>
      <c r="B132" s="207"/>
      <c r="C132" s="176"/>
      <c r="D132" s="166"/>
      <c r="E132" s="198"/>
      <c r="F132" s="14" t="s">
        <v>75</v>
      </c>
      <c r="G132" s="44">
        <v>0</v>
      </c>
      <c r="H132" s="148" t="s">
        <v>0</v>
      </c>
      <c r="I132" s="153" t="s">
        <v>0</v>
      </c>
      <c r="J132" s="66">
        <f>SUMPRODUCT(($H132="r")*(G132)+($I132="r")*(G132))+'4'!J132-K132-M132</f>
        <v>0</v>
      </c>
      <c r="K132" s="138">
        <v>0</v>
      </c>
      <c r="L132" s="139" t="s">
        <v>0</v>
      </c>
      <c r="M132" s="132">
        <v>0</v>
      </c>
      <c r="N132" s="133"/>
    </row>
    <row r="133" spans="1:14" ht="15.75" thickBot="1" x14ac:dyDescent="0.3">
      <c r="A133" s="206" t="s">
        <v>70</v>
      </c>
      <c r="B133" s="207"/>
      <c r="C133" s="179"/>
      <c r="D133" s="168"/>
      <c r="E133" s="199"/>
      <c r="F133" s="14" t="s">
        <v>75</v>
      </c>
      <c r="G133" s="44">
        <v>0</v>
      </c>
      <c r="H133" s="149" t="s">
        <v>0</v>
      </c>
      <c r="I133" s="154" t="s">
        <v>0</v>
      </c>
      <c r="J133" s="66">
        <f>SUMPRODUCT(($H133="r")*(G133)+($I133="r")*(G133))+'4'!J133-K133-M133</f>
        <v>0</v>
      </c>
      <c r="K133" s="138">
        <v>0</v>
      </c>
      <c r="L133" s="140" t="s">
        <v>0</v>
      </c>
      <c r="M133" s="132">
        <v>0</v>
      </c>
      <c r="N133" s="133"/>
    </row>
    <row r="134" spans="1:14" ht="15.75" thickBot="1" x14ac:dyDescent="0.3">
      <c r="A134" s="29" t="s">
        <v>109</v>
      </c>
      <c r="B134" s="53"/>
      <c r="C134" s="163"/>
      <c r="D134" s="163"/>
      <c r="E134" s="195"/>
      <c r="F134" s="74" t="s">
        <v>75</v>
      </c>
      <c r="G134" s="75">
        <v>0</v>
      </c>
      <c r="H134" s="73"/>
      <c r="I134" s="67"/>
      <c r="J134" s="55" t="s">
        <v>0</v>
      </c>
      <c r="K134" s="98">
        <v>0</v>
      </c>
      <c r="L134" s="136" t="s">
        <v>0</v>
      </c>
      <c r="M134" s="98">
        <v>0</v>
      </c>
      <c r="N134" s="131" t="s">
        <v>0</v>
      </c>
    </row>
    <row r="135" spans="1:14" x14ac:dyDescent="0.25">
      <c r="A135" s="246" t="s">
        <v>71</v>
      </c>
      <c r="B135" s="247"/>
      <c r="C135" s="180"/>
      <c r="D135" s="169"/>
      <c r="E135" s="200"/>
      <c r="F135" s="14" t="s">
        <v>75</v>
      </c>
      <c r="G135" s="44">
        <v>0</v>
      </c>
      <c r="H135" s="147" t="s">
        <v>0</v>
      </c>
      <c r="I135" s="152" t="s">
        <v>0</v>
      </c>
      <c r="J135" s="66">
        <f>SUMPRODUCT(($H135="r")*(G135)+($I135="r")*(G135))+'4'!J135-K135-M135</f>
        <v>0</v>
      </c>
      <c r="K135" s="138">
        <v>0</v>
      </c>
      <c r="L135" s="141"/>
      <c r="M135" s="132">
        <v>0</v>
      </c>
      <c r="N135" s="133"/>
    </row>
    <row r="136" spans="1:14" x14ac:dyDescent="0.25">
      <c r="A136" s="246" t="s">
        <v>72</v>
      </c>
      <c r="B136" s="247"/>
      <c r="C136" s="181"/>
      <c r="D136" s="170"/>
      <c r="E136" s="201"/>
      <c r="F136" s="14" t="s">
        <v>75</v>
      </c>
      <c r="G136" s="44">
        <v>0</v>
      </c>
      <c r="H136" s="148" t="s">
        <v>0</v>
      </c>
      <c r="I136" s="153" t="s">
        <v>0</v>
      </c>
      <c r="J136" s="66">
        <f>SUMPRODUCT(($H136="r")*(G136)+($I136="r")*(G136))+'4'!J136-K136-M136</f>
        <v>0</v>
      </c>
      <c r="K136" s="138">
        <v>0</v>
      </c>
      <c r="L136" s="139"/>
      <c r="M136" s="132">
        <v>0</v>
      </c>
      <c r="N136" s="133"/>
    </row>
    <row r="137" spans="1:14" x14ac:dyDescent="0.25">
      <c r="A137" s="246" t="s">
        <v>73</v>
      </c>
      <c r="B137" s="247"/>
      <c r="C137" s="181"/>
      <c r="D137" s="170"/>
      <c r="E137" s="201"/>
      <c r="F137" s="14" t="s">
        <v>75</v>
      </c>
      <c r="G137" s="44">
        <v>0</v>
      </c>
      <c r="H137" s="148" t="s">
        <v>0</v>
      </c>
      <c r="I137" s="153" t="s">
        <v>0</v>
      </c>
      <c r="J137" s="66">
        <f>SUMPRODUCT(($H137="r")*(G137)+($I137="r")*(G137))+'4'!J137-K137-M137</f>
        <v>0</v>
      </c>
      <c r="K137" s="138">
        <v>0</v>
      </c>
      <c r="L137" s="139"/>
      <c r="M137" s="132">
        <v>0</v>
      </c>
      <c r="N137" s="133"/>
    </row>
    <row r="138" spans="1:14" x14ac:dyDescent="0.25">
      <c r="A138" s="246" t="s">
        <v>102</v>
      </c>
      <c r="B138" s="247"/>
      <c r="C138" s="181"/>
      <c r="D138" s="170"/>
      <c r="E138" s="201"/>
      <c r="F138" s="14" t="s">
        <v>75</v>
      </c>
      <c r="G138" s="44">
        <v>0</v>
      </c>
      <c r="H138" s="148" t="s">
        <v>0</v>
      </c>
      <c r="I138" s="153" t="s">
        <v>0</v>
      </c>
      <c r="J138" s="66">
        <f>SUMPRODUCT(($H138="r")*(G138)+($I138="r")*(G138))+'4'!J138-K138-M138</f>
        <v>0</v>
      </c>
      <c r="K138" s="138">
        <v>0</v>
      </c>
      <c r="L138" s="139"/>
      <c r="M138" s="132">
        <v>0</v>
      </c>
      <c r="N138" s="133"/>
    </row>
    <row r="139" spans="1:14" x14ac:dyDescent="0.25">
      <c r="A139" s="246" t="s">
        <v>103</v>
      </c>
      <c r="B139" s="247"/>
      <c r="C139" s="181"/>
      <c r="D139" s="170"/>
      <c r="E139" s="201"/>
      <c r="F139" s="14" t="s">
        <v>75</v>
      </c>
      <c r="G139" s="44">
        <v>0</v>
      </c>
      <c r="H139" s="148" t="s">
        <v>0</v>
      </c>
      <c r="I139" s="153" t="s">
        <v>0</v>
      </c>
      <c r="J139" s="66">
        <f>SUMPRODUCT(($H139="r")*(G139)+($I139="r")*(G139))+'4'!J139-K139-M139</f>
        <v>0</v>
      </c>
      <c r="K139" s="138">
        <v>0</v>
      </c>
      <c r="L139" s="139"/>
      <c r="M139" s="132">
        <v>0</v>
      </c>
      <c r="N139" s="133"/>
    </row>
    <row r="140" spans="1:14" x14ac:dyDescent="0.25">
      <c r="A140" s="246" t="s">
        <v>104</v>
      </c>
      <c r="B140" s="247"/>
      <c r="C140" s="181"/>
      <c r="D140" s="170"/>
      <c r="E140" s="201"/>
      <c r="F140" s="14" t="s">
        <v>75</v>
      </c>
      <c r="G140" s="44">
        <v>0</v>
      </c>
      <c r="H140" s="148" t="s">
        <v>0</v>
      </c>
      <c r="I140" s="153" t="s">
        <v>0</v>
      </c>
      <c r="J140" s="66">
        <f>SUMPRODUCT(($H140="r")*(G140)+($I140="r")*(G140))+'4'!J140-K140-M140</f>
        <v>0</v>
      </c>
      <c r="K140" s="138">
        <v>0</v>
      </c>
      <c r="L140" s="139"/>
      <c r="M140" s="132">
        <v>0</v>
      </c>
      <c r="N140" s="133"/>
    </row>
    <row r="141" spans="1:14" ht="15.75" thickBot="1" x14ac:dyDescent="0.3">
      <c r="A141" s="246" t="s">
        <v>105</v>
      </c>
      <c r="B141" s="247"/>
      <c r="C141" s="181"/>
      <c r="D141" s="170"/>
      <c r="E141" s="201"/>
      <c r="F141" s="14" t="s">
        <v>75</v>
      </c>
      <c r="G141" s="44">
        <v>0</v>
      </c>
      <c r="H141" s="149" t="s">
        <v>0</v>
      </c>
      <c r="I141" s="154" t="s">
        <v>0</v>
      </c>
      <c r="J141" s="66">
        <f>SUMPRODUCT(($H141="r")*(G141)+($I141="r")*(G141))+'4'!J141-K141-M141</f>
        <v>0</v>
      </c>
      <c r="K141" s="138">
        <v>0</v>
      </c>
      <c r="L141" s="139"/>
      <c r="M141" s="132">
        <v>0</v>
      </c>
      <c r="N141" s="133"/>
    </row>
    <row r="142" spans="1:14"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84"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78"/>
      <c r="B144" s="78"/>
      <c r="C144" s="171"/>
      <c r="D144" s="171"/>
      <c r="E144" s="171"/>
      <c r="F144" s="79"/>
      <c r="G144" s="22"/>
      <c r="H144" s="43"/>
      <c r="I144" s="43"/>
    </row>
    <row r="145" spans="1:11" x14ac:dyDescent="0.25">
      <c r="A145" s="77"/>
      <c r="B145" s="77"/>
      <c r="C145" s="51"/>
      <c r="D145" s="51"/>
      <c r="E145" s="51"/>
      <c r="F145" s="77"/>
      <c r="G145" s="77"/>
      <c r="H145" s="43"/>
      <c r="I145" s="43"/>
      <c r="J145" s="32"/>
    </row>
    <row r="146" spans="1:11" x14ac:dyDescent="0.25">
      <c r="A146" s="117" t="s">
        <v>110</v>
      </c>
      <c r="B146" s="77"/>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67" t="s">
        <v>0</v>
      </c>
      <c r="B148" s="268"/>
      <c r="C148" s="268"/>
      <c r="D148" s="268"/>
      <c r="E148" s="268"/>
      <c r="F148" s="269"/>
      <c r="G148" s="41">
        <v>0</v>
      </c>
      <c r="H148" s="222">
        <f>G148/60</f>
        <v>0</v>
      </c>
      <c r="I148" s="223"/>
      <c r="J148" s="35"/>
    </row>
    <row r="149" spans="1:11" x14ac:dyDescent="0.25">
      <c r="A149" s="267" t="s">
        <v>0</v>
      </c>
      <c r="B149" s="268"/>
      <c r="C149" s="268"/>
      <c r="D149" s="268"/>
      <c r="E149" s="268"/>
      <c r="F149" s="269"/>
      <c r="G149" s="41">
        <v>0</v>
      </c>
      <c r="H149" s="222">
        <f t="shared" ref="H149:H157" si="0">G149/60</f>
        <v>0</v>
      </c>
      <c r="I149" s="223"/>
      <c r="J149" s="35"/>
    </row>
    <row r="150" spans="1:11" x14ac:dyDescent="0.25">
      <c r="A150" s="267" t="s">
        <v>0</v>
      </c>
      <c r="B150" s="268"/>
      <c r="C150" s="268"/>
      <c r="D150" s="268"/>
      <c r="E150" s="268"/>
      <c r="F150" s="269"/>
      <c r="G150" s="41">
        <v>0</v>
      </c>
      <c r="H150" s="222">
        <f t="shared" si="0"/>
        <v>0</v>
      </c>
      <c r="I150" s="223"/>
      <c r="J150" s="35"/>
    </row>
    <row r="151" spans="1:11" x14ac:dyDescent="0.25">
      <c r="A151" s="267" t="s">
        <v>0</v>
      </c>
      <c r="B151" s="268"/>
      <c r="C151" s="268"/>
      <c r="D151" s="268"/>
      <c r="E151" s="268"/>
      <c r="F151" s="269"/>
      <c r="G151" s="41">
        <v>0</v>
      </c>
      <c r="H151" s="222">
        <f t="shared" si="0"/>
        <v>0</v>
      </c>
      <c r="I151" s="223"/>
      <c r="J151" s="35"/>
    </row>
    <row r="152" spans="1:11" x14ac:dyDescent="0.25">
      <c r="A152" s="267" t="s">
        <v>0</v>
      </c>
      <c r="B152" s="268"/>
      <c r="C152" s="268"/>
      <c r="D152" s="268"/>
      <c r="E152" s="268"/>
      <c r="F152" s="269"/>
      <c r="G152" s="41">
        <v>0</v>
      </c>
      <c r="H152" s="222">
        <f t="shared" si="0"/>
        <v>0</v>
      </c>
      <c r="I152" s="223"/>
      <c r="J152" s="35"/>
    </row>
    <row r="153" spans="1:11" x14ac:dyDescent="0.25">
      <c r="A153" s="267" t="s">
        <v>0</v>
      </c>
      <c r="B153" s="268"/>
      <c r="C153" s="268"/>
      <c r="D153" s="268"/>
      <c r="E153" s="268"/>
      <c r="F153" s="269"/>
      <c r="G153" s="41">
        <v>0</v>
      </c>
      <c r="H153" s="222">
        <f t="shared" si="0"/>
        <v>0</v>
      </c>
      <c r="I153" s="223"/>
      <c r="J153" s="35"/>
    </row>
    <row r="154" spans="1:11" x14ac:dyDescent="0.25">
      <c r="A154" s="267" t="s">
        <v>0</v>
      </c>
      <c r="B154" s="268"/>
      <c r="C154" s="268"/>
      <c r="D154" s="268"/>
      <c r="E154" s="268"/>
      <c r="F154" s="269"/>
      <c r="G154" s="41">
        <v>0</v>
      </c>
      <c r="H154" s="222">
        <f t="shared" si="0"/>
        <v>0</v>
      </c>
      <c r="I154" s="223"/>
      <c r="J154" s="35"/>
    </row>
    <row r="155" spans="1:11" x14ac:dyDescent="0.25">
      <c r="A155" s="267" t="s">
        <v>0</v>
      </c>
      <c r="B155" s="268"/>
      <c r="C155" s="268"/>
      <c r="D155" s="268"/>
      <c r="E155" s="268"/>
      <c r="F155" s="269"/>
      <c r="G155" s="41">
        <v>0</v>
      </c>
      <c r="H155" s="222">
        <f t="shared" si="0"/>
        <v>0</v>
      </c>
      <c r="I155" s="223"/>
      <c r="J155" s="35"/>
    </row>
    <row r="156" spans="1:11" x14ac:dyDescent="0.25">
      <c r="A156" s="267" t="s">
        <v>0</v>
      </c>
      <c r="B156" s="268"/>
      <c r="C156" s="268"/>
      <c r="D156" s="268"/>
      <c r="E156" s="268"/>
      <c r="F156" s="269"/>
      <c r="G156" s="41">
        <v>0</v>
      </c>
      <c r="H156" s="222">
        <f t="shared" si="0"/>
        <v>0</v>
      </c>
      <c r="I156" s="223"/>
      <c r="J156" s="35"/>
    </row>
    <row r="157" spans="1:11" x14ac:dyDescent="0.25">
      <c r="A157" s="267" t="s">
        <v>0</v>
      </c>
      <c r="B157" s="268"/>
      <c r="C157" s="268"/>
      <c r="D157" s="268"/>
      <c r="E157" s="268"/>
      <c r="F157" s="269"/>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0</v>
      </c>
      <c r="I159" s="219"/>
      <c r="J159" s="35"/>
    </row>
    <row r="160" spans="1:11" x14ac:dyDescent="0.25">
      <c r="A160" s="80"/>
      <c r="B160" s="80"/>
      <c r="C160" s="172"/>
      <c r="D160" s="172"/>
      <c r="E160" s="172"/>
      <c r="F160" s="92" t="s">
        <v>119</v>
      </c>
      <c r="G160" s="40">
        <v>0</v>
      </c>
      <c r="H160" s="220">
        <f>H159*G160</f>
        <v>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6"/>
      <c r="G162" s="40"/>
      <c r="H162" s="64"/>
      <c r="I162" s="64"/>
      <c r="J162" s="35"/>
    </row>
    <row r="163" spans="1:10" x14ac:dyDescent="0.25">
      <c r="A163" s="120" t="s">
        <v>124</v>
      </c>
      <c r="B163" s="39"/>
      <c r="C163" s="173"/>
      <c r="D163" s="173"/>
      <c r="E163" s="173"/>
      <c r="F163" s="76"/>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67" t="s">
        <v>0</v>
      </c>
      <c r="B165" s="268"/>
      <c r="C165" s="268"/>
      <c r="D165" s="268"/>
      <c r="E165" s="268"/>
      <c r="F165" s="269"/>
      <c r="G165" s="41">
        <v>0</v>
      </c>
      <c r="H165" s="239">
        <f>G165/60</f>
        <v>0</v>
      </c>
      <c r="I165" s="240"/>
      <c r="J165" s="35"/>
    </row>
    <row r="166" spans="1:10" x14ac:dyDescent="0.25">
      <c r="A166" s="267" t="s">
        <v>0</v>
      </c>
      <c r="B166" s="268"/>
      <c r="C166" s="268"/>
      <c r="D166" s="268"/>
      <c r="E166" s="268"/>
      <c r="F166" s="269"/>
      <c r="G166" s="41">
        <v>0</v>
      </c>
      <c r="H166" s="239">
        <f t="shared" ref="H166:H174" si="2">G166/60</f>
        <v>0</v>
      </c>
      <c r="I166" s="240"/>
      <c r="J166" s="35"/>
    </row>
    <row r="167" spans="1:10" x14ac:dyDescent="0.25">
      <c r="A167" s="267" t="s">
        <v>0</v>
      </c>
      <c r="B167" s="268"/>
      <c r="C167" s="268"/>
      <c r="D167" s="268"/>
      <c r="E167" s="268"/>
      <c r="F167" s="269"/>
      <c r="G167" s="41">
        <v>0</v>
      </c>
      <c r="H167" s="239">
        <f t="shared" si="2"/>
        <v>0</v>
      </c>
      <c r="I167" s="240"/>
      <c r="J167" s="35"/>
    </row>
    <row r="168" spans="1:10" x14ac:dyDescent="0.25">
      <c r="A168" s="267" t="s">
        <v>0</v>
      </c>
      <c r="B168" s="268"/>
      <c r="C168" s="268"/>
      <c r="D168" s="268"/>
      <c r="E168" s="268"/>
      <c r="F168" s="269"/>
      <c r="G168" s="41">
        <v>0</v>
      </c>
      <c r="H168" s="239">
        <f t="shared" si="2"/>
        <v>0</v>
      </c>
      <c r="I168" s="240"/>
      <c r="J168" s="35"/>
    </row>
    <row r="169" spans="1:10" x14ac:dyDescent="0.25">
      <c r="A169" s="267" t="s">
        <v>0</v>
      </c>
      <c r="B169" s="268"/>
      <c r="C169" s="268"/>
      <c r="D169" s="268"/>
      <c r="E169" s="268"/>
      <c r="F169" s="269"/>
      <c r="G169" s="41">
        <v>0</v>
      </c>
      <c r="H169" s="239">
        <f t="shared" si="2"/>
        <v>0</v>
      </c>
      <c r="I169" s="240"/>
      <c r="J169" s="35"/>
    </row>
    <row r="170" spans="1:10" x14ac:dyDescent="0.25">
      <c r="A170" s="267" t="s">
        <v>0</v>
      </c>
      <c r="B170" s="268"/>
      <c r="C170" s="268"/>
      <c r="D170" s="268"/>
      <c r="E170" s="268"/>
      <c r="F170" s="269"/>
      <c r="G170" s="41">
        <v>0</v>
      </c>
      <c r="H170" s="239">
        <f t="shared" si="2"/>
        <v>0</v>
      </c>
      <c r="I170" s="240"/>
      <c r="J170" s="35"/>
    </row>
    <row r="171" spans="1:10" x14ac:dyDescent="0.25">
      <c r="A171" s="267" t="s">
        <v>0</v>
      </c>
      <c r="B171" s="268"/>
      <c r="C171" s="268"/>
      <c r="D171" s="268"/>
      <c r="E171" s="268"/>
      <c r="F171" s="269"/>
      <c r="G171" s="41">
        <v>0</v>
      </c>
      <c r="H171" s="239">
        <f t="shared" si="2"/>
        <v>0</v>
      </c>
      <c r="I171" s="240"/>
      <c r="J171" s="35"/>
    </row>
    <row r="172" spans="1:10" x14ac:dyDescent="0.25">
      <c r="A172" s="267" t="s">
        <v>0</v>
      </c>
      <c r="B172" s="268"/>
      <c r="C172" s="268"/>
      <c r="D172" s="268"/>
      <c r="E172" s="268"/>
      <c r="F172" s="269"/>
      <c r="G172" s="41">
        <v>0</v>
      </c>
      <c r="H172" s="239">
        <f t="shared" si="2"/>
        <v>0</v>
      </c>
      <c r="I172" s="240"/>
      <c r="J172" s="35"/>
    </row>
    <row r="173" spans="1:10" x14ac:dyDescent="0.25">
      <c r="A173" s="267" t="s">
        <v>0</v>
      </c>
      <c r="B173" s="268"/>
      <c r="C173" s="268"/>
      <c r="D173" s="268"/>
      <c r="E173" s="268"/>
      <c r="F173" s="269"/>
      <c r="G173" s="41">
        <v>0</v>
      </c>
      <c r="H173" s="239">
        <f t="shared" ref="H173" si="3">G173/60</f>
        <v>0</v>
      </c>
      <c r="I173" s="240"/>
      <c r="J173" s="35"/>
    </row>
    <row r="174" spans="1:10" x14ac:dyDescent="0.25">
      <c r="A174" s="267" t="s">
        <v>0</v>
      </c>
      <c r="B174" s="268"/>
      <c r="C174" s="268"/>
      <c r="D174" s="268"/>
      <c r="E174" s="268"/>
      <c r="F174" s="269"/>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67" t="s">
        <v>0</v>
      </c>
      <c r="B181" s="268"/>
      <c r="C181" s="268"/>
      <c r="D181" s="268"/>
      <c r="E181" s="268"/>
      <c r="F181" s="269"/>
      <c r="G181" s="41">
        <v>0</v>
      </c>
      <c r="H181" s="222">
        <f>G181/60</f>
        <v>0</v>
      </c>
      <c r="I181" s="223"/>
      <c r="J181" s="35"/>
    </row>
    <row r="182" spans="1:11" hidden="1" x14ac:dyDescent="0.25">
      <c r="A182" s="267" t="s">
        <v>0</v>
      </c>
      <c r="B182" s="268"/>
      <c r="C182" s="268"/>
      <c r="D182" s="268"/>
      <c r="E182" s="268"/>
      <c r="F182" s="269"/>
      <c r="G182" s="41">
        <v>0</v>
      </c>
      <c r="H182" s="222">
        <f t="shared" ref="H182:H191" si="4">G182/60</f>
        <v>0</v>
      </c>
      <c r="I182" s="223"/>
      <c r="J182" s="35"/>
    </row>
    <row r="183" spans="1:11" hidden="1" x14ac:dyDescent="0.25">
      <c r="A183" s="267" t="s">
        <v>0</v>
      </c>
      <c r="B183" s="268"/>
      <c r="C183" s="268"/>
      <c r="D183" s="268"/>
      <c r="E183" s="268"/>
      <c r="F183" s="269"/>
      <c r="G183" s="41">
        <v>0</v>
      </c>
      <c r="H183" s="222">
        <f t="shared" si="4"/>
        <v>0</v>
      </c>
      <c r="I183" s="223"/>
      <c r="J183" s="35"/>
    </row>
    <row r="184" spans="1:11" hidden="1" x14ac:dyDescent="0.25">
      <c r="A184" s="267" t="s">
        <v>0</v>
      </c>
      <c r="B184" s="268"/>
      <c r="C184" s="268"/>
      <c r="D184" s="268"/>
      <c r="E184" s="268"/>
      <c r="F184" s="269"/>
      <c r="G184" s="41">
        <v>0</v>
      </c>
      <c r="H184" s="222">
        <f t="shared" si="4"/>
        <v>0</v>
      </c>
      <c r="I184" s="223"/>
      <c r="J184" s="35"/>
    </row>
    <row r="185" spans="1:11" hidden="1" x14ac:dyDescent="0.25">
      <c r="A185" s="267" t="s">
        <v>0</v>
      </c>
      <c r="B185" s="268"/>
      <c r="C185" s="268"/>
      <c r="D185" s="268"/>
      <c r="E185" s="268"/>
      <c r="F185" s="269"/>
      <c r="G185" s="41">
        <v>0</v>
      </c>
      <c r="H185" s="222">
        <f t="shared" si="4"/>
        <v>0</v>
      </c>
      <c r="I185" s="223"/>
      <c r="J185" s="35"/>
    </row>
    <row r="186" spans="1:11" hidden="1" x14ac:dyDescent="0.25">
      <c r="A186" s="267" t="s">
        <v>0</v>
      </c>
      <c r="B186" s="268"/>
      <c r="C186" s="268"/>
      <c r="D186" s="268"/>
      <c r="E186" s="268"/>
      <c r="F186" s="269"/>
      <c r="G186" s="41">
        <v>0</v>
      </c>
      <c r="H186" s="222">
        <f t="shared" si="4"/>
        <v>0</v>
      </c>
      <c r="I186" s="223"/>
      <c r="J186" s="35"/>
    </row>
    <row r="187" spans="1:11" hidden="1" x14ac:dyDescent="0.25">
      <c r="A187" s="267" t="s">
        <v>0</v>
      </c>
      <c r="B187" s="268"/>
      <c r="C187" s="268"/>
      <c r="D187" s="268"/>
      <c r="E187" s="268"/>
      <c r="F187" s="269"/>
      <c r="G187" s="41">
        <v>0</v>
      </c>
      <c r="H187" s="222">
        <f t="shared" si="4"/>
        <v>0</v>
      </c>
      <c r="I187" s="223"/>
      <c r="J187" s="35"/>
    </row>
    <row r="188" spans="1:11" hidden="1" x14ac:dyDescent="0.25">
      <c r="A188" s="267" t="s">
        <v>0</v>
      </c>
      <c r="B188" s="268"/>
      <c r="C188" s="268"/>
      <c r="D188" s="268"/>
      <c r="E188" s="268"/>
      <c r="F188" s="269"/>
      <c r="G188" s="41">
        <v>0</v>
      </c>
      <c r="H188" s="222">
        <f t="shared" si="4"/>
        <v>0</v>
      </c>
      <c r="I188" s="223"/>
      <c r="J188" s="35"/>
    </row>
    <row r="189" spans="1:11" hidden="1" x14ac:dyDescent="0.25">
      <c r="A189" s="267" t="s">
        <v>0</v>
      </c>
      <c r="B189" s="268"/>
      <c r="C189" s="268"/>
      <c r="D189" s="268"/>
      <c r="E189" s="268"/>
      <c r="F189" s="269"/>
      <c r="G189" s="41">
        <v>0</v>
      </c>
      <c r="H189" s="222">
        <f t="shared" si="4"/>
        <v>0</v>
      </c>
      <c r="I189" s="223"/>
      <c r="J189" s="35"/>
    </row>
    <row r="190" spans="1:11" hidden="1" x14ac:dyDescent="0.25">
      <c r="A190" s="267" t="s">
        <v>0</v>
      </c>
      <c r="B190" s="268"/>
      <c r="C190" s="268"/>
      <c r="D190" s="268"/>
      <c r="E190" s="268"/>
      <c r="F190" s="269"/>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67" t="s">
        <v>0</v>
      </c>
      <c r="B198" s="268"/>
      <c r="C198" s="268"/>
      <c r="D198" s="268"/>
      <c r="E198" s="268"/>
      <c r="F198" s="269"/>
      <c r="G198" s="41">
        <v>0</v>
      </c>
      <c r="H198" s="222">
        <f>G198/60</f>
        <v>0</v>
      </c>
      <c r="I198" s="223"/>
      <c r="J198" s="35"/>
    </row>
    <row r="199" spans="1:11" hidden="1" x14ac:dyDescent="0.25">
      <c r="A199" s="267" t="s">
        <v>0</v>
      </c>
      <c r="B199" s="268"/>
      <c r="C199" s="268"/>
      <c r="D199" s="268"/>
      <c r="E199" s="268"/>
      <c r="F199" s="269"/>
      <c r="G199" s="41">
        <v>0</v>
      </c>
      <c r="H199" s="222">
        <f t="shared" ref="H199:H207" si="5">G199/60</f>
        <v>0</v>
      </c>
      <c r="I199" s="223"/>
      <c r="J199" s="35"/>
    </row>
    <row r="200" spans="1:11" hidden="1" x14ac:dyDescent="0.25">
      <c r="A200" s="267" t="s">
        <v>0</v>
      </c>
      <c r="B200" s="268"/>
      <c r="C200" s="268"/>
      <c r="D200" s="268"/>
      <c r="E200" s="268"/>
      <c r="F200" s="269"/>
      <c r="G200" s="41">
        <v>0</v>
      </c>
      <c r="H200" s="222">
        <f t="shared" si="5"/>
        <v>0</v>
      </c>
      <c r="I200" s="223"/>
      <c r="J200" s="35"/>
    </row>
    <row r="201" spans="1:11" hidden="1" x14ac:dyDescent="0.25">
      <c r="A201" s="267" t="s">
        <v>0</v>
      </c>
      <c r="B201" s="268"/>
      <c r="C201" s="268"/>
      <c r="D201" s="268"/>
      <c r="E201" s="268"/>
      <c r="F201" s="269"/>
      <c r="G201" s="41">
        <v>0</v>
      </c>
      <c r="H201" s="222">
        <f t="shared" si="5"/>
        <v>0</v>
      </c>
      <c r="I201" s="223"/>
      <c r="J201" s="35"/>
    </row>
    <row r="202" spans="1:11" hidden="1" x14ac:dyDescent="0.25">
      <c r="A202" s="267" t="s">
        <v>0</v>
      </c>
      <c r="B202" s="268"/>
      <c r="C202" s="268"/>
      <c r="D202" s="268"/>
      <c r="E202" s="268"/>
      <c r="F202" s="269"/>
      <c r="G202" s="41">
        <v>0</v>
      </c>
      <c r="H202" s="222">
        <f t="shared" si="5"/>
        <v>0</v>
      </c>
      <c r="I202" s="223"/>
      <c r="J202" s="35"/>
    </row>
    <row r="203" spans="1:11" hidden="1" x14ac:dyDescent="0.25">
      <c r="A203" s="267" t="s">
        <v>0</v>
      </c>
      <c r="B203" s="268"/>
      <c r="C203" s="268"/>
      <c r="D203" s="268"/>
      <c r="E203" s="268"/>
      <c r="F203" s="269"/>
      <c r="G203" s="41">
        <v>0</v>
      </c>
      <c r="H203" s="222">
        <f t="shared" si="5"/>
        <v>0</v>
      </c>
      <c r="I203" s="223"/>
      <c r="J203" s="35"/>
    </row>
    <row r="204" spans="1:11" hidden="1" x14ac:dyDescent="0.25">
      <c r="A204" s="267" t="s">
        <v>0</v>
      </c>
      <c r="B204" s="268"/>
      <c r="C204" s="268"/>
      <c r="D204" s="268"/>
      <c r="E204" s="268"/>
      <c r="F204" s="269"/>
      <c r="G204" s="41">
        <v>0</v>
      </c>
      <c r="H204" s="222">
        <f t="shared" si="5"/>
        <v>0</v>
      </c>
      <c r="I204" s="223"/>
      <c r="J204" s="35"/>
    </row>
    <row r="205" spans="1:11" hidden="1" x14ac:dyDescent="0.25">
      <c r="A205" s="267" t="s">
        <v>0</v>
      </c>
      <c r="B205" s="268"/>
      <c r="C205" s="268"/>
      <c r="D205" s="268"/>
      <c r="E205" s="268"/>
      <c r="F205" s="269"/>
      <c r="G205" s="41">
        <v>0</v>
      </c>
      <c r="H205" s="222">
        <f t="shared" si="5"/>
        <v>0</v>
      </c>
      <c r="I205" s="223"/>
      <c r="J205" s="35"/>
    </row>
    <row r="206" spans="1:11" hidden="1" x14ac:dyDescent="0.25">
      <c r="A206" s="267" t="s">
        <v>0</v>
      </c>
      <c r="B206" s="268"/>
      <c r="C206" s="268"/>
      <c r="D206" s="268"/>
      <c r="E206" s="268"/>
      <c r="F206" s="269"/>
      <c r="G206" s="41">
        <v>0</v>
      </c>
      <c r="H206" s="222">
        <f t="shared" si="5"/>
        <v>0</v>
      </c>
      <c r="I206" s="223"/>
      <c r="J206" s="35"/>
    </row>
    <row r="207" spans="1:11" hidden="1" x14ac:dyDescent="0.25">
      <c r="A207" s="267" t="s">
        <v>0</v>
      </c>
      <c r="B207" s="268"/>
      <c r="C207" s="268"/>
      <c r="D207" s="268"/>
      <c r="E207" s="268"/>
      <c r="F207" s="269"/>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0</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73" t="s">
        <v>0</v>
      </c>
      <c r="B216" s="273"/>
      <c r="C216" s="273"/>
      <c r="D216" s="273"/>
      <c r="E216" s="273"/>
      <c r="F216" s="273"/>
      <c r="G216" s="273"/>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0</v>
      </c>
      <c r="I218" s="271"/>
    </row>
    <row r="219" spans="1:10" x14ac:dyDescent="0.25">
      <c r="A219" s="2" t="s">
        <v>0</v>
      </c>
      <c r="H219" s="86" t="s">
        <v>0</v>
      </c>
      <c r="I219" s="86"/>
    </row>
  </sheetData>
  <sheetProtection password="CEEF" sheet="1" objects="1" scenarios="1" formatRows="0"/>
  <mergeCells count="234">
    <mergeCell ref="A158:F158"/>
    <mergeCell ref="A165:F165"/>
    <mergeCell ref="A201:F201"/>
    <mergeCell ref="A202:F202"/>
    <mergeCell ref="A203:F203"/>
    <mergeCell ref="A204:F204"/>
    <mergeCell ref="A174:F174"/>
    <mergeCell ref="A181:F181"/>
    <mergeCell ref="A182:F182"/>
    <mergeCell ref="A183:F183"/>
    <mergeCell ref="A184:F184"/>
    <mergeCell ref="A185:F185"/>
    <mergeCell ref="A191:F191"/>
    <mergeCell ref="H218:I218"/>
    <mergeCell ref="H166:I166"/>
    <mergeCell ref="H167:I167"/>
    <mergeCell ref="A187:F187"/>
    <mergeCell ref="A188:F188"/>
    <mergeCell ref="H199:I199"/>
    <mergeCell ref="H200:I200"/>
    <mergeCell ref="H190:I190"/>
    <mergeCell ref="H191:I191"/>
    <mergeCell ref="H193:I193"/>
    <mergeCell ref="H197:I197"/>
    <mergeCell ref="H187:I187"/>
    <mergeCell ref="H188:I188"/>
    <mergeCell ref="H189:I189"/>
    <mergeCell ref="H206:I206"/>
    <mergeCell ref="H204:I204"/>
    <mergeCell ref="A205:F205"/>
    <mergeCell ref="A206:F206"/>
    <mergeCell ref="A207:F207"/>
    <mergeCell ref="A189:F189"/>
    <mergeCell ref="A190:F190"/>
    <mergeCell ref="A198:F198"/>
    <mergeCell ref="A199:F199"/>
    <mergeCell ref="A200:F200"/>
    <mergeCell ref="A143:F143"/>
    <mergeCell ref="A42:F42"/>
    <mergeCell ref="A43:F43"/>
    <mergeCell ref="A62:F62"/>
    <mergeCell ref="A63:F63"/>
    <mergeCell ref="A82:F82"/>
    <mergeCell ref="A83:F83"/>
    <mergeCell ref="A102:F102"/>
    <mergeCell ref="A103:F103"/>
    <mergeCell ref="A131:B131"/>
    <mergeCell ref="A138:B138"/>
    <mergeCell ref="A139:B139"/>
    <mergeCell ref="A140:B140"/>
    <mergeCell ref="A142:F142"/>
    <mergeCell ref="A141:B141"/>
    <mergeCell ref="A132:B132"/>
    <mergeCell ref="A133:B133"/>
    <mergeCell ref="A135:B135"/>
    <mergeCell ref="A136:B136"/>
    <mergeCell ref="A137:B137"/>
    <mergeCell ref="C46:D46"/>
    <mergeCell ref="C66:D66"/>
    <mergeCell ref="C86:D86"/>
    <mergeCell ref="C106:D106"/>
    <mergeCell ref="A148:F148"/>
    <mergeCell ref="A149:F149"/>
    <mergeCell ref="A150:F150"/>
    <mergeCell ref="A151:F151"/>
    <mergeCell ref="A152:F152"/>
    <mergeCell ref="A186:F186"/>
    <mergeCell ref="A156:F156"/>
    <mergeCell ref="A157:F157"/>
    <mergeCell ref="H176:I176"/>
    <mergeCell ref="H172:I172"/>
    <mergeCell ref="H174:I174"/>
    <mergeCell ref="H186:I186"/>
    <mergeCell ref="A153:F153"/>
    <mergeCell ref="A154:F154"/>
    <mergeCell ref="A155:F155"/>
    <mergeCell ref="A159:G159"/>
    <mergeCell ref="H159:I159"/>
    <mergeCell ref="A166:F166"/>
    <mergeCell ref="A167:F167"/>
    <mergeCell ref="A168:F168"/>
    <mergeCell ref="A169:F169"/>
    <mergeCell ref="A170:F170"/>
    <mergeCell ref="A171:F171"/>
    <mergeCell ref="A172:F172"/>
    <mergeCell ref="J4:N4"/>
    <mergeCell ref="A1:N1"/>
    <mergeCell ref="A2:N2"/>
    <mergeCell ref="C5:D5"/>
    <mergeCell ref="H5:I5"/>
    <mergeCell ref="A22:F22"/>
    <mergeCell ref="A3:B3"/>
    <mergeCell ref="A7:B7"/>
    <mergeCell ref="A8:B8"/>
    <mergeCell ref="A9:B9"/>
    <mergeCell ref="A10:B10"/>
    <mergeCell ref="A11:B11"/>
    <mergeCell ref="A12:B12"/>
    <mergeCell ref="A13:B13"/>
    <mergeCell ref="A15:B15"/>
    <mergeCell ref="A21:B21"/>
    <mergeCell ref="C6:D6"/>
    <mergeCell ref="H147:I147"/>
    <mergeCell ref="H148:I148"/>
    <mergeCell ref="H157:I157"/>
    <mergeCell ref="H158:I158"/>
    <mergeCell ref="H150:I150"/>
    <mergeCell ref="H151:I151"/>
    <mergeCell ref="H152:I152"/>
    <mergeCell ref="H154:I154"/>
    <mergeCell ref="H155:I155"/>
    <mergeCell ref="H153:I153"/>
    <mergeCell ref="H149:I149"/>
    <mergeCell ref="H156:I156"/>
    <mergeCell ref="H205:I205"/>
    <mergeCell ref="H201:I201"/>
    <mergeCell ref="H202:I202"/>
    <mergeCell ref="H168:I168"/>
    <mergeCell ref="H203:I203"/>
    <mergeCell ref="H160:I160"/>
    <mergeCell ref="A175:G175"/>
    <mergeCell ref="H175:I175"/>
    <mergeCell ref="H171:I171"/>
    <mergeCell ref="H173:I173"/>
    <mergeCell ref="H165:I165"/>
    <mergeCell ref="A192:G192"/>
    <mergeCell ref="H192:I192"/>
    <mergeCell ref="H180:I180"/>
    <mergeCell ref="H181:I181"/>
    <mergeCell ref="H182:I182"/>
    <mergeCell ref="H183:I183"/>
    <mergeCell ref="H184:I184"/>
    <mergeCell ref="H185:I185"/>
    <mergeCell ref="H169:I169"/>
    <mergeCell ref="H170:I170"/>
    <mergeCell ref="H198:I198"/>
    <mergeCell ref="H164:I164"/>
    <mergeCell ref="A173:F173"/>
    <mergeCell ref="H217:I217"/>
    <mergeCell ref="H207:I207"/>
    <mergeCell ref="A208:G208"/>
    <mergeCell ref="H208:I208"/>
    <mergeCell ref="H209:I209"/>
    <mergeCell ref="A216:G216"/>
    <mergeCell ref="H216:I216"/>
    <mergeCell ref="H215:I215"/>
    <mergeCell ref="A215:G215"/>
    <mergeCell ref="A213:G213"/>
    <mergeCell ref="H213:I213"/>
    <mergeCell ref="H212:I212"/>
    <mergeCell ref="A29:B29"/>
    <mergeCell ref="A30:B30"/>
    <mergeCell ref="A16:B16"/>
    <mergeCell ref="A17:B17"/>
    <mergeCell ref="A18:B18"/>
    <mergeCell ref="A19:B19"/>
    <mergeCell ref="A20:B20"/>
    <mergeCell ref="A37:B37"/>
    <mergeCell ref="A38:B38"/>
    <mergeCell ref="A23:F23"/>
    <mergeCell ref="C26:D26"/>
    <mergeCell ref="A27:B27"/>
    <mergeCell ref="A28:B28"/>
    <mergeCell ref="A39:B39"/>
    <mergeCell ref="A40:B40"/>
    <mergeCell ref="A41:B41"/>
    <mergeCell ref="A31:B31"/>
    <mergeCell ref="A32:B32"/>
    <mergeCell ref="A33:B33"/>
    <mergeCell ref="A35:B35"/>
    <mergeCell ref="A36:B36"/>
    <mergeCell ref="A52:B52"/>
    <mergeCell ref="A53:B53"/>
    <mergeCell ref="A55:B55"/>
    <mergeCell ref="A56:B56"/>
    <mergeCell ref="A57:B57"/>
    <mergeCell ref="A47:B47"/>
    <mergeCell ref="A48:B48"/>
    <mergeCell ref="A49:B49"/>
    <mergeCell ref="A50:B50"/>
    <mergeCell ref="A51:B51"/>
    <mergeCell ref="A68:B68"/>
    <mergeCell ref="A69:B69"/>
    <mergeCell ref="A70:B70"/>
    <mergeCell ref="A71:B71"/>
    <mergeCell ref="A72:B72"/>
    <mergeCell ref="A58:B58"/>
    <mergeCell ref="A59:B59"/>
    <mergeCell ref="A60:B60"/>
    <mergeCell ref="A61:B61"/>
    <mergeCell ref="A67:B67"/>
    <mergeCell ref="A79:B79"/>
    <mergeCell ref="A80:B80"/>
    <mergeCell ref="A81:B81"/>
    <mergeCell ref="A87:B87"/>
    <mergeCell ref="A88:B88"/>
    <mergeCell ref="A73:B73"/>
    <mergeCell ref="A75:B75"/>
    <mergeCell ref="A76:B76"/>
    <mergeCell ref="A77:B77"/>
    <mergeCell ref="A78:B78"/>
    <mergeCell ref="A95:B95"/>
    <mergeCell ref="A96:B96"/>
    <mergeCell ref="A97:B97"/>
    <mergeCell ref="A98:B98"/>
    <mergeCell ref="A99:B99"/>
    <mergeCell ref="A89:B89"/>
    <mergeCell ref="A90:B90"/>
    <mergeCell ref="A91:B91"/>
    <mergeCell ref="A92:B92"/>
    <mergeCell ref="A93:B93"/>
    <mergeCell ref="A110:B110"/>
    <mergeCell ref="A111:B111"/>
    <mergeCell ref="A112:B112"/>
    <mergeCell ref="A113:B113"/>
    <mergeCell ref="A115:B115"/>
    <mergeCell ref="A100:B100"/>
    <mergeCell ref="A101:B101"/>
    <mergeCell ref="A107:B107"/>
    <mergeCell ref="A108:B108"/>
    <mergeCell ref="A109:B109"/>
    <mergeCell ref="A121:B121"/>
    <mergeCell ref="A127:B127"/>
    <mergeCell ref="A128:B128"/>
    <mergeCell ref="A129:B129"/>
    <mergeCell ref="A130:B130"/>
    <mergeCell ref="A116:B116"/>
    <mergeCell ref="A117:B117"/>
    <mergeCell ref="A118:B118"/>
    <mergeCell ref="A119:B119"/>
    <mergeCell ref="A120:B120"/>
    <mergeCell ref="A122:F122"/>
    <mergeCell ref="A123:F123"/>
    <mergeCell ref="C126:D126"/>
  </mergeCells>
  <pageMargins left="0.70866141732283505" right="0.70866141732283505" top="0.74803149606299202" bottom="0.74803149606299202" header="0.31496062992126" footer="0.31496062992126"/>
  <pageSetup paperSize="5" orientation="landscape" horizontalDpi="4294967294" verticalDpi="0" r:id="rId1"/>
  <headerFooter differentFirst="1">
    <oddHeader>&amp;C&amp;"+,Gras italique"&amp;8 Présences 2016
Paie : 5</oddHeader>
    <oddFooter>&amp;C&amp;P / 7</oddFooter>
    <firstHeader xml:space="preserve">&amp;L&amp;"-,Gras" &amp;C&amp;"-,Gras italique"&amp;16 </firstHeader>
    <firstFooter xml:space="preserve">&amp;C </firstFooter>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rgb="FFFF0000"/>
  </sheetPr>
  <dimension ref="A1:Q219"/>
  <sheetViews>
    <sheetView showGridLines="0" zoomScaleNormal="100" zoomScalePageLayoutView="140" workbookViewId="0">
      <pane ySplit="5" topLeftCell="A120" activePane="bottomLeft" state="frozen"/>
      <selection activeCell="R16" sqref="R16"/>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132</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'5'!I126+1</f>
        <v>42429</v>
      </c>
      <c r="I6" s="81">
        <f>H126+1</f>
        <v>42436</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f>SUMPRODUCT(($H7="r")*(G7)+($I7="r")*(G7))+'5'!J7-K7-M7</f>
        <v>0</v>
      </c>
      <c r="K7" s="138">
        <v>0</v>
      </c>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SUMPRODUCT(($H8="r")*(G8)+($I8="r")*(G8))+'5'!J8-K8-M8</f>
        <v>0</v>
      </c>
      <c r="K8" s="138">
        <v>0</v>
      </c>
      <c r="L8" s="139"/>
      <c r="M8" s="132">
        <v>0</v>
      </c>
      <c r="N8" s="133"/>
    </row>
    <row r="9" spans="1:15" ht="14.25" customHeight="1" x14ac:dyDescent="0.25">
      <c r="A9" s="206" t="s">
        <v>15</v>
      </c>
      <c r="B9" s="207"/>
      <c r="C9" s="52" t="s">
        <v>0</v>
      </c>
      <c r="D9" s="52" t="s">
        <v>0</v>
      </c>
      <c r="E9" s="193"/>
      <c r="F9" s="14" t="s">
        <v>75</v>
      </c>
      <c r="G9" s="54">
        <v>0</v>
      </c>
      <c r="H9" s="148" t="s">
        <v>0</v>
      </c>
      <c r="I9" s="153" t="s">
        <v>0</v>
      </c>
      <c r="J9" s="66">
        <f>SUMPRODUCT(($H9="r")*(G9)+($I9="r")*(G9))+'5'!J9-K9-M9</f>
        <v>0</v>
      </c>
      <c r="K9" s="138">
        <v>0</v>
      </c>
      <c r="L9" s="139"/>
      <c r="M9" s="132">
        <v>0</v>
      </c>
      <c r="N9" s="133"/>
    </row>
    <row r="10" spans="1:15" ht="14.25" customHeight="1" x14ac:dyDescent="0.25">
      <c r="A10" s="206" t="s">
        <v>155</v>
      </c>
      <c r="B10" s="207"/>
      <c r="C10" s="52" t="s">
        <v>0</v>
      </c>
      <c r="D10" s="52"/>
      <c r="E10" s="193"/>
      <c r="F10" s="14" t="s">
        <v>156</v>
      </c>
      <c r="G10" s="54">
        <v>45</v>
      </c>
      <c r="H10" s="148" t="s">
        <v>0</v>
      </c>
      <c r="I10" s="153" t="s">
        <v>0</v>
      </c>
      <c r="J10" s="66">
        <f>SUMPRODUCT(($H10="r")*(G10)+($I10="r")*(G10))+'5'!J10-K10-M10</f>
        <v>0</v>
      </c>
      <c r="K10" s="138">
        <v>0</v>
      </c>
      <c r="L10" s="139"/>
      <c r="M10" s="132">
        <v>0</v>
      </c>
      <c r="N10" s="133"/>
      <c r="O10" s="3"/>
    </row>
    <row r="11" spans="1:15" ht="14.25" customHeight="1" x14ac:dyDescent="0.25">
      <c r="A11" s="206" t="s">
        <v>157</v>
      </c>
      <c r="B11" s="207"/>
      <c r="C11" s="52"/>
      <c r="D11" s="52"/>
      <c r="E11" s="193"/>
      <c r="F11" s="14" t="s">
        <v>158</v>
      </c>
      <c r="G11" s="54">
        <v>30</v>
      </c>
      <c r="H11" s="148" t="s">
        <v>0</v>
      </c>
      <c r="I11" s="153" t="s">
        <v>0</v>
      </c>
      <c r="J11" s="66">
        <f>SUMPRODUCT(($H11="r")*(G11)+($I11="r")*(G11))+'5'!J11-K11-M11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0</v>
      </c>
      <c r="I12" s="153" t="s">
        <v>0</v>
      </c>
      <c r="J12" s="66">
        <f>SUMPRODUCT(($H12="r")*(G12)+($I12="r")*(G12))+'5'!J12-K12-M12</f>
        <v>0</v>
      </c>
      <c r="K12" s="138">
        <v>0</v>
      </c>
      <c r="L12" s="139"/>
      <c r="M12" s="132">
        <v>0</v>
      </c>
      <c r="N12" s="133"/>
    </row>
    <row r="13" spans="1:15" ht="15.75" thickBot="1" x14ac:dyDescent="0.3">
      <c r="A13" s="206" t="s">
        <v>161</v>
      </c>
      <c r="B13" s="207"/>
      <c r="C13" s="162"/>
      <c r="D13" s="162"/>
      <c r="E13" s="194"/>
      <c r="F13" s="14" t="s">
        <v>162</v>
      </c>
      <c r="G13" s="54">
        <v>90</v>
      </c>
      <c r="H13" s="149" t="s">
        <v>0</v>
      </c>
      <c r="I13" s="154" t="s">
        <v>0</v>
      </c>
      <c r="J13" s="66">
        <f>SUMPRODUCT(($H13="r")*(G13)+($I13="r")*(G13))+'5'!J13-K13-M13</f>
        <v>0</v>
      </c>
      <c r="K13" s="138">
        <v>0</v>
      </c>
      <c r="L13" s="140"/>
      <c r="M13" s="132">
        <v>0</v>
      </c>
      <c r="N13" s="134"/>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56" t="s">
        <v>0</v>
      </c>
    </row>
    <row r="15" spans="1:15" x14ac:dyDescent="0.25">
      <c r="A15" s="206" t="s">
        <v>163</v>
      </c>
      <c r="B15" s="207"/>
      <c r="C15" s="164"/>
      <c r="D15" s="164"/>
      <c r="E15" s="196"/>
      <c r="F15" s="14" t="s">
        <v>165</v>
      </c>
      <c r="G15" s="54">
        <v>60</v>
      </c>
      <c r="H15" s="147" t="s">
        <v>0</v>
      </c>
      <c r="I15" s="152" t="s">
        <v>0</v>
      </c>
      <c r="J15" s="66">
        <f>SUMPRODUCT(($H15="r")*(G15)+($I15="r")*(G15))+'5'!J15-K15-M15</f>
        <v>0</v>
      </c>
      <c r="K15" s="138">
        <v>0</v>
      </c>
      <c r="L15" s="141"/>
      <c r="M15" s="132">
        <v>0</v>
      </c>
      <c r="N15" s="135"/>
    </row>
    <row r="16" spans="1:15" x14ac:dyDescent="0.25">
      <c r="A16" s="206" t="s">
        <v>164</v>
      </c>
      <c r="B16" s="207"/>
      <c r="C16" s="52"/>
      <c r="D16" s="52"/>
      <c r="E16" s="193"/>
      <c r="F16" s="14" t="s">
        <v>166</v>
      </c>
      <c r="G16" s="54">
        <v>60</v>
      </c>
      <c r="H16" s="148" t="s">
        <v>0</v>
      </c>
      <c r="I16" s="153" t="s">
        <v>0</v>
      </c>
      <c r="J16" s="66">
        <f>SUMPRODUCT(($H16="r")*(G16)+($I16="r")*(G16))+'5'!J16-K16-M16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SUMPRODUCT(($H17="r")*(G17)+($I17="r")*(G17))+'5'!J17-K17-M17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SUMPRODUCT(($H18="r")*(G18)+($I18="r")*(G18))+'5'!J18-K18-M18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SUMPRODUCT(($H19="r")*(G19)+($I19="r")*(G19))+'5'!J19-K19-M19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SUMPRODUCT(($H20="r")*(G20)+($I20="r")*(G20))+'5'!J20-K20-M20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SUMPRODUCT(($H21="r")*(G21)+($I21="r")*(G21))+'5'!J21-K21-M21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105" t="s">
        <v>0</v>
      </c>
      <c r="C25" s="100"/>
      <c r="D25" s="100"/>
      <c r="E25" s="100"/>
      <c r="F25" s="101"/>
      <c r="G25" s="22"/>
      <c r="H25" s="102"/>
      <c r="I25" s="102"/>
      <c r="J25" s="21"/>
      <c r="K25" s="103"/>
      <c r="L25" s="104"/>
    </row>
    <row r="26" spans="1:14" ht="15.75" thickBot="1" x14ac:dyDescent="0.3">
      <c r="A26" s="114" t="s">
        <v>3</v>
      </c>
      <c r="B26" s="94" t="s">
        <v>115</v>
      </c>
      <c r="C26" s="213" t="s">
        <v>153</v>
      </c>
      <c r="D26" s="214"/>
      <c r="E26" s="192" t="s">
        <v>151</v>
      </c>
      <c r="F26" s="122" t="s">
        <v>126</v>
      </c>
      <c r="G26" s="47" t="s">
        <v>2</v>
      </c>
      <c r="H26" s="81">
        <f>H6+1</f>
        <v>42430</v>
      </c>
      <c r="I26" s="81">
        <f>I6+1</f>
        <v>42437</v>
      </c>
      <c r="J26" s="125" t="s">
        <v>77</v>
      </c>
      <c r="K26" s="126" t="s">
        <v>76</v>
      </c>
      <c r="L26" s="127" t="s">
        <v>6</v>
      </c>
      <c r="M26" s="123" t="s">
        <v>76</v>
      </c>
      <c r="N26" s="124" t="s">
        <v>6</v>
      </c>
    </row>
    <row r="27" spans="1:14" x14ac:dyDescent="0.25">
      <c r="A27" s="206" t="s">
        <v>16</v>
      </c>
      <c r="B27" s="207"/>
      <c r="C27" s="166" t="s">
        <v>0</v>
      </c>
      <c r="D27" s="166"/>
      <c r="E27" s="197"/>
      <c r="F27" s="115" t="s">
        <v>75</v>
      </c>
      <c r="G27" s="30">
        <v>0</v>
      </c>
      <c r="H27" s="147" t="s">
        <v>0</v>
      </c>
      <c r="I27" s="152" t="s">
        <v>0</v>
      </c>
      <c r="J27" s="66">
        <f>SUMPRODUCT(($H27="r")*(G27)+($I27="r")*(G27))+'5'!J27-K27-M27</f>
        <v>0</v>
      </c>
      <c r="K27" s="138">
        <v>0</v>
      </c>
      <c r="L27" s="139" t="s">
        <v>0</v>
      </c>
      <c r="M27" s="132">
        <v>0</v>
      </c>
      <c r="N27" s="133" t="s">
        <v>0</v>
      </c>
    </row>
    <row r="28" spans="1:14" x14ac:dyDescent="0.25">
      <c r="A28" s="206" t="s">
        <v>17</v>
      </c>
      <c r="B28" s="207"/>
      <c r="C28" s="166"/>
      <c r="D28" s="166"/>
      <c r="E28" s="198"/>
      <c r="F28" s="14" t="s">
        <v>75</v>
      </c>
      <c r="G28" s="44">
        <v>0</v>
      </c>
      <c r="H28" s="148" t="s">
        <v>0</v>
      </c>
      <c r="I28" s="153" t="s">
        <v>0</v>
      </c>
      <c r="J28" s="66">
        <f>SUMPRODUCT(($H28="r")*(G28)+($I28="r")*(G28))+'5'!J28-K28-M28</f>
        <v>0</v>
      </c>
      <c r="K28" s="138">
        <v>0</v>
      </c>
      <c r="L28" s="139"/>
      <c r="M28" s="132">
        <v>0</v>
      </c>
      <c r="N28" s="133"/>
    </row>
    <row r="29" spans="1:14" x14ac:dyDescent="0.25">
      <c r="A29" s="206" t="s">
        <v>18</v>
      </c>
      <c r="B29" s="207"/>
      <c r="C29" s="166"/>
      <c r="D29" s="166"/>
      <c r="E29" s="198"/>
      <c r="F29" s="14" t="s">
        <v>75</v>
      </c>
      <c r="G29" s="44">
        <v>0</v>
      </c>
      <c r="H29" s="148" t="s">
        <v>0</v>
      </c>
      <c r="I29" s="153" t="s">
        <v>0</v>
      </c>
      <c r="J29" s="66">
        <f>SUMPRODUCT(($H29="r")*(G29)+($I29="r")*(G29))+'5'!J29-K29-M29</f>
        <v>0</v>
      </c>
      <c r="K29" s="138">
        <v>0</v>
      </c>
      <c r="L29" s="139"/>
      <c r="M29" s="132">
        <v>0</v>
      </c>
      <c r="N29" s="133"/>
    </row>
    <row r="30" spans="1:14" x14ac:dyDescent="0.25">
      <c r="A30" s="206" t="s">
        <v>19</v>
      </c>
      <c r="B30" s="207"/>
      <c r="C30" s="166"/>
      <c r="D30" s="166"/>
      <c r="E30" s="198"/>
      <c r="F30" s="14" t="s">
        <v>75</v>
      </c>
      <c r="G30" s="44">
        <v>0</v>
      </c>
      <c r="H30" s="148" t="s">
        <v>0</v>
      </c>
      <c r="I30" s="153" t="s">
        <v>0</v>
      </c>
      <c r="J30" s="66">
        <f>SUMPRODUCT(($H30="r")*(G30)+($I30="r")*(G30))+'5'!J30-K30-M30</f>
        <v>0</v>
      </c>
      <c r="K30" s="138">
        <v>0</v>
      </c>
      <c r="L30" s="139"/>
      <c r="M30" s="132">
        <v>0</v>
      </c>
      <c r="N30" s="133"/>
    </row>
    <row r="31" spans="1:14" x14ac:dyDescent="0.25">
      <c r="A31" s="206" t="s">
        <v>20</v>
      </c>
      <c r="B31" s="207"/>
      <c r="C31" s="166"/>
      <c r="D31" s="166"/>
      <c r="E31" s="198"/>
      <c r="F31" s="14" t="s">
        <v>75</v>
      </c>
      <c r="G31" s="44">
        <v>0</v>
      </c>
      <c r="H31" s="148" t="s">
        <v>0</v>
      </c>
      <c r="I31" s="153" t="s">
        <v>0</v>
      </c>
      <c r="J31" s="66">
        <f>SUMPRODUCT(($H31="r")*(G31)+($I31="r")*(G31))+'5'!J31-K31-M31</f>
        <v>0</v>
      </c>
      <c r="K31" s="138">
        <v>0</v>
      </c>
      <c r="L31" s="139"/>
      <c r="M31" s="132">
        <v>0</v>
      </c>
      <c r="N31" s="133"/>
    </row>
    <row r="32" spans="1:14" x14ac:dyDescent="0.25">
      <c r="A32" s="206" t="s">
        <v>21</v>
      </c>
      <c r="B32" s="207"/>
      <c r="C32" s="166"/>
      <c r="D32" s="166"/>
      <c r="E32" s="198"/>
      <c r="F32" s="14" t="s">
        <v>75</v>
      </c>
      <c r="G32" s="44">
        <v>0</v>
      </c>
      <c r="H32" s="148" t="s">
        <v>0</v>
      </c>
      <c r="I32" s="153" t="s">
        <v>0</v>
      </c>
      <c r="J32" s="66">
        <f>SUMPRODUCT(($H32="r")*(G32)+($I32="r")*(G32))+'5'!J32-K32-M32</f>
        <v>0</v>
      </c>
      <c r="K32" s="138">
        <v>0</v>
      </c>
      <c r="L32" s="139"/>
      <c r="M32" s="132">
        <v>0</v>
      </c>
      <c r="N32" s="133"/>
    </row>
    <row r="33" spans="1:17" ht="15.75" thickBot="1" x14ac:dyDescent="0.3">
      <c r="A33" s="206" t="s">
        <v>22</v>
      </c>
      <c r="B33" s="207"/>
      <c r="C33" s="168"/>
      <c r="D33" s="168"/>
      <c r="E33" s="199"/>
      <c r="F33" s="14" t="s">
        <v>75</v>
      </c>
      <c r="G33" s="44">
        <v>0</v>
      </c>
      <c r="H33" s="149" t="s">
        <v>0</v>
      </c>
      <c r="I33" s="154" t="s">
        <v>0</v>
      </c>
      <c r="J33" s="66">
        <f>SUMPRODUCT(($H33="r")*(G33)+($I33="r")*(G33))+'5'!J33-K33-M33</f>
        <v>0</v>
      </c>
      <c r="K33" s="138">
        <v>0</v>
      </c>
      <c r="L33" s="140"/>
      <c r="M33" s="132">
        <v>0</v>
      </c>
      <c r="N33" s="134"/>
    </row>
    <row r="34" spans="1:17" ht="15.75" thickBot="1" x14ac:dyDescent="0.3">
      <c r="A34" s="29" t="s">
        <v>109</v>
      </c>
      <c r="B34" s="53"/>
      <c r="C34" s="163"/>
      <c r="D34" s="163"/>
      <c r="E34" s="195"/>
      <c r="F34" s="74" t="s">
        <v>75</v>
      </c>
      <c r="G34" s="75">
        <v>0</v>
      </c>
      <c r="H34" s="73"/>
      <c r="I34" s="67"/>
      <c r="J34" s="55" t="s">
        <v>0</v>
      </c>
      <c r="K34" s="98">
        <v>0</v>
      </c>
      <c r="L34" s="136" t="s">
        <v>0</v>
      </c>
      <c r="M34" s="98">
        <v>0</v>
      </c>
      <c r="N34" s="56" t="s">
        <v>0</v>
      </c>
    </row>
    <row r="35" spans="1:17" x14ac:dyDescent="0.25">
      <c r="A35" s="206" t="s">
        <v>23</v>
      </c>
      <c r="B35" s="207"/>
      <c r="C35" s="165"/>
      <c r="D35" s="165"/>
      <c r="E35" s="197"/>
      <c r="F35" s="14" t="s">
        <v>75</v>
      </c>
      <c r="G35" s="44">
        <v>0</v>
      </c>
      <c r="H35" s="147" t="s">
        <v>0</v>
      </c>
      <c r="I35" s="152" t="s">
        <v>0</v>
      </c>
      <c r="J35" s="66">
        <f>SUMPRODUCT(($H35="r")*(G35)+($I35="r")*(G35))+'5'!J35-K35-M35</f>
        <v>0</v>
      </c>
      <c r="K35" s="138">
        <v>0</v>
      </c>
      <c r="L35" s="141"/>
      <c r="M35" s="132">
        <v>0</v>
      </c>
      <c r="N35" s="135"/>
    </row>
    <row r="36" spans="1:17" x14ac:dyDescent="0.25">
      <c r="A36" s="206" t="s">
        <v>24</v>
      </c>
      <c r="B36" s="207"/>
      <c r="C36" s="166"/>
      <c r="D36" s="166"/>
      <c r="E36" s="198"/>
      <c r="F36" s="14" t="s">
        <v>75</v>
      </c>
      <c r="G36" s="44">
        <v>0</v>
      </c>
      <c r="H36" s="148" t="s">
        <v>0</v>
      </c>
      <c r="I36" s="153" t="s">
        <v>0</v>
      </c>
      <c r="J36" s="66">
        <f>SUMPRODUCT(($H36="r")*(G36)+($I36="r")*(G36))+'5'!J36-K36-M36</f>
        <v>0</v>
      </c>
      <c r="K36" s="138">
        <v>0</v>
      </c>
      <c r="L36" s="139"/>
      <c r="M36" s="132">
        <v>0</v>
      </c>
      <c r="N36" s="133"/>
    </row>
    <row r="37" spans="1:17" x14ac:dyDescent="0.25">
      <c r="A37" s="206" t="s">
        <v>59</v>
      </c>
      <c r="B37" s="207"/>
      <c r="C37" s="166"/>
      <c r="D37" s="166"/>
      <c r="E37" s="198"/>
      <c r="F37" s="14" t="s">
        <v>75</v>
      </c>
      <c r="G37" s="44">
        <v>0</v>
      </c>
      <c r="H37" s="148" t="s">
        <v>0</v>
      </c>
      <c r="I37" s="153" t="s">
        <v>0</v>
      </c>
      <c r="J37" s="66">
        <f>SUMPRODUCT(($H37="r")*(G37)+($I37="r")*(G37))+'5'!J37-K37-M37</f>
        <v>0</v>
      </c>
      <c r="K37" s="138">
        <v>0</v>
      </c>
      <c r="L37" s="139"/>
      <c r="M37" s="132">
        <v>0</v>
      </c>
      <c r="N37" s="133"/>
    </row>
    <row r="38" spans="1:17" x14ac:dyDescent="0.25">
      <c r="A38" s="206" t="s">
        <v>82</v>
      </c>
      <c r="B38" s="207"/>
      <c r="C38" s="166"/>
      <c r="D38" s="166"/>
      <c r="E38" s="198"/>
      <c r="F38" s="14" t="s">
        <v>75</v>
      </c>
      <c r="G38" s="30">
        <v>0</v>
      </c>
      <c r="H38" s="148" t="s">
        <v>0</v>
      </c>
      <c r="I38" s="153" t="s">
        <v>0</v>
      </c>
      <c r="J38" s="66">
        <f>SUMPRODUCT(($H38="r")*(G38)+($I38="r")*(G38))+'5'!J38-K38-M38</f>
        <v>0</v>
      </c>
      <c r="K38" s="138">
        <v>0</v>
      </c>
      <c r="L38" s="139"/>
      <c r="M38" s="132">
        <v>0</v>
      </c>
      <c r="N38" s="133"/>
    </row>
    <row r="39" spans="1:17" x14ac:dyDescent="0.25">
      <c r="A39" s="208" t="s">
        <v>83</v>
      </c>
      <c r="B39" s="207"/>
      <c r="C39" s="166"/>
      <c r="D39" s="166"/>
      <c r="E39" s="198"/>
      <c r="F39" s="14" t="s">
        <v>75</v>
      </c>
      <c r="G39" s="30">
        <v>0</v>
      </c>
      <c r="H39" s="148" t="s">
        <v>0</v>
      </c>
      <c r="I39" s="153" t="s">
        <v>0</v>
      </c>
      <c r="J39" s="66">
        <f>SUMPRODUCT(($H39="r")*(G39)+($I39="r")*(G39))+'5'!J39-K39-M39</f>
        <v>0</v>
      </c>
      <c r="K39" s="138">
        <v>0</v>
      </c>
      <c r="L39" s="139"/>
      <c r="M39" s="132">
        <v>0</v>
      </c>
      <c r="N39" s="133"/>
      <c r="P39" s="3"/>
    </row>
    <row r="40" spans="1:17" x14ac:dyDescent="0.25">
      <c r="A40" s="206" t="s">
        <v>84</v>
      </c>
      <c r="B40" s="207"/>
      <c r="C40" s="166"/>
      <c r="D40" s="166"/>
      <c r="E40" s="198"/>
      <c r="F40" s="14" t="s">
        <v>75</v>
      </c>
      <c r="G40" s="30">
        <v>0</v>
      </c>
      <c r="H40" s="148" t="s">
        <v>0</v>
      </c>
      <c r="I40" s="153" t="s">
        <v>0</v>
      </c>
      <c r="J40" s="66">
        <f>SUMPRODUCT(($H40="r")*(G40)+($I40="r")*(G40))+'5'!J40-K40-M40</f>
        <v>0</v>
      </c>
      <c r="K40" s="138">
        <v>0</v>
      </c>
      <c r="L40" s="139"/>
      <c r="M40" s="132">
        <v>0</v>
      </c>
      <c r="N40" s="133"/>
      <c r="P40" s="3"/>
    </row>
    <row r="41" spans="1:17" ht="15.75" thickBot="1" x14ac:dyDescent="0.3">
      <c r="A41" s="208" t="s">
        <v>85</v>
      </c>
      <c r="B41" s="207"/>
      <c r="C41" s="166"/>
      <c r="D41" s="166"/>
      <c r="E41" s="198"/>
      <c r="F41" s="14" t="s">
        <v>75</v>
      </c>
      <c r="G41" s="30">
        <v>0</v>
      </c>
      <c r="H41" s="149" t="s">
        <v>0</v>
      </c>
      <c r="I41" s="154" t="s">
        <v>0</v>
      </c>
      <c r="J41" s="66">
        <f>SUMPRODUCT(($H41="r")*(G41)+($I41="r")*(G41))+'5'!J41-K41-M41</f>
        <v>0</v>
      </c>
      <c r="K41" s="138">
        <v>0</v>
      </c>
      <c r="L41" s="139"/>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x14ac:dyDescent="0.25">
      <c r="A44" s="28"/>
      <c r="B44" s="28"/>
      <c r="F44" s="11"/>
      <c r="G44" s="5"/>
      <c r="H44" s="6"/>
      <c r="I44" s="6"/>
      <c r="Q44" s="3"/>
    </row>
    <row r="45" spans="1:17" x14ac:dyDescent="0.25">
      <c r="A45" s="7"/>
      <c r="B45" s="105"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42431</v>
      </c>
      <c r="I46" s="81">
        <f>I26+1</f>
        <v>42438</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7" t="s">
        <v>0</v>
      </c>
      <c r="I47" s="152" t="s">
        <v>0</v>
      </c>
      <c r="J47" s="66">
        <f>SUMPRODUCT(($H47="r")*(G47)+($I47="r")*(G47))+'5'!J47-K47-M47</f>
        <v>0</v>
      </c>
      <c r="K47" s="138">
        <v>0</v>
      </c>
      <c r="L47" s="139" t="s">
        <v>0</v>
      </c>
      <c r="M47" s="132">
        <v>0</v>
      </c>
      <c r="N47" s="133" t="s">
        <v>0</v>
      </c>
    </row>
    <row r="48" spans="1:17" x14ac:dyDescent="0.25">
      <c r="A48" s="206" t="s">
        <v>26</v>
      </c>
      <c r="B48" s="207"/>
      <c r="C48" s="52"/>
      <c r="D48" s="52"/>
      <c r="E48" s="193"/>
      <c r="F48" s="14" t="s">
        <v>75</v>
      </c>
      <c r="G48" s="44">
        <v>0</v>
      </c>
      <c r="H48" s="148" t="s">
        <v>0</v>
      </c>
      <c r="I48" s="153" t="s">
        <v>0</v>
      </c>
      <c r="J48" s="66">
        <f>SUMPRODUCT(($H48="r")*(G48)+($I48="r")*(G48))+'5'!J48-K48-M48</f>
        <v>0</v>
      </c>
      <c r="K48" s="138">
        <v>0</v>
      </c>
      <c r="L48" s="139"/>
      <c r="M48" s="132">
        <v>0</v>
      </c>
      <c r="N48" s="133"/>
    </row>
    <row r="49" spans="1:14" x14ac:dyDescent="0.25">
      <c r="A49" s="206" t="s">
        <v>27</v>
      </c>
      <c r="B49" s="207"/>
      <c r="C49" s="52"/>
      <c r="D49" s="52"/>
      <c r="E49" s="193"/>
      <c r="F49" s="14" t="s">
        <v>75</v>
      </c>
      <c r="G49" s="44">
        <v>0</v>
      </c>
      <c r="H49" s="148" t="s">
        <v>0</v>
      </c>
      <c r="I49" s="153" t="s">
        <v>0</v>
      </c>
      <c r="J49" s="66">
        <f>SUMPRODUCT(($H49="r")*(G49)+($I49="r")*(G49))+'5'!J49-K49-M49</f>
        <v>0</v>
      </c>
      <c r="K49" s="138">
        <v>0</v>
      </c>
      <c r="L49" s="139"/>
      <c r="M49" s="132">
        <v>0</v>
      </c>
      <c r="N49" s="133"/>
    </row>
    <row r="50" spans="1:14" x14ac:dyDescent="0.25">
      <c r="A50" s="206" t="s">
        <v>28</v>
      </c>
      <c r="B50" s="207"/>
      <c r="C50" s="52"/>
      <c r="D50" s="52"/>
      <c r="E50" s="193"/>
      <c r="F50" s="14" t="s">
        <v>75</v>
      </c>
      <c r="G50" s="44">
        <v>0</v>
      </c>
      <c r="H50" s="148" t="s">
        <v>0</v>
      </c>
      <c r="I50" s="153" t="s">
        <v>0</v>
      </c>
      <c r="J50" s="66">
        <f>SUMPRODUCT(($H50="r")*(G50)+($I50="r")*(G50))+'5'!J50-K50-M50</f>
        <v>0</v>
      </c>
      <c r="K50" s="138">
        <v>0</v>
      </c>
      <c r="L50" s="139"/>
      <c r="M50" s="132">
        <v>0</v>
      </c>
      <c r="N50" s="133"/>
    </row>
    <row r="51" spans="1:14" x14ac:dyDescent="0.25">
      <c r="A51" s="206" t="s">
        <v>29</v>
      </c>
      <c r="B51" s="207"/>
      <c r="C51" s="52"/>
      <c r="D51" s="52"/>
      <c r="E51" s="193"/>
      <c r="F51" s="14" t="s">
        <v>75</v>
      </c>
      <c r="G51" s="44">
        <v>0</v>
      </c>
      <c r="H51" s="148" t="s">
        <v>0</v>
      </c>
      <c r="I51" s="153" t="s">
        <v>0</v>
      </c>
      <c r="J51" s="66">
        <f>SUMPRODUCT(($H51="r")*(G51)+($I51="r")*(G51))+'5'!J51-K51-M51</f>
        <v>0</v>
      </c>
      <c r="K51" s="138">
        <v>0</v>
      </c>
      <c r="L51" s="139"/>
      <c r="M51" s="132">
        <v>0</v>
      </c>
      <c r="N51" s="133"/>
    </row>
    <row r="52" spans="1:14" x14ac:dyDescent="0.25">
      <c r="A52" s="206" t="s">
        <v>30</v>
      </c>
      <c r="B52" s="207"/>
      <c r="C52" s="52"/>
      <c r="D52" s="52"/>
      <c r="E52" s="193"/>
      <c r="F52" s="14" t="s">
        <v>75</v>
      </c>
      <c r="G52" s="44">
        <v>0</v>
      </c>
      <c r="H52" s="148" t="s">
        <v>0</v>
      </c>
      <c r="I52" s="153" t="s">
        <v>0</v>
      </c>
      <c r="J52" s="66">
        <f>SUMPRODUCT(($H52="r")*(G52)+($I52="r")*(G52))+'5'!J52-K52-M52</f>
        <v>0</v>
      </c>
      <c r="K52" s="138">
        <v>0</v>
      </c>
      <c r="L52" s="139"/>
      <c r="M52" s="132">
        <v>0</v>
      </c>
      <c r="N52" s="133"/>
    </row>
    <row r="53" spans="1:14" ht="15.75" thickBot="1" x14ac:dyDescent="0.3">
      <c r="A53" s="206" t="s">
        <v>31</v>
      </c>
      <c r="B53" s="207"/>
      <c r="C53" s="162"/>
      <c r="D53" s="162"/>
      <c r="E53" s="194"/>
      <c r="F53" s="14" t="s">
        <v>75</v>
      </c>
      <c r="G53" s="44">
        <v>0</v>
      </c>
      <c r="H53" s="149" t="s">
        <v>0</v>
      </c>
      <c r="I53" s="154" t="s">
        <v>0</v>
      </c>
      <c r="J53" s="66">
        <f>SUMPRODUCT(($H53="r")*(G53)+($I53="r")*(G53))+'5'!J53-K53-M53</f>
        <v>0</v>
      </c>
      <c r="K53" s="138">
        <v>0</v>
      </c>
      <c r="L53" s="140"/>
      <c r="M53" s="132">
        <v>0</v>
      </c>
      <c r="N53" s="134"/>
    </row>
    <row r="54" spans="1:14" ht="15.75" thickBot="1" x14ac:dyDescent="0.3">
      <c r="A54" s="29" t="s">
        <v>109</v>
      </c>
      <c r="B54" s="53"/>
      <c r="C54" s="163"/>
      <c r="D54" s="163"/>
      <c r="E54" s="195"/>
      <c r="F54" s="74" t="s">
        <v>75</v>
      </c>
      <c r="G54" s="75">
        <v>0</v>
      </c>
      <c r="H54" s="73"/>
      <c r="I54" s="67"/>
      <c r="J54" s="55" t="s">
        <v>0</v>
      </c>
      <c r="K54" s="98">
        <v>0</v>
      </c>
      <c r="L54" s="136" t="s">
        <v>0</v>
      </c>
      <c r="M54" s="98">
        <v>0</v>
      </c>
      <c r="N54" s="56" t="s">
        <v>0</v>
      </c>
    </row>
    <row r="55" spans="1:14" x14ac:dyDescent="0.25">
      <c r="A55" s="206" t="s">
        <v>32</v>
      </c>
      <c r="B55" s="207"/>
      <c r="C55" s="164"/>
      <c r="D55" s="164"/>
      <c r="E55" s="196"/>
      <c r="F55" s="14" t="s">
        <v>75</v>
      </c>
      <c r="G55" s="44">
        <v>0</v>
      </c>
      <c r="H55" s="147" t="s">
        <v>0</v>
      </c>
      <c r="I55" s="152" t="s">
        <v>0</v>
      </c>
      <c r="J55" s="66">
        <f>SUMPRODUCT(($H55="r")*(G55)+($I55="r")*(G55))+'5'!J55-K55-M55</f>
        <v>0</v>
      </c>
      <c r="K55" s="138">
        <v>0</v>
      </c>
      <c r="L55" s="141"/>
      <c r="M55" s="132">
        <v>0</v>
      </c>
      <c r="N55" s="135"/>
    </row>
    <row r="56" spans="1:14" x14ac:dyDescent="0.25">
      <c r="A56" s="206" t="s">
        <v>33</v>
      </c>
      <c r="B56" s="207"/>
      <c r="C56" s="52"/>
      <c r="D56" s="52"/>
      <c r="E56" s="193"/>
      <c r="F56" s="14" t="s">
        <v>75</v>
      </c>
      <c r="G56" s="44">
        <v>0</v>
      </c>
      <c r="H56" s="148" t="s">
        <v>0</v>
      </c>
      <c r="I56" s="153" t="s">
        <v>0</v>
      </c>
      <c r="J56" s="66">
        <f>SUMPRODUCT(($H56="r")*(G56)+($I56="r")*(G56))+'5'!J56-K56-M56</f>
        <v>0</v>
      </c>
      <c r="K56" s="138">
        <v>0</v>
      </c>
      <c r="L56" s="139"/>
      <c r="M56" s="132">
        <v>0</v>
      </c>
      <c r="N56" s="133"/>
    </row>
    <row r="57" spans="1:14" x14ac:dyDescent="0.25">
      <c r="A57" s="206" t="s">
        <v>60</v>
      </c>
      <c r="B57" s="207"/>
      <c r="C57" s="52"/>
      <c r="D57" s="52"/>
      <c r="E57" s="193"/>
      <c r="F57" s="14" t="s">
        <v>75</v>
      </c>
      <c r="G57" s="44">
        <v>0</v>
      </c>
      <c r="H57" s="148" t="s">
        <v>0</v>
      </c>
      <c r="I57" s="153" t="s">
        <v>0</v>
      </c>
      <c r="J57" s="66">
        <f>SUMPRODUCT(($H57="r")*(G57)+($I57="r")*(G57))+'5'!J57-K57-M57</f>
        <v>0</v>
      </c>
      <c r="K57" s="138">
        <v>0</v>
      </c>
      <c r="L57" s="139"/>
      <c r="M57" s="132">
        <v>0</v>
      </c>
      <c r="N57" s="133"/>
    </row>
    <row r="58" spans="1:14" x14ac:dyDescent="0.25">
      <c r="A58" s="206" t="s">
        <v>86</v>
      </c>
      <c r="B58" s="207"/>
      <c r="C58" s="52"/>
      <c r="D58" s="52"/>
      <c r="E58" s="193"/>
      <c r="F58" s="14" t="s">
        <v>75</v>
      </c>
      <c r="G58" s="44">
        <v>0</v>
      </c>
      <c r="H58" s="148" t="s">
        <v>0</v>
      </c>
      <c r="I58" s="153" t="s">
        <v>0</v>
      </c>
      <c r="J58" s="66">
        <f>SUMPRODUCT(($H58="r")*(G58)+($I58="r")*(G58))+'5'!J58-K58-M58</f>
        <v>0</v>
      </c>
      <c r="K58" s="138">
        <v>0</v>
      </c>
      <c r="L58" s="139"/>
      <c r="M58" s="132">
        <v>0</v>
      </c>
      <c r="N58" s="133"/>
    </row>
    <row r="59" spans="1:14" x14ac:dyDescent="0.25">
      <c r="A59" s="206" t="s">
        <v>87</v>
      </c>
      <c r="B59" s="207"/>
      <c r="C59" s="52"/>
      <c r="D59" s="52"/>
      <c r="E59" s="193"/>
      <c r="F59" s="14" t="s">
        <v>75</v>
      </c>
      <c r="G59" s="44">
        <v>0</v>
      </c>
      <c r="H59" s="148" t="s">
        <v>0</v>
      </c>
      <c r="I59" s="153" t="s">
        <v>0</v>
      </c>
      <c r="J59" s="66">
        <f>SUMPRODUCT(($H59="r")*(G59)+($I59="r")*(G59))+'5'!J59-K59-M59</f>
        <v>0</v>
      </c>
      <c r="K59" s="138">
        <v>0</v>
      </c>
      <c r="L59" s="139"/>
      <c r="M59" s="132">
        <v>0</v>
      </c>
      <c r="N59" s="133"/>
    </row>
    <row r="60" spans="1:14" x14ac:dyDescent="0.25">
      <c r="A60" s="206" t="s">
        <v>88</v>
      </c>
      <c r="B60" s="207"/>
      <c r="C60" s="52"/>
      <c r="D60" s="52"/>
      <c r="E60" s="193"/>
      <c r="F60" s="14" t="s">
        <v>75</v>
      </c>
      <c r="G60" s="44">
        <v>0</v>
      </c>
      <c r="H60" s="148" t="s">
        <v>0</v>
      </c>
      <c r="I60" s="153" t="s">
        <v>0</v>
      </c>
      <c r="J60" s="66">
        <f>SUMPRODUCT(($H60="r")*(G60)+($I60="r")*(G60))+'5'!J60-K60-M60</f>
        <v>0</v>
      </c>
      <c r="K60" s="138">
        <v>0</v>
      </c>
      <c r="L60" s="139"/>
      <c r="M60" s="132">
        <v>0</v>
      </c>
      <c r="N60" s="133"/>
    </row>
    <row r="61" spans="1:14" ht="15.75" thickBot="1" x14ac:dyDescent="0.3">
      <c r="A61" s="206" t="s">
        <v>89</v>
      </c>
      <c r="B61" s="207"/>
      <c r="C61" s="52"/>
      <c r="D61" s="52"/>
      <c r="E61" s="193"/>
      <c r="F61" s="14" t="s">
        <v>75</v>
      </c>
      <c r="G61" s="44">
        <v>0</v>
      </c>
      <c r="H61" s="149" t="s">
        <v>0</v>
      </c>
      <c r="I61" s="154" t="s">
        <v>0</v>
      </c>
      <c r="J61" s="66">
        <f>SUMPRODUCT(($H61="r")*(G61)+($I61="r")*(G61))+'5'!J61-K61-M61</f>
        <v>0</v>
      </c>
      <c r="K61" s="138">
        <v>0</v>
      </c>
      <c r="L61" s="139"/>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4" x14ac:dyDescent="0.25">
      <c r="A65" s="8"/>
      <c r="B65" s="105"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42432</v>
      </c>
      <c r="I66" s="81">
        <f>I46+1</f>
        <v>42439</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7" t="s">
        <v>0</v>
      </c>
      <c r="I67" s="152" t="s">
        <v>0</v>
      </c>
      <c r="J67" s="66">
        <f>SUMPRODUCT(($H67="r")*(G67)+($I67="r")*(G67))+'5'!J67-K67-M67</f>
        <v>0</v>
      </c>
      <c r="K67" s="138">
        <v>0</v>
      </c>
      <c r="L67" s="139" t="s">
        <v>0</v>
      </c>
      <c r="M67" s="132">
        <v>0</v>
      </c>
      <c r="N67" s="133" t="s">
        <v>0</v>
      </c>
    </row>
    <row r="68" spans="1:14" x14ac:dyDescent="0.25">
      <c r="A68" s="206" t="s">
        <v>35</v>
      </c>
      <c r="B68" s="207"/>
      <c r="C68" s="52"/>
      <c r="D68" s="52"/>
      <c r="E68" s="193"/>
      <c r="F68" s="14" t="s">
        <v>75</v>
      </c>
      <c r="G68" s="44">
        <v>0</v>
      </c>
      <c r="H68" s="148" t="s">
        <v>0</v>
      </c>
      <c r="I68" s="153" t="s">
        <v>0</v>
      </c>
      <c r="J68" s="66">
        <f>SUMPRODUCT(($H68="r")*(G68)+($I68="r")*(G68))+'5'!J68-K68-M68</f>
        <v>0</v>
      </c>
      <c r="K68" s="138">
        <v>0</v>
      </c>
      <c r="L68" s="139" t="s">
        <v>0</v>
      </c>
      <c r="M68" s="132">
        <v>0</v>
      </c>
      <c r="N68" s="133"/>
    </row>
    <row r="69" spans="1:14" x14ac:dyDescent="0.25">
      <c r="A69" s="206" t="s">
        <v>36</v>
      </c>
      <c r="B69" s="207"/>
      <c r="C69" s="52"/>
      <c r="D69" s="52"/>
      <c r="E69" s="193"/>
      <c r="F69" s="14" t="s">
        <v>75</v>
      </c>
      <c r="G69" s="44">
        <v>0</v>
      </c>
      <c r="H69" s="148" t="s">
        <v>0</v>
      </c>
      <c r="I69" s="153" t="s">
        <v>0</v>
      </c>
      <c r="J69" s="66">
        <f>SUMPRODUCT(($H69="r")*(G69)+($I69="r")*(G69))+'5'!J69-K69-M69</f>
        <v>0</v>
      </c>
      <c r="K69" s="138">
        <v>0</v>
      </c>
      <c r="L69" s="139" t="s">
        <v>0</v>
      </c>
      <c r="M69" s="132">
        <v>0</v>
      </c>
      <c r="N69" s="133"/>
    </row>
    <row r="70" spans="1:14" x14ac:dyDescent="0.25">
      <c r="A70" s="206" t="s">
        <v>37</v>
      </c>
      <c r="B70" s="207"/>
      <c r="C70" s="52"/>
      <c r="D70" s="52"/>
      <c r="E70" s="193"/>
      <c r="F70" s="14" t="s">
        <v>75</v>
      </c>
      <c r="G70" s="44">
        <v>0</v>
      </c>
      <c r="H70" s="148" t="s">
        <v>0</v>
      </c>
      <c r="I70" s="153" t="s">
        <v>0</v>
      </c>
      <c r="J70" s="66">
        <f>SUMPRODUCT(($H70="r")*(G70)+($I70="r")*(G70))+'5'!J70-K70-M70</f>
        <v>0</v>
      </c>
      <c r="K70" s="138">
        <v>0</v>
      </c>
      <c r="L70" s="139" t="s">
        <v>0</v>
      </c>
      <c r="M70" s="132">
        <v>0</v>
      </c>
      <c r="N70" s="133"/>
    </row>
    <row r="71" spans="1:14" x14ac:dyDescent="0.25">
      <c r="A71" s="206" t="s">
        <v>38</v>
      </c>
      <c r="B71" s="207"/>
      <c r="C71" s="52"/>
      <c r="D71" s="52"/>
      <c r="E71" s="193"/>
      <c r="F71" s="14" t="s">
        <v>75</v>
      </c>
      <c r="G71" s="44">
        <v>0</v>
      </c>
      <c r="H71" s="148" t="s">
        <v>0</v>
      </c>
      <c r="I71" s="153" t="s">
        <v>0</v>
      </c>
      <c r="J71" s="66">
        <f>SUMPRODUCT(($H71="r")*(G71)+($I71="r")*(G71))+'5'!J71-K71-M71</f>
        <v>0</v>
      </c>
      <c r="K71" s="138">
        <v>0</v>
      </c>
      <c r="L71" s="139" t="s">
        <v>0</v>
      </c>
      <c r="M71" s="132">
        <v>0</v>
      </c>
      <c r="N71" s="133"/>
    </row>
    <row r="72" spans="1:14" x14ac:dyDescent="0.25">
      <c r="A72" s="206" t="s">
        <v>167</v>
      </c>
      <c r="B72" s="207"/>
      <c r="C72" s="52"/>
      <c r="D72" s="52"/>
      <c r="E72" s="193"/>
      <c r="F72" s="14" t="s">
        <v>158</v>
      </c>
      <c r="G72" s="44">
        <v>30</v>
      </c>
      <c r="H72" s="148" t="s">
        <v>0</v>
      </c>
      <c r="I72" s="153" t="s">
        <v>0</v>
      </c>
      <c r="J72" s="66">
        <f>SUMPRODUCT(($H72="r")*(G72)+($I72="r")*(G72))+'5'!J72-K72-M72</f>
        <v>0</v>
      </c>
      <c r="K72" s="138">
        <v>0</v>
      </c>
      <c r="L72" s="139" t="s">
        <v>0</v>
      </c>
      <c r="M72" s="132">
        <v>0</v>
      </c>
      <c r="N72" s="133"/>
    </row>
    <row r="73" spans="1:14" ht="15.75" thickBot="1" x14ac:dyDescent="0.3">
      <c r="A73" s="206" t="s">
        <v>168</v>
      </c>
      <c r="B73" s="207"/>
      <c r="C73" s="162"/>
      <c r="D73" s="162"/>
      <c r="E73" s="194"/>
      <c r="F73" s="14" t="s">
        <v>160</v>
      </c>
      <c r="G73" s="44">
        <v>45</v>
      </c>
      <c r="H73" s="149" t="s">
        <v>0</v>
      </c>
      <c r="I73" s="154" t="s">
        <v>0</v>
      </c>
      <c r="J73" s="66">
        <f>SUMPRODUCT(($H73="r")*(G73)+($I73="r")*(G73))+'5'!J73-K73-M73</f>
        <v>0</v>
      </c>
      <c r="K73" s="138">
        <v>0</v>
      </c>
      <c r="L73" s="140" t="s">
        <v>0</v>
      </c>
      <c r="M73" s="132">
        <v>0</v>
      </c>
      <c r="N73" s="134"/>
    </row>
    <row r="74" spans="1:14" ht="15.75" thickBot="1" x14ac:dyDescent="0.3">
      <c r="A74" s="29" t="s">
        <v>109</v>
      </c>
      <c r="B74" s="53"/>
      <c r="C74" s="163"/>
      <c r="D74" s="163"/>
      <c r="E74" s="195"/>
      <c r="F74" s="74" t="s">
        <v>169</v>
      </c>
      <c r="G74" s="75">
        <v>15</v>
      </c>
      <c r="H74" s="73"/>
      <c r="I74" s="67"/>
      <c r="J74" s="55" t="s">
        <v>0</v>
      </c>
      <c r="K74" s="98">
        <v>0</v>
      </c>
      <c r="L74" s="136" t="s">
        <v>0</v>
      </c>
      <c r="M74" s="98">
        <v>0</v>
      </c>
      <c r="N74" s="56" t="s">
        <v>0</v>
      </c>
    </row>
    <row r="75" spans="1:14" x14ac:dyDescent="0.25">
      <c r="A75" s="206" t="s">
        <v>170</v>
      </c>
      <c r="B75" s="207"/>
      <c r="C75" s="164"/>
      <c r="D75" s="164"/>
      <c r="E75" s="196"/>
      <c r="F75" s="14" t="s">
        <v>171</v>
      </c>
      <c r="G75" s="44">
        <v>45</v>
      </c>
      <c r="H75" s="147" t="s">
        <v>0</v>
      </c>
      <c r="I75" s="152" t="s">
        <v>0</v>
      </c>
      <c r="J75" s="66">
        <f>SUMPRODUCT(($H75="r")*(G75)+($I75="r")*(G75))+'5'!J75-K75-M75</f>
        <v>0</v>
      </c>
      <c r="K75" s="138">
        <v>0</v>
      </c>
      <c r="L75" s="141"/>
      <c r="M75" s="132">
        <v>0</v>
      </c>
      <c r="N75" s="135"/>
    </row>
    <row r="76" spans="1:14" x14ac:dyDescent="0.25">
      <c r="A76" s="206" t="s">
        <v>172</v>
      </c>
      <c r="B76" s="207"/>
      <c r="C76" s="52"/>
      <c r="D76" s="52"/>
      <c r="E76" s="193"/>
      <c r="F76" s="14" t="s">
        <v>173</v>
      </c>
      <c r="G76" s="44">
        <v>45</v>
      </c>
      <c r="H76" s="148" t="s">
        <v>0</v>
      </c>
      <c r="I76" s="153" t="s">
        <v>0</v>
      </c>
      <c r="J76" s="66">
        <f>SUMPRODUCT(($H76="r")*(G76)+($I76="r")*(G76))+'5'!J76-K76-M76</f>
        <v>0</v>
      </c>
      <c r="K76" s="138">
        <v>0</v>
      </c>
      <c r="L76" s="139"/>
      <c r="M76" s="132">
        <v>0</v>
      </c>
      <c r="N76" s="133"/>
    </row>
    <row r="77" spans="1:14" x14ac:dyDescent="0.25">
      <c r="A77" s="206" t="s">
        <v>174</v>
      </c>
      <c r="B77" s="207"/>
      <c r="C77" s="52"/>
      <c r="D77" s="52"/>
      <c r="E77" s="193"/>
      <c r="F77" s="14" t="s">
        <v>175</v>
      </c>
      <c r="G77" s="44">
        <v>75</v>
      </c>
      <c r="H77" s="148" t="s">
        <v>0</v>
      </c>
      <c r="I77" s="153" t="s">
        <v>0</v>
      </c>
      <c r="J77" s="66">
        <f>SUMPRODUCT(($H77="r")*(G77)+($I77="r")*(G77))+'5'!J77-K77-M77</f>
        <v>0</v>
      </c>
      <c r="K77" s="138">
        <v>0</v>
      </c>
      <c r="L77" s="139"/>
      <c r="M77" s="132">
        <v>0</v>
      </c>
      <c r="N77" s="133"/>
    </row>
    <row r="78" spans="1:14" x14ac:dyDescent="0.25">
      <c r="A78" s="206" t="s">
        <v>90</v>
      </c>
      <c r="B78" s="207"/>
      <c r="C78" s="52"/>
      <c r="D78" s="52"/>
      <c r="E78" s="193"/>
      <c r="F78" s="14" t="s">
        <v>75</v>
      </c>
      <c r="G78" s="44">
        <v>0</v>
      </c>
      <c r="H78" s="148" t="s">
        <v>0</v>
      </c>
      <c r="I78" s="153" t="s">
        <v>0</v>
      </c>
      <c r="J78" s="66">
        <f>SUMPRODUCT(($H78="r")*(G78)+($I78="r")*(G78))+'5'!J78-K78-M78</f>
        <v>0</v>
      </c>
      <c r="K78" s="138">
        <v>0</v>
      </c>
      <c r="L78" s="139"/>
      <c r="M78" s="132">
        <v>0</v>
      </c>
      <c r="N78" s="133"/>
    </row>
    <row r="79" spans="1:14" x14ac:dyDescent="0.25">
      <c r="A79" s="206" t="s">
        <v>91</v>
      </c>
      <c r="B79" s="207"/>
      <c r="C79" s="52"/>
      <c r="D79" s="52"/>
      <c r="E79" s="193"/>
      <c r="F79" s="14" t="s">
        <v>75</v>
      </c>
      <c r="G79" s="44">
        <v>0</v>
      </c>
      <c r="H79" s="148" t="s">
        <v>0</v>
      </c>
      <c r="I79" s="153" t="s">
        <v>0</v>
      </c>
      <c r="J79" s="66">
        <f>SUMPRODUCT(($H79="r")*(G79)+($I79="r")*(G79))+'5'!J79-K79-M79</f>
        <v>0</v>
      </c>
      <c r="K79" s="138">
        <v>0</v>
      </c>
      <c r="L79" s="139"/>
      <c r="M79" s="132">
        <v>0</v>
      </c>
      <c r="N79" s="133"/>
    </row>
    <row r="80" spans="1:14" x14ac:dyDescent="0.25">
      <c r="A80" s="206" t="s">
        <v>92</v>
      </c>
      <c r="B80" s="207"/>
      <c r="C80" s="52"/>
      <c r="D80" s="52"/>
      <c r="E80" s="193"/>
      <c r="F80" s="14" t="s">
        <v>75</v>
      </c>
      <c r="G80" s="44">
        <v>0</v>
      </c>
      <c r="H80" s="148" t="s">
        <v>0</v>
      </c>
      <c r="I80" s="153" t="s">
        <v>0</v>
      </c>
      <c r="J80" s="66">
        <f>SUMPRODUCT(($H80="r")*(G80)+($I80="r")*(G80))+'5'!J80-K80-M80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SUMPRODUCT(($H81="r")*(G81)+($I81="r")*(G81))+'5'!J81-K81-M81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0</v>
      </c>
      <c r="J82" s="87" t="s">
        <v>0</v>
      </c>
      <c r="K82" s="16" t="s">
        <v>0</v>
      </c>
      <c r="L82" s="84"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84" t="s">
        <v>0</v>
      </c>
    </row>
    <row r="84" spans="1:14" x14ac:dyDescent="0.25">
      <c r="A84" s="19"/>
      <c r="B84" s="19"/>
      <c r="C84" s="167"/>
      <c r="D84" s="167"/>
      <c r="E84" s="167"/>
      <c r="F84" s="11"/>
      <c r="G84" s="5"/>
      <c r="H84" s="6"/>
      <c r="I84" s="6"/>
    </row>
    <row r="85" spans="1:14" x14ac:dyDescent="0.25">
      <c r="B85" s="105" t="s">
        <v>0</v>
      </c>
      <c r="F85" s="13"/>
      <c r="H85" s="4"/>
      <c r="I85" s="4"/>
    </row>
    <row r="86" spans="1:14" ht="15.75" thickBot="1" x14ac:dyDescent="0.3">
      <c r="A86" s="114" t="s">
        <v>8</v>
      </c>
      <c r="B86" s="94" t="s">
        <v>115</v>
      </c>
      <c r="C86" s="213" t="s">
        <v>153</v>
      </c>
      <c r="D86" s="214"/>
      <c r="E86" s="192" t="s">
        <v>151</v>
      </c>
      <c r="F86" s="122" t="s">
        <v>126</v>
      </c>
      <c r="G86" s="47" t="s">
        <v>2</v>
      </c>
      <c r="H86" s="81">
        <f>H66+1</f>
        <v>42433</v>
      </c>
      <c r="I86" s="81">
        <f>I66+1</f>
        <v>42440</v>
      </c>
      <c r="J86" s="125" t="s">
        <v>77</v>
      </c>
      <c r="K86" s="126" t="s">
        <v>76</v>
      </c>
      <c r="L86" s="127" t="s">
        <v>6</v>
      </c>
      <c r="M86" s="123" t="s">
        <v>76</v>
      </c>
      <c r="N86" s="124" t="s">
        <v>6</v>
      </c>
    </row>
    <row r="87" spans="1:14" x14ac:dyDescent="0.25">
      <c r="A87" s="209" t="s">
        <v>39</v>
      </c>
      <c r="B87" s="210"/>
      <c r="C87" s="164"/>
      <c r="D87" s="164"/>
      <c r="E87" s="196"/>
      <c r="F87" s="115" t="s">
        <v>75</v>
      </c>
      <c r="G87" s="30">
        <v>0</v>
      </c>
      <c r="H87" s="147" t="s">
        <v>0</v>
      </c>
      <c r="I87" s="152" t="s">
        <v>0</v>
      </c>
      <c r="J87" s="66">
        <f>SUMPRODUCT(($H87="r")*(G87)+($I87="r")*(G87))+'5'!J87-K87-M87</f>
        <v>0</v>
      </c>
      <c r="K87" s="138">
        <v>0</v>
      </c>
      <c r="L87" s="139" t="s">
        <v>0</v>
      </c>
      <c r="M87" s="132">
        <v>0</v>
      </c>
      <c r="N87" s="133" t="s">
        <v>0</v>
      </c>
    </row>
    <row r="88" spans="1:14" x14ac:dyDescent="0.25">
      <c r="A88" s="206" t="s">
        <v>40</v>
      </c>
      <c r="B88" s="207"/>
      <c r="C88" s="52"/>
      <c r="D88" s="52"/>
      <c r="E88" s="193"/>
      <c r="F88" s="14" t="s">
        <v>75</v>
      </c>
      <c r="G88" s="44">
        <v>0</v>
      </c>
      <c r="H88" s="148" t="s">
        <v>0</v>
      </c>
      <c r="I88" s="153" t="s">
        <v>0</v>
      </c>
      <c r="J88" s="66">
        <f>SUMPRODUCT(($H88="r")*(G88)+($I88="r")*(G88))+'5'!J88-K88-M88</f>
        <v>0</v>
      </c>
      <c r="K88" s="138">
        <v>0</v>
      </c>
      <c r="L88" s="139" t="s">
        <v>0</v>
      </c>
      <c r="M88" s="132">
        <v>0</v>
      </c>
      <c r="N88" s="133"/>
    </row>
    <row r="89" spans="1:14" x14ac:dyDescent="0.25">
      <c r="A89" s="206" t="s">
        <v>41</v>
      </c>
      <c r="B89" s="207"/>
      <c r="C89" s="52"/>
      <c r="D89" s="52"/>
      <c r="E89" s="193"/>
      <c r="F89" s="14" t="s">
        <v>75</v>
      </c>
      <c r="G89" s="44">
        <v>0</v>
      </c>
      <c r="H89" s="148" t="s">
        <v>0</v>
      </c>
      <c r="I89" s="153" t="s">
        <v>0</v>
      </c>
      <c r="J89" s="66">
        <f>SUMPRODUCT(($H89="r")*(G89)+($I89="r")*(G89))+'5'!J89-K89-M89</f>
        <v>0</v>
      </c>
      <c r="K89" s="138">
        <v>0</v>
      </c>
      <c r="L89" s="139" t="s">
        <v>0</v>
      </c>
      <c r="M89" s="132">
        <v>0</v>
      </c>
      <c r="N89" s="133"/>
    </row>
    <row r="90" spans="1:14" x14ac:dyDescent="0.25">
      <c r="A90" s="206" t="s">
        <v>42</v>
      </c>
      <c r="B90" s="207"/>
      <c r="C90" s="52"/>
      <c r="D90" s="52"/>
      <c r="E90" s="193"/>
      <c r="F90" s="14" t="s">
        <v>75</v>
      </c>
      <c r="G90" s="44">
        <v>0</v>
      </c>
      <c r="H90" s="148" t="s">
        <v>0</v>
      </c>
      <c r="I90" s="153" t="s">
        <v>0</v>
      </c>
      <c r="J90" s="66">
        <f>SUMPRODUCT(($H90="r")*(G90)+($I90="r")*(G90))+'5'!J90-K90-M90</f>
        <v>0</v>
      </c>
      <c r="K90" s="138">
        <v>0</v>
      </c>
      <c r="L90" s="139" t="s">
        <v>0</v>
      </c>
      <c r="M90" s="132">
        <v>0</v>
      </c>
      <c r="N90" s="133"/>
    </row>
    <row r="91" spans="1:14" x14ac:dyDescent="0.25">
      <c r="A91" s="206" t="s">
        <v>43</v>
      </c>
      <c r="B91" s="207"/>
      <c r="C91" s="52"/>
      <c r="D91" s="52"/>
      <c r="E91" s="193"/>
      <c r="F91" s="14" t="s">
        <v>75</v>
      </c>
      <c r="G91" s="44">
        <v>0</v>
      </c>
      <c r="H91" s="148" t="s">
        <v>0</v>
      </c>
      <c r="I91" s="153" t="s">
        <v>0</v>
      </c>
      <c r="J91" s="66">
        <f>SUMPRODUCT(($H91="r")*(G91)+($I91="r")*(G91))+'5'!J91-K91-M91</f>
        <v>0</v>
      </c>
      <c r="K91" s="138">
        <v>0</v>
      </c>
      <c r="L91" s="139" t="s">
        <v>0</v>
      </c>
      <c r="M91" s="132">
        <v>0</v>
      </c>
      <c r="N91" s="133"/>
    </row>
    <row r="92" spans="1:14" x14ac:dyDescent="0.25">
      <c r="A92" s="206" t="s">
        <v>44</v>
      </c>
      <c r="B92" s="207"/>
      <c r="C92" s="52"/>
      <c r="D92" s="52"/>
      <c r="E92" s="193"/>
      <c r="F92" s="14" t="s">
        <v>75</v>
      </c>
      <c r="G92" s="44">
        <v>0</v>
      </c>
      <c r="H92" s="148" t="s">
        <v>0</v>
      </c>
      <c r="I92" s="153" t="s">
        <v>0</v>
      </c>
      <c r="J92" s="66">
        <f>SUMPRODUCT(($H92="r")*(G92)+($I92="r")*(G92))+'5'!J92-K92-M92</f>
        <v>0</v>
      </c>
      <c r="K92" s="138">
        <v>0</v>
      </c>
      <c r="L92" s="139" t="s">
        <v>0</v>
      </c>
      <c r="M92" s="132">
        <v>0</v>
      </c>
      <c r="N92" s="133"/>
    </row>
    <row r="93" spans="1:14" ht="15.75" thickBot="1" x14ac:dyDescent="0.3">
      <c r="A93" s="206" t="s">
        <v>45</v>
      </c>
      <c r="B93" s="207"/>
      <c r="C93" s="162"/>
      <c r="D93" s="162"/>
      <c r="E93" s="194"/>
      <c r="F93" s="14" t="s">
        <v>75</v>
      </c>
      <c r="G93" s="44">
        <v>0</v>
      </c>
      <c r="H93" s="149" t="s">
        <v>0</v>
      </c>
      <c r="I93" s="154" t="s">
        <v>0</v>
      </c>
      <c r="J93" s="66">
        <f>SUMPRODUCT(($H93="r")*(G93)+($I93="r")*(G93))+'5'!J93-K93-M93</f>
        <v>0</v>
      </c>
      <c r="K93" s="138">
        <v>0</v>
      </c>
      <c r="L93" s="140" t="s">
        <v>0</v>
      </c>
      <c r="M93" s="132">
        <v>0</v>
      </c>
      <c r="N93" s="134"/>
    </row>
    <row r="94" spans="1:14" ht="15.75" thickBot="1" x14ac:dyDescent="0.3">
      <c r="A94" s="29" t="s">
        <v>109</v>
      </c>
      <c r="B94" s="53"/>
      <c r="C94" s="163"/>
      <c r="D94" s="163"/>
      <c r="E94" s="195"/>
      <c r="F94" s="74" t="s">
        <v>75</v>
      </c>
      <c r="G94" s="75">
        <v>0</v>
      </c>
      <c r="H94" s="73"/>
      <c r="I94" s="67"/>
      <c r="J94" s="55" t="s">
        <v>0</v>
      </c>
      <c r="K94" s="98">
        <v>0</v>
      </c>
      <c r="L94" s="136" t="s">
        <v>0</v>
      </c>
      <c r="M94" s="98">
        <v>0</v>
      </c>
      <c r="N94" s="56" t="s">
        <v>0</v>
      </c>
    </row>
    <row r="95" spans="1:14" x14ac:dyDescent="0.25">
      <c r="A95" s="206" t="s">
        <v>46</v>
      </c>
      <c r="B95" s="207"/>
      <c r="C95" s="164"/>
      <c r="D95" s="164"/>
      <c r="E95" s="196"/>
      <c r="F95" s="14" t="s">
        <v>75</v>
      </c>
      <c r="G95" s="44">
        <v>0</v>
      </c>
      <c r="H95" s="147" t="s">
        <v>0</v>
      </c>
      <c r="I95" s="152" t="s">
        <v>0</v>
      </c>
      <c r="J95" s="66">
        <f>SUMPRODUCT(($H95="r")*(G95)+($I95="r")*(G95))+'5'!J95-K95-M95</f>
        <v>0</v>
      </c>
      <c r="K95" s="138">
        <v>0</v>
      </c>
      <c r="L95" s="141"/>
      <c r="M95" s="132">
        <v>0</v>
      </c>
      <c r="N95" s="135"/>
    </row>
    <row r="96" spans="1:14" x14ac:dyDescent="0.25">
      <c r="A96" s="206" t="s">
        <v>47</v>
      </c>
      <c r="B96" s="207"/>
      <c r="C96" s="52"/>
      <c r="D96" s="52"/>
      <c r="E96" s="193"/>
      <c r="F96" s="14" t="s">
        <v>75</v>
      </c>
      <c r="G96" s="44">
        <v>0</v>
      </c>
      <c r="H96" s="148" t="s">
        <v>0</v>
      </c>
      <c r="I96" s="153" t="s">
        <v>0</v>
      </c>
      <c r="J96" s="66">
        <f>SUMPRODUCT(($H96="r")*(G96)+($I96="r")*(G96))+'5'!J96-K96-M96</f>
        <v>0</v>
      </c>
      <c r="K96" s="138">
        <v>0</v>
      </c>
      <c r="L96" s="139"/>
      <c r="M96" s="132">
        <v>0</v>
      </c>
      <c r="N96" s="133"/>
    </row>
    <row r="97" spans="1:14" x14ac:dyDescent="0.25">
      <c r="A97" s="206" t="s">
        <v>61</v>
      </c>
      <c r="B97" s="207"/>
      <c r="C97" s="52"/>
      <c r="D97" s="52"/>
      <c r="E97" s="193"/>
      <c r="F97" s="14" t="s">
        <v>75</v>
      </c>
      <c r="G97" s="44">
        <v>0</v>
      </c>
      <c r="H97" s="148" t="s">
        <v>0</v>
      </c>
      <c r="I97" s="153" t="s">
        <v>0</v>
      </c>
      <c r="J97" s="66">
        <f>SUMPRODUCT(($H97="r")*(G97)+($I97="r")*(G97))+'5'!J97-K97-M97</f>
        <v>0</v>
      </c>
      <c r="K97" s="138">
        <v>0</v>
      </c>
      <c r="L97" s="139"/>
      <c r="M97" s="132">
        <v>0</v>
      </c>
      <c r="N97" s="133"/>
    </row>
    <row r="98" spans="1:14" x14ac:dyDescent="0.25">
      <c r="A98" s="206" t="s">
        <v>94</v>
      </c>
      <c r="B98" s="207"/>
      <c r="C98" s="52"/>
      <c r="D98" s="52"/>
      <c r="E98" s="193"/>
      <c r="F98" s="14" t="s">
        <v>75</v>
      </c>
      <c r="G98" s="44">
        <v>0</v>
      </c>
      <c r="H98" s="148" t="s">
        <v>0</v>
      </c>
      <c r="I98" s="153" t="s">
        <v>0</v>
      </c>
      <c r="J98" s="66">
        <f>SUMPRODUCT(($H98="r")*(G98)+($I98="r")*(G98))+'5'!J98-K98-M98</f>
        <v>0</v>
      </c>
      <c r="K98" s="138">
        <v>0</v>
      </c>
      <c r="L98" s="139"/>
      <c r="M98" s="132">
        <v>0</v>
      </c>
      <c r="N98" s="133"/>
    </row>
    <row r="99" spans="1:14" x14ac:dyDescent="0.25">
      <c r="A99" s="206" t="s">
        <v>95</v>
      </c>
      <c r="B99" s="207"/>
      <c r="C99" s="52"/>
      <c r="D99" s="52"/>
      <c r="E99" s="193"/>
      <c r="F99" s="14" t="s">
        <v>75</v>
      </c>
      <c r="G99" s="44">
        <v>0</v>
      </c>
      <c r="H99" s="148" t="s">
        <v>0</v>
      </c>
      <c r="I99" s="153" t="s">
        <v>0</v>
      </c>
      <c r="J99" s="66">
        <f>SUMPRODUCT(($H99="r")*(G99)+($I99="r")*(G99))+'5'!J99-K99-M99</f>
        <v>0</v>
      </c>
      <c r="K99" s="138">
        <v>0</v>
      </c>
      <c r="L99" s="139"/>
      <c r="M99" s="132">
        <v>0</v>
      </c>
      <c r="N99" s="133"/>
    </row>
    <row r="100" spans="1:14" x14ac:dyDescent="0.25">
      <c r="A100" s="206" t="s">
        <v>96</v>
      </c>
      <c r="B100" s="207"/>
      <c r="C100" s="52"/>
      <c r="D100" s="52"/>
      <c r="E100" s="193"/>
      <c r="F100" s="14" t="s">
        <v>75</v>
      </c>
      <c r="G100" s="44">
        <v>0</v>
      </c>
      <c r="H100" s="148" t="s">
        <v>0</v>
      </c>
      <c r="I100" s="153" t="s">
        <v>0</v>
      </c>
      <c r="J100" s="66">
        <f>SUMPRODUCT(($H100="r")*(G100)+($I100="r")*(G100))+'5'!J100-K100-M100</f>
        <v>0</v>
      </c>
      <c r="K100" s="138">
        <v>0</v>
      </c>
      <c r="L100" s="139"/>
      <c r="M100" s="132">
        <v>0</v>
      </c>
      <c r="N100" s="133"/>
    </row>
    <row r="101" spans="1:14" ht="15.75" thickBot="1" x14ac:dyDescent="0.3">
      <c r="A101" s="206" t="s">
        <v>97</v>
      </c>
      <c r="B101" s="207"/>
      <c r="C101" s="52"/>
      <c r="D101" s="52"/>
      <c r="E101" s="193"/>
      <c r="F101" s="14" t="s">
        <v>75</v>
      </c>
      <c r="G101" s="44">
        <v>0</v>
      </c>
      <c r="H101" s="149" t="s">
        <v>0</v>
      </c>
      <c r="I101" s="154" t="s">
        <v>0</v>
      </c>
      <c r="J101" s="66">
        <f>SUMPRODUCT(($H101="r")*(G101)+($I101="r")*(G101))+'5'!J101-K101-M101</f>
        <v>0</v>
      </c>
      <c r="K101" s="138">
        <v>0</v>
      </c>
      <c r="L101" s="139"/>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x14ac:dyDescent="0.25">
      <c r="A104" s="28"/>
      <c r="B104" s="28"/>
      <c r="F104" s="11"/>
      <c r="G104" s="5"/>
      <c r="H104" s="6"/>
      <c r="I104" s="6"/>
    </row>
    <row r="105" spans="1:14" x14ac:dyDescent="0.25">
      <c r="B105" s="105" t="s">
        <v>0</v>
      </c>
    </row>
    <row r="106" spans="1:14" ht="15.75" thickBot="1" x14ac:dyDescent="0.3">
      <c r="A106" s="114" t="s">
        <v>9</v>
      </c>
      <c r="B106" s="94" t="s">
        <v>115</v>
      </c>
      <c r="C106" s="213" t="s">
        <v>153</v>
      </c>
      <c r="D106" s="214"/>
      <c r="E106" s="192" t="s">
        <v>151</v>
      </c>
      <c r="F106" s="122" t="s">
        <v>126</v>
      </c>
      <c r="G106" s="47" t="s">
        <v>2</v>
      </c>
      <c r="H106" s="81">
        <f>H86+1</f>
        <v>42434</v>
      </c>
      <c r="I106" s="81">
        <f>I86+1</f>
        <v>42441</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7" t="s">
        <v>0</v>
      </c>
      <c r="I107" s="152" t="s">
        <v>0</v>
      </c>
      <c r="J107" s="66">
        <f>SUMPRODUCT(($H107="r")*(G107)+($I107="r")*(G107))+'5'!J107-K107-M107</f>
        <v>0</v>
      </c>
      <c r="K107" s="138">
        <v>0</v>
      </c>
      <c r="L107" s="139" t="s">
        <v>0</v>
      </c>
      <c r="M107" s="132">
        <v>0</v>
      </c>
      <c r="N107" s="133" t="s">
        <v>0</v>
      </c>
    </row>
    <row r="108" spans="1:14" x14ac:dyDescent="0.25">
      <c r="A108" s="206" t="s">
        <v>49</v>
      </c>
      <c r="B108" s="207"/>
      <c r="C108" s="176"/>
      <c r="D108" s="166"/>
      <c r="E108" s="198"/>
      <c r="F108" s="14" t="s">
        <v>75</v>
      </c>
      <c r="G108" s="44">
        <v>0</v>
      </c>
      <c r="H108" s="148" t="s">
        <v>0</v>
      </c>
      <c r="I108" s="153" t="s">
        <v>0</v>
      </c>
      <c r="J108" s="66">
        <f>SUMPRODUCT(($H108="r")*(G108)+($I108="r")*(G108))+'5'!J108-K108-M108</f>
        <v>0</v>
      </c>
      <c r="K108" s="138">
        <v>0</v>
      </c>
      <c r="L108" s="139" t="s">
        <v>0</v>
      </c>
      <c r="M108" s="132">
        <v>0</v>
      </c>
      <c r="N108" s="133"/>
    </row>
    <row r="109" spans="1:14" x14ac:dyDescent="0.25">
      <c r="A109" s="206" t="s">
        <v>50</v>
      </c>
      <c r="B109" s="207"/>
      <c r="C109" s="176"/>
      <c r="D109" s="166"/>
      <c r="E109" s="198"/>
      <c r="F109" s="14" t="s">
        <v>75</v>
      </c>
      <c r="G109" s="44">
        <v>0</v>
      </c>
      <c r="H109" s="148" t="s">
        <v>0</v>
      </c>
      <c r="I109" s="153" t="s">
        <v>0</v>
      </c>
      <c r="J109" s="66">
        <f>SUMPRODUCT(($H109="r")*(G109)+($I109="r")*(G109))+'5'!J109-K109-M109</f>
        <v>0</v>
      </c>
      <c r="K109" s="138">
        <v>0</v>
      </c>
      <c r="L109" s="139" t="s">
        <v>0</v>
      </c>
      <c r="M109" s="132">
        <v>0</v>
      </c>
      <c r="N109" s="133"/>
    </row>
    <row r="110" spans="1:14" x14ac:dyDescent="0.25">
      <c r="A110" s="206" t="s">
        <v>51</v>
      </c>
      <c r="B110" s="207"/>
      <c r="C110" s="176"/>
      <c r="D110" s="166"/>
      <c r="E110" s="198"/>
      <c r="F110" s="14" t="s">
        <v>75</v>
      </c>
      <c r="G110" s="44">
        <v>0</v>
      </c>
      <c r="H110" s="148" t="s">
        <v>0</v>
      </c>
      <c r="I110" s="153" t="s">
        <v>0</v>
      </c>
      <c r="J110" s="66">
        <f>SUMPRODUCT(($H110="r")*(G110)+($I110="r")*(G110))+'5'!J110-K110-M110</f>
        <v>0</v>
      </c>
      <c r="K110" s="138">
        <v>0</v>
      </c>
      <c r="L110" s="139" t="s">
        <v>0</v>
      </c>
      <c r="M110" s="132">
        <v>0</v>
      </c>
      <c r="N110" s="133"/>
    </row>
    <row r="111" spans="1:14" x14ac:dyDescent="0.25">
      <c r="A111" s="206" t="s">
        <v>52</v>
      </c>
      <c r="B111" s="207"/>
      <c r="C111" s="177"/>
      <c r="D111" s="166"/>
      <c r="E111" s="198"/>
      <c r="F111" s="14" t="s">
        <v>75</v>
      </c>
      <c r="G111" s="44">
        <v>0</v>
      </c>
      <c r="H111" s="148" t="s">
        <v>0</v>
      </c>
      <c r="I111" s="153" t="s">
        <v>0</v>
      </c>
      <c r="J111" s="66">
        <f>SUMPRODUCT(($H111="r")*(G111)+($I111="r")*(G111))+'5'!J111-K111-M111</f>
        <v>0</v>
      </c>
      <c r="K111" s="138">
        <v>0</v>
      </c>
      <c r="L111" s="139" t="s">
        <v>0</v>
      </c>
      <c r="M111" s="132">
        <v>0</v>
      </c>
      <c r="N111" s="133"/>
    </row>
    <row r="112" spans="1:14" x14ac:dyDescent="0.25">
      <c r="A112" s="206" t="s">
        <v>53</v>
      </c>
      <c r="B112" s="207"/>
      <c r="C112" s="177"/>
      <c r="D112" s="166"/>
      <c r="E112" s="198"/>
      <c r="F112" s="14" t="s">
        <v>75</v>
      </c>
      <c r="G112" s="44">
        <v>0</v>
      </c>
      <c r="H112" s="148" t="s">
        <v>0</v>
      </c>
      <c r="I112" s="153" t="s">
        <v>0</v>
      </c>
      <c r="J112" s="66">
        <f>SUMPRODUCT(($H112="r")*(G112)+($I112="r")*(G112))+'5'!J112-K112-M112</f>
        <v>0</v>
      </c>
      <c r="K112" s="138">
        <v>0</v>
      </c>
      <c r="L112" s="139" t="s">
        <v>0</v>
      </c>
      <c r="M112" s="132">
        <v>0</v>
      </c>
      <c r="N112" s="133"/>
    </row>
    <row r="113" spans="1:14" ht="15.75" thickBot="1" x14ac:dyDescent="0.3">
      <c r="A113" s="206" t="s">
        <v>54</v>
      </c>
      <c r="B113" s="207"/>
      <c r="C113" s="178"/>
      <c r="D113" s="168"/>
      <c r="E113" s="199"/>
      <c r="F113" s="14" t="s">
        <v>75</v>
      </c>
      <c r="G113" s="44">
        <v>0</v>
      </c>
      <c r="H113" s="149" t="s">
        <v>0</v>
      </c>
      <c r="I113" s="154" t="s">
        <v>0</v>
      </c>
      <c r="J113" s="66">
        <f>SUMPRODUCT(($H113="r")*(G113)+($I113="r")*(G113))+'5'!J113-K113-M113</f>
        <v>0</v>
      </c>
      <c r="K113" s="138">
        <v>0</v>
      </c>
      <c r="L113" s="140" t="s">
        <v>0</v>
      </c>
      <c r="M113" s="132">
        <v>0</v>
      </c>
      <c r="N113" s="134"/>
    </row>
    <row r="114" spans="1:14" ht="15.75" thickBot="1" x14ac:dyDescent="0.3">
      <c r="A114" s="29" t="s">
        <v>109</v>
      </c>
      <c r="B114" s="53"/>
      <c r="C114" s="163"/>
      <c r="D114" s="163"/>
      <c r="E114" s="195"/>
      <c r="F114" s="74" t="s">
        <v>75</v>
      </c>
      <c r="G114" s="75">
        <v>0</v>
      </c>
      <c r="H114" s="73"/>
      <c r="I114" s="67"/>
      <c r="J114" s="55" t="s">
        <v>0</v>
      </c>
      <c r="K114" s="98">
        <v>0</v>
      </c>
      <c r="L114" s="136" t="s">
        <v>0</v>
      </c>
      <c r="M114" s="98">
        <v>0</v>
      </c>
      <c r="N114" s="56" t="s">
        <v>0</v>
      </c>
    </row>
    <row r="115" spans="1:14" x14ac:dyDescent="0.25">
      <c r="A115" s="206" t="s">
        <v>55</v>
      </c>
      <c r="B115" s="207"/>
      <c r="C115" s="175"/>
      <c r="D115" s="165"/>
      <c r="E115" s="197"/>
      <c r="F115" s="14" t="s">
        <v>75</v>
      </c>
      <c r="G115" s="44">
        <v>0</v>
      </c>
      <c r="H115" s="147" t="s">
        <v>0</v>
      </c>
      <c r="I115" s="152" t="s">
        <v>0</v>
      </c>
      <c r="J115" s="66">
        <f>SUMPRODUCT(($H115="r")*(G115)+($I115="r")*(G115))+'5'!J115-K115-M115</f>
        <v>0</v>
      </c>
      <c r="K115" s="138">
        <v>0</v>
      </c>
      <c r="L115" s="141"/>
      <c r="M115" s="132">
        <v>0</v>
      </c>
      <c r="N115" s="135"/>
    </row>
    <row r="116" spans="1:14" x14ac:dyDescent="0.25">
      <c r="A116" s="206" t="s">
        <v>56</v>
      </c>
      <c r="B116" s="207"/>
      <c r="C116" s="176"/>
      <c r="D116" s="166"/>
      <c r="E116" s="198"/>
      <c r="F116" s="14" t="s">
        <v>75</v>
      </c>
      <c r="G116" s="44">
        <v>0</v>
      </c>
      <c r="H116" s="148" t="s">
        <v>0</v>
      </c>
      <c r="I116" s="153" t="s">
        <v>0</v>
      </c>
      <c r="J116" s="66">
        <f>SUMPRODUCT(($H116="r")*(G116)+($I116="r")*(G116))+'5'!J116-K116-M116</f>
        <v>0</v>
      </c>
      <c r="K116" s="138">
        <v>0</v>
      </c>
      <c r="L116" s="139"/>
      <c r="M116" s="132">
        <v>0</v>
      </c>
      <c r="N116" s="133"/>
    </row>
    <row r="117" spans="1:14" x14ac:dyDescent="0.25">
      <c r="A117" s="206" t="s">
        <v>62</v>
      </c>
      <c r="B117" s="207"/>
      <c r="C117" s="176"/>
      <c r="D117" s="166"/>
      <c r="E117" s="198"/>
      <c r="F117" s="14" t="s">
        <v>75</v>
      </c>
      <c r="G117" s="44">
        <v>0</v>
      </c>
      <c r="H117" s="148" t="s">
        <v>0</v>
      </c>
      <c r="I117" s="153" t="s">
        <v>0</v>
      </c>
      <c r="J117" s="66">
        <f>SUMPRODUCT(($H117="r")*(G117)+($I117="r")*(G117))+'5'!J117-K117-M117</f>
        <v>0</v>
      </c>
      <c r="K117" s="138">
        <v>0</v>
      </c>
      <c r="L117" s="139"/>
      <c r="M117" s="132">
        <v>0</v>
      </c>
      <c r="N117" s="133"/>
    </row>
    <row r="118" spans="1:14" x14ac:dyDescent="0.25">
      <c r="A118" s="206" t="s">
        <v>98</v>
      </c>
      <c r="B118" s="207"/>
      <c r="C118" s="177"/>
      <c r="D118" s="166"/>
      <c r="E118" s="198"/>
      <c r="F118" s="14" t="s">
        <v>75</v>
      </c>
      <c r="G118" s="44">
        <v>0</v>
      </c>
      <c r="H118" s="148" t="s">
        <v>0</v>
      </c>
      <c r="I118" s="153" t="s">
        <v>0</v>
      </c>
      <c r="J118" s="66">
        <f>SUMPRODUCT(($H118="r")*(G118)+($I118="r")*(G118))+'5'!J118-K118-M118</f>
        <v>0</v>
      </c>
      <c r="K118" s="138">
        <v>0</v>
      </c>
      <c r="L118" s="139"/>
      <c r="M118" s="132">
        <v>0</v>
      </c>
      <c r="N118" s="133"/>
    </row>
    <row r="119" spans="1:14" x14ac:dyDescent="0.25">
      <c r="A119" s="206" t="s">
        <v>99</v>
      </c>
      <c r="B119" s="207"/>
      <c r="C119" s="175"/>
      <c r="D119" s="166"/>
      <c r="E119" s="198"/>
      <c r="F119" s="14" t="s">
        <v>75</v>
      </c>
      <c r="G119" s="44">
        <v>0</v>
      </c>
      <c r="H119" s="148" t="s">
        <v>0</v>
      </c>
      <c r="I119" s="153" t="s">
        <v>0</v>
      </c>
      <c r="J119" s="66">
        <f>SUMPRODUCT(($H119="r")*(G119)+($I119="r")*(G119))+'5'!J119-K119-M119</f>
        <v>0</v>
      </c>
      <c r="K119" s="138">
        <v>0</v>
      </c>
      <c r="L119" s="139"/>
      <c r="M119" s="132">
        <v>0</v>
      </c>
      <c r="N119" s="133"/>
    </row>
    <row r="120" spans="1:14" x14ac:dyDescent="0.25">
      <c r="A120" s="206" t="s">
        <v>100</v>
      </c>
      <c r="B120" s="207"/>
      <c r="C120" s="176"/>
      <c r="D120" s="166"/>
      <c r="E120" s="198"/>
      <c r="F120" s="14" t="s">
        <v>75</v>
      </c>
      <c r="G120" s="44">
        <v>0</v>
      </c>
      <c r="H120" s="148" t="s">
        <v>0</v>
      </c>
      <c r="I120" s="153" t="s">
        <v>0</v>
      </c>
      <c r="J120" s="66">
        <f>SUMPRODUCT(($H120="r")*(G120)+($I120="r")*(G120))+'5'!J120-K120-M120</f>
        <v>0</v>
      </c>
      <c r="K120" s="138">
        <v>0</v>
      </c>
      <c r="L120" s="139"/>
      <c r="M120" s="132">
        <v>0</v>
      </c>
      <c r="N120" s="133"/>
    </row>
    <row r="121" spans="1:14" ht="15.75" thickBot="1" x14ac:dyDescent="0.3">
      <c r="A121" s="206" t="s">
        <v>101</v>
      </c>
      <c r="B121" s="207"/>
      <c r="C121" s="176"/>
      <c r="D121" s="166"/>
      <c r="E121" s="198"/>
      <c r="F121" s="14" t="s">
        <v>75</v>
      </c>
      <c r="G121" s="44">
        <v>0</v>
      </c>
      <c r="H121" s="149" t="s">
        <v>0</v>
      </c>
      <c r="I121" s="154" t="s">
        <v>0</v>
      </c>
      <c r="J121" s="66">
        <f>SUMPRODUCT(($H121="r")*(G121)+($I121="r")*(G121))+'5'!J121-K121-M121</f>
        <v>0</v>
      </c>
      <c r="K121" s="138">
        <v>0</v>
      </c>
      <c r="L121" s="139"/>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x14ac:dyDescent="0.25">
      <c r="A124" s="28"/>
      <c r="B124" s="28"/>
      <c r="F124" s="19"/>
      <c r="G124" s="5"/>
      <c r="H124" s="17"/>
      <c r="I124" s="17"/>
    </row>
    <row r="125" spans="1:14" x14ac:dyDescent="0.25">
      <c r="A125" s="19"/>
      <c r="B125" s="105" t="s">
        <v>0</v>
      </c>
      <c r="F125" s="19"/>
      <c r="G125" s="5"/>
      <c r="H125" s="17"/>
      <c r="I125" s="17"/>
    </row>
    <row r="126" spans="1:14" ht="15.75" thickBot="1" x14ac:dyDescent="0.3">
      <c r="A126" s="114" t="s">
        <v>63</v>
      </c>
      <c r="B126" s="94" t="s">
        <v>115</v>
      </c>
      <c r="C126" s="213" t="s">
        <v>153</v>
      </c>
      <c r="D126" s="214"/>
      <c r="E126" s="192" t="s">
        <v>151</v>
      </c>
      <c r="F126" s="122" t="s">
        <v>126</v>
      </c>
      <c r="G126" s="47" t="s">
        <v>2</v>
      </c>
      <c r="H126" s="81">
        <f>H106+1</f>
        <v>42435</v>
      </c>
      <c r="I126" s="81">
        <f>I106+1</f>
        <v>42442</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7" t="s">
        <v>0</v>
      </c>
      <c r="I127" s="152" t="s">
        <v>0</v>
      </c>
      <c r="J127" s="66">
        <f>SUMPRODUCT(($H127="r")*(G127)+($I127="r")*(G127))+'5'!J127-K127-M127</f>
        <v>0</v>
      </c>
      <c r="K127" s="138">
        <v>0</v>
      </c>
      <c r="L127" s="139" t="s">
        <v>0</v>
      </c>
      <c r="M127" s="132">
        <v>0</v>
      </c>
      <c r="N127" s="133" t="s">
        <v>0</v>
      </c>
    </row>
    <row r="128" spans="1:14" x14ac:dyDescent="0.25">
      <c r="A128" s="206" t="s">
        <v>65</v>
      </c>
      <c r="B128" s="207"/>
      <c r="C128" s="176"/>
      <c r="D128" s="166"/>
      <c r="E128" s="198"/>
      <c r="F128" s="14" t="s">
        <v>75</v>
      </c>
      <c r="G128" s="44">
        <v>0</v>
      </c>
      <c r="H128" s="148" t="s">
        <v>0</v>
      </c>
      <c r="I128" s="153" t="s">
        <v>0</v>
      </c>
      <c r="J128" s="66">
        <f>SUMPRODUCT(($H128="r")*(G128)+($I128="r")*(G128))+'5'!J128-K128-M128</f>
        <v>0</v>
      </c>
      <c r="K128" s="138">
        <v>0</v>
      </c>
      <c r="L128" s="139" t="s">
        <v>0</v>
      </c>
      <c r="M128" s="132">
        <v>0</v>
      </c>
      <c r="N128" s="133"/>
    </row>
    <row r="129" spans="1:14" x14ac:dyDescent="0.25">
      <c r="A129" s="206" t="s">
        <v>66</v>
      </c>
      <c r="B129" s="207"/>
      <c r="C129" s="176"/>
      <c r="D129" s="166"/>
      <c r="E129" s="198"/>
      <c r="F129" s="14" t="s">
        <v>75</v>
      </c>
      <c r="G129" s="44">
        <v>0</v>
      </c>
      <c r="H129" s="148" t="s">
        <v>0</v>
      </c>
      <c r="I129" s="153" t="s">
        <v>0</v>
      </c>
      <c r="J129" s="66">
        <f>SUMPRODUCT(($H129="r")*(G129)+($I129="r")*(G129))+'5'!J129-K129-M129</f>
        <v>0</v>
      </c>
      <c r="K129" s="138">
        <v>0</v>
      </c>
      <c r="L129" s="139" t="s">
        <v>0</v>
      </c>
      <c r="M129" s="132">
        <v>0</v>
      </c>
      <c r="N129" s="133"/>
    </row>
    <row r="130" spans="1:14" x14ac:dyDescent="0.25">
      <c r="A130" s="206" t="s">
        <v>67</v>
      </c>
      <c r="B130" s="207"/>
      <c r="C130" s="176"/>
      <c r="D130" s="166"/>
      <c r="E130" s="198"/>
      <c r="F130" s="14" t="s">
        <v>75</v>
      </c>
      <c r="G130" s="44">
        <v>0</v>
      </c>
      <c r="H130" s="148" t="s">
        <v>0</v>
      </c>
      <c r="I130" s="153" t="s">
        <v>0</v>
      </c>
      <c r="J130" s="66">
        <f>SUMPRODUCT(($H130="r")*(G130)+($I130="r")*(G130))+'5'!J130-K130-M130</f>
        <v>0</v>
      </c>
      <c r="K130" s="138">
        <v>0</v>
      </c>
      <c r="L130" s="139" t="s">
        <v>0</v>
      </c>
      <c r="M130" s="132">
        <v>0</v>
      </c>
      <c r="N130" s="133"/>
    </row>
    <row r="131" spans="1:14" x14ac:dyDescent="0.25">
      <c r="A131" s="206" t="s">
        <v>68</v>
      </c>
      <c r="B131" s="207"/>
      <c r="C131" s="176"/>
      <c r="D131" s="166"/>
      <c r="E131" s="198"/>
      <c r="F131" s="14" t="s">
        <v>75</v>
      </c>
      <c r="G131" s="44">
        <v>0</v>
      </c>
      <c r="H131" s="148" t="s">
        <v>0</v>
      </c>
      <c r="I131" s="153" t="s">
        <v>0</v>
      </c>
      <c r="J131" s="66">
        <f>SUMPRODUCT(($H131="r")*(G131)+($I131="r")*(G131))+'5'!J131-K131-M131</f>
        <v>0</v>
      </c>
      <c r="K131" s="138">
        <v>0</v>
      </c>
      <c r="L131" s="139" t="s">
        <v>0</v>
      </c>
      <c r="M131" s="132">
        <v>0</v>
      </c>
      <c r="N131" s="133"/>
    </row>
    <row r="132" spans="1:14" x14ac:dyDescent="0.25">
      <c r="A132" s="206" t="s">
        <v>69</v>
      </c>
      <c r="B132" s="207"/>
      <c r="C132" s="176"/>
      <c r="D132" s="166"/>
      <c r="E132" s="198"/>
      <c r="F132" s="14" t="s">
        <v>75</v>
      </c>
      <c r="G132" s="44">
        <v>0</v>
      </c>
      <c r="H132" s="148" t="s">
        <v>0</v>
      </c>
      <c r="I132" s="153" t="s">
        <v>0</v>
      </c>
      <c r="J132" s="66">
        <f>SUMPRODUCT(($H132="r")*(G132)+($I132="r")*(G132))+'5'!J132-K132-M132</f>
        <v>0</v>
      </c>
      <c r="K132" s="138">
        <v>0</v>
      </c>
      <c r="L132" s="139" t="s">
        <v>0</v>
      </c>
      <c r="M132" s="132">
        <v>0</v>
      </c>
      <c r="N132" s="133"/>
    </row>
    <row r="133" spans="1:14" ht="15.75" thickBot="1" x14ac:dyDescent="0.3">
      <c r="A133" s="206" t="s">
        <v>70</v>
      </c>
      <c r="B133" s="207"/>
      <c r="C133" s="179"/>
      <c r="D133" s="168"/>
      <c r="E133" s="199"/>
      <c r="F133" s="14" t="s">
        <v>75</v>
      </c>
      <c r="G133" s="44">
        <v>0</v>
      </c>
      <c r="H133" s="149" t="s">
        <v>0</v>
      </c>
      <c r="I133" s="154" t="s">
        <v>0</v>
      </c>
      <c r="J133" s="66">
        <f>SUMPRODUCT(($H133="r")*(G133)+($I133="r")*(G133))+'5'!J133-K133-M133</f>
        <v>0</v>
      </c>
      <c r="K133" s="138">
        <v>0</v>
      </c>
      <c r="L133" s="140" t="s">
        <v>0</v>
      </c>
      <c r="M133" s="132">
        <v>0</v>
      </c>
      <c r="N133" s="134"/>
    </row>
    <row r="134" spans="1:14" ht="15.75" thickBot="1" x14ac:dyDescent="0.3">
      <c r="A134" s="29" t="s">
        <v>109</v>
      </c>
      <c r="B134" s="53"/>
      <c r="C134" s="163"/>
      <c r="D134" s="163"/>
      <c r="E134" s="195"/>
      <c r="F134" s="74" t="s">
        <v>75</v>
      </c>
      <c r="G134" s="75">
        <v>0</v>
      </c>
      <c r="H134" s="73"/>
      <c r="I134" s="67"/>
      <c r="J134" s="55" t="s">
        <v>0</v>
      </c>
      <c r="K134" s="98">
        <v>0</v>
      </c>
      <c r="L134" s="136" t="s">
        <v>0</v>
      </c>
      <c r="M134" s="98">
        <v>0</v>
      </c>
      <c r="N134" s="56" t="s">
        <v>0</v>
      </c>
    </row>
    <row r="135" spans="1:14" x14ac:dyDescent="0.25">
      <c r="A135" s="246" t="s">
        <v>71</v>
      </c>
      <c r="B135" s="247"/>
      <c r="C135" s="180"/>
      <c r="D135" s="169"/>
      <c r="E135" s="200"/>
      <c r="F135" s="14" t="s">
        <v>75</v>
      </c>
      <c r="G135" s="44">
        <v>0</v>
      </c>
      <c r="H135" s="147" t="s">
        <v>0</v>
      </c>
      <c r="I135" s="152" t="s">
        <v>0</v>
      </c>
      <c r="J135" s="66">
        <f>SUMPRODUCT(($H135="r")*(G135)+($I135="r")*(G135))+'5'!J135-K135-M135</f>
        <v>0</v>
      </c>
      <c r="K135" s="138">
        <v>0</v>
      </c>
      <c r="L135" s="141"/>
      <c r="M135" s="132">
        <v>0</v>
      </c>
      <c r="N135" s="135"/>
    </row>
    <row r="136" spans="1:14" x14ac:dyDescent="0.25">
      <c r="A136" s="246" t="s">
        <v>72</v>
      </c>
      <c r="B136" s="247"/>
      <c r="C136" s="181"/>
      <c r="D136" s="170"/>
      <c r="E136" s="201"/>
      <c r="F136" s="14" t="s">
        <v>75</v>
      </c>
      <c r="G136" s="44">
        <v>0</v>
      </c>
      <c r="H136" s="148" t="s">
        <v>0</v>
      </c>
      <c r="I136" s="153" t="s">
        <v>0</v>
      </c>
      <c r="J136" s="66">
        <f>SUMPRODUCT(($H136="r")*(G136)+($I136="r")*(G136))+'5'!J136-K136-M136</f>
        <v>0</v>
      </c>
      <c r="K136" s="138">
        <v>0</v>
      </c>
      <c r="L136" s="139"/>
      <c r="M136" s="132">
        <v>0</v>
      </c>
      <c r="N136" s="133"/>
    </row>
    <row r="137" spans="1:14" x14ac:dyDescent="0.25">
      <c r="A137" s="246" t="s">
        <v>73</v>
      </c>
      <c r="B137" s="247"/>
      <c r="C137" s="181"/>
      <c r="D137" s="170"/>
      <c r="E137" s="201"/>
      <c r="F137" s="14" t="s">
        <v>75</v>
      </c>
      <c r="G137" s="44">
        <v>0</v>
      </c>
      <c r="H137" s="148" t="s">
        <v>0</v>
      </c>
      <c r="I137" s="153" t="s">
        <v>0</v>
      </c>
      <c r="J137" s="66">
        <f>SUMPRODUCT(($H137="r")*(G137)+($I137="r")*(G137))+'5'!J137-K137-M137</f>
        <v>0</v>
      </c>
      <c r="K137" s="138">
        <v>0</v>
      </c>
      <c r="L137" s="139"/>
      <c r="M137" s="132">
        <v>0</v>
      </c>
      <c r="N137" s="133"/>
    </row>
    <row r="138" spans="1:14" x14ac:dyDescent="0.25">
      <c r="A138" s="246" t="s">
        <v>102</v>
      </c>
      <c r="B138" s="247"/>
      <c r="C138" s="181"/>
      <c r="D138" s="170"/>
      <c r="E138" s="201"/>
      <c r="F138" s="14" t="s">
        <v>75</v>
      </c>
      <c r="G138" s="44">
        <v>0</v>
      </c>
      <c r="H138" s="148" t="s">
        <v>0</v>
      </c>
      <c r="I138" s="153" t="s">
        <v>0</v>
      </c>
      <c r="J138" s="66">
        <f>SUMPRODUCT(($H138="r")*(G138)+($I138="r")*(G138))+'5'!J138-K138-M138</f>
        <v>0</v>
      </c>
      <c r="K138" s="138">
        <v>0</v>
      </c>
      <c r="L138" s="139"/>
      <c r="M138" s="132">
        <v>0</v>
      </c>
      <c r="N138" s="133"/>
    </row>
    <row r="139" spans="1:14" x14ac:dyDescent="0.25">
      <c r="A139" s="246" t="s">
        <v>103</v>
      </c>
      <c r="B139" s="247"/>
      <c r="C139" s="181"/>
      <c r="D139" s="170"/>
      <c r="E139" s="201"/>
      <c r="F139" s="14" t="s">
        <v>75</v>
      </c>
      <c r="G139" s="44">
        <v>0</v>
      </c>
      <c r="H139" s="148" t="s">
        <v>0</v>
      </c>
      <c r="I139" s="153" t="s">
        <v>0</v>
      </c>
      <c r="J139" s="66">
        <f>SUMPRODUCT(($H139="r")*(G139)+($I139="r")*(G139))+'5'!J139-K139-M139</f>
        <v>0</v>
      </c>
      <c r="K139" s="138">
        <v>0</v>
      </c>
      <c r="L139" s="139"/>
      <c r="M139" s="132">
        <v>0</v>
      </c>
      <c r="N139" s="133"/>
    </row>
    <row r="140" spans="1:14" x14ac:dyDescent="0.25">
      <c r="A140" s="246" t="s">
        <v>104</v>
      </c>
      <c r="B140" s="247"/>
      <c r="C140" s="181"/>
      <c r="D140" s="170"/>
      <c r="E140" s="201"/>
      <c r="F140" s="14" t="s">
        <v>75</v>
      </c>
      <c r="G140" s="44">
        <v>0</v>
      </c>
      <c r="H140" s="148" t="s">
        <v>0</v>
      </c>
      <c r="I140" s="153" t="s">
        <v>0</v>
      </c>
      <c r="J140" s="66">
        <f>SUMPRODUCT(($H140="r")*(G140)+($I140="r")*(G140))+'5'!J140-K140-M140</f>
        <v>0</v>
      </c>
      <c r="K140" s="138">
        <v>0</v>
      </c>
      <c r="L140" s="139"/>
      <c r="M140" s="132">
        <v>0</v>
      </c>
      <c r="N140" s="133"/>
    </row>
    <row r="141" spans="1:14" ht="15.75" thickBot="1" x14ac:dyDescent="0.3">
      <c r="A141" s="246" t="s">
        <v>105</v>
      </c>
      <c r="B141" s="247"/>
      <c r="C141" s="181"/>
      <c r="D141" s="170"/>
      <c r="E141" s="201"/>
      <c r="F141" s="14" t="s">
        <v>75</v>
      </c>
      <c r="G141" s="44">
        <v>0</v>
      </c>
      <c r="H141" s="149" t="s">
        <v>0</v>
      </c>
      <c r="I141" s="154" t="s">
        <v>0</v>
      </c>
      <c r="J141" s="66">
        <f>SUMPRODUCT(($H141="r")*(G141)+($I141="r")*(G141))+'5'!J141-K141-M141</f>
        <v>0</v>
      </c>
      <c r="K141" s="138">
        <v>0</v>
      </c>
      <c r="L141" s="139"/>
      <c r="M141" s="132">
        <v>0</v>
      </c>
      <c r="N141" s="133"/>
    </row>
    <row r="142" spans="1:14"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84"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78"/>
      <c r="B144" s="78"/>
      <c r="C144" s="171"/>
      <c r="D144" s="171"/>
      <c r="E144" s="171"/>
      <c r="F144" s="79"/>
      <c r="G144" s="22"/>
      <c r="H144" s="43"/>
      <c r="I144" s="43"/>
    </row>
    <row r="145" spans="1:11" x14ac:dyDescent="0.25">
      <c r="A145" s="77"/>
      <c r="B145" s="77"/>
      <c r="C145" s="51"/>
      <c r="D145" s="51"/>
      <c r="E145" s="51"/>
      <c r="F145" s="77"/>
      <c r="G145" s="77"/>
      <c r="H145" s="43"/>
      <c r="I145" s="43"/>
      <c r="J145" s="32"/>
    </row>
    <row r="146" spans="1:11" x14ac:dyDescent="0.25">
      <c r="A146" s="117" t="s">
        <v>110</v>
      </c>
      <c r="B146" s="77"/>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67" t="s">
        <v>0</v>
      </c>
      <c r="B148" s="268"/>
      <c r="C148" s="268"/>
      <c r="D148" s="268"/>
      <c r="E148" s="268"/>
      <c r="F148" s="269"/>
      <c r="G148" s="41">
        <v>0</v>
      </c>
      <c r="H148" s="222">
        <f>G148/60</f>
        <v>0</v>
      </c>
      <c r="I148" s="223"/>
      <c r="J148" s="35"/>
    </row>
    <row r="149" spans="1:11" x14ac:dyDescent="0.25">
      <c r="A149" s="267" t="s">
        <v>0</v>
      </c>
      <c r="B149" s="268"/>
      <c r="C149" s="268"/>
      <c r="D149" s="268"/>
      <c r="E149" s="268"/>
      <c r="F149" s="269"/>
      <c r="G149" s="41">
        <v>0</v>
      </c>
      <c r="H149" s="222">
        <f t="shared" ref="H149:H157" si="0">G149/60</f>
        <v>0</v>
      </c>
      <c r="I149" s="223"/>
      <c r="J149" s="35"/>
    </row>
    <row r="150" spans="1:11" x14ac:dyDescent="0.25">
      <c r="A150" s="267" t="s">
        <v>0</v>
      </c>
      <c r="B150" s="268"/>
      <c r="C150" s="268"/>
      <c r="D150" s="268"/>
      <c r="E150" s="268"/>
      <c r="F150" s="269"/>
      <c r="G150" s="41">
        <v>0</v>
      </c>
      <c r="H150" s="222">
        <f t="shared" si="0"/>
        <v>0</v>
      </c>
      <c r="I150" s="223"/>
      <c r="J150" s="35"/>
    </row>
    <row r="151" spans="1:11" x14ac:dyDescent="0.25">
      <c r="A151" s="267" t="s">
        <v>0</v>
      </c>
      <c r="B151" s="268"/>
      <c r="C151" s="268"/>
      <c r="D151" s="268"/>
      <c r="E151" s="268"/>
      <c r="F151" s="269"/>
      <c r="G151" s="41">
        <v>0</v>
      </c>
      <c r="H151" s="222">
        <f t="shared" si="0"/>
        <v>0</v>
      </c>
      <c r="I151" s="223"/>
      <c r="J151" s="35"/>
    </row>
    <row r="152" spans="1:11" x14ac:dyDescent="0.25">
      <c r="A152" s="267" t="s">
        <v>0</v>
      </c>
      <c r="B152" s="268"/>
      <c r="C152" s="268"/>
      <c r="D152" s="268"/>
      <c r="E152" s="268"/>
      <c r="F152" s="269"/>
      <c r="G152" s="41">
        <v>0</v>
      </c>
      <c r="H152" s="222">
        <f t="shared" si="0"/>
        <v>0</v>
      </c>
      <c r="I152" s="223"/>
      <c r="J152" s="35"/>
    </row>
    <row r="153" spans="1:11" x14ac:dyDescent="0.25">
      <c r="A153" s="267" t="s">
        <v>0</v>
      </c>
      <c r="B153" s="268"/>
      <c r="C153" s="268"/>
      <c r="D153" s="268"/>
      <c r="E153" s="268"/>
      <c r="F153" s="269"/>
      <c r="G153" s="41">
        <v>0</v>
      </c>
      <c r="H153" s="222">
        <f t="shared" si="0"/>
        <v>0</v>
      </c>
      <c r="I153" s="223"/>
      <c r="J153" s="35"/>
    </row>
    <row r="154" spans="1:11" x14ac:dyDescent="0.25">
      <c r="A154" s="267" t="s">
        <v>0</v>
      </c>
      <c r="B154" s="268"/>
      <c r="C154" s="268"/>
      <c r="D154" s="268"/>
      <c r="E154" s="268"/>
      <c r="F154" s="269"/>
      <c r="G154" s="41">
        <v>0</v>
      </c>
      <c r="H154" s="222">
        <f t="shared" si="0"/>
        <v>0</v>
      </c>
      <c r="I154" s="223"/>
      <c r="J154" s="35"/>
    </row>
    <row r="155" spans="1:11" x14ac:dyDescent="0.25">
      <c r="A155" s="267" t="s">
        <v>0</v>
      </c>
      <c r="B155" s="268"/>
      <c r="C155" s="268"/>
      <c r="D155" s="268"/>
      <c r="E155" s="268"/>
      <c r="F155" s="269"/>
      <c r="G155" s="41">
        <v>0</v>
      </c>
      <c r="H155" s="222">
        <f t="shared" si="0"/>
        <v>0</v>
      </c>
      <c r="I155" s="223"/>
      <c r="J155" s="35"/>
    </row>
    <row r="156" spans="1:11" x14ac:dyDescent="0.25">
      <c r="A156" s="267" t="s">
        <v>0</v>
      </c>
      <c r="B156" s="268"/>
      <c r="C156" s="268"/>
      <c r="D156" s="268"/>
      <c r="E156" s="268"/>
      <c r="F156" s="269"/>
      <c r="G156" s="41">
        <v>0</v>
      </c>
      <c r="H156" s="222">
        <f t="shared" si="0"/>
        <v>0</v>
      </c>
      <c r="I156" s="223"/>
      <c r="J156" s="35"/>
    </row>
    <row r="157" spans="1:11" x14ac:dyDescent="0.25">
      <c r="A157" s="267" t="s">
        <v>0</v>
      </c>
      <c r="B157" s="268"/>
      <c r="C157" s="268"/>
      <c r="D157" s="268"/>
      <c r="E157" s="268"/>
      <c r="F157" s="269"/>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0</v>
      </c>
      <c r="I159" s="219"/>
      <c r="J159" s="35"/>
    </row>
    <row r="160" spans="1:11" x14ac:dyDescent="0.25">
      <c r="A160" s="80"/>
      <c r="B160" s="80"/>
      <c r="C160" s="172"/>
      <c r="D160" s="172"/>
      <c r="E160" s="172"/>
      <c r="F160" s="92" t="s">
        <v>119</v>
      </c>
      <c r="G160" s="40">
        <v>0</v>
      </c>
      <c r="H160" s="220">
        <f>H159*G160</f>
        <v>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6"/>
      <c r="G162" s="40"/>
      <c r="H162" s="64"/>
      <c r="I162" s="64"/>
      <c r="J162" s="35"/>
    </row>
    <row r="163" spans="1:10" x14ac:dyDescent="0.25">
      <c r="A163" s="120" t="s">
        <v>124</v>
      </c>
      <c r="B163" s="39"/>
      <c r="C163" s="173"/>
      <c r="D163" s="173"/>
      <c r="E163" s="173"/>
      <c r="F163" s="76"/>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67" t="s">
        <v>0</v>
      </c>
      <c r="B165" s="268"/>
      <c r="C165" s="268"/>
      <c r="D165" s="268"/>
      <c r="E165" s="268"/>
      <c r="F165" s="269"/>
      <c r="G165" s="41">
        <v>0</v>
      </c>
      <c r="H165" s="239">
        <f>G165/60</f>
        <v>0</v>
      </c>
      <c r="I165" s="240"/>
      <c r="J165" s="35"/>
    </row>
    <row r="166" spans="1:10" x14ac:dyDescent="0.25">
      <c r="A166" s="267" t="s">
        <v>0</v>
      </c>
      <c r="B166" s="268"/>
      <c r="C166" s="268"/>
      <c r="D166" s="268"/>
      <c r="E166" s="268"/>
      <c r="F166" s="269"/>
      <c r="G166" s="41">
        <v>0</v>
      </c>
      <c r="H166" s="239">
        <f t="shared" ref="H166:H174" si="2">G166/60</f>
        <v>0</v>
      </c>
      <c r="I166" s="240"/>
      <c r="J166" s="35"/>
    </row>
    <row r="167" spans="1:10" x14ac:dyDescent="0.25">
      <c r="A167" s="267" t="s">
        <v>0</v>
      </c>
      <c r="B167" s="268"/>
      <c r="C167" s="268"/>
      <c r="D167" s="268"/>
      <c r="E167" s="268"/>
      <c r="F167" s="269"/>
      <c r="G167" s="41">
        <v>0</v>
      </c>
      <c r="H167" s="239">
        <f t="shared" si="2"/>
        <v>0</v>
      </c>
      <c r="I167" s="240"/>
      <c r="J167" s="35"/>
    </row>
    <row r="168" spans="1:10" x14ac:dyDescent="0.25">
      <c r="A168" s="267" t="s">
        <v>0</v>
      </c>
      <c r="B168" s="268"/>
      <c r="C168" s="268"/>
      <c r="D168" s="268"/>
      <c r="E168" s="268"/>
      <c r="F168" s="269"/>
      <c r="G168" s="41">
        <v>0</v>
      </c>
      <c r="H168" s="239">
        <f t="shared" si="2"/>
        <v>0</v>
      </c>
      <c r="I168" s="240"/>
      <c r="J168" s="35"/>
    </row>
    <row r="169" spans="1:10" x14ac:dyDescent="0.25">
      <c r="A169" s="267" t="s">
        <v>0</v>
      </c>
      <c r="B169" s="268"/>
      <c r="C169" s="268"/>
      <c r="D169" s="268"/>
      <c r="E169" s="268"/>
      <c r="F169" s="269"/>
      <c r="G169" s="41">
        <v>0</v>
      </c>
      <c r="H169" s="239">
        <f t="shared" si="2"/>
        <v>0</v>
      </c>
      <c r="I169" s="240"/>
      <c r="J169" s="35"/>
    </row>
    <row r="170" spans="1:10" x14ac:dyDescent="0.25">
      <c r="A170" s="267" t="s">
        <v>0</v>
      </c>
      <c r="B170" s="268"/>
      <c r="C170" s="268"/>
      <c r="D170" s="268"/>
      <c r="E170" s="268"/>
      <c r="F170" s="269"/>
      <c r="G170" s="41">
        <v>0</v>
      </c>
      <c r="H170" s="239">
        <f t="shared" si="2"/>
        <v>0</v>
      </c>
      <c r="I170" s="240"/>
      <c r="J170" s="35"/>
    </row>
    <row r="171" spans="1:10" x14ac:dyDescent="0.25">
      <c r="A171" s="267" t="s">
        <v>0</v>
      </c>
      <c r="B171" s="268"/>
      <c r="C171" s="268"/>
      <c r="D171" s="268"/>
      <c r="E171" s="268"/>
      <c r="F171" s="269"/>
      <c r="G171" s="41">
        <v>0</v>
      </c>
      <c r="H171" s="239">
        <f t="shared" si="2"/>
        <v>0</v>
      </c>
      <c r="I171" s="240"/>
      <c r="J171" s="35"/>
    </row>
    <row r="172" spans="1:10" x14ac:dyDescent="0.25">
      <c r="A172" s="267" t="s">
        <v>0</v>
      </c>
      <c r="B172" s="268"/>
      <c r="C172" s="268"/>
      <c r="D172" s="268"/>
      <c r="E172" s="268"/>
      <c r="F172" s="269"/>
      <c r="G172" s="41">
        <v>0</v>
      </c>
      <c r="H172" s="239">
        <f t="shared" si="2"/>
        <v>0</v>
      </c>
      <c r="I172" s="240"/>
      <c r="J172" s="35"/>
    </row>
    <row r="173" spans="1:10" x14ac:dyDescent="0.25">
      <c r="A173" s="267" t="s">
        <v>0</v>
      </c>
      <c r="B173" s="268"/>
      <c r="C173" s="268"/>
      <c r="D173" s="268"/>
      <c r="E173" s="268"/>
      <c r="F173" s="269"/>
      <c r="G173" s="41">
        <v>0</v>
      </c>
      <c r="H173" s="239">
        <f t="shared" ref="H173" si="3">G173/60</f>
        <v>0</v>
      </c>
      <c r="I173" s="240"/>
      <c r="J173" s="35"/>
    </row>
    <row r="174" spans="1:10" x14ac:dyDescent="0.25">
      <c r="A174" s="267" t="s">
        <v>0</v>
      </c>
      <c r="B174" s="268"/>
      <c r="C174" s="268"/>
      <c r="D174" s="268"/>
      <c r="E174" s="268"/>
      <c r="F174" s="269"/>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67" t="s">
        <v>0</v>
      </c>
      <c r="B181" s="268"/>
      <c r="C181" s="268"/>
      <c r="D181" s="268"/>
      <c r="E181" s="268"/>
      <c r="F181" s="269"/>
      <c r="G181" s="41">
        <v>0</v>
      </c>
      <c r="H181" s="222">
        <f>G181/60</f>
        <v>0</v>
      </c>
      <c r="I181" s="223"/>
      <c r="J181" s="35"/>
    </row>
    <row r="182" spans="1:11" hidden="1" x14ac:dyDescent="0.25">
      <c r="A182" s="267" t="s">
        <v>0</v>
      </c>
      <c r="B182" s="268"/>
      <c r="C182" s="268"/>
      <c r="D182" s="268"/>
      <c r="E182" s="268"/>
      <c r="F182" s="269"/>
      <c r="G182" s="41">
        <v>0</v>
      </c>
      <c r="H182" s="222">
        <f t="shared" ref="H182:H191" si="4">G182/60</f>
        <v>0</v>
      </c>
      <c r="I182" s="223"/>
      <c r="J182" s="35"/>
    </row>
    <row r="183" spans="1:11" hidden="1" x14ac:dyDescent="0.25">
      <c r="A183" s="267" t="s">
        <v>0</v>
      </c>
      <c r="B183" s="268"/>
      <c r="C183" s="268"/>
      <c r="D183" s="268"/>
      <c r="E183" s="268"/>
      <c r="F183" s="269"/>
      <c r="G183" s="41">
        <v>0</v>
      </c>
      <c r="H183" s="222">
        <f t="shared" si="4"/>
        <v>0</v>
      </c>
      <c r="I183" s="223"/>
      <c r="J183" s="35"/>
    </row>
    <row r="184" spans="1:11" hidden="1" x14ac:dyDescent="0.25">
      <c r="A184" s="267" t="s">
        <v>0</v>
      </c>
      <c r="B184" s="268"/>
      <c r="C184" s="268"/>
      <c r="D184" s="268"/>
      <c r="E184" s="268"/>
      <c r="F184" s="269"/>
      <c r="G184" s="41">
        <v>0</v>
      </c>
      <c r="H184" s="222">
        <f t="shared" si="4"/>
        <v>0</v>
      </c>
      <c r="I184" s="223"/>
      <c r="J184" s="35"/>
    </row>
    <row r="185" spans="1:11" hidden="1" x14ac:dyDescent="0.25">
      <c r="A185" s="267" t="s">
        <v>0</v>
      </c>
      <c r="B185" s="268"/>
      <c r="C185" s="268"/>
      <c r="D185" s="268"/>
      <c r="E185" s="268"/>
      <c r="F185" s="269"/>
      <c r="G185" s="41">
        <v>0</v>
      </c>
      <c r="H185" s="222">
        <f t="shared" si="4"/>
        <v>0</v>
      </c>
      <c r="I185" s="223"/>
      <c r="J185" s="35"/>
    </row>
    <row r="186" spans="1:11" hidden="1" x14ac:dyDescent="0.25">
      <c r="A186" s="267" t="s">
        <v>0</v>
      </c>
      <c r="B186" s="268"/>
      <c r="C186" s="268"/>
      <c r="D186" s="268"/>
      <c r="E186" s="268"/>
      <c r="F186" s="269"/>
      <c r="G186" s="41">
        <v>0</v>
      </c>
      <c r="H186" s="222">
        <f t="shared" si="4"/>
        <v>0</v>
      </c>
      <c r="I186" s="223"/>
      <c r="J186" s="35"/>
    </row>
    <row r="187" spans="1:11" hidden="1" x14ac:dyDescent="0.25">
      <c r="A187" s="267" t="s">
        <v>0</v>
      </c>
      <c r="B187" s="268"/>
      <c r="C187" s="268"/>
      <c r="D187" s="268"/>
      <c r="E187" s="268"/>
      <c r="F187" s="269"/>
      <c r="G187" s="41">
        <v>0</v>
      </c>
      <c r="H187" s="222">
        <f t="shared" si="4"/>
        <v>0</v>
      </c>
      <c r="I187" s="223"/>
      <c r="J187" s="35"/>
    </row>
    <row r="188" spans="1:11" hidden="1" x14ac:dyDescent="0.25">
      <c r="A188" s="267" t="s">
        <v>0</v>
      </c>
      <c r="B188" s="268"/>
      <c r="C188" s="268"/>
      <c r="D188" s="268"/>
      <c r="E188" s="268"/>
      <c r="F188" s="269"/>
      <c r="G188" s="41">
        <v>0</v>
      </c>
      <c r="H188" s="222">
        <f t="shared" si="4"/>
        <v>0</v>
      </c>
      <c r="I188" s="223"/>
      <c r="J188" s="35"/>
    </row>
    <row r="189" spans="1:11" hidden="1" x14ac:dyDescent="0.25">
      <c r="A189" s="267" t="s">
        <v>0</v>
      </c>
      <c r="B189" s="268"/>
      <c r="C189" s="268"/>
      <c r="D189" s="268"/>
      <c r="E189" s="268"/>
      <c r="F189" s="269"/>
      <c r="G189" s="41">
        <v>0</v>
      </c>
      <c r="H189" s="222">
        <f t="shared" si="4"/>
        <v>0</v>
      </c>
      <c r="I189" s="223"/>
      <c r="J189" s="35"/>
    </row>
    <row r="190" spans="1:11" hidden="1" x14ac:dyDescent="0.25">
      <c r="A190" s="267" t="s">
        <v>0</v>
      </c>
      <c r="B190" s="268"/>
      <c r="C190" s="268"/>
      <c r="D190" s="268"/>
      <c r="E190" s="268"/>
      <c r="F190" s="269"/>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76">
        <f>SUMPRODUCT(((((($B6="Napierville")*($H22+$H23+$I22+I23)+($B26="Napierville")*($H42+$H43+$I42+$I43))+($B46="Napierville")*($H62+$H63+$I62+$I63)))+($B66="Napierville")*($H82+$H83+$I82+$I83)+($B86="Napierville")*($H102+$H103+$I102+$I103)+($B106="Napierville")*($H122+$H123+$I122+$I123)+($B126="Napierville")*($H142+$H143+$I142+$I143)+(H181+H182+H183+H184+H185+H186+H187+H188+H189+H190+H191)))</f>
        <v>0</v>
      </c>
      <c r="I192" s="277"/>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67" t="s">
        <v>0</v>
      </c>
      <c r="B198" s="268"/>
      <c r="C198" s="268"/>
      <c r="D198" s="268"/>
      <c r="E198" s="268"/>
      <c r="F198" s="269"/>
      <c r="G198" s="41">
        <v>0</v>
      </c>
      <c r="H198" s="222">
        <f>G198/60</f>
        <v>0</v>
      </c>
      <c r="I198" s="223"/>
      <c r="J198" s="35"/>
    </row>
    <row r="199" spans="1:11" hidden="1" x14ac:dyDescent="0.25">
      <c r="A199" s="267" t="s">
        <v>0</v>
      </c>
      <c r="B199" s="268"/>
      <c r="C199" s="268"/>
      <c r="D199" s="268"/>
      <c r="E199" s="268"/>
      <c r="F199" s="269"/>
      <c r="G199" s="41">
        <v>0</v>
      </c>
      <c r="H199" s="222">
        <f t="shared" ref="H199:H207" si="5">G199/60</f>
        <v>0</v>
      </c>
      <c r="I199" s="223"/>
      <c r="J199" s="35"/>
    </row>
    <row r="200" spans="1:11" hidden="1" x14ac:dyDescent="0.25">
      <c r="A200" s="267" t="s">
        <v>0</v>
      </c>
      <c r="B200" s="268"/>
      <c r="C200" s="268"/>
      <c r="D200" s="268"/>
      <c r="E200" s="268"/>
      <c r="F200" s="269"/>
      <c r="G200" s="41">
        <v>0</v>
      </c>
      <c r="H200" s="222">
        <f t="shared" si="5"/>
        <v>0</v>
      </c>
      <c r="I200" s="223"/>
      <c r="J200" s="35"/>
    </row>
    <row r="201" spans="1:11" hidden="1" x14ac:dyDescent="0.25">
      <c r="A201" s="267" t="s">
        <v>0</v>
      </c>
      <c r="B201" s="268"/>
      <c r="C201" s="268"/>
      <c r="D201" s="268"/>
      <c r="E201" s="268"/>
      <c r="F201" s="269"/>
      <c r="G201" s="41">
        <v>0</v>
      </c>
      <c r="H201" s="222">
        <f t="shared" si="5"/>
        <v>0</v>
      </c>
      <c r="I201" s="223"/>
      <c r="J201" s="35"/>
    </row>
    <row r="202" spans="1:11" hidden="1" x14ac:dyDescent="0.25">
      <c r="A202" s="267" t="s">
        <v>0</v>
      </c>
      <c r="B202" s="268"/>
      <c r="C202" s="268"/>
      <c r="D202" s="268"/>
      <c r="E202" s="268"/>
      <c r="F202" s="269"/>
      <c r="G202" s="41">
        <v>0</v>
      </c>
      <c r="H202" s="222">
        <f t="shared" si="5"/>
        <v>0</v>
      </c>
      <c r="I202" s="223"/>
      <c r="J202" s="35"/>
    </row>
    <row r="203" spans="1:11" hidden="1" x14ac:dyDescent="0.25">
      <c r="A203" s="267" t="s">
        <v>0</v>
      </c>
      <c r="B203" s="268"/>
      <c r="C203" s="268"/>
      <c r="D203" s="268"/>
      <c r="E203" s="268"/>
      <c r="F203" s="269"/>
      <c r="G203" s="41">
        <v>0</v>
      </c>
      <c r="H203" s="222">
        <f t="shared" si="5"/>
        <v>0</v>
      </c>
      <c r="I203" s="223"/>
      <c r="J203" s="35"/>
    </row>
    <row r="204" spans="1:11" hidden="1" x14ac:dyDescent="0.25">
      <c r="A204" s="267" t="s">
        <v>0</v>
      </c>
      <c r="B204" s="268"/>
      <c r="C204" s="268"/>
      <c r="D204" s="268"/>
      <c r="E204" s="268"/>
      <c r="F204" s="269"/>
      <c r="G204" s="41">
        <v>0</v>
      </c>
      <c r="H204" s="222">
        <f t="shared" si="5"/>
        <v>0</v>
      </c>
      <c r="I204" s="223"/>
      <c r="J204" s="35"/>
    </row>
    <row r="205" spans="1:11" hidden="1" x14ac:dyDescent="0.25">
      <c r="A205" s="267" t="s">
        <v>0</v>
      </c>
      <c r="B205" s="268"/>
      <c r="C205" s="268"/>
      <c r="D205" s="268"/>
      <c r="E205" s="268"/>
      <c r="F205" s="269"/>
      <c r="G205" s="41">
        <v>0</v>
      </c>
      <c r="H205" s="222">
        <f t="shared" si="5"/>
        <v>0</v>
      </c>
      <c r="I205" s="223"/>
      <c r="J205" s="35"/>
    </row>
    <row r="206" spans="1:11" hidden="1" x14ac:dyDescent="0.25">
      <c r="A206" s="267" t="s">
        <v>0</v>
      </c>
      <c r="B206" s="268"/>
      <c r="C206" s="268"/>
      <c r="D206" s="268"/>
      <c r="E206" s="268"/>
      <c r="F206" s="269"/>
      <c r="G206" s="41">
        <v>0</v>
      </c>
      <c r="H206" s="222">
        <f t="shared" si="5"/>
        <v>0</v>
      </c>
      <c r="I206" s="223"/>
      <c r="J206" s="35"/>
    </row>
    <row r="207" spans="1:11" hidden="1" x14ac:dyDescent="0.25">
      <c r="A207" s="267" t="s">
        <v>0</v>
      </c>
      <c r="B207" s="268"/>
      <c r="C207" s="268"/>
      <c r="D207" s="268"/>
      <c r="E207" s="268"/>
      <c r="F207" s="269"/>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0</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73" t="s">
        <v>0</v>
      </c>
      <c r="B216" s="273"/>
      <c r="C216" s="273"/>
      <c r="D216" s="273"/>
      <c r="E216" s="273"/>
      <c r="F216" s="273"/>
      <c r="G216" s="273"/>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0</v>
      </c>
      <c r="I218" s="271"/>
    </row>
    <row r="219" spans="1:10" x14ac:dyDescent="0.25">
      <c r="A219" s="2" t="s">
        <v>0</v>
      </c>
      <c r="H219" s="86" t="s">
        <v>0</v>
      </c>
      <c r="I219" s="86"/>
    </row>
  </sheetData>
  <sheetProtection password="CEEF" sheet="1" objects="1" scenarios="1" formatRows="0"/>
  <mergeCells count="234">
    <mergeCell ref="A2:N2"/>
    <mergeCell ref="C26:D26"/>
    <mergeCell ref="C46:D46"/>
    <mergeCell ref="C66:D66"/>
    <mergeCell ref="C86:D86"/>
    <mergeCell ref="C106:D106"/>
    <mergeCell ref="C126:D126"/>
    <mergeCell ref="A204:F204"/>
    <mergeCell ref="A3:B3"/>
    <mergeCell ref="C6:D6"/>
    <mergeCell ref="J4:N4"/>
    <mergeCell ref="A155:F155"/>
    <mergeCell ref="H159:I159"/>
    <mergeCell ref="A122:F122"/>
    <mergeCell ref="A123:F123"/>
    <mergeCell ref="A142:F142"/>
    <mergeCell ref="H147:I147"/>
    <mergeCell ref="H148:I148"/>
    <mergeCell ref="H157:I157"/>
    <mergeCell ref="H158:I158"/>
    <mergeCell ref="H150:I150"/>
    <mergeCell ref="H151:I151"/>
    <mergeCell ref="H152:I152"/>
    <mergeCell ref="A159:G159"/>
    <mergeCell ref="A27:B27"/>
    <mergeCell ref="A28:B28"/>
    <mergeCell ref="A29:B29"/>
    <mergeCell ref="A30:B30"/>
    <mergeCell ref="A31:B31"/>
    <mergeCell ref="C5:D5"/>
    <mergeCell ref="H5:I5"/>
    <mergeCell ref="A22:F22"/>
    <mergeCell ref="A7:B7"/>
    <mergeCell ref="A8:B8"/>
    <mergeCell ref="A9:B9"/>
    <mergeCell ref="A10:B10"/>
    <mergeCell ref="A11:B11"/>
    <mergeCell ref="A12:B12"/>
    <mergeCell ref="A13:B13"/>
    <mergeCell ref="A15:B15"/>
    <mergeCell ref="A16:B16"/>
    <mergeCell ref="A17:B17"/>
    <mergeCell ref="A18:B18"/>
    <mergeCell ref="A19:B19"/>
    <mergeCell ref="A20:B20"/>
    <mergeCell ref="A21:B21"/>
    <mergeCell ref="A158:F158"/>
    <mergeCell ref="A206:F206"/>
    <mergeCell ref="A173:F173"/>
    <mergeCell ref="A174:F174"/>
    <mergeCell ref="A181:F181"/>
    <mergeCell ref="A182:F182"/>
    <mergeCell ref="A183:F183"/>
    <mergeCell ref="A184:F184"/>
    <mergeCell ref="A185:F185"/>
    <mergeCell ref="A186:F186"/>
    <mergeCell ref="A187:F187"/>
    <mergeCell ref="A188:F188"/>
    <mergeCell ref="A189:F189"/>
    <mergeCell ref="A190:F190"/>
    <mergeCell ref="A198:F198"/>
    <mergeCell ref="A199:F199"/>
    <mergeCell ref="A200:F200"/>
    <mergeCell ref="A201:F201"/>
    <mergeCell ref="A202:F202"/>
    <mergeCell ref="A203:F203"/>
    <mergeCell ref="A191:F191"/>
    <mergeCell ref="A205:F205"/>
    <mergeCell ref="A1:N1"/>
    <mergeCell ref="H218:I218"/>
    <mergeCell ref="A23:F23"/>
    <mergeCell ref="A143:F143"/>
    <mergeCell ref="A42:F42"/>
    <mergeCell ref="A43:F43"/>
    <mergeCell ref="A62:F62"/>
    <mergeCell ref="A63:F63"/>
    <mergeCell ref="A82:F82"/>
    <mergeCell ref="A83:F83"/>
    <mergeCell ref="A102:F102"/>
    <mergeCell ref="A103:F103"/>
    <mergeCell ref="H166:I166"/>
    <mergeCell ref="H167:I167"/>
    <mergeCell ref="H149:I149"/>
    <mergeCell ref="H164:I164"/>
    <mergeCell ref="H156:I156"/>
    <mergeCell ref="A148:F148"/>
    <mergeCell ref="A149:F149"/>
    <mergeCell ref="A150:F150"/>
    <mergeCell ref="A151:F151"/>
    <mergeCell ref="A152:F152"/>
    <mergeCell ref="A153:F153"/>
    <mergeCell ref="A154:F154"/>
    <mergeCell ref="H154:I154"/>
    <mergeCell ref="H155:I155"/>
    <mergeCell ref="H153:I153"/>
    <mergeCell ref="A128:B128"/>
    <mergeCell ref="A156:F156"/>
    <mergeCell ref="A157:F157"/>
    <mergeCell ref="A140:B140"/>
    <mergeCell ref="A141:B141"/>
    <mergeCell ref="A135:B135"/>
    <mergeCell ref="A136:B136"/>
    <mergeCell ref="A137:B137"/>
    <mergeCell ref="A138:B138"/>
    <mergeCell ref="A139:B139"/>
    <mergeCell ref="A129:B129"/>
    <mergeCell ref="A130:B130"/>
    <mergeCell ref="A131:B131"/>
    <mergeCell ref="A132:B132"/>
    <mergeCell ref="A133:B133"/>
    <mergeCell ref="H198:I198"/>
    <mergeCell ref="H199:I199"/>
    <mergeCell ref="H200:I200"/>
    <mergeCell ref="H190:I190"/>
    <mergeCell ref="H191:I191"/>
    <mergeCell ref="H193:I193"/>
    <mergeCell ref="H197:I197"/>
    <mergeCell ref="H176:I176"/>
    <mergeCell ref="H172:I172"/>
    <mergeCell ref="H174:I174"/>
    <mergeCell ref="H186:I186"/>
    <mergeCell ref="H187:I187"/>
    <mergeCell ref="H188:I188"/>
    <mergeCell ref="H189:I189"/>
    <mergeCell ref="H160:I160"/>
    <mergeCell ref="A175:G175"/>
    <mergeCell ref="H175:I175"/>
    <mergeCell ref="H171:I171"/>
    <mergeCell ref="H173:I173"/>
    <mergeCell ref="H165:I165"/>
    <mergeCell ref="A192:G192"/>
    <mergeCell ref="H192:I192"/>
    <mergeCell ref="H180:I180"/>
    <mergeCell ref="H181:I181"/>
    <mergeCell ref="H182:I182"/>
    <mergeCell ref="H183:I183"/>
    <mergeCell ref="H184:I184"/>
    <mergeCell ref="H185:I185"/>
    <mergeCell ref="H169:I169"/>
    <mergeCell ref="H170:I170"/>
    <mergeCell ref="A165:F165"/>
    <mergeCell ref="A166:F166"/>
    <mergeCell ref="A167:F167"/>
    <mergeCell ref="A168:F168"/>
    <mergeCell ref="A169:F169"/>
    <mergeCell ref="A170:F170"/>
    <mergeCell ref="A171:F171"/>
    <mergeCell ref="A172:F172"/>
    <mergeCell ref="H217:I217"/>
    <mergeCell ref="H207:I207"/>
    <mergeCell ref="A208:G208"/>
    <mergeCell ref="H208:I208"/>
    <mergeCell ref="H209:I209"/>
    <mergeCell ref="A216:G216"/>
    <mergeCell ref="H216:I216"/>
    <mergeCell ref="H215:I215"/>
    <mergeCell ref="A215:G215"/>
    <mergeCell ref="A213:G213"/>
    <mergeCell ref="H213:I213"/>
    <mergeCell ref="H212:I212"/>
    <mergeCell ref="A207:F207"/>
    <mergeCell ref="H206:I206"/>
    <mergeCell ref="H204:I204"/>
    <mergeCell ref="H205:I205"/>
    <mergeCell ref="H201:I201"/>
    <mergeCell ref="H202:I202"/>
    <mergeCell ref="H168:I168"/>
    <mergeCell ref="H203:I203"/>
    <mergeCell ref="A33:B33"/>
    <mergeCell ref="A35:B35"/>
    <mergeCell ref="A36:B36"/>
    <mergeCell ref="A37:B37"/>
    <mergeCell ref="A38:B38"/>
    <mergeCell ref="A57:B57"/>
    <mergeCell ref="A58:B58"/>
    <mergeCell ref="A59:B59"/>
    <mergeCell ref="A81:B81"/>
    <mergeCell ref="A87:B87"/>
    <mergeCell ref="A88:B88"/>
    <mergeCell ref="A89:B89"/>
    <mergeCell ref="A90:B90"/>
    <mergeCell ref="A77:B77"/>
    <mergeCell ref="A78:B78"/>
    <mergeCell ref="A79:B79"/>
    <mergeCell ref="A80:B80"/>
    <mergeCell ref="A32:B32"/>
    <mergeCell ref="A49:B49"/>
    <mergeCell ref="A50:B50"/>
    <mergeCell ref="A51:B51"/>
    <mergeCell ref="A76:B76"/>
    <mergeCell ref="A52:B52"/>
    <mergeCell ref="A53:B53"/>
    <mergeCell ref="A39:B39"/>
    <mergeCell ref="A40:B40"/>
    <mergeCell ref="A41:B41"/>
    <mergeCell ref="A47:B47"/>
    <mergeCell ref="A48:B48"/>
    <mergeCell ref="A60:B60"/>
    <mergeCell ref="A61:B61"/>
    <mergeCell ref="A70:B70"/>
    <mergeCell ref="A71:B71"/>
    <mergeCell ref="A72:B72"/>
    <mergeCell ref="A73:B73"/>
    <mergeCell ref="A75:B75"/>
    <mergeCell ref="A67:B67"/>
    <mergeCell ref="A68:B68"/>
    <mergeCell ref="A107:B107"/>
    <mergeCell ref="A108:B108"/>
    <mergeCell ref="A109:B109"/>
    <mergeCell ref="A110:B110"/>
    <mergeCell ref="A111:B111"/>
    <mergeCell ref="A69:B69"/>
    <mergeCell ref="A55:B55"/>
    <mergeCell ref="A56:B56"/>
    <mergeCell ref="A100:B100"/>
    <mergeCell ref="A101:B101"/>
    <mergeCell ref="A91:B91"/>
    <mergeCell ref="A92:B92"/>
    <mergeCell ref="A93:B93"/>
    <mergeCell ref="A95:B95"/>
    <mergeCell ref="A96:B96"/>
    <mergeCell ref="A97:B97"/>
    <mergeCell ref="A98:B98"/>
    <mergeCell ref="A99:B99"/>
    <mergeCell ref="A118:B118"/>
    <mergeCell ref="A119:B119"/>
    <mergeCell ref="A120:B120"/>
    <mergeCell ref="A121:B121"/>
    <mergeCell ref="A127:B127"/>
    <mergeCell ref="A112:B112"/>
    <mergeCell ref="A113:B113"/>
    <mergeCell ref="A115:B115"/>
    <mergeCell ref="A116:B116"/>
    <mergeCell ref="A117:B117"/>
  </mergeCells>
  <pageMargins left="0.70866141732283505" right="0.70866141732283505" top="0.74803149606299202" bottom="0.74803149606299202" header="0.31496062992126" footer="0.31496062992126"/>
  <pageSetup paperSize="5" orientation="landscape" horizontalDpi="4294967294" verticalDpi="0" r:id="rId1"/>
  <headerFooter differentFirst="1">
    <oddHeader>&amp;L&amp;"-,Gras italique" &amp;C&amp;"+,Gras italique"&amp;8 Présences 2016
Paie : 6</oddHeader>
    <oddFooter xml:space="preserve">&amp;C&amp;P / 7 &amp;R </oddFooter>
    <firstHeader xml:space="preserve">&amp;L&amp;"-,Gras" &amp;C&amp;"-,Gras italique"&amp;16 </firstHeader>
    <firstFooter xml:space="preserve">&amp;C </firstFoot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tabColor theme="0" tint="-0.14999847407452621"/>
  </sheetPr>
  <dimension ref="A1:Q219"/>
  <sheetViews>
    <sheetView showGridLines="0" zoomScaleNormal="100" zoomScalePageLayoutView="140" workbookViewId="0">
      <pane ySplit="5" topLeftCell="A135" activePane="bottomLeft" state="frozen"/>
      <selection activeCell="R16" sqref="R16"/>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133</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'6'!I126+1</f>
        <v>42443</v>
      </c>
      <c r="I6" s="81">
        <f>H126+1</f>
        <v>42450</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f>SUMPRODUCT(($H7="r")*(G7)+($I7="r")*(G7))+'6'!J7-K7-M7</f>
        <v>0</v>
      </c>
      <c r="K7" s="138">
        <v>0</v>
      </c>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SUMPRODUCT(($H8="r")*(G8)+($I8="r")*(G8))+'6'!J8-K8-M8</f>
        <v>0</v>
      </c>
      <c r="K8" s="138">
        <v>0</v>
      </c>
      <c r="L8" s="139"/>
      <c r="M8" s="132">
        <v>0</v>
      </c>
      <c r="N8" s="133"/>
    </row>
    <row r="9" spans="1:15" ht="14.25" customHeight="1" x14ac:dyDescent="0.25">
      <c r="A9" s="206" t="s">
        <v>15</v>
      </c>
      <c r="B9" s="207"/>
      <c r="C9" s="52" t="s">
        <v>0</v>
      </c>
      <c r="D9" s="52"/>
      <c r="E9" s="193"/>
      <c r="F9" s="14" t="s">
        <v>75</v>
      </c>
      <c r="G9" s="54">
        <v>0</v>
      </c>
      <c r="H9" s="148" t="s">
        <v>0</v>
      </c>
      <c r="I9" s="153" t="s">
        <v>0</v>
      </c>
      <c r="J9" s="66">
        <f>SUMPRODUCT(($H9="r")*(G9)+($I9="r")*(G9))+'6'!J9-K9-M9</f>
        <v>0</v>
      </c>
      <c r="K9" s="138">
        <v>0</v>
      </c>
      <c r="L9" s="139"/>
      <c r="M9" s="132">
        <v>0</v>
      </c>
      <c r="N9" s="133"/>
    </row>
    <row r="10" spans="1:15" ht="14.25" customHeight="1" x14ac:dyDescent="0.25">
      <c r="A10" s="206" t="s">
        <v>155</v>
      </c>
      <c r="B10" s="207"/>
      <c r="C10" s="52" t="s">
        <v>0</v>
      </c>
      <c r="D10" s="52"/>
      <c r="E10" s="193"/>
      <c r="F10" s="14" t="s">
        <v>156</v>
      </c>
      <c r="G10" s="54">
        <v>45</v>
      </c>
      <c r="H10" s="148" t="s">
        <v>0</v>
      </c>
      <c r="I10" s="153" t="s">
        <v>0</v>
      </c>
      <c r="J10" s="66">
        <f>SUMPRODUCT(($H10="r")*(G10)+($I10="r")*(G10))+'6'!J10-K10-M10</f>
        <v>0</v>
      </c>
      <c r="K10" s="138">
        <v>0</v>
      </c>
      <c r="L10" s="139"/>
      <c r="M10" s="132">
        <v>0</v>
      </c>
      <c r="N10" s="133"/>
      <c r="O10" s="3"/>
    </row>
    <row r="11" spans="1:15" ht="14.25" customHeight="1" x14ac:dyDescent="0.25">
      <c r="A11" s="206" t="s">
        <v>157</v>
      </c>
      <c r="B11" s="207"/>
      <c r="C11" s="52"/>
      <c r="D11" s="52"/>
      <c r="E11" s="193"/>
      <c r="F11" s="14" t="s">
        <v>158</v>
      </c>
      <c r="G11" s="54">
        <v>30</v>
      </c>
      <c r="H11" s="148" t="s">
        <v>0</v>
      </c>
      <c r="I11" s="153" t="s">
        <v>0</v>
      </c>
      <c r="J11" s="66">
        <f>SUMPRODUCT(($H11="r")*(G11)+($I11="r")*(G11))+'6'!J11-K11-M11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0</v>
      </c>
      <c r="I12" s="153" t="s">
        <v>0</v>
      </c>
      <c r="J12" s="66">
        <f>SUMPRODUCT(($H12="r")*(G12)+($I12="r")*(G12))+'6'!J12-K12-M12</f>
        <v>0</v>
      </c>
      <c r="K12" s="138">
        <v>0</v>
      </c>
      <c r="L12" s="139"/>
      <c r="M12" s="132">
        <v>0</v>
      </c>
      <c r="N12" s="133"/>
    </row>
    <row r="13" spans="1:15" ht="15.75" thickBot="1" x14ac:dyDescent="0.3">
      <c r="A13" s="206" t="s">
        <v>161</v>
      </c>
      <c r="B13" s="207"/>
      <c r="C13" s="162"/>
      <c r="D13" s="162"/>
      <c r="E13" s="194"/>
      <c r="F13" s="14" t="s">
        <v>162</v>
      </c>
      <c r="G13" s="54">
        <v>90</v>
      </c>
      <c r="H13" s="149" t="s">
        <v>0</v>
      </c>
      <c r="I13" s="154" t="s">
        <v>0</v>
      </c>
      <c r="J13" s="66">
        <f>SUMPRODUCT(($H13="r")*(G13)+($I13="r")*(G13))+'6'!J13-K13-M13</f>
        <v>0</v>
      </c>
      <c r="K13" s="138">
        <v>0</v>
      </c>
      <c r="L13" s="140"/>
      <c r="M13" s="132">
        <v>0</v>
      </c>
      <c r="N13" s="134"/>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56" t="s">
        <v>0</v>
      </c>
    </row>
    <row r="15" spans="1:15" x14ac:dyDescent="0.25">
      <c r="A15" s="206" t="s">
        <v>163</v>
      </c>
      <c r="B15" s="207"/>
      <c r="C15" s="164"/>
      <c r="D15" s="164"/>
      <c r="E15" s="196"/>
      <c r="F15" s="14" t="s">
        <v>165</v>
      </c>
      <c r="G15" s="54">
        <v>60</v>
      </c>
      <c r="H15" s="147" t="s">
        <v>0</v>
      </c>
      <c r="I15" s="152" t="s">
        <v>0</v>
      </c>
      <c r="J15" s="66">
        <f>SUMPRODUCT(($H15="r")*(G15)+($I15="r")*(G15))+'6'!J15-K15-M15</f>
        <v>0</v>
      </c>
      <c r="K15" s="138">
        <v>0</v>
      </c>
      <c r="L15" s="141"/>
      <c r="M15" s="132">
        <v>0</v>
      </c>
      <c r="N15" s="135"/>
    </row>
    <row r="16" spans="1:15" x14ac:dyDescent="0.25">
      <c r="A16" s="206" t="s">
        <v>164</v>
      </c>
      <c r="B16" s="207"/>
      <c r="C16" s="52"/>
      <c r="D16" s="52"/>
      <c r="E16" s="193"/>
      <c r="F16" s="14" t="s">
        <v>166</v>
      </c>
      <c r="G16" s="54">
        <v>60</v>
      </c>
      <c r="H16" s="148" t="s">
        <v>0</v>
      </c>
      <c r="I16" s="153" t="s">
        <v>0</v>
      </c>
      <c r="J16" s="66">
        <f>SUMPRODUCT(($H16="r")*(G16)+($I16="r")*(G16))+'6'!J16-K16-M16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SUMPRODUCT(($H17="r")*(G17)+($I17="r")*(G17))+'6'!J17-K17-M17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SUMPRODUCT(($H18="r")*(G18)+($I18="r")*(G18))+'6'!J18-K18-M18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SUMPRODUCT(($H19="r")*(G19)+($I19="r")*(G19))+'6'!J19-K19-M19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SUMPRODUCT(($H20="r")*(G20)+($I20="r")*(G20))+'6'!J20-K20-M20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SUMPRODUCT(($H21="r")*(G21)+($I21="r")*(G21))+'6'!J21-K21-M21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04"/>
    </row>
    <row r="26" spans="1:14" ht="15.75" thickBot="1" x14ac:dyDescent="0.3">
      <c r="A26" s="114" t="s">
        <v>3</v>
      </c>
      <c r="B26" s="94" t="s">
        <v>115</v>
      </c>
      <c r="C26" s="213" t="s">
        <v>153</v>
      </c>
      <c r="D26" s="214"/>
      <c r="E26" s="192" t="s">
        <v>151</v>
      </c>
      <c r="F26" s="122" t="s">
        <v>126</v>
      </c>
      <c r="G26" s="47" t="s">
        <v>2</v>
      </c>
      <c r="H26" s="81">
        <f>H6+1</f>
        <v>42444</v>
      </c>
      <c r="I26" s="81">
        <f>I6+1</f>
        <v>42451</v>
      </c>
      <c r="J26" s="125" t="s">
        <v>77</v>
      </c>
      <c r="K26" s="126" t="s">
        <v>76</v>
      </c>
      <c r="L26" s="127" t="s">
        <v>6</v>
      </c>
      <c r="M26" s="123" t="s">
        <v>76</v>
      </c>
      <c r="N26" s="124" t="s">
        <v>6</v>
      </c>
    </row>
    <row r="27" spans="1:14" x14ac:dyDescent="0.25">
      <c r="A27" s="206" t="s">
        <v>16</v>
      </c>
      <c r="B27" s="207"/>
      <c r="C27" s="166" t="s">
        <v>0</v>
      </c>
      <c r="D27" s="166"/>
      <c r="E27" s="197"/>
      <c r="F27" s="115" t="s">
        <v>75</v>
      </c>
      <c r="G27" s="30">
        <v>0</v>
      </c>
      <c r="H27" s="147" t="s">
        <v>0</v>
      </c>
      <c r="I27" s="152" t="s">
        <v>0</v>
      </c>
      <c r="J27" s="66">
        <f>SUMPRODUCT(($H27="r")*(G27)+($I27="r")*(G27))+'6'!J27-K27-M27</f>
        <v>0</v>
      </c>
      <c r="K27" s="138">
        <v>0</v>
      </c>
      <c r="L27" s="139" t="s">
        <v>0</v>
      </c>
      <c r="M27" s="132">
        <v>0</v>
      </c>
      <c r="N27" s="133" t="s">
        <v>0</v>
      </c>
    </row>
    <row r="28" spans="1:14" x14ac:dyDescent="0.25">
      <c r="A28" s="206" t="s">
        <v>17</v>
      </c>
      <c r="B28" s="207"/>
      <c r="C28" s="166"/>
      <c r="D28" s="166"/>
      <c r="E28" s="198"/>
      <c r="F28" s="14" t="s">
        <v>75</v>
      </c>
      <c r="G28" s="44">
        <v>0</v>
      </c>
      <c r="H28" s="148" t="s">
        <v>0</v>
      </c>
      <c r="I28" s="153" t="s">
        <v>0</v>
      </c>
      <c r="J28" s="66">
        <f>SUMPRODUCT(($H28="r")*(G28)+($I28="r")*(G28))+'6'!J28-K28-M28</f>
        <v>0</v>
      </c>
      <c r="K28" s="138">
        <v>0</v>
      </c>
      <c r="L28" s="139"/>
      <c r="M28" s="132">
        <v>0</v>
      </c>
      <c r="N28" s="133"/>
    </row>
    <row r="29" spans="1:14" x14ac:dyDescent="0.25">
      <c r="A29" s="206" t="s">
        <v>18</v>
      </c>
      <c r="B29" s="207"/>
      <c r="C29" s="166"/>
      <c r="D29" s="166"/>
      <c r="E29" s="198"/>
      <c r="F29" s="14" t="s">
        <v>75</v>
      </c>
      <c r="G29" s="44">
        <v>0</v>
      </c>
      <c r="H29" s="148" t="s">
        <v>0</v>
      </c>
      <c r="I29" s="153" t="s">
        <v>0</v>
      </c>
      <c r="J29" s="66">
        <f>SUMPRODUCT(($H29="r")*(G29)+($I29="r")*(G29))+'6'!J29-K29-M29</f>
        <v>0</v>
      </c>
      <c r="K29" s="138">
        <v>0</v>
      </c>
      <c r="L29" s="139"/>
      <c r="M29" s="132">
        <v>0</v>
      </c>
      <c r="N29" s="133"/>
    </row>
    <row r="30" spans="1:14" x14ac:dyDescent="0.25">
      <c r="A30" s="206" t="s">
        <v>19</v>
      </c>
      <c r="B30" s="207"/>
      <c r="C30" s="166"/>
      <c r="D30" s="166"/>
      <c r="E30" s="198"/>
      <c r="F30" s="14" t="s">
        <v>75</v>
      </c>
      <c r="G30" s="44">
        <v>0</v>
      </c>
      <c r="H30" s="148" t="s">
        <v>0</v>
      </c>
      <c r="I30" s="153" t="s">
        <v>0</v>
      </c>
      <c r="J30" s="66">
        <f>SUMPRODUCT(($H30="r")*(G30)+($I30="r")*(G30))+'6'!J30-K30-M30</f>
        <v>0</v>
      </c>
      <c r="K30" s="138">
        <v>0</v>
      </c>
      <c r="L30" s="139"/>
      <c r="M30" s="132">
        <v>0</v>
      </c>
      <c r="N30" s="133"/>
    </row>
    <row r="31" spans="1:14" x14ac:dyDescent="0.25">
      <c r="A31" s="206" t="s">
        <v>20</v>
      </c>
      <c r="B31" s="207"/>
      <c r="C31" s="166"/>
      <c r="D31" s="166"/>
      <c r="E31" s="198"/>
      <c r="F31" s="14" t="s">
        <v>75</v>
      </c>
      <c r="G31" s="44">
        <v>0</v>
      </c>
      <c r="H31" s="148" t="s">
        <v>0</v>
      </c>
      <c r="I31" s="153" t="s">
        <v>0</v>
      </c>
      <c r="J31" s="66">
        <f>SUMPRODUCT(($H31="r")*(G31)+($I31="r")*(G31))+'6'!J31-K31-M31</f>
        <v>0</v>
      </c>
      <c r="K31" s="138">
        <v>0</v>
      </c>
      <c r="L31" s="139"/>
      <c r="M31" s="132">
        <v>0</v>
      </c>
      <c r="N31" s="133"/>
    </row>
    <row r="32" spans="1:14" x14ac:dyDescent="0.25">
      <c r="A32" s="206" t="s">
        <v>21</v>
      </c>
      <c r="B32" s="207"/>
      <c r="C32" s="166"/>
      <c r="D32" s="166"/>
      <c r="E32" s="198"/>
      <c r="F32" s="14" t="s">
        <v>75</v>
      </c>
      <c r="G32" s="44">
        <v>0</v>
      </c>
      <c r="H32" s="148" t="s">
        <v>0</v>
      </c>
      <c r="I32" s="153" t="s">
        <v>0</v>
      </c>
      <c r="J32" s="66">
        <f>SUMPRODUCT(($H32="r")*(G32)+($I32="r")*(G32))+'6'!J32-K32-M32</f>
        <v>0</v>
      </c>
      <c r="K32" s="138">
        <v>0</v>
      </c>
      <c r="L32" s="139"/>
      <c r="M32" s="132">
        <v>0</v>
      </c>
      <c r="N32" s="133"/>
    </row>
    <row r="33" spans="1:17" ht="15.75" thickBot="1" x14ac:dyDescent="0.3">
      <c r="A33" s="206" t="s">
        <v>22</v>
      </c>
      <c r="B33" s="207"/>
      <c r="C33" s="168"/>
      <c r="D33" s="168"/>
      <c r="E33" s="199"/>
      <c r="F33" s="14" t="s">
        <v>75</v>
      </c>
      <c r="G33" s="44">
        <v>0</v>
      </c>
      <c r="H33" s="149" t="s">
        <v>0</v>
      </c>
      <c r="I33" s="154" t="s">
        <v>0</v>
      </c>
      <c r="J33" s="66">
        <f>SUMPRODUCT(($H33="r")*(G33)+($I33="r")*(G33))+'6'!J33-K33-M33</f>
        <v>0</v>
      </c>
      <c r="K33" s="138">
        <v>0</v>
      </c>
      <c r="L33" s="140"/>
      <c r="M33" s="132">
        <v>0</v>
      </c>
      <c r="N33" s="134"/>
    </row>
    <row r="34" spans="1:17" ht="15.75" thickBot="1" x14ac:dyDescent="0.3">
      <c r="A34" s="29" t="s">
        <v>109</v>
      </c>
      <c r="B34" s="53"/>
      <c r="C34" s="163"/>
      <c r="D34" s="163"/>
      <c r="E34" s="195"/>
      <c r="F34" s="74" t="s">
        <v>75</v>
      </c>
      <c r="G34" s="75">
        <v>0</v>
      </c>
      <c r="H34" s="73"/>
      <c r="I34" s="67"/>
      <c r="J34" s="55" t="s">
        <v>0</v>
      </c>
      <c r="K34" s="98">
        <v>0</v>
      </c>
      <c r="L34" s="136" t="s">
        <v>0</v>
      </c>
      <c r="M34" s="98">
        <v>0</v>
      </c>
      <c r="N34" s="56" t="s">
        <v>0</v>
      </c>
    </row>
    <row r="35" spans="1:17" x14ac:dyDescent="0.25">
      <c r="A35" s="206" t="s">
        <v>23</v>
      </c>
      <c r="B35" s="207"/>
      <c r="C35" s="165"/>
      <c r="D35" s="165"/>
      <c r="E35" s="197"/>
      <c r="F35" s="14" t="s">
        <v>75</v>
      </c>
      <c r="G35" s="44">
        <v>0</v>
      </c>
      <c r="H35" s="147" t="s">
        <v>0</v>
      </c>
      <c r="I35" s="152" t="s">
        <v>0</v>
      </c>
      <c r="J35" s="66">
        <f>SUMPRODUCT(($H35="r")*(G35)+($I35="r")*(G35))+'6'!J35-K35-M35</f>
        <v>0</v>
      </c>
      <c r="K35" s="138">
        <v>0</v>
      </c>
      <c r="L35" s="141"/>
      <c r="M35" s="132">
        <v>0</v>
      </c>
      <c r="N35" s="135"/>
    </row>
    <row r="36" spans="1:17" x14ac:dyDescent="0.25">
      <c r="A36" s="206" t="s">
        <v>24</v>
      </c>
      <c r="B36" s="207"/>
      <c r="C36" s="166"/>
      <c r="D36" s="166"/>
      <c r="E36" s="198"/>
      <c r="F36" s="14" t="s">
        <v>75</v>
      </c>
      <c r="G36" s="44">
        <v>0</v>
      </c>
      <c r="H36" s="148" t="s">
        <v>0</v>
      </c>
      <c r="I36" s="153" t="s">
        <v>0</v>
      </c>
      <c r="J36" s="66">
        <f>SUMPRODUCT(($H36="r")*(G36)+($I36="r")*(G36))+'6'!J36-K36-M36</f>
        <v>0</v>
      </c>
      <c r="K36" s="138">
        <v>0</v>
      </c>
      <c r="L36" s="139"/>
      <c r="M36" s="132">
        <v>0</v>
      </c>
      <c r="N36" s="133"/>
    </row>
    <row r="37" spans="1:17" x14ac:dyDescent="0.25">
      <c r="A37" s="206" t="s">
        <v>59</v>
      </c>
      <c r="B37" s="207"/>
      <c r="C37" s="166"/>
      <c r="D37" s="166"/>
      <c r="E37" s="198"/>
      <c r="F37" s="14" t="s">
        <v>75</v>
      </c>
      <c r="G37" s="44">
        <v>0</v>
      </c>
      <c r="H37" s="148" t="s">
        <v>0</v>
      </c>
      <c r="I37" s="153" t="s">
        <v>0</v>
      </c>
      <c r="J37" s="66">
        <f>SUMPRODUCT(($H37="r")*(G37)+($I37="r")*(G37))+'6'!J37-K37-M37</f>
        <v>0</v>
      </c>
      <c r="K37" s="138">
        <v>0</v>
      </c>
      <c r="L37" s="139"/>
      <c r="M37" s="132">
        <v>0</v>
      </c>
      <c r="N37" s="133"/>
    </row>
    <row r="38" spans="1:17" x14ac:dyDescent="0.25">
      <c r="A38" s="206" t="s">
        <v>82</v>
      </c>
      <c r="B38" s="207"/>
      <c r="C38" s="166"/>
      <c r="D38" s="166"/>
      <c r="E38" s="198"/>
      <c r="F38" s="14" t="s">
        <v>75</v>
      </c>
      <c r="G38" s="30">
        <v>0</v>
      </c>
      <c r="H38" s="148" t="s">
        <v>0</v>
      </c>
      <c r="I38" s="153" t="s">
        <v>0</v>
      </c>
      <c r="J38" s="66">
        <f>SUMPRODUCT(($H38="r")*(G38)+($I38="r")*(G38))+'6'!J38-K38-M38</f>
        <v>0</v>
      </c>
      <c r="K38" s="138">
        <v>0</v>
      </c>
      <c r="L38" s="139"/>
      <c r="M38" s="132">
        <v>0</v>
      </c>
      <c r="N38" s="133"/>
    </row>
    <row r="39" spans="1:17" x14ac:dyDescent="0.25">
      <c r="A39" s="208" t="s">
        <v>83</v>
      </c>
      <c r="B39" s="207"/>
      <c r="C39" s="166"/>
      <c r="D39" s="166"/>
      <c r="E39" s="198"/>
      <c r="F39" s="14" t="s">
        <v>75</v>
      </c>
      <c r="G39" s="30">
        <v>0</v>
      </c>
      <c r="H39" s="148" t="s">
        <v>0</v>
      </c>
      <c r="I39" s="153" t="s">
        <v>0</v>
      </c>
      <c r="J39" s="66">
        <f>SUMPRODUCT(($H39="r")*(G39)+($I39="r")*(G39))+'6'!J39-K39-M39</f>
        <v>0</v>
      </c>
      <c r="K39" s="138">
        <v>0</v>
      </c>
      <c r="L39" s="139"/>
      <c r="M39" s="132">
        <v>0</v>
      </c>
      <c r="N39" s="133"/>
      <c r="P39" s="3"/>
    </row>
    <row r="40" spans="1:17" x14ac:dyDescent="0.25">
      <c r="A40" s="206" t="s">
        <v>84</v>
      </c>
      <c r="B40" s="207"/>
      <c r="C40" s="166"/>
      <c r="D40" s="166"/>
      <c r="E40" s="198"/>
      <c r="F40" s="14" t="s">
        <v>75</v>
      </c>
      <c r="G40" s="30">
        <v>0</v>
      </c>
      <c r="H40" s="148" t="s">
        <v>0</v>
      </c>
      <c r="I40" s="153" t="s">
        <v>0</v>
      </c>
      <c r="J40" s="66">
        <f>SUMPRODUCT(($H40="r")*(G40)+($I40="r")*(G40))+'6'!J40-K40-M40</f>
        <v>0</v>
      </c>
      <c r="K40" s="138">
        <v>0</v>
      </c>
      <c r="L40" s="139"/>
      <c r="M40" s="132">
        <v>0</v>
      </c>
      <c r="N40" s="133"/>
      <c r="P40" s="3"/>
    </row>
    <row r="41" spans="1:17" ht="15.75" thickBot="1" x14ac:dyDescent="0.3">
      <c r="A41" s="208" t="s">
        <v>85</v>
      </c>
      <c r="B41" s="207"/>
      <c r="C41" s="166"/>
      <c r="D41" s="166"/>
      <c r="E41" s="198"/>
      <c r="F41" s="14" t="s">
        <v>75</v>
      </c>
      <c r="G41" s="30">
        <v>0</v>
      </c>
      <c r="H41" s="149" t="s">
        <v>0</v>
      </c>
      <c r="I41" s="154" t="s">
        <v>0</v>
      </c>
      <c r="J41" s="66">
        <f>SUMPRODUCT(($H41="r")*(G41)+($I41="r")*(G41))+'6'!J41-K41-M41</f>
        <v>0</v>
      </c>
      <c r="K41" s="138">
        <v>0</v>
      </c>
      <c r="L41" s="139"/>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x14ac:dyDescent="0.25">
      <c r="A44" s="28"/>
      <c r="B44" s="28"/>
      <c r="F44" s="11"/>
      <c r="G44" s="5"/>
      <c r="H44" s="6"/>
      <c r="I44" s="6"/>
      <c r="Q44" s="3"/>
    </row>
    <row r="45" spans="1:17" x14ac:dyDescent="0.25">
      <c r="A45" s="7"/>
      <c r="B45" s="99"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42445</v>
      </c>
      <c r="I46" s="81">
        <f>I26+1</f>
        <v>42452</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7" t="s">
        <v>0</v>
      </c>
      <c r="I47" s="152" t="s">
        <v>0</v>
      </c>
      <c r="J47" s="66">
        <f>SUMPRODUCT(($H47="r")*(G47)+($I47="r")*(G47))+'6'!J47-K47-M47</f>
        <v>0</v>
      </c>
      <c r="K47" s="138">
        <v>0</v>
      </c>
      <c r="L47" s="139" t="s">
        <v>0</v>
      </c>
      <c r="M47" s="132">
        <v>0</v>
      </c>
      <c r="N47" s="133" t="s">
        <v>0</v>
      </c>
    </row>
    <row r="48" spans="1:17" x14ac:dyDescent="0.25">
      <c r="A48" s="206" t="s">
        <v>26</v>
      </c>
      <c r="B48" s="207"/>
      <c r="C48" s="52"/>
      <c r="D48" s="52"/>
      <c r="E48" s="193"/>
      <c r="F48" s="14" t="s">
        <v>75</v>
      </c>
      <c r="G48" s="44">
        <v>0</v>
      </c>
      <c r="H48" s="148" t="s">
        <v>0</v>
      </c>
      <c r="I48" s="153" t="s">
        <v>0</v>
      </c>
      <c r="J48" s="66">
        <f>SUMPRODUCT(($H48="r")*(G48)+($I48="r")*(G48))+'6'!J48-K48-M48</f>
        <v>0</v>
      </c>
      <c r="K48" s="138">
        <v>0</v>
      </c>
      <c r="L48" s="139"/>
      <c r="M48" s="132">
        <v>0</v>
      </c>
      <c r="N48" s="133"/>
    </row>
    <row r="49" spans="1:14" x14ac:dyDescent="0.25">
      <c r="A49" s="206" t="s">
        <v>27</v>
      </c>
      <c r="B49" s="207"/>
      <c r="C49" s="52"/>
      <c r="D49" s="52"/>
      <c r="E49" s="193"/>
      <c r="F49" s="14" t="s">
        <v>75</v>
      </c>
      <c r="G49" s="44">
        <v>0</v>
      </c>
      <c r="H49" s="148" t="s">
        <v>0</v>
      </c>
      <c r="I49" s="153" t="s">
        <v>0</v>
      </c>
      <c r="J49" s="66">
        <f>SUMPRODUCT(($H49="r")*(G49)+($I49="r")*(G49))+'6'!J49-K49-M49</f>
        <v>0</v>
      </c>
      <c r="K49" s="138">
        <v>0</v>
      </c>
      <c r="L49" s="139"/>
      <c r="M49" s="132">
        <v>0</v>
      </c>
      <c r="N49" s="133"/>
    </row>
    <row r="50" spans="1:14" x14ac:dyDescent="0.25">
      <c r="A50" s="206" t="s">
        <v>28</v>
      </c>
      <c r="B50" s="207"/>
      <c r="C50" s="52"/>
      <c r="D50" s="52"/>
      <c r="E50" s="193"/>
      <c r="F50" s="14" t="s">
        <v>75</v>
      </c>
      <c r="G50" s="44">
        <v>0</v>
      </c>
      <c r="H50" s="148" t="s">
        <v>0</v>
      </c>
      <c r="I50" s="153" t="s">
        <v>0</v>
      </c>
      <c r="J50" s="66">
        <f>SUMPRODUCT(($H50="r")*(G50)+($I50="r")*(G50))+'6'!J50-K50-M50</f>
        <v>0</v>
      </c>
      <c r="K50" s="138">
        <v>0</v>
      </c>
      <c r="L50" s="139"/>
      <c r="M50" s="132">
        <v>0</v>
      </c>
      <c r="N50" s="133"/>
    </row>
    <row r="51" spans="1:14" x14ac:dyDescent="0.25">
      <c r="A51" s="206" t="s">
        <v>29</v>
      </c>
      <c r="B51" s="207"/>
      <c r="C51" s="52"/>
      <c r="D51" s="52"/>
      <c r="E51" s="193"/>
      <c r="F51" s="14" t="s">
        <v>75</v>
      </c>
      <c r="G51" s="44">
        <v>0</v>
      </c>
      <c r="H51" s="148" t="s">
        <v>0</v>
      </c>
      <c r="I51" s="153" t="s">
        <v>0</v>
      </c>
      <c r="J51" s="66">
        <f>SUMPRODUCT(($H51="r")*(G51)+($I51="r")*(G51))+'6'!J51-K51-M51</f>
        <v>0</v>
      </c>
      <c r="K51" s="138">
        <v>0</v>
      </c>
      <c r="L51" s="139"/>
      <c r="M51" s="132">
        <v>0</v>
      </c>
      <c r="N51" s="133"/>
    </row>
    <row r="52" spans="1:14" x14ac:dyDescent="0.25">
      <c r="A52" s="206" t="s">
        <v>30</v>
      </c>
      <c r="B52" s="207"/>
      <c r="C52" s="52"/>
      <c r="D52" s="52"/>
      <c r="E52" s="193"/>
      <c r="F52" s="14" t="s">
        <v>75</v>
      </c>
      <c r="G52" s="44">
        <v>0</v>
      </c>
      <c r="H52" s="148" t="s">
        <v>0</v>
      </c>
      <c r="I52" s="153" t="s">
        <v>0</v>
      </c>
      <c r="J52" s="66">
        <f>SUMPRODUCT(($H52="r")*(G52)+($I52="r")*(G52))+'6'!J52-K52-M52</f>
        <v>0</v>
      </c>
      <c r="K52" s="138">
        <v>0</v>
      </c>
      <c r="L52" s="139"/>
      <c r="M52" s="132">
        <v>0</v>
      </c>
      <c r="N52" s="133"/>
    </row>
    <row r="53" spans="1:14" ht="15.75" thickBot="1" x14ac:dyDescent="0.3">
      <c r="A53" s="206" t="s">
        <v>31</v>
      </c>
      <c r="B53" s="207"/>
      <c r="C53" s="162"/>
      <c r="D53" s="162"/>
      <c r="E53" s="194"/>
      <c r="F53" s="14" t="s">
        <v>75</v>
      </c>
      <c r="G53" s="44">
        <v>0</v>
      </c>
      <c r="H53" s="149" t="s">
        <v>0</v>
      </c>
      <c r="I53" s="154" t="s">
        <v>0</v>
      </c>
      <c r="J53" s="66">
        <f>SUMPRODUCT(($H53="r")*(G53)+($I53="r")*(G53))+'6'!J53-K53-M53</f>
        <v>0</v>
      </c>
      <c r="K53" s="138">
        <v>0</v>
      </c>
      <c r="L53" s="140"/>
      <c r="M53" s="132">
        <v>0</v>
      </c>
      <c r="N53" s="134"/>
    </row>
    <row r="54" spans="1:14" ht="15.75" thickBot="1" x14ac:dyDescent="0.3">
      <c r="A54" s="29" t="s">
        <v>109</v>
      </c>
      <c r="B54" s="53"/>
      <c r="C54" s="163"/>
      <c r="D54" s="163"/>
      <c r="E54" s="195"/>
      <c r="F54" s="74" t="s">
        <v>75</v>
      </c>
      <c r="G54" s="75">
        <v>0</v>
      </c>
      <c r="H54" s="73"/>
      <c r="I54" s="67"/>
      <c r="J54" s="55" t="s">
        <v>0</v>
      </c>
      <c r="K54" s="98">
        <v>0</v>
      </c>
      <c r="L54" s="136" t="s">
        <v>0</v>
      </c>
      <c r="M54" s="98">
        <v>0</v>
      </c>
      <c r="N54" s="56" t="s">
        <v>0</v>
      </c>
    </row>
    <row r="55" spans="1:14" x14ac:dyDescent="0.25">
      <c r="A55" s="206" t="s">
        <v>32</v>
      </c>
      <c r="B55" s="207"/>
      <c r="C55" s="164"/>
      <c r="D55" s="164"/>
      <c r="E55" s="196"/>
      <c r="F55" s="14" t="s">
        <v>75</v>
      </c>
      <c r="G55" s="44">
        <v>0</v>
      </c>
      <c r="H55" s="147" t="s">
        <v>0</v>
      </c>
      <c r="I55" s="152" t="s">
        <v>0</v>
      </c>
      <c r="J55" s="66">
        <f>SUMPRODUCT(($H55="r")*(G55)+($I55="r")*(G55))+'6'!J55-K55-M55</f>
        <v>0</v>
      </c>
      <c r="K55" s="138">
        <v>0</v>
      </c>
      <c r="L55" s="141"/>
      <c r="M55" s="132">
        <v>0</v>
      </c>
      <c r="N55" s="135"/>
    </row>
    <row r="56" spans="1:14" x14ac:dyDescent="0.25">
      <c r="A56" s="206" t="s">
        <v>33</v>
      </c>
      <c r="B56" s="207"/>
      <c r="C56" s="52"/>
      <c r="D56" s="52"/>
      <c r="E56" s="193"/>
      <c r="F56" s="14" t="s">
        <v>75</v>
      </c>
      <c r="G56" s="44">
        <v>0</v>
      </c>
      <c r="H56" s="148" t="s">
        <v>0</v>
      </c>
      <c r="I56" s="153" t="s">
        <v>0</v>
      </c>
      <c r="J56" s="66">
        <f>SUMPRODUCT(($H56="r")*(G56)+($I56="r")*(G56))+'6'!J56-K56-M56</f>
        <v>0</v>
      </c>
      <c r="K56" s="138">
        <v>0</v>
      </c>
      <c r="L56" s="139"/>
      <c r="M56" s="132">
        <v>0</v>
      </c>
      <c r="N56" s="133"/>
    </row>
    <row r="57" spans="1:14" x14ac:dyDescent="0.25">
      <c r="A57" s="206" t="s">
        <v>60</v>
      </c>
      <c r="B57" s="207"/>
      <c r="C57" s="52"/>
      <c r="D57" s="52"/>
      <c r="E57" s="193"/>
      <c r="F57" s="14" t="s">
        <v>75</v>
      </c>
      <c r="G57" s="44">
        <v>0</v>
      </c>
      <c r="H57" s="148" t="s">
        <v>0</v>
      </c>
      <c r="I57" s="153" t="s">
        <v>0</v>
      </c>
      <c r="J57" s="66">
        <f>SUMPRODUCT(($H57="r")*(G57)+($I57="r")*(G57))+'6'!J57-K57-M57</f>
        <v>0</v>
      </c>
      <c r="K57" s="138">
        <v>0</v>
      </c>
      <c r="L57" s="139"/>
      <c r="M57" s="132">
        <v>0</v>
      </c>
      <c r="N57" s="133"/>
    </row>
    <row r="58" spans="1:14" x14ac:dyDescent="0.25">
      <c r="A58" s="206" t="s">
        <v>86</v>
      </c>
      <c r="B58" s="207"/>
      <c r="C58" s="52"/>
      <c r="D58" s="52"/>
      <c r="E58" s="193"/>
      <c r="F58" s="14" t="s">
        <v>75</v>
      </c>
      <c r="G58" s="44">
        <v>0</v>
      </c>
      <c r="H58" s="148" t="s">
        <v>0</v>
      </c>
      <c r="I58" s="153" t="s">
        <v>0</v>
      </c>
      <c r="J58" s="66">
        <f>SUMPRODUCT(($H58="r")*(G58)+($I58="r")*(G58))+'6'!J58-K58-M58</f>
        <v>0</v>
      </c>
      <c r="K58" s="138">
        <v>0</v>
      </c>
      <c r="L58" s="139"/>
      <c r="M58" s="132">
        <v>0</v>
      </c>
      <c r="N58" s="133"/>
    </row>
    <row r="59" spans="1:14" x14ac:dyDescent="0.25">
      <c r="A59" s="206" t="s">
        <v>87</v>
      </c>
      <c r="B59" s="207"/>
      <c r="C59" s="52"/>
      <c r="D59" s="52"/>
      <c r="E59" s="193"/>
      <c r="F59" s="14" t="s">
        <v>75</v>
      </c>
      <c r="G59" s="44">
        <v>0</v>
      </c>
      <c r="H59" s="148" t="s">
        <v>0</v>
      </c>
      <c r="I59" s="153" t="s">
        <v>0</v>
      </c>
      <c r="J59" s="66">
        <f>SUMPRODUCT(($H59="r")*(G59)+($I59="r")*(G59))+'6'!J59-K59-M59</f>
        <v>0</v>
      </c>
      <c r="K59" s="138">
        <v>0</v>
      </c>
      <c r="L59" s="139"/>
      <c r="M59" s="132">
        <v>0</v>
      </c>
      <c r="N59" s="133"/>
    </row>
    <row r="60" spans="1:14" x14ac:dyDescent="0.25">
      <c r="A60" s="206" t="s">
        <v>88</v>
      </c>
      <c r="B60" s="207"/>
      <c r="C60" s="52"/>
      <c r="D60" s="52"/>
      <c r="E60" s="193"/>
      <c r="F60" s="14" t="s">
        <v>75</v>
      </c>
      <c r="G60" s="44">
        <v>0</v>
      </c>
      <c r="H60" s="148" t="s">
        <v>0</v>
      </c>
      <c r="I60" s="153" t="s">
        <v>0</v>
      </c>
      <c r="J60" s="66">
        <f>SUMPRODUCT(($H60="r")*(G60)+($I60="r")*(G60))+'6'!J60-K60-M60</f>
        <v>0</v>
      </c>
      <c r="K60" s="138">
        <v>0</v>
      </c>
      <c r="L60" s="139"/>
      <c r="M60" s="132">
        <v>0</v>
      </c>
      <c r="N60" s="133"/>
    </row>
    <row r="61" spans="1:14" ht="15.75" thickBot="1" x14ac:dyDescent="0.3">
      <c r="A61" s="206" t="s">
        <v>89</v>
      </c>
      <c r="B61" s="207"/>
      <c r="C61" s="52"/>
      <c r="D61" s="52"/>
      <c r="E61" s="193"/>
      <c r="F61" s="14" t="s">
        <v>75</v>
      </c>
      <c r="G61" s="44">
        <v>0</v>
      </c>
      <c r="H61" s="149" t="s">
        <v>0</v>
      </c>
      <c r="I61" s="154" t="s">
        <v>0</v>
      </c>
      <c r="J61" s="66">
        <f>SUMPRODUCT(($H61="r")*(G61)+($I61="r")*(G61))+'6'!J61-K61-M61</f>
        <v>0</v>
      </c>
      <c r="K61" s="138">
        <v>0</v>
      </c>
      <c r="L61" s="139"/>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4" x14ac:dyDescent="0.25">
      <c r="A65" s="8"/>
      <c r="B65" s="99"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42446</v>
      </c>
      <c r="I66" s="81">
        <f>I46+1</f>
        <v>42453</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7" t="s">
        <v>0</v>
      </c>
      <c r="I67" s="152" t="s">
        <v>0</v>
      </c>
      <c r="J67" s="66">
        <f>SUMPRODUCT(($H67="r")*(G67)+($I67="r")*(G67))+'6'!J67-K67-M67</f>
        <v>0</v>
      </c>
      <c r="K67" s="138">
        <v>0</v>
      </c>
      <c r="L67" s="139" t="s">
        <v>0</v>
      </c>
      <c r="M67" s="132">
        <v>0</v>
      </c>
      <c r="N67" s="133" t="s">
        <v>0</v>
      </c>
    </row>
    <row r="68" spans="1:14" x14ac:dyDescent="0.25">
      <c r="A68" s="206" t="s">
        <v>35</v>
      </c>
      <c r="B68" s="207"/>
      <c r="C68" s="52"/>
      <c r="D68" s="52"/>
      <c r="E68" s="193"/>
      <c r="F68" s="14" t="s">
        <v>75</v>
      </c>
      <c r="G68" s="44">
        <v>0</v>
      </c>
      <c r="H68" s="148" t="s">
        <v>0</v>
      </c>
      <c r="I68" s="153" t="s">
        <v>0</v>
      </c>
      <c r="J68" s="66">
        <f>SUMPRODUCT(($H68="r")*(G68)+($I68="r")*(G68))+'6'!J68-K68-M68</f>
        <v>0</v>
      </c>
      <c r="K68" s="138">
        <v>0</v>
      </c>
      <c r="L68" s="139" t="s">
        <v>0</v>
      </c>
      <c r="M68" s="132">
        <v>0</v>
      </c>
      <c r="N68" s="133"/>
    </row>
    <row r="69" spans="1:14" x14ac:dyDescent="0.25">
      <c r="A69" s="206" t="s">
        <v>36</v>
      </c>
      <c r="B69" s="207"/>
      <c r="C69" s="52"/>
      <c r="D69" s="52"/>
      <c r="E69" s="193"/>
      <c r="F69" s="14" t="s">
        <v>75</v>
      </c>
      <c r="G69" s="44">
        <v>0</v>
      </c>
      <c r="H69" s="148" t="s">
        <v>0</v>
      </c>
      <c r="I69" s="153" t="s">
        <v>0</v>
      </c>
      <c r="J69" s="66">
        <f>SUMPRODUCT(($H69="r")*(G69)+($I69="r")*(G69))+'6'!J69-K69-M69</f>
        <v>0</v>
      </c>
      <c r="K69" s="138">
        <v>0</v>
      </c>
      <c r="L69" s="139" t="s">
        <v>0</v>
      </c>
      <c r="M69" s="132">
        <v>0</v>
      </c>
      <c r="N69" s="133"/>
    </row>
    <row r="70" spans="1:14" x14ac:dyDescent="0.25">
      <c r="A70" s="206" t="s">
        <v>37</v>
      </c>
      <c r="B70" s="207"/>
      <c r="C70" s="52"/>
      <c r="D70" s="52"/>
      <c r="E70" s="193"/>
      <c r="F70" s="14" t="s">
        <v>75</v>
      </c>
      <c r="G70" s="44">
        <v>0</v>
      </c>
      <c r="H70" s="148" t="s">
        <v>0</v>
      </c>
      <c r="I70" s="153" t="s">
        <v>0</v>
      </c>
      <c r="J70" s="66">
        <f>SUMPRODUCT(($H70="r")*(G70)+($I70="r")*(G70))+'6'!J70-K70-M70</f>
        <v>0</v>
      </c>
      <c r="K70" s="138">
        <v>0</v>
      </c>
      <c r="L70" s="139" t="s">
        <v>0</v>
      </c>
      <c r="M70" s="132">
        <v>0</v>
      </c>
      <c r="N70" s="133"/>
    </row>
    <row r="71" spans="1:14" x14ac:dyDescent="0.25">
      <c r="A71" s="206" t="s">
        <v>38</v>
      </c>
      <c r="B71" s="207"/>
      <c r="C71" s="52"/>
      <c r="D71" s="52"/>
      <c r="E71" s="193"/>
      <c r="F71" s="14" t="s">
        <v>75</v>
      </c>
      <c r="G71" s="44">
        <v>0</v>
      </c>
      <c r="H71" s="148" t="s">
        <v>0</v>
      </c>
      <c r="I71" s="153" t="s">
        <v>0</v>
      </c>
      <c r="J71" s="66">
        <f>SUMPRODUCT(($H71="r")*(G71)+($I71="r")*(G71))+'6'!J71-K71-M71</f>
        <v>0</v>
      </c>
      <c r="K71" s="138">
        <v>0</v>
      </c>
      <c r="L71" s="139" t="s">
        <v>0</v>
      </c>
      <c r="M71" s="132">
        <v>0</v>
      </c>
      <c r="N71" s="133"/>
    </row>
    <row r="72" spans="1:14" x14ac:dyDescent="0.25">
      <c r="A72" s="206" t="s">
        <v>167</v>
      </c>
      <c r="B72" s="207"/>
      <c r="C72" s="52"/>
      <c r="D72" s="52"/>
      <c r="E72" s="193"/>
      <c r="F72" s="14" t="s">
        <v>158</v>
      </c>
      <c r="G72" s="44">
        <v>30</v>
      </c>
      <c r="H72" s="148" t="s">
        <v>0</v>
      </c>
      <c r="I72" s="153" t="s">
        <v>0</v>
      </c>
      <c r="J72" s="66">
        <f>SUMPRODUCT(($H72="r")*(G72)+($I72="r")*(G72))+'6'!J72-K72-M72</f>
        <v>0</v>
      </c>
      <c r="K72" s="138">
        <v>0</v>
      </c>
      <c r="L72" s="139" t="s">
        <v>0</v>
      </c>
      <c r="M72" s="132">
        <v>0</v>
      </c>
      <c r="N72" s="133"/>
    </row>
    <row r="73" spans="1:14" ht="15.75" thickBot="1" x14ac:dyDescent="0.3">
      <c r="A73" s="206" t="s">
        <v>168</v>
      </c>
      <c r="B73" s="207"/>
      <c r="C73" s="162"/>
      <c r="D73" s="162"/>
      <c r="E73" s="194"/>
      <c r="F73" s="14" t="s">
        <v>160</v>
      </c>
      <c r="G73" s="44">
        <v>45</v>
      </c>
      <c r="H73" s="149" t="s">
        <v>0</v>
      </c>
      <c r="I73" s="154" t="s">
        <v>0</v>
      </c>
      <c r="J73" s="66">
        <f>SUMPRODUCT(($H73="r")*(G73)+($I73="r")*(G73))+'6'!J73-K73-M73</f>
        <v>0</v>
      </c>
      <c r="K73" s="138">
        <v>0</v>
      </c>
      <c r="L73" s="140" t="s">
        <v>0</v>
      </c>
      <c r="M73" s="132">
        <v>0</v>
      </c>
      <c r="N73" s="134"/>
    </row>
    <row r="74" spans="1:14" ht="15.75" thickBot="1" x14ac:dyDescent="0.3">
      <c r="A74" s="29" t="s">
        <v>109</v>
      </c>
      <c r="B74" s="53"/>
      <c r="C74" s="163"/>
      <c r="D74" s="163"/>
      <c r="E74" s="195"/>
      <c r="F74" s="74" t="s">
        <v>169</v>
      </c>
      <c r="G74" s="75">
        <v>15</v>
      </c>
      <c r="H74" s="73"/>
      <c r="I74" s="67"/>
      <c r="J74" s="55" t="s">
        <v>0</v>
      </c>
      <c r="K74" s="98">
        <v>0</v>
      </c>
      <c r="L74" s="136" t="s">
        <v>0</v>
      </c>
      <c r="M74" s="98">
        <v>0</v>
      </c>
      <c r="N74" s="56" t="s">
        <v>0</v>
      </c>
    </row>
    <row r="75" spans="1:14" x14ac:dyDescent="0.25">
      <c r="A75" s="206" t="s">
        <v>170</v>
      </c>
      <c r="B75" s="207"/>
      <c r="C75" s="164"/>
      <c r="D75" s="164"/>
      <c r="E75" s="196"/>
      <c r="F75" s="14" t="s">
        <v>171</v>
      </c>
      <c r="G75" s="44">
        <v>45</v>
      </c>
      <c r="H75" s="147" t="s">
        <v>0</v>
      </c>
      <c r="I75" s="152" t="s">
        <v>0</v>
      </c>
      <c r="J75" s="66">
        <f>SUMPRODUCT(($H75="r")*(G75)+($I75="r")*(G75))+'6'!J75-K75-M75</f>
        <v>0</v>
      </c>
      <c r="K75" s="138">
        <v>0</v>
      </c>
      <c r="L75" s="141"/>
      <c r="M75" s="132">
        <v>0</v>
      </c>
      <c r="N75" s="135"/>
    </row>
    <row r="76" spans="1:14" x14ac:dyDescent="0.25">
      <c r="A76" s="206" t="s">
        <v>172</v>
      </c>
      <c r="B76" s="207"/>
      <c r="C76" s="52"/>
      <c r="D76" s="52"/>
      <c r="E76" s="193"/>
      <c r="F76" s="14" t="s">
        <v>173</v>
      </c>
      <c r="G76" s="44">
        <v>45</v>
      </c>
      <c r="H76" s="148" t="s">
        <v>0</v>
      </c>
      <c r="I76" s="153" t="s">
        <v>0</v>
      </c>
      <c r="J76" s="66">
        <f>SUMPRODUCT(($H76="r")*(G76)+($I76="r")*(G76))+'6'!J76-K76-M76</f>
        <v>0</v>
      </c>
      <c r="K76" s="138">
        <v>0</v>
      </c>
      <c r="L76" s="139"/>
      <c r="M76" s="132">
        <v>0</v>
      </c>
      <c r="N76" s="133"/>
    </row>
    <row r="77" spans="1:14" x14ac:dyDescent="0.25">
      <c r="A77" s="206" t="s">
        <v>174</v>
      </c>
      <c r="B77" s="207"/>
      <c r="C77" s="52"/>
      <c r="D77" s="52"/>
      <c r="E77" s="193"/>
      <c r="F77" s="14" t="s">
        <v>175</v>
      </c>
      <c r="G77" s="44">
        <v>75</v>
      </c>
      <c r="H77" s="148" t="s">
        <v>0</v>
      </c>
      <c r="I77" s="153" t="s">
        <v>0</v>
      </c>
      <c r="J77" s="66">
        <f>SUMPRODUCT(($H77="r")*(G77)+($I77="r")*(G77))+'6'!J77-K77-M77</f>
        <v>0</v>
      </c>
      <c r="K77" s="138">
        <v>0</v>
      </c>
      <c r="L77" s="139"/>
      <c r="M77" s="132">
        <v>0</v>
      </c>
      <c r="N77" s="133"/>
    </row>
    <row r="78" spans="1:14" x14ac:dyDescent="0.25">
      <c r="A78" s="206" t="s">
        <v>90</v>
      </c>
      <c r="B78" s="207"/>
      <c r="C78" s="52"/>
      <c r="D78" s="52"/>
      <c r="E78" s="193"/>
      <c r="F78" s="14" t="s">
        <v>75</v>
      </c>
      <c r="G78" s="44">
        <v>0</v>
      </c>
      <c r="H78" s="148" t="s">
        <v>0</v>
      </c>
      <c r="I78" s="153" t="s">
        <v>0</v>
      </c>
      <c r="J78" s="66">
        <f>SUMPRODUCT(($H78="r")*(G78)+($I78="r")*(G78))+'6'!J78-K78-M78</f>
        <v>0</v>
      </c>
      <c r="K78" s="138">
        <v>0</v>
      </c>
      <c r="L78" s="139"/>
      <c r="M78" s="132">
        <v>0</v>
      </c>
      <c r="N78" s="133"/>
    </row>
    <row r="79" spans="1:14" x14ac:dyDescent="0.25">
      <c r="A79" s="206" t="s">
        <v>91</v>
      </c>
      <c r="B79" s="207"/>
      <c r="C79" s="52"/>
      <c r="D79" s="52"/>
      <c r="E79" s="193"/>
      <c r="F79" s="14" t="s">
        <v>75</v>
      </c>
      <c r="G79" s="44">
        <v>0</v>
      </c>
      <c r="H79" s="148" t="s">
        <v>0</v>
      </c>
      <c r="I79" s="153" t="s">
        <v>0</v>
      </c>
      <c r="J79" s="66">
        <f>SUMPRODUCT(($H79="r")*(G79)+($I79="r")*(G79))+'6'!J79-K79-M79</f>
        <v>0</v>
      </c>
      <c r="K79" s="138">
        <v>0</v>
      </c>
      <c r="L79" s="139"/>
      <c r="M79" s="132">
        <v>0</v>
      </c>
      <c r="N79" s="133"/>
    </row>
    <row r="80" spans="1:14" x14ac:dyDescent="0.25">
      <c r="A80" s="206" t="s">
        <v>92</v>
      </c>
      <c r="B80" s="207"/>
      <c r="C80" s="52"/>
      <c r="D80" s="52"/>
      <c r="E80" s="193"/>
      <c r="F80" s="14" t="s">
        <v>75</v>
      </c>
      <c r="G80" s="44">
        <v>0</v>
      </c>
      <c r="H80" s="148" t="s">
        <v>0</v>
      </c>
      <c r="I80" s="153" t="s">
        <v>0</v>
      </c>
      <c r="J80" s="66">
        <f>SUMPRODUCT(($H80="r")*(G80)+($I80="r")*(G80))+'6'!J80-K80-M80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SUMPRODUCT(($H81="r")*(G81)+($I81="r")*(G81))+'6'!J81-K81-M81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0</v>
      </c>
      <c r="J82" s="87" t="s">
        <v>0</v>
      </c>
      <c r="K82" s="16" t="s">
        <v>0</v>
      </c>
      <c r="L82" s="84"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84" t="s">
        <v>0</v>
      </c>
    </row>
    <row r="84" spans="1:14" x14ac:dyDescent="0.25">
      <c r="A84" s="19"/>
      <c r="B84" s="19"/>
      <c r="C84" s="167"/>
      <c r="D84" s="167"/>
      <c r="E84" s="167"/>
      <c r="F84" s="11"/>
      <c r="G84" s="5"/>
      <c r="H84" s="6"/>
      <c r="I84" s="6"/>
    </row>
    <row r="85" spans="1:14" x14ac:dyDescent="0.25">
      <c r="B85" s="99" t="s">
        <v>0</v>
      </c>
      <c r="F85" s="13"/>
      <c r="H85" s="4"/>
      <c r="I85" s="4"/>
    </row>
    <row r="86" spans="1:14" ht="15.75" thickBot="1" x14ac:dyDescent="0.3">
      <c r="A86" s="114" t="s">
        <v>8</v>
      </c>
      <c r="B86" s="94" t="s">
        <v>115</v>
      </c>
      <c r="C86" s="213" t="s">
        <v>153</v>
      </c>
      <c r="D86" s="214"/>
      <c r="E86" s="192" t="s">
        <v>151</v>
      </c>
      <c r="F86" s="122" t="s">
        <v>126</v>
      </c>
      <c r="G86" s="47" t="s">
        <v>2</v>
      </c>
      <c r="H86" s="81">
        <f>H66+1</f>
        <v>42447</v>
      </c>
      <c r="I86" s="81">
        <f>I66+1</f>
        <v>42454</v>
      </c>
      <c r="J86" s="125" t="s">
        <v>77</v>
      </c>
      <c r="K86" s="126" t="s">
        <v>76</v>
      </c>
      <c r="L86" s="127" t="s">
        <v>6</v>
      </c>
      <c r="M86" s="123" t="s">
        <v>76</v>
      </c>
      <c r="N86" s="124" t="s">
        <v>6</v>
      </c>
    </row>
    <row r="87" spans="1:14" x14ac:dyDescent="0.25">
      <c r="A87" s="209" t="s">
        <v>39</v>
      </c>
      <c r="B87" s="210"/>
      <c r="C87" s="164"/>
      <c r="D87" s="164"/>
      <c r="E87" s="196"/>
      <c r="F87" s="115" t="s">
        <v>75</v>
      </c>
      <c r="G87" s="30">
        <v>0</v>
      </c>
      <c r="H87" s="147" t="s">
        <v>0</v>
      </c>
      <c r="I87" s="152" t="s">
        <v>0</v>
      </c>
      <c r="J87" s="66">
        <f>SUMPRODUCT(($H87="r")*(G87)+($I87="r")*(G87))+'6'!J87-K87-M87</f>
        <v>0</v>
      </c>
      <c r="K87" s="138">
        <v>0</v>
      </c>
      <c r="L87" s="139" t="s">
        <v>0</v>
      </c>
      <c r="M87" s="132">
        <v>0</v>
      </c>
      <c r="N87" s="133" t="s">
        <v>0</v>
      </c>
    </row>
    <row r="88" spans="1:14" x14ac:dyDescent="0.25">
      <c r="A88" s="206" t="s">
        <v>40</v>
      </c>
      <c r="B88" s="207"/>
      <c r="C88" s="52"/>
      <c r="D88" s="52"/>
      <c r="E88" s="193"/>
      <c r="F88" s="14" t="s">
        <v>75</v>
      </c>
      <c r="G88" s="44">
        <v>0</v>
      </c>
      <c r="H88" s="148" t="s">
        <v>0</v>
      </c>
      <c r="I88" s="153" t="s">
        <v>0</v>
      </c>
      <c r="J88" s="66">
        <f>SUMPRODUCT(($H88="r")*(G88)+($I88="r")*(G88))+'6'!J88-K88-M88</f>
        <v>0</v>
      </c>
      <c r="K88" s="138">
        <v>0</v>
      </c>
      <c r="L88" s="139" t="s">
        <v>0</v>
      </c>
      <c r="M88" s="132">
        <v>0</v>
      </c>
      <c r="N88" s="133"/>
    </row>
    <row r="89" spans="1:14" x14ac:dyDescent="0.25">
      <c r="A89" s="206" t="s">
        <v>41</v>
      </c>
      <c r="B89" s="207"/>
      <c r="C89" s="52"/>
      <c r="D89" s="52"/>
      <c r="E89" s="193"/>
      <c r="F89" s="14" t="s">
        <v>75</v>
      </c>
      <c r="G89" s="44">
        <v>0</v>
      </c>
      <c r="H89" s="148" t="s">
        <v>0</v>
      </c>
      <c r="I89" s="153" t="s">
        <v>0</v>
      </c>
      <c r="J89" s="66">
        <f>SUMPRODUCT(($H89="r")*(G89)+($I89="r")*(G89))+'6'!J89-K89-M89</f>
        <v>0</v>
      </c>
      <c r="K89" s="138">
        <v>0</v>
      </c>
      <c r="L89" s="139" t="s">
        <v>0</v>
      </c>
      <c r="M89" s="132">
        <v>0</v>
      </c>
      <c r="N89" s="133"/>
    </row>
    <row r="90" spans="1:14" x14ac:dyDescent="0.25">
      <c r="A90" s="206" t="s">
        <v>42</v>
      </c>
      <c r="B90" s="207"/>
      <c r="C90" s="52"/>
      <c r="D90" s="52"/>
      <c r="E90" s="193"/>
      <c r="F90" s="14" t="s">
        <v>75</v>
      </c>
      <c r="G90" s="44">
        <v>0</v>
      </c>
      <c r="H90" s="148" t="s">
        <v>0</v>
      </c>
      <c r="I90" s="153" t="s">
        <v>0</v>
      </c>
      <c r="J90" s="66">
        <f>SUMPRODUCT(($H90="r")*(G90)+($I90="r")*(G90))+'6'!J90-K90-M90</f>
        <v>0</v>
      </c>
      <c r="K90" s="138">
        <v>0</v>
      </c>
      <c r="L90" s="139" t="s">
        <v>0</v>
      </c>
      <c r="M90" s="132">
        <v>0</v>
      </c>
      <c r="N90" s="133"/>
    </row>
    <row r="91" spans="1:14" x14ac:dyDescent="0.25">
      <c r="A91" s="206" t="s">
        <v>43</v>
      </c>
      <c r="B91" s="207"/>
      <c r="C91" s="52"/>
      <c r="D91" s="52"/>
      <c r="E91" s="193"/>
      <c r="F91" s="14" t="s">
        <v>75</v>
      </c>
      <c r="G91" s="44">
        <v>0</v>
      </c>
      <c r="H91" s="148" t="s">
        <v>0</v>
      </c>
      <c r="I91" s="153" t="s">
        <v>0</v>
      </c>
      <c r="J91" s="66">
        <f>SUMPRODUCT(($H91="r")*(G91)+($I91="r")*(G91))+'6'!J91-K91-M91</f>
        <v>0</v>
      </c>
      <c r="K91" s="138">
        <v>0</v>
      </c>
      <c r="L91" s="139" t="s">
        <v>0</v>
      </c>
      <c r="M91" s="132">
        <v>0</v>
      </c>
      <c r="N91" s="133"/>
    </row>
    <row r="92" spans="1:14" x14ac:dyDescent="0.25">
      <c r="A92" s="206" t="s">
        <v>44</v>
      </c>
      <c r="B92" s="207"/>
      <c r="C92" s="52"/>
      <c r="D92" s="52"/>
      <c r="E92" s="193"/>
      <c r="F92" s="14" t="s">
        <v>75</v>
      </c>
      <c r="G92" s="44">
        <v>0</v>
      </c>
      <c r="H92" s="148" t="s">
        <v>0</v>
      </c>
      <c r="I92" s="153" t="s">
        <v>0</v>
      </c>
      <c r="J92" s="66">
        <f>SUMPRODUCT(($H92="r")*(G92)+($I92="r")*(G92))+'6'!J92-K92-M92</f>
        <v>0</v>
      </c>
      <c r="K92" s="138">
        <v>0</v>
      </c>
      <c r="L92" s="139" t="s">
        <v>0</v>
      </c>
      <c r="M92" s="132">
        <v>0</v>
      </c>
      <c r="N92" s="133"/>
    </row>
    <row r="93" spans="1:14" ht="15.75" thickBot="1" x14ac:dyDescent="0.3">
      <c r="A93" s="206" t="s">
        <v>45</v>
      </c>
      <c r="B93" s="207"/>
      <c r="C93" s="162"/>
      <c r="D93" s="162"/>
      <c r="E93" s="194"/>
      <c r="F93" s="14" t="s">
        <v>75</v>
      </c>
      <c r="G93" s="44">
        <v>0</v>
      </c>
      <c r="H93" s="149" t="s">
        <v>0</v>
      </c>
      <c r="I93" s="154" t="s">
        <v>0</v>
      </c>
      <c r="J93" s="66">
        <f>SUMPRODUCT(($H93="r")*(G93)+($I93="r")*(G93))+'6'!J93-K93-M93</f>
        <v>0</v>
      </c>
      <c r="K93" s="138">
        <v>0</v>
      </c>
      <c r="L93" s="140" t="s">
        <v>0</v>
      </c>
      <c r="M93" s="132">
        <v>0</v>
      </c>
      <c r="N93" s="134"/>
    </row>
    <row r="94" spans="1:14" ht="15.75" thickBot="1" x14ac:dyDescent="0.3">
      <c r="A94" s="29" t="s">
        <v>109</v>
      </c>
      <c r="B94" s="53"/>
      <c r="C94" s="163"/>
      <c r="D94" s="163"/>
      <c r="E94" s="195"/>
      <c r="F94" s="74" t="s">
        <v>75</v>
      </c>
      <c r="G94" s="75">
        <v>0</v>
      </c>
      <c r="H94" s="73"/>
      <c r="I94" s="67"/>
      <c r="J94" s="55" t="s">
        <v>0</v>
      </c>
      <c r="K94" s="98">
        <v>0</v>
      </c>
      <c r="L94" s="136" t="s">
        <v>0</v>
      </c>
      <c r="M94" s="98">
        <v>0</v>
      </c>
      <c r="N94" s="56" t="s">
        <v>0</v>
      </c>
    </row>
    <row r="95" spans="1:14" x14ac:dyDescent="0.25">
      <c r="A95" s="206" t="s">
        <v>46</v>
      </c>
      <c r="B95" s="207"/>
      <c r="C95" s="164"/>
      <c r="D95" s="164"/>
      <c r="E95" s="196"/>
      <c r="F95" s="14" t="s">
        <v>75</v>
      </c>
      <c r="G95" s="44">
        <v>0</v>
      </c>
      <c r="H95" s="147" t="s">
        <v>0</v>
      </c>
      <c r="I95" s="152" t="s">
        <v>0</v>
      </c>
      <c r="J95" s="66">
        <f>SUMPRODUCT(($H95="r")*(G95)+($I95="r")*(G95))+'6'!J95-K95-M95</f>
        <v>0</v>
      </c>
      <c r="K95" s="138">
        <v>0</v>
      </c>
      <c r="L95" s="141"/>
      <c r="M95" s="132">
        <v>0</v>
      </c>
      <c r="N95" s="135"/>
    </row>
    <row r="96" spans="1:14" x14ac:dyDescent="0.25">
      <c r="A96" s="206" t="s">
        <v>47</v>
      </c>
      <c r="B96" s="207"/>
      <c r="C96" s="52"/>
      <c r="D96" s="52"/>
      <c r="E96" s="193"/>
      <c r="F96" s="14" t="s">
        <v>75</v>
      </c>
      <c r="G96" s="44">
        <v>0</v>
      </c>
      <c r="H96" s="148" t="s">
        <v>0</v>
      </c>
      <c r="I96" s="153" t="s">
        <v>0</v>
      </c>
      <c r="J96" s="66">
        <f>SUMPRODUCT(($H96="r")*(G96)+($I96="r")*(G96))+'6'!J96-K96-M96</f>
        <v>0</v>
      </c>
      <c r="K96" s="138">
        <v>0</v>
      </c>
      <c r="L96" s="139"/>
      <c r="M96" s="132">
        <v>0</v>
      </c>
      <c r="N96" s="133"/>
    </row>
    <row r="97" spans="1:14" x14ac:dyDescent="0.25">
      <c r="A97" s="206" t="s">
        <v>61</v>
      </c>
      <c r="B97" s="207"/>
      <c r="C97" s="52"/>
      <c r="D97" s="52"/>
      <c r="E97" s="193"/>
      <c r="F97" s="14" t="s">
        <v>75</v>
      </c>
      <c r="G97" s="44">
        <v>0</v>
      </c>
      <c r="H97" s="148" t="s">
        <v>0</v>
      </c>
      <c r="I97" s="153" t="s">
        <v>0</v>
      </c>
      <c r="J97" s="66">
        <f>SUMPRODUCT(($H97="r")*(G97)+($I97="r")*(G97))+'6'!J97-K97-M97</f>
        <v>0</v>
      </c>
      <c r="K97" s="138">
        <v>0</v>
      </c>
      <c r="L97" s="139"/>
      <c r="M97" s="132">
        <v>0</v>
      </c>
      <c r="N97" s="133"/>
    </row>
    <row r="98" spans="1:14" x14ac:dyDescent="0.25">
      <c r="A98" s="206" t="s">
        <v>94</v>
      </c>
      <c r="B98" s="207"/>
      <c r="C98" s="52"/>
      <c r="D98" s="52"/>
      <c r="E98" s="193"/>
      <c r="F98" s="14" t="s">
        <v>75</v>
      </c>
      <c r="G98" s="44">
        <v>0</v>
      </c>
      <c r="H98" s="148" t="s">
        <v>0</v>
      </c>
      <c r="I98" s="153" t="s">
        <v>0</v>
      </c>
      <c r="J98" s="66">
        <f>SUMPRODUCT(($H98="r")*(G98)+($I98="r")*(G98))+'6'!J98-K98-M98</f>
        <v>0</v>
      </c>
      <c r="K98" s="138">
        <v>0</v>
      </c>
      <c r="L98" s="139"/>
      <c r="M98" s="132">
        <v>0</v>
      </c>
      <c r="N98" s="133"/>
    </row>
    <row r="99" spans="1:14" x14ac:dyDescent="0.25">
      <c r="A99" s="206" t="s">
        <v>95</v>
      </c>
      <c r="B99" s="207"/>
      <c r="C99" s="52"/>
      <c r="D99" s="52"/>
      <c r="E99" s="193"/>
      <c r="F99" s="14" t="s">
        <v>75</v>
      </c>
      <c r="G99" s="44">
        <v>0</v>
      </c>
      <c r="H99" s="148" t="s">
        <v>0</v>
      </c>
      <c r="I99" s="153" t="s">
        <v>0</v>
      </c>
      <c r="J99" s="66">
        <f>SUMPRODUCT(($H99="r")*(G99)+($I99="r")*(G99))+'6'!J99-K99-M99</f>
        <v>0</v>
      </c>
      <c r="K99" s="138">
        <v>0</v>
      </c>
      <c r="L99" s="139"/>
      <c r="M99" s="132">
        <v>0</v>
      </c>
      <c r="N99" s="133"/>
    </row>
    <row r="100" spans="1:14" x14ac:dyDescent="0.25">
      <c r="A100" s="206" t="s">
        <v>96</v>
      </c>
      <c r="B100" s="207"/>
      <c r="C100" s="52"/>
      <c r="D100" s="52"/>
      <c r="E100" s="193"/>
      <c r="F100" s="14" t="s">
        <v>75</v>
      </c>
      <c r="G100" s="44">
        <v>0</v>
      </c>
      <c r="H100" s="148" t="s">
        <v>0</v>
      </c>
      <c r="I100" s="153" t="s">
        <v>0</v>
      </c>
      <c r="J100" s="66">
        <f>SUMPRODUCT(($H100="r")*(G100)+($I100="r")*(G100))+'6'!J100-K100-M100</f>
        <v>0</v>
      </c>
      <c r="K100" s="138">
        <v>0</v>
      </c>
      <c r="L100" s="139"/>
      <c r="M100" s="132">
        <v>0</v>
      </c>
      <c r="N100" s="133"/>
    </row>
    <row r="101" spans="1:14" ht="15.75" thickBot="1" x14ac:dyDescent="0.3">
      <c r="A101" s="206" t="s">
        <v>97</v>
      </c>
      <c r="B101" s="207"/>
      <c r="C101" s="52"/>
      <c r="D101" s="52"/>
      <c r="E101" s="193"/>
      <c r="F101" s="14" t="s">
        <v>75</v>
      </c>
      <c r="G101" s="44">
        <v>0</v>
      </c>
      <c r="H101" s="149" t="s">
        <v>0</v>
      </c>
      <c r="I101" s="154" t="s">
        <v>0</v>
      </c>
      <c r="J101" s="66">
        <f>SUMPRODUCT(($H101="r")*(G101)+($I101="r")*(G101))+'6'!J101-K101-M101</f>
        <v>0</v>
      </c>
      <c r="K101" s="138">
        <v>0</v>
      </c>
      <c r="L101" s="139"/>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x14ac:dyDescent="0.25">
      <c r="A104" s="28"/>
      <c r="B104" s="28"/>
      <c r="F104" s="11"/>
      <c r="G104" s="5"/>
      <c r="H104" s="6"/>
      <c r="I104" s="6"/>
    </row>
    <row r="105" spans="1:14" x14ac:dyDescent="0.25">
      <c r="B105" s="99" t="s">
        <v>0</v>
      </c>
    </row>
    <row r="106" spans="1:14" ht="15.75" thickBot="1" x14ac:dyDescent="0.3">
      <c r="A106" s="114" t="s">
        <v>9</v>
      </c>
      <c r="B106" s="94" t="s">
        <v>115</v>
      </c>
      <c r="C106" s="213" t="s">
        <v>153</v>
      </c>
      <c r="D106" s="214"/>
      <c r="E106" s="192" t="s">
        <v>151</v>
      </c>
      <c r="F106" s="122" t="s">
        <v>126</v>
      </c>
      <c r="G106" s="47" t="s">
        <v>2</v>
      </c>
      <c r="H106" s="81">
        <f>H86+1</f>
        <v>42448</v>
      </c>
      <c r="I106" s="81">
        <f>I86+1</f>
        <v>42455</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7" t="s">
        <v>0</v>
      </c>
      <c r="I107" s="152" t="s">
        <v>0</v>
      </c>
      <c r="J107" s="66">
        <f>SUMPRODUCT(($H107="r")*(G107)+($I107="r")*(G107))+'6'!J107-K107-M107</f>
        <v>0</v>
      </c>
      <c r="K107" s="138">
        <v>0</v>
      </c>
      <c r="L107" s="139" t="s">
        <v>0</v>
      </c>
      <c r="M107" s="132">
        <v>0</v>
      </c>
      <c r="N107" s="133" t="s">
        <v>0</v>
      </c>
    </row>
    <row r="108" spans="1:14" x14ac:dyDescent="0.25">
      <c r="A108" s="206" t="s">
        <v>49</v>
      </c>
      <c r="B108" s="207"/>
      <c r="C108" s="176"/>
      <c r="D108" s="166"/>
      <c r="E108" s="198"/>
      <c r="F108" s="14" t="s">
        <v>75</v>
      </c>
      <c r="G108" s="44">
        <v>0</v>
      </c>
      <c r="H108" s="148" t="s">
        <v>0</v>
      </c>
      <c r="I108" s="153" t="s">
        <v>0</v>
      </c>
      <c r="J108" s="66">
        <f>SUMPRODUCT(($H108="r")*(G108)+($I108="r")*(G108))+'6'!J108-K108-M108</f>
        <v>0</v>
      </c>
      <c r="K108" s="138">
        <v>0</v>
      </c>
      <c r="L108" s="139" t="s">
        <v>0</v>
      </c>
      <c r="M108" s="132">
        <v>0</v>
      </c>
      <c r="N108" s="133"/>
    </row>
    <row r="109" spans="1:14" x14ac:dyDescent="0.25">
      <c r="A109" s="206" t="s">
        <v>50</v>
      </c>
      <c r="B109" s="207"/>
      <c r="C109" s="176"/>
      <c r="D109" s="166"/>
      <c r="E109" s="198"/>
      <c r="F109" s="14" t="s">
        <v>75</v>
      </c>
      <c r="G109" s="44">
        <v>0</v>
      </c>
      <c r="H109" s="148" t="s">
        <v>0</v>
      </c>
      <c r="I109" s="153" t="s">
        <v>0</v>
      </c>
      <c r="J109" s="66">
        <f>SUMPRODUCT(($H109="r")*(G109)+($I109="r")*(G109))+'6'!J109-K109-M109</f>
        <v>0</v>
      </c>
      <c r="K109" s="138">
        <v>0</v>
      </c>
      <c r="L109" s="139" t="s">
        <v>0</v>
      </c>
      <c r="M109" s="132">
        <v>0</v>
      </c>
      <c r="N109" s="133"/>
    </row>
    <row r="110" spans="1:14" x14ac:dyDescent="0.25">
      <c r="A110" s="206" t="s">
        <v>51</v>
      </c>
      <c r="B110" s="207"/>
      <c r="C110" s="176"/>
      <c r="D110" s="166"/>
      <c r="E110" s="198"/>
      <c r="F110" s="14" t="s">
        <v>75</v>
      </c>
      <c r="G110" s="44">
        <v>0</v>
      </c>
      <c r="H110" s="148" t="s">
        <v>0</v>
      </c>
      <c r="I110" s="153" t="s">
        <v>0</v>
      </c>
      <c r="J110" s="66">
        <f>SUMPRODUCT(($H110="r")*(G110)+($I110="r")*(G110))+'6'!J110-K110-M110</f>
        <v>0</v>
      </c>
      <c r="K110" s="138">
        <v>0</v>
      </c>
      <c r="L110" s="139" t="s">
        <v>0</v>
      </c>
      <c r="M110" s="132">
        <v>0</v>
      </c>
      <c r="N110" s="133"/>
    </row>
    <row r="111" spans="1:14" x14ac:dyDescent="0.25">
      <c r="A111" s="206" t="s">
        <v>52</v>
      </c>
      <c r="B111" s="207"/>
      <c r="C111" s="177"/>
      <c r="D111" s="166"/>
      <c r="E111" s="198"/>
      <c r="F111" s="14" t="s">
        <v>75</v>
      </c>
      <c r="G111" s="44">
        <v>0</v>
      </c>
      <c r="H111" s="148" t="s">
        <v>0</v>
      </c>
      <c r="I111" s="153" t="s">
        <v>0</v>
      </c>
      <c r="J111" s="66">
        <f>SUMPRODUCT(($H111="r")*(G111)+($I111="r")*(G111))+'6'!J111-K111-M111</f>
        <v>0</v>
      </c>
      <c r="K111" s="138">
        <v>0</v>
      </c>
      <c r="L111" s="139" t="s">
        <v>0</v>
      </c>
      <c r="M111" s="132">
        <v>0</v>
      </c>
      <c r="N111" s="133"/>
    </row>
    <row r="112" spans="1:14" x14ac:dyDescent="0.25">
      <c r="A112" s="206" t="s">
        <v>53</v>
      </c>
      <c r="B112" s="207"/>
      <c r="C112" s="177"/>
      <c r="D112" s="166"/>
      <c r="E112" s="198"/>
      <c r="F112" s="14" t="s">
        <v>75</v>
      </c>
      <c r="G112" s="44">
        <v>0</v>
      </c>
      <c r="H112" s="148" t="s">
        <v>0</v>
      </c>
      <c r="I112" s="153" t="s">
        <v>0</v>
      </c>
      <c r="J112" s="66">
        <f>SUMPRODUCT(($H112="r")*(G112)+($I112="r")*(G112))+'6'!J112-K112-M112</f>
        <v>0</v>
      </c>
      <c r="K112" s="138">
        <v>0</v>
      </c>
      <c r="L112" s="139" t="s">
        <v>0</v>
      </c>
      <c r="M112" s="132">
        <v>0</v>
      </c>
      <c r="N112" s="133"/>
    </row>
    <row r="113" spans="1:14" ht="15.75" thickBot="1" x14ac:dyDescent="0.3">
      <c r="A113" s="206" t="s">
        <v>54</v>
      </c>
      <c r="B113" s="207"/>
      <c r="C113" s="178"/>
      <c r="D113" s="168"/>
      <c r="E113" s="199"/>
      <c r="F113" s="14" t="s">
        <v>75</v>
      </c>
      <c r="G113" s="44">
        <v>0</v>
      </c>
      <c r="H113" s="149" t="s">
        <v>0</v>
      </c>
      <c r="I113" s="154" t="s">
        <v>0</v>
      </c>
      <c r="J113" s="66">
        <f>SUMPRODUCT(($H113="r")*(G113)+($I113="r")*(G113))+'6'!J113-K113-M113</f>
        <v>0</v>
      </c>
      <c r="K113" s="138">
        <v>0</v>
      </c>
      <c r="L113" s="140" t="s">
        <v>0</v>
      </c>
      <c r="M113" s="132">
        <v>0</v>
      </c>
      <c r="N113" s="134"/>
    </row>
    <row r="114" spans="1:14" ht="15.75" thickBot="1" x14ac:dyDescent="0.3">
      <c r="A114" s="29" t="s">
        <v>109</v>
      </c>
      <c r="B114" s="53"/>
      <c r="C114" s="163"/>
      <c r="D114" s="163"/>
      <c r="E114" s="195"/>
      <c r="F114" s="74" t="s">
        <v>75</v>
      </c>
      <c r="G114" s="75">
        <v>0</v>
      </c>
      <c r="H114" s="73"/>
      <c r="I114" s="67"/>
      <c r="J114" s="55" t="s">
        <v>0</v>
      </c>
      <c r="K114" s="98">
        <v>0</v>
      </c>
      <c r="L114" s="136" t="s">
        <v>0</v>
      </c>
      <c r="M114" s="98">
        <v>0</v>
      </c>
      <c r="N114" s="56" t="s">
        <v>0</v>
      </c>
    </row>
    <row r="115" spans="1:14" x14ac:dyDescent="0.25">
      <c r="A115" s="206" t="s">
        <v>55</v>
      </c>
      <c r="B115" s="207"/>
      <c r="C115" s="175"/>
      <c r="D115" s="165"/>
      <c r="E115" s="197"/>
      <c r="F115" s="14" t="s">
        <v>75</v>
      </c>
      <c r="G115" s="44">
        <v>0</v>
      </c>
      <c r="H115" s="147" t="s">
        <v>0</v>
      </c>
      <c r="I115" s="152" t="s">
        <v>0</v>
      </c>
      <c r="J115" s="66">
        <f>SUMPRODUCT(($H115="r")*(G115)+($I115="r")*(G115))+'6'!J115-K115-M115</f>
        <v>0</v>
      </c>
      <c r="K115" s="138">
        <v>0</v>
      </c>
      <c r="L115" s="141"/>
      <c r="M115" s="132">
        <v>0</v>
      </c>
      <c r="N115" s="135"/>
    </row>
    <row r="116" spans="1:14" x14ac:dyDescent="0.25">
      <c r="A116" s="206" t="s">
        <v>56</v>
      </c>
      <c r="B116" s="207"/>
      <c r="C116" s="176"/>
      <c r="D116" s="166"/>
      <c r="E116" s="198"/>
      <c r="F116" s="14" t="s">
        <v>75</v>
      </c>
      <c r="G116" s="44">
        <v>0</v>
      </c>
      <c r="H116" s="148" t="s">
        <v>0</v>
      </c>
      <c r="I116" s="153" t="s">
        <v>0</v>
      </c>
      <c r="J116" s="66">
        <f>SUMPRODUCT(($H116="r")*(G116)+($I116="r")*(G116))+'6'!J116-K116-M116</f>
        <v>0</v>
      </c>
      <c r="K116" s="138">
        <v>0</v>
      </c>
      <c r="L116" s="139"/>
      <c r="M116" s="132">
        <v>0</v>
      </c>
      <c r="N116" s="133"/>
    </row>
    <row r="117" spans="1:14" x14ac:dyDescent="0.25">
      <c r="A117" s="206" t="s">
        <v>62</v>
      </c>
      <c r="B117" s="207"/>
      <c r="C117" s="176"/>
      <c r="D117" s="166"/>
      <c r="E117" s="198"/>
      <c r="F117" s="14" t="s">
        <v>75</v>
      </c>
      <c r="G117" s="44">
        <v>0</v>
      </c>
      <c r="H117" s="148" t="s">
        <v>0</v>
      </c>
      <c r="I117" s="153" t="s">
        <v>0</v>
      </c>
      <c r="J117" s="66">
        <f>SUMPRODUCT(($H117="r")*(G117)+($I117="r")*(G117))+'6'!J117-K117-M117</f>
        <v>0</v>
      </c>
      <c r="K117" s="138">
        <v>0</v>
      </c>
      <c r="L117" s="139"/>
      <c r="M117" s="132">
        <v>0</v>
      </c>
      <c r="N117" s="133"/>
    </row>
    <row r="118" spans="1:14" x14ac:dyDescent="0.25">
      <c r="A118" s="206" t="s">
        <v>98</v>
      </c>
      <c r="B118" s="207"/>
      <c r="C118" s="177"/>
      <c r="D118" s="166"/>
      <c r="E118" s="198"/>
      <c r="F118" s="14" t="s">
        <v>75</v>
      </c>
      <c r="G118" s="44">
        <v>0</v>
      </c>
      <c r="H118" s="148" t="s">
        <v>0</v>
      </c>
      <c r="I118" s="153" t="s">
        <v>0</v>
      </c>
      <c r="J118" s="66">
        <f>SUMPRODUCT(($H118="r")*(G118)+($I118="r")*(G118))+'6'!J118-K118-M118</f>
        <v>0</v>
      </c>
      <c r="K118" s="138">
        <v>0</v>
      </c>
      <c r="L118" s="139"/>
      <c r="M118" s="132">
        <v>0</v>
      </c>
      <c r="N118" s="133"/>
    </row>
    <row r="119" spans="1:14" x14ac:dyDescent="0.25">
      <c r="A119" s="206" t="s">
        <v>99</v>
      </c>
      <c r="B119" s="207"/>
      <c r="C119" s="175"/>
      <c r="D119" s="166"/>
      <c r="E119" s="198"/>
      <c r="F119" s="14" t="s">
        <v>75</v>
      </c>
      <c r="G119" s="44">
        <v>0</v>
      </c>
      <c r="H119" s="148" t="s">
        <v>0</v>
      </c>
      <c r="I119" s="153" t="s">
        <v>0</v>
      </c>
      <c r="J119" s="66">
        <f>SUMPRODUCT(($H119="r")*(G119)+($I119="r")*(G119))+'6'!J119-K119-M119</f>
        <v>0</v>
      </c>
      <c r="K119" s="138">
        <v>0</v>
      </c>
      <c r="L119" s="139"/>
      <c r="M119" s="132">
        <v>0</v>
      </c>
      <c r="N119" s="133"/>
    </row>
    <row r="120" spans="1:14" x14ac:dyDescent="0.25">
      <c r="A120" s="206" t="s">
        <v>100</v>
      </c>
      <c r="B120" s="207"/>
      <c r="C120" s="176"/>
      <c r="D120" s="166"/>
      <c r="E120" s="198"/>
      <c r="F120" s="14" t="s">
        <v>75</v>
      </c>
      <c r="G120" s="44">
        <v>0</v>
      </c>
      <c r="H120" s="148" t="s">
        <v>0</v>
      </c>
      <c r="I120" s="153" t="s">
        <v>0</v>
      </c>
      <c r="J120" s="66">
        <f>SUMPRODUCT(($H120="r")*(G120)+($I120="r")*(G120))+'6'!J120-K120-M120</f>
        <v>0</v>
      </c>
      <c r="K120" s="138">
        <v>0</v>
      </c>
      <c r="L120" s="139"/>
      <c r="M120" s="132">
        <v>0</v>
      </c>
      <c r="N120" s="133"/>
    </row>
    <row r="121" spans="1:14" ht="15.75" thickBot="1" x14ac:dyDescent="0.3">
      <c r="A121" s="206" t="s">
        <v>101</v>
      </c>
      <c r="B121" s="207"/>
      <c r="C121" s="176"/>
      <c r="D121" s="166"/>
      <c r="E121" s="198"/>
      <c r="F121" s="14" t="s">
        <v>75</v>
      </c>
      <c r="G121" s="44">
        <v>0</v>
      </c>
      <c r="H121" s="149" t="s">
        <v>0</v>
      </c>
      <c r="I121" s="154" t="s">
        <v>0</v>
      </c>
      <c r="J121" s="66">
        <f>SUMPRODUCT(($H121="r")*(G121)+($I121="r")*(G121))+'6'!J121-K121-M121</f>
        <v>0</v>
      </c>
      <c r="K121" s="138">
        <v>0</v>
      </c>
      <c r="L121" s="139"/>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x14ac:dyDescent="0.25">
      <c r="A124" s="28"/>
      <c r="B124" s="28"/>
      <c r="F124" s="19"/>
      <c r="G124" s="5"/>
      <c r="H124" s="17"/>
      <c r="I124" s="17"/>
    </row>
    <row r="125" spans="1:14" x14ac:dyDescent="0.25">
      <c r="A125" s="19"/>
      <c r="B125" s="99" t="s">
        <v>0</v>
      </c>
      <c r="F125" s="19"/>
      <c r="G125" s="5"/>
      <c r="H125" s="17"/>
      <c r="I125" s="17"/>
    </row>
    <row r="126" spans="1:14" ht="15.75" thickBot="1" x14ac:dyDescent="0.3">
      <c r="A126" s="114" t="s">
        <v>63</v>
      </c>
      <c r="B126" s="94" t="s">
        <v>115</v>
      </c>
      <c r="C126" s="213" t="s">
        <v>153</v>
      </c>
      <c r="D126" s="214"/>
      <c r="E126" s="192" t="s">
        <v>151</v>
      </c>
      <c r="F126" s="122" t="s">
        <v>126</v>
      </c>
      <c r="G126" s="47" t="s">
        <v>2</v>
      </c>
      <c r="H126" s="81">
        <f>H106+1</f>
        <v>42449</v>
      </c>
      <c r="I126" s="81">
        <f>I106+1</f>
        <v>42456</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7" t="s">
        <v>0</v>
      </c>
      <c r="I127" s="152" t="s">
        <v>0</v>
      </c>
      <c r="J127" s="66">
        <f>SUMPRODUCT(($H127="r")*(G127)+($I127="r")*(G127))+'6'!J127-K127-M127</f>
        <v>0</v>
      </c>
      <c r="K127" s="138">
        <v>0</v>
      </c>
      <c r="L127" s="139" t="s">
        <v>0</v>
      </c>
      <c r="M127" s="132">
        <v>0</v>
      </c>
      <c r="N127" s="133" t="s">
        <v>0</v>
      </c>
    </row>
    <row r="128" spans="1:14" x14ac:dyDescent="0.25">
      <c r="A128" s="206" t="s">
        <v>65</v>
      </c>
      <c r="B128" s="207"/>
      <c r="C128" s="176"/>
      <c r="D128" s="166"/>
      <c r="E128" s="198"/>
      <c r="F128" s="14" t="s">
        <v>75</v>
      </c>
      <c r="G128" s="44">
        <v>0</v>
      </c>
      <c r="H128" s="148" t="s">
        <v>0</v>
      </c>
      <c r="I128" s="153" t="s">
        <v>0</v>
      </c>
      <c r="J128" s="66">
        <f>SUMPRODUCT(($H128="r")*(G128)+($I128="r")*(G128))+'6'!J128-K128-M128</f>
        <v>0</v>
      </c>
      <c r="K128" s="138">
        <v>0</v>
      </c>
      <c r="L128" s="139" t="s">
        <v>0</v>
      </c>
      <c r="M128" s="132">
        <v>0</v>
      </c>
      <c r="N128" s="133"/>
    </row>
    <row r="129" spans="1:14" x14ac:dyDescent="0.25">
      <c r="A129" s="206" t="s">
        <v>66</v>
      </c>
      <c r="B129" s="207"/>
      <c r="C129" s="176"/>
      <c r="D129" s="166"/>
      <c r="E129" s="198"/>
      <c r="F129" s="14" t="s">
        <v>75</v>
      </c>
      <c r="G129" s="44">
        <v>0</v>
      </c>
      <c r="H129" s="148" t="s">
        <v>0</v>
      </c>
      <c r="I129" s="153" t="s">
        <v>0</v>
      </c>
      <c r="J129" s="66">
        <f>SUMPRODUCT(($H129="r")*(G129)+($I129="r")*(G129))+'6'!J129-K129-M129</f>
        <v>0</v>
      </c>
      <c r="K129" s="138">
        <v>0</v>
      </c>
      <c r="L129" s="139" t="s">
        <v>0</v>
      </c>
      <c r="M129" s="132">
        <v>0</v>
      </c>
      <c r="N129" s="133"/>
    </row>
    <row r="130" spans="1:14" x14ac:dyDescent="0.25">
      <c r="A130" s="206" t="s">
        <v>67</v>
      </c>
      <c r="B130" s="207"/>
      <c r="C130" s="176"/>
      <c r="D130" s="166"/>
      <c r="E130" s="198"/>
      <c r="F130" s="14" t="s">
        <v>75</v>
      </c>
      <c r="G130" s="44">
        <v>0</v>
      </c>
      <c r="H130" s="148" t="s">
        <v>0</v>
      </c>
      <c r="I130" s="153" t="s">
        <v>0</v>
      </c>
      <c r="J130" s="66">
        <f>SUMPRODUCT(($H130="r")*(G130)+($I130="r")*(G130))+'6'!J130-K130-M130</f>
        <v>0</v>
      </c>
      <c r="K130" s="138">
        <v>0</v>
      </c>
      <c r="L130" s="139" t="s">
        <v>0</v>
      </c>
      <c r="M130" s="132">
        <v>0</v>
      </c>
      <c r="N130" s="133"/>
    </row>
    <row r="131" spans="1:14" x14ac:dyDescent="0.25">
      <c r="A131" s="206" t="s">
        <v>68</v>
      </c>
      <c r="B131" s="207"/>
      <c r="C131" s="176"/>
      <c r="D131" s="166"/>
      <c r="E131" s="198"/>
      <c r="F131" s="14" t="s">
        <v>75</v>
      </c>
      <c r="G131" s="44">
        <v>0</v>
      </c>
      <c r="H131" s="148" t="s">
        <v>0</v>
      </c>
      <c r="I131" s="153" t="s">
        <v>0</v>
      </c>
      <c r="J131" s="66">
        <f>SUMPRODUCT(($H131="r")*(G131)+($I131="r")*(G131))+'6'!J131-K131-M131</f>
        <v>0</v>
      </c>
      <c r="K131" s="138">
        <v>0</v>
      </c>
      <c r="L131" s="139" t="s">
        <v>0</v>
      </c>
      <c r="M131" s="132">
        <v>0</v>
      </c>
      <c r="N131" s="133"/>
    </row>
    <row r="132" spans="1:14" x14ac:dyDescent="0.25">
      <c r="A132" s="206" t="s">
        <v>69</v>
      </c>
      <c r="B132" s="207"/>
      <c r="C132" s="176"/>
      <c r="D132" s="166"/>
      <c r="E132" s="198"/>
      <c r="F132" s="14" t="s">
        <v>75</v>
      </c>
      <c r="G132" s="44">
        <v>0</v>
      </c>
      <c r="H132" s="148" t="s">
        <v>0</v>
      </c>
      <c r="I132" s="153" t="s">
        <v>0</v>
      </c>
      <c r="J132" s="66">
        <f>SUMPRODUCT(($H132="r")*(G132)+($I132="r")*(G132))+'6'!J132-K132-M132</f>
        <v>0</v>
      </c>
      <c r="K132" s="138">
        <v>0</v>
      </c>
      <c r="L132" s="139" t="s">
        <v>0</v>
      </c>
      <c r="M132" s="132">
        <v>0</v>
      </c>
      <c r="N132" s="133"/>
    </row>
    <row r="133" spans="1:14" ht="15.75" thickBot="1" x14ac:dyDescent="0.3">
      <c r="A133" s="206" t="s">
        <v>70</v>
      </c>
      <c r="B133" s="207"/>
      <c r="C133" s="179"/>
      <c r="D133" s="168"/>
      <c r="E133" s="199"/>
      <c r="F133" s="14" t="s">
        <v>75</v>
      </c>
      <c r="G133" s="44">
        <v>0</v>
      </c>
      <c r="H133" s="149" t="s">
        <v>0</v>
      </c>
      <c r="I133" s="154" t="s">
        <v>0</v>
      </c>
      <c r="J133" s="66">
        <f>SUMPRODUCT(($H133="r")*(G133)+($I133="r")*(G133))+'6'!J133-K133-M133</f>
        <v>0</v>
      </c>
      <c r="K133" s="138">
        <v>0</v>
      </c>
      <c r="L133" s="140" t="s">
        <v>0</v>
      </c>
      <c r="M133" s="132">
        <v>0</v>
      </c>
      <c r="N133" s="134"/>
    </row>
    <row r="134" spans="1:14" ht="15.75" thickBot="1" x14ac:dyDescent="0.3">
      <c r="A134" s="29" t="s">
        <v>109</v>
      </c>
      <c r="B134" s="53"/>
      <c r="C134" s="163"/>
      <c r="D134" s="163"/>
      <c r="E134" s="195"/>
      <c r="F134" s="74" t="s">
        <v>75</v>
      </c>
      <c r="G134" s="75">
        <v>0</v>
      </c>
      <c r="H134" s="73"/>
      <c r="I134" s="67"/>
      <c r="J134" s="55" t="s">
        <v>0</v>
      </c>
      <c r="K134" s="98">
        <v>0</v>
      </c>
      <c r="L134" s="136" t="s">
        <v>0</v>
      </c>
      <c r="M134" s="98">
        <v>0</v>
      </c>
      <c r="N134" s="56" t="s">
        <v>0</v>
      </c>
    </row>
    <row r="135" spans="1:14" x14ac:dyDescent="0.25">
      <c r="A135" s="246" t="s">
        <v>71</v>
      </c>
      <c r="B135" s="247"/>
      <c r="C135" s="180"/>
      <c r="D135" s="169"/>
      <c r="E135" s="200"/>
      <c r="F135" s="14" t="s">
        <v>75</v>
      </c>
      <c r="G135" s="44">
        <v>0</v>
      </c>
      <c r="H135" s="147" t="s">
        <v>0</v>
      </c>
      <c r="I135" s="152" t="s">
        <v>0</v>
      </c>
      <c r="J135" s="66">
        <f>SUMPRODUCT(($H135="r")*(G135)+($I135="r")*(G135))+'6'!J135-K135-M135</f>
        <v>0</v>
      </c>
      <c r="K135" s="138">
        <v>0</v>
      </c>
      <c r="L135" s="141"/>
      <c r="M135" s="132">
        <v>0</v>
      </c>
      <c r="N135" s="135"/>
    </row>
    <row r="136" spans="1:14" x14ac:dyDescent="0.25">
      <c r="A136" s="246" t="s">
        <v>72</v>
      </c>
      <c r="B136" s="247"/>
      <c r="C136" s="181"/>
      <c r="D136" s="170"/>
      <c r="E136" s="201"/>
      <c r="F136" s="14" t="s">
        <v>75</v>
      </c>
      <c r="G136" s="44">
        <v>0</v>
      </c>
      <c r="H136" s="148" t="s">
        <v>0</v>
      </c>
      <c r="I136" s="153" t="s">
        <v>0</v>
      </c>
      <c r="J136" s="66">
        <f>SUMPRODUCT(($H136="r")*(G136)+($I136="r")*(G136))+'6'!J136-K136-M136</f>
        <v>0</v>
      </c>
      <c r="K136" s="138">
        <v>0</v>
      </c>
      <c r="L136" s="139"/>
      <c r="M136" s="132">
        <v>0</v>
      </c>
      <c r="N136" s="133"/>
    </row>
    <row r="137" spans="1:14" x14ac:dyDescent="0.25">
      <c r="A137" s="246" t="s">
        <v>73</v>
      </c>
      <c r="B137" s="247"/>
      <c r="C137" s="181"/>
      <c r="D137" s="170"/>
      <c r="E137" s="201"/>
      <c r="F137" s="14" t="s">
        <v>75</v>
      </c>
      <c r="G137" s="44">
        <v>0</v>
      </c>
      <c r="H137" s="148" t="s">
        <v>0</v>
      </c>
      <c r="I137" s="153" t="s">
        <v>0</v>
      </c>
      <c r="J137" s="66">
        <f>SUMPRODUCT(($H137="r")*(G137)+($I137="r")*(G137))+'6'!J137-K137-M137</f>
        <v>0</v>
      </c>
      <c r="K137" s="138">
        <v>0</v>
      </c>
      <c r="L137" s="139"/>
      <c r="M137" s="132">
        <v>0</v>
      </c>
      <c r="N137" s="133"/>
    </row>
    <row r="138" spans="1:14" x14ac:dyDescent="0.25">
      <c r="A138" s="246" t="s">
        <v>102</v>
      </c>
      <c r="B138" s="247"/>
      <c r="C138" s="181"/>
      <c r="D138" s="170"/>
      <c r="E138" s="201"/>
      <c r="F138" s="14" t="s">
        <v>75</v>
      </c>
      <c r="G138" s="44">
        <v>0</v>
      </c>
      <c r="H138" s="148" t="s">
        <v>0</v>
      </c>
      <c r="I138" s="153" t="s">
        <v>0</v>
      </c>
      <c r="J138" s="66">
        <f>SUMPRODUCT(($H138="r")*(G138)+($I138="r")*(G138))+'6'!J138-K138-M138</f>
        <v>0</v>
      </c>
      <c r="K138" s="138">
        <v>0</v>
      </c>
      <c r="L138" s="139"/>
      <c r="M138" s="132">
        <v>0</v>
      </c>
      <c r="N138" s="133"/>
    </row>
    <row r="139" spans="1:14" x14ac:dyDescent="0.25">
      <c r="A139" s="246" t="s">
        <v>103</v>
      </c>
      <c r="B139" s="247"/>
      <c r="C139" s="181"/>
      <c r="D139" s="170"/>
      <c r="E139" s="201"/>
      <c r="F139" s="14" t="s">
        <v>75</v>
      </c>
      <c r="G139" s="44">
        <v>0</v>
      </c>
      <c r="H139" s="148" t="s">
        <v>0</v>
      </c>
      <c r="I139" s="153" t="s">
        <v>0</v>
      </c>
      <c r="J139" s="66">
        <f>SUMPRODUCT(($H139="r")*(G139)+($I139="r")*(G139))+'6'!J139-K139-M139</f>
        <v>0</v>
      </c>
      <c r="K139" s="138">
        <v>0</v>
      </c>
      <c r="L139" s="139"/>
      <c r="M139" s="132">
        <v>0</v>
      </c>
      <c r="N139" s="133"/>
    </row>
    <row r="140" spans="1:14" x14ac:dyDescent="0.25">
      <c r="A140" s="246" t="s">
        <v>104</v>
      </c>
      <c r="B140" s="247"/>
      <c r="C140" s="181"/>
      <c r="D140" s="170"/>
      <c r="E140" s="201"/>
      <c r="F140" s="14" t="s">
        <v>75</v>
      </c>
      <c r="G140" s="44">
        <v>0</v>
      </c>
      <c r="H140" s="148" t="s">
        <v>0</v>
      </c>
      <c r="I140" s="153" t="s">
        <v>0</v>
      </c>
      <c r="J140" s="66">
        <f>SUMPRODUCT(($H140="r")*(G140)+($I140="r")*(G140))+'6'!J140-K140-M140</f>
        <v>0</v>
      </c>
      <c r="K140" s="138">
        <v>0</v>
      </c>
      <c r="L140" s="139"/>
      <c r="M140" s="132">
        <v>0</v>
      </c>
      <c r="N140" s="133"/>
    </row>
    <row r="141" spans="1:14" ht="15.75" thickBot="1" x14ac:dyDescent="0.3">
      <c r="A141" s="246" t="s">
        <v>105</v>
      </c>
      <c r="B141" s="247"/>
      <c r="C141" s="181"/>
      <c r="D141" s="170"/>
      <c r="E141" s="201"/>
      <c r="F141" s="14" t="s">
        <v>75</v>
      </c>
      <c r="G141" s="44">
        <v>0</v>
      </c>
      <c r="H141" s="149" t="s">
        <v>0</v>
      </c>
      <c r="I141" s="154" t="s">
        <v>0</v>
      </c>
      <c r="J141" s="66">
        <f>SUMPRODUCT(($H141="r")*(G141)+($I141="r")*(G141))+'6'!J141-K141-M141</f>
        <v>0</v>
      </c>
      <c r="K141" s="138">
        <v>0</v>
      </c>
      <c r="L141" s="139"/>
      <c r="M141" s="132">
        <v>0</v>
      </c>
      <c r="N141" s="133"/>
    </row>
    <row r="142" spans="1:14"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84"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78"/>
      <c r="B144" s="78"/>
      <c r="C144" s="171"/>
      <c r="D144" s="171"/>
      <c r="E144" s="171"/>
      <c r="F144" s="79"/>
      <c r="G144" s="22"/>
      <c r="H144" s="43"/>
      <c r="I144" s="43"/>
    </row>
    <row r="145" spans="1:11" x14ac:dyDescent="0.25">
      <c r="A145" s="77"/>
      <c r="B145" s="77"/>
      <c r="C145" s="51"/>
      <c r="D145" s="51"/>
      <c r="E145" s="51"/>
      <c r="F145" s="77"/>
      <c r="G145" s="77"/>
      <c r="H145" s="43"/>
      <c r="I145" s="43"/>
      <c r="J145" s="32"/>
    </row>
    <row r="146" spans="1:11" x14ac:dyDescent="0.25">
      <c r="A146" s="117" t="s">
        <v>110</v>
      </c>
      <c r="B146" s="77"/>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67" t="s">
        <v>0</v>
      </c>
      <c r="B148" s="268"/>
      <c r="C148" s="268"/>
      <c r="D148" s="268"/>
      <c r="E148" s="268"/>
      <c r="F148" s="269"/>
      <c r="G148" s="41">
        <v>0</v>
      </c>
      <c r="H148" s="222">
        <f>G148/60</f>
        <v>0</v>
      </c>
      <c r="I148" s="223"/>
      <c r="J148" s="35"/>
    </row>
    <row r="149" spans="1:11" x14ac:dyDescent="0.25">
      <c r="A149" s="267" t="s">
        <v>0</v>
      </c>
      <c r="B149" s="268"/>
      <c r="C149" s="268"/>
      <c r="D149" s="268"/>
      <c r="E149" s="268"/>
      <c r="F149" s="269"/>
      <c r="G149" s="41">
        <v>0</v>
      </c>
      <c r="H149" s="222">
        <f t="shared" ref="H149:H157" si="0">G149/60</f>
        <v>0</v>
      </c>
      <c r="I149" s="223"/>
      <c r="J149" s="35"/>
    </row>
    <row r="150" spans="1:11" x14ac:dyDescent="0.25">
      <c r="A150" s="267" t="s">
        <v>0</v>
      </c>
      <c r="B150" s="268"/>
      <c r="C150" s="268"/>
      <c r="D150" s="268"/>
      <c r="E150" s="268"/>
      <c r="F150" s="269"/>
      <c r="G150" s="41">
        <v>0</v>
      </c>
      <c r="H150" s="222">
        <f t="shared" si="0"/>
        <v>0</v>
      </c>
      <c r="I150" s="223"/>
      <c r="J150" s="35"/>
    </row>
    <row r="151" spans="1:11" x14ac:dyDescent="0.25">
      <c r="A151" s="267" t="s">
        <v>0</v>
      </c>
      <c r="B151" s="268"/>
      <c r="C151" s="268"/>
      <c r="D151" s="268"/>
      <c r="E151" s="268"/>
      <c r="F151" s="269"/>
      <c r="G151" s="41">
        <v>0</v>
      </c>
      <c r="H151" s="222">
        <f t="shared" si="0"/>
        <v>0</v>
      </c>
      <c r="I151" s="223"/>
      <c r="J151" s="35"/>
    </row>
    <row r="152" spans="1:11" x14ac:dyDescent="0.25">
      <c r="A152" s="267" t="s">
        <v>0</v>
      </c>
      <c r="B152" s="268"/>
      <c r="C152" s="268"/>
      <c r="D152" s="268"/>
      <c r="E152" s="268"/>
      <c r="F152" s="269"/>
      <c r="G152" s="41">
        <v>0</v>
      </c>
      <c r="H152" s="222">
        <f t="shared" si="0"/>
        <v>0</v>
      </c>
      <c r="I152" s="223"/>
      <c r="J152" s="35"/>
    </row>
    <row r="153" spans="1:11" x14ac:dyDescent="0.25">
      <c r="A153" s="267" t="s">
        <v>0</v>
      </c>
      <c r="B153" s="268"/>
      <c r="C153" s="268"/>
      <c r="D153" s="268"/>
      <c r="E153" s="268"/>
      <c r="F153" s="269"/>
      <c r="G153" s="41">
        <v>0</v>
      </c>
      <c r="H153" s="222">
        <f t="shared" si="0"/>
        <v>0</v>
      </c>
      <c r="I153" s="223"/>
      <c r="J153" s="35"/>
    </row>
    <row r="154" spans="1:11" x14ac:dyDescent="0.25">
      <c r="A154" s="267" t="s">
        <v>0</v>
      </c>
      <c r="B154" s="268"/>
      <c r="C154" s="268"/>
      <c r="D154" s="268"/>
      <c r="E154" s="268"/>
      <c r="F154" s="269"/>
      <c r="G154" s="41">
        <v>0</v>
      </c>
      <c r="H154" s="222">
        <f t="shared" si="0"/>
        <v>0</v>
      </c>
      <c r="I154" s="223"/>
      <c r="J154" s="35"/>
    </row>
    <row r="155" spans="1:11" x14ac:dyDescent="0.25">
      <c r="A155" s="267" t="s">
        <v>0</v>
      </c>
      <c r="B155" s="268"/>
      <c r="C155" s="268"/>
      <c r="D155" s="268"/>
      <c r="E155" s="268"/>
      <c r="F155" s="269"/>
      <c r="G155" s="41">
        <v>0</v>
      </c>
      <c r="H155" s="222">
        <f t="shared" si="0"/>
        <v>0</v>
      </c>
      <c r="I155" s="223"/>
      <c r="J155" s="35"/>
    </row>
    <row r="156" spans="1:11" x14ac:dyDescent="0.25">
      <c r="A156" s="267" t="s">
        <v>0</v>
      </c>
      <c r="B156" s="268"/>
      <c r="C156" s="268"/>
      <c r="D156" s="268"/>
      <c r="E156" s="268"/>
      <c r="F156" s="269"/>
      <c r="G156" s="41">
        <v>0</v>
      </c>
      <c r="H156" s="222">
        <f t="shared" si="0"/>
        <v>0</v>
      </c>
      <c r="I156" s="223"/>
      <c r="J156" s="35"/>
    </row>
    <row r="157" spans="1:11" x14ac:dyDescent="0.25">
      <c r="A157" s="267" t="s">
        <v>0</v>
      </c>
      <c r="B157" s="268"/>
      <c r="C157" s="268"/>
      <c r="D157" s="268"/>
      <c r="E157" s="268"/>
      <c r="F157" s="269"/>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0</v>
      </c>
      <c r="I159" s="219"/>
      <c r="J159" s="35"/>
    </row>
    <row r="160" spans="1:11" x14ac:dyDescent="0.25">
      <c r="A160" s="80"/>
      <c r="B160" s="80"/>
      <c r="C160" s="172"/>
      <c r="D160" s="172"/>
      <c r="E160" s="172"/>
      <c r="F160" s="92" t="s">
        <v>119</v>
      </c>
      <c r="G160" s="40">
        <v>0</v>
      </c>
      <c r="H160" s="220">
        <f>H159*G160</f>
        <v>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6"/>
      <c r="G162" s="40"/>
      <c r="H162" s="64"/>
      <c r="I162" s="64"/>
      <c r="J162" s="35"/>
    </row>
    <row r="163" spans="1:10" x14ac:dyDescent="0.25">
      <c r="A163" s="120" t="s">
        <v>124</v>
      </c>
      <c r="B163" s="39"/>
      <c r="C163" s="173"/>
      <c r="D163" s="173"/>
      <c r="E163" s="173"/>
      <c r="F163" s="76"/>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67" t="s">
        <v>0</v>
      </c>
      <c r="B165" s="268"/>
      <c r="C165" s="268"/>
      <c r="D165" s="268"/>
      <c r="E165" s="268"/>
      <c r="F165" s="269"/>
      <c r="G165" s="41">
        <v>0</v>
      </c>
      <c r="H165" s="239">
        <f>G165/60</f>
        <v>0</v>
      </c>
      <c r="I165" s="240"/>
      <c r="J165" s="35"/>
    </row>
    <row r="166" spans="1:10" x14ac:dyDescent="0.25">
      <c r="A166" s="267" t="s">
        <v>0</v>
      </c>
      <c r="B166" s="268"/>
      <c r="C166" s="268"/>
      <c r="D166" s="268"/>
      <c r="E166" s="268"/>
      <c r="F166" s="269"/>
      <c r="G166" s="41">
        <v>0</v>
      </c>
      <c r="H166" s="239">
        <f t="shared" ref="H166:H174" si="2">G166/60</f>
        <v>0</v>
      </c>
      <c r="I166" s="240"/>
      <c r="J166" s="35"/>
    </row>
    <row r="167" spans="1:10" x14ac:dyDescent="0.25">
      <c r="A167" s="267" t="s">
        <v>0</v>
      </c>
      <c r="B167" s="268"/>
      <c r="C167" s="268"/>
      <c r="D167" s="268"/>
      <c r="E167" s="268"/>
      <c r="F167" s="269"/>
      <c r="G167" s="41">
        <v>0</v>
      </c>
      <c r="H167" s="239">
        <f t="shared" si="2"/>
        <v>0</v>
      </c>
      <c r="I167" s="240"/>
      <c r="J167" s="35"/>
    </row>
    <row r="168" spans="1:10" x14ac:dyDescent="0.25">
      <c r="A168" s="267" t="s">
        <v>0</v>
      </c>
      <c r="B168" s="268"/>
      <c r="C168" s="268"/>
      <c r="D168" s="268"/>
      <c r="E168" s="268"/>
      <c r="F168" s="269"/>
      <c r="G168" s="41">
        <v>0</v>
      </c>
      <c r="H168" s="239">
        <f t="shared" si="2"/>
        <v>0</v>
      </c>
      <c r="I168" s="240"/>
      <c r="J168" s="35"/>
    </row>
    <row r="169" spans="1:10" x14ac:dyDescent="0.25">
      <c r="A169" s="267" t="s">
        <v>0</v>
      </c>
      <c r="B169" s="268"/>
      <c r="C169" s="268"/>
      <c r="D169" s="268"/>
      <c r="E169" s="268"/>
      <c r="F169" s="269"/>
      <c r="G169" s="41">
        <v>0</v>
      </c>
      <c r="H169" s="239">
        <f t="shared" si="2"/>
        <v>0</v>
      </c>
      <c r="I169" s="240"/>
      <c r="J169" s="35"/>
    </row>
    <row r="170" spans="1:10" x14ac:dyDescent="0.25">
      <c r="A170" s="267" t="s">
        <v>0</v>
      </c>
      <c r="B170" s="268"/>
      <c r="C170" s="268"/>
      <c r="D170" s="268"/>
      <c r="E170" s="268"/>
      <c r="F170" s="269"/>
      <c r="G170" s="41">
        <v>0</v>
      </c>
      <c r="H170" s="239">
        <f t="shared" si="2"/>
        <v>0</v>
      </c>
      <c r="I170" s="240"/>
      <c r="J170" s="35"/>
    </row>
    <row r="171" spans="1:10" x14ac:dyDescent="0.25">
      <c r="A171" s="267" t="s">
        <v>0</v>
      </c>
      <c r="B171" s="268"/>
      <c r="C171" s="268"/>
      <c r="D171" s="268"/>
      <c r="E171" s="268"/>
      <c r="F171" s="269"/>
      <c r="G171" s="41">
        <v>0</v>
      </c>
      <c r="H171" s="239">
        <f t="shared" si="2"/>
        <v>0</v>
      </c>
      <c r="I171" s="240"/>
      <c r="J171" s="35"/>
    </row>
    <row r="172" spans="1:10" x14ac:dyDescent="0.25">
      <c r="A172" s="267" t="s">
        <v>0</v>
      </c>
      <c r="B172" s="268"/>
      <c r="C172" s="268"/>
      <c r="D172" s="268"/>
      <c r="E172" s="268"/>
      <c r="F172" s="269"/>
      <c r="G172" s="41">
        <v>0</v>
      </c>
      <c r="H172" s="239">
        <f t="shared" si="2"/>
        <v>0</v>
      </c>
      <c r="I172" s="240"/>
      <c r="J172" s="35"/>
    </row>
    <row r="173" spans="1:10" x14ac:dyDescent="0.25">
      <c r="A173" s="267" t="s">
        <v>0</v>
      </c>
      <c r="B173" s="268"/>
      <c r="C173" s="268"/>
      <c r="D173" s="268"/>
      <c r="E173" s="268"/>
      <c r="F173" s="269"/>
      <c r="G173" s="41">
        <v>0</v>
      </c>
      <c r="H173" s="239">
        <f t="shared" ref="H173" si="3">G173/60</f>
        <v>0</v>
      </c>
      <c r="I173" s="240"/>
      <c r="J173" s="35"/>
    </row>
    <row r="174" spans="1:10" x14ac:dyDescent="0.25">
      <c r="A174" s="267" t="s">
        <v>0</v>
      </c>
      <c r="B174" s="268"/>
      <c r="C174" s="268"/>
      <c r="D174" s="268"/>
      <c r="E174" s="268"/>
      <c r="F174" s="269"/>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67" t="s">
        <v>0</v>
      </c>
      <c r="B181" s="268"/>
      <c r="C181" s="268"/>
      <c r="D181" s="268"/>
      <c r="E181" s="268"/>
      <c r="F181" s="269"/>
      <c r="G181" s="41">
        <v>0</v>
      </c>
      <c r="H181" s="222">
        <f>G181/60</f>
        <v>0</v>
      </c>
      <c r="I181" s="223"/>
      <c r="J181" s="35"/>
    </row>
    <row r="182" spans="1:11" hidden="1" x14ac:dyDescent="0.25">
      <c r="A182" s="267" t="s">
        <v>0</v>
      </c>
      <c r="B182" s="268"/>
      <c r="C182" s="268"/>
      <c r="D182" s="268"/>
      <c r="E182" s="268"/>
      <c r="F182" s="269"/>
      <c r="G182" s="41">
        <v>0</v>
      </c>
      <c r="H182" s="222">
        <f t="shared" ref="H182:H191" si="4">G182/60</f>
        <v>0</v>
      </c>
      <c r="I182" s="223"/>
      <c r="J182" s="35"/>
    </row>
    <row r="183" spans="1:11" hidden="1" x14ac:dyDescent="0.25">
      <c r="A183" s="267" t="s">
        <v>0</v>
      </c>
      <c r="B183" s="268"/>
      <c r="C183" s="268"/>
      <c r="D183" s="268"/>
      <c r="E183" s="268"/>
      <c r="F183" s="269"/>
      <c r="G183" s="41">
        <v>0</v>
      </c>
      <c r="H183" s="222">
        <f t="shared" si="4"/>
        <v>0</v>
      </c>
      <c r="I183" s="223"/>
      <c r="J183" s="35"/>
    </row>
    <row r="184" spans="1:11" hidden="1" x14ac:dyDescent="0.25">
      <c r="A184" s="267" t="s">
        <v>0</v>
      </c>
      <c r="B184" s="268"/>
      <c r="C184" s="268"/>
      <c r="D184" s="268"/>
      <c r="E184" s="268"/>
      <c r="F184" s="269"/>
      <c r="G184" s="41">
        <v>0</v>
      </c>
      <c r="H184" s="222">
        <f t="shared" si="4"/>
        <v>0</v>
      </c>
      <c r="I184" s="223"/>
      <c r="J184" s="35"/>
    </row>
    <row r="185" spans="1:11" hidden="1" x14ac:dyDescent="0.25">
      <c r="A185" s="267" t="s">
        <v>0</v>
      </c>
      <c r="B185" s="268"/>
      <c r="C185" s="268"/>
      <c r="D185" s="268"/>
      <c r="E185" s="268"/>
      <c r="F185" s="269"/>
      <c r="G185" s="41">
        <v>0</v>
      </c>
      <c r="H185" s="222">
        <f t="shared" si="4"/>
        <v>0</v>
      </c>
      <c r="I185" s="223"/>
      <c r="J185" s="35"/>
    </row>
    <row r="186" spans="1:11" hidden="1" x14ac:dyDescent="0.25">
      <c r="A186" s="267" t="s">
        <v>0</v>
      </c>
      <c r="B186" s="268"/>
      <c r="C186" s="268"/>
      <c r="D186" s="268"/>
      <c r="E186" s="268"/>
      <c r="F186" s="269"/>
      <c r="G186" s="41">
        <v>0</v>
      </c>
      <c r="H186" s="222">
        <f t="shared" si="4"/>
        <v>0</v>
      </c>
      <c r="I186" s="223"/>
      <c r="J186" s="35"/>
    </row>
    <row r="187" spans="1:11" hidden="1" x14ac:dyDescent="0.25">
      <c r="A187" s="267" t="s">
        <v>0</v>
      </c>
      <c r="B187" s="268"/>
      <c r="C187" s="268"/>
      <c r="D187" s="268"/>
      <c r="E187" s="268"/>
      <c r="F187" s="269"/>
      <c r="G187" s="41">
        <v>0</v>
      </c>
      <c r="H187" s="222">
        <f t="shared" si="4"/>
        <v>0</v>
      </c>
      <c r="I187" s="223"/>
      <c r="J187" s="35"/>
    </row>
    <row r="188" spans="1:11" hidden="1" x14ac:dyDescent="0.25">
      <c r="A188" s="267" t="s">
        <v>0</v>
      </c>
      <c r="B188" s="268"/>
      <c r="C188" s="268"/>
      <c r="D188" s="268"/>
      <c r="E188" s="268"/>
      <c r="F188" s="269"/>
      <c r="G188" s="41">
        <v>0</v>
      </c>
      <c r="H188" s="222">
        <f t="shared" si="4"/>
        <v>0</v>
      </c>
      <c r="I188" s="223"/>
      <c r="J188" s="35"/>
    </row>
    <row r="189" spans="1:11" hidden="1" x14ac:dyDescent="0.25">
      <c r="A189" s="267" t="s">
        <v>0</v>
      </c>
      <c r="B189" s="268"/>
      <c r="C189" s="268"/>
      <c r="D189" s="268"/>
      <c r="E189" s="268"/>
      <c r="F189" s="269"/>
      <c r="G189" s="41">
        <v>0</v>
      </c>
      <c r="H189" s="222">
        <f t="shared" si="4"/>
        <v>0</v>
      </c>
      <c r="I189" s="223"/>
      <c r="J189" s="35"/>
    </row>
    <row r="190" spans="1:11" hidden="1" x14ac:dyDescent="0.25">
      <c r="A190" s="267" t="s">
        <v>0</v>
      </c>
      <c r="B190" s="268"/>
      <c r="C190" s="268"/>
      <c r="D190" s="268"/>
      <c r="E190" s="268"/>
      <c r="F190" s="269"/>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67" t="s">
        <v>0</v>
      </c>
      <c r="B198" s="268"/>
      <c r="C198" s="268"/>
      <c r="D198" s="268"/>
      <c r="E198" s="268"/>
      <c r="F198" s="269"/>
      <c r="G198" s="41">
        <v>0</v>
      </c>
      <c r="H198" s="222">
        <f>G198/60</f>
        <v>0</v>
      </c>
      <c r="I198" s="223"/>
      <c r="J198" s="35"/>
    </row>
    <row r="199" spans="1:11" hidden="1" x14ac:dyDescent="0.25">
      <c r="A199" s="267" t="s">
        <v>0</v>
      </c>
      <c r="B199" s="268"/>
      <c r="C199" s="268"/>
      <c r="D199" s="268"/>
      <c r="E199" s="268"/>
      <c r="F199" s="269"/>
      <c r="G199" s="41">
        <v>0</v>
      </c>
      <c r="H199" s="222">
        <f t="shared" ref="H199:H207" si="5">G199/60</f>
        <v>0</v>
      </c>
      <c r="I199" s="223"/>
      <c r="J199" s="35"/>
    </row>
    <row r="200" spans="1:11" hidden="1" x14ac:dyDescent="0.25">
      <c r="A200" s="267" t="s">
        <v>0</v>
      </c>
      <c r="B200" s="268"/>
      <c r="C200" s="268"/>
      <c r="D200" s="268"/>
      <c r="E200" s="268"/>
      <c r="F200" s="269"/>
      <c r="G200" s="41">
        <v>0</v>
      </c>
      <c r="H200" s="222">
        <f t="shared" si="5"/>
        <v>0</v>
      </c>
      <c r="I200" s="223"/>
      <c r="J200" s="35"/>
    </row>
    <row r="201" spans="1:11" hidden="1" x14ac:dyDescent="0.25">
      <c r="A201" s="267" t="s">
        <v>0</v>
      </c>
      <c r="B201" s="268"/>
      <c r="C201" s="268"/>
      <c r="D201" s="268"/>
      <c r="E201" s="268"/>
      <c r="F201" s="269"/>
      <c r="G201" s="41">
        <v>0</v>
      </c>
      <c r="H201" s="222">
        <f t="shared" si="5"/>
        <v>0</v>
      </c>
      <c r="I201" s="223"/>
      <c r="J201" s="35"/>
    </row>
    <row r="202" spans="1:11" hidden="1" x14ac:dyDescent="0.25">
      <c r="A202" s="267" t="s">
        <v>0</v>
      </c>
      <c r="B202" s="268"/>
      <c r="C202" s="268"/>
      <c r="D202" s="268"/>
      <c r="E202" s="268"/>
      <c r="F202" s="269"/>
      <c r="G202" s="41">
        <v>0</v>
      </c>
      <c r="H202" s="222">
        <f t="shared" si="5"/>
        <v>0</v>
      </c>
      <c r="I202" s="223"/>
      <c r="J202" s="35"/>
    </row>
    <row r="203" spans="1:11" hidden="1" x14ac:dyDescent="0.25">
      <c r="A203" s="267" t="s">
        <v>0</v>
      </c>
      <c r="B203" s="268"/>
      <c r="C203" s="268"/>
      <c r="D203" s="268"/>
      <c r="E203" s="268"/>
      <c r="F203" s="269"/>
      <c r="G203" s="41">
        <v>0</v>
      </c>
      <c r="H203" s="222">
        <f t="shared" si="5"/>
        <v>0</v>
      </c>
      <c r="I203" s="223"/>
      <c r="J203" s="35"/>
    </row>
    <row r="204" spans="1:11" hidden="1" x14ac:dyDescent="0.25">
      <c r="A204" s="267" t="s">
        <v>0</v>
      </c>
      <c r="B204" s="268"/>
      <c r="C204" s="268"/>
      <c r="D204" s="268"/>
      <c r="E204" s="268"/>
      <c r="F204" s="269"/>
      <c r="G204" s="41">
        <v>0</v>
      </c>
      <c r="H204" s="222">
        <f t="shared" si="5"/>
        <v>0</v>
      </c>
      <c r="I204" s="223"/>
      <c r="J204" s="35"/>
    </row>
    <row r="205" spans="1:11" hidden="1" x14ac:dyDescent="0.25">
      <c r="A205" s="267" t="s">
        <v>0</v>
      </c>
      <c r="B205" s="268"/>
      <c r="C205" s="268"/>
      <c r="D205" s="268"/>
      <c r="E205" s="268"/>
      <c r="F205" s="269"/>
      <c r="G205" s="41">
        <v>0</v>
      </c>
      <c r="H205" s="222">
        <f t="shared" si="5"/>
        <v>0</v>
      </c>
      <c r="I205" s="223"/>
      <c r="J205" s="35"/>
    </row>
    <row r="206" spans="1:11" hidden="1" x14ac:dyDescent="0.25">
      <c r="A206" s="267" t="s">
        <v>0</v>
      </c>
      <c r="B206" s="268"/>
      <c r="C206" s="268"/>
      <c r="D206" s="268"/>
      <c r="E206" s="268"/>
      <c r="F206" s="269"/>
      <c r="G206" s="41">
        <v>0</v>
      </c>
      <c r="H206" s="222">
        <f t="shared" si="5"/>
        <v>0</v>
      </c>
      <c r="I206" s="223"/>
      <c r="J206" s="35"/>
    </row>
    <row r="207" spans="1:11" hidden="1" x14ac:dyDescent="0.25">
      <c r="A207" s="267" t="s">
        <v>0</v>
      </c>
      <c r="B207" s="268"/>
      <c r="C207" s="268"/>
      <c r="D207" s="268"/>
      <c r="E207" s="268"/>
      <c r="F207" s="269"/>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0</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73" t="s">
        <v>0</v>
      </c>
      <c r="B216" s="273"/>
      <c r="C216" s="273"/>
      <c r="D216" s="273"/>
      <c r="E216" s="273"/>
      <c r="F216" s="273"/>
      <c r="G216" s="273"/>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0</v>
      </c>
      <c r="I218" s="271"/>
    </row>
    <row r="219" spans="1:10" x14ac:dyDescent="0.25">
      <c r="A219" s="2" t="s">
        <v>0</v>
      </c>
      <c r="H219" s="86" t="s">
        <v>0</v>
      </c>
      <c r="I219" s="86"/>
    </row>
  </sheetData>
  <sheetProtection password="CEEF" sheet="1" objects="1" scenarios="1" formatRows="0"/>
  <mergeCells count="234">
    <mergeCell ref="A2:N2"/>
    <mergeCell ref="C26:D26"/>
    <mergeCell ref="C46:D46"/>
    <mergeCell ref="C66:D66"/>
    <mergeCell ref="C86:D86"/>
    <mergeCell ref="C106:D106"/>
    <mergeCell ref="C126:D126"/>
    <mergeCell ref="A204:F204"/>
    <mergeCell ref="A3:B3"/>
    <mergeCell ref="C6:D6"/>
    <mergeCell ref="J4:N4"/>
    <mergeCell ref="A155:F155"/>
    <mergeCell ref="H159:I159"/>
    <mergeCell ref="A122:F122"/>
    <mergeCell ref="A123:F123"/>
    <mergeCell ref="A142:F142"/>
    <mergeCell ref="H147:I147"/>
    <mergeCell ref="H148:I148"/>
    <mergeCell ref="H157:I157"/>
    <mergeCell ref="H158:I158"/>
    <mergeCell ref="H150:I150"/>
    <mergeCell ref="H151:I151"/>
    <mergeCell ref="H152:I152"/>
    <mergeCell ref="A159:G159"/>
    <mergeCell ref="A27:B27"/>
    <mergeCell ref="A28:B28"/>
    <mergeCell ref="A29:B29"/>
    <mergeCell ref="A30:B30"/>
    <mergeCell ref="A31:B31"/>
    <mergeCell ref="C5:D5"/>
    <mergeCell ref="H5:I5"/>
    <mergeCell ref="A22:F22"/>
    <mergeCell ref="A7:B7"/>
    <mergeCell ref="A8:B8"/>
    <mergeCell ref="A9:B9"/>
    <mergeCell ref="A10:B10"/>
    <mergeCell ref="A11:B11"/>
    <mergeCell ref="A12:B12"/>
    <mergeCell ref="A13:B13"/>
    <mergeCell ref="A15:B15"/>
    <mergeCell ref="A16:B16"/>
    <mergeCell ref="A17:B17"/>
    <mergeCell ref="A18:B18"/>
    <mergeCell ref="A19:B19"/>
    <mergeCell ref="A20:B20"/>
    <mergeCell ref="A21:B21"/>
    <mergeCell ref="A158:F158"/>
    <mergeCell ref="A206:F206"/>
    <mergeCell ref="A173:F173"/>
    <mergeCell ref="A174:F174"/>
    <mergeCell ref="A181:F181"/>
    <mergeCell ref="A182:F182"/>
    <mergeCell ref="A183:F183"/>
    <mergeCell ref="A184:F184"/>
    <mergeCell ref="A185:F185"/>
    <mergeCell ref="A186:F186"/>
    <mergeCell ref="A187:F187"/>
    <mergeCell ref="A188:F188"/>
    <mergeCell ref="A189:F189"/>
    <mergeCell ref="A190:F190"/>
    <mergeCell ref="A198:F198"/>
    <mergeCell ref="A199:F199"/>
    <mergeCell ref="A200:F200"/>
    <mergeCell ref="A201:F201"/>
    <mergeCell ref="A202:F202"/>
    <mergeCell ref="A203:F203"/>
    <mergeCell ref="A191:F191"/>
    <mergeCell ref="A205:F205"/>
    <mergeCell ref="A1:N1"/>
    <mergeCell ref="H218:I218"/>
    <mergeCell ref="A23:F23"/>
    <mergeCell ref="A143:F143"/>
    <mergeCell ref="A42:F42"/>
    <mergeCell ref="A43:F43"/>
    <mergeCell ref="A62:F62"/>
    <mergeCell ref="A63:F63"/>
    <mergeCell ref="A82:F82"/>
    <mergeCell ref="A83:F83"/>
    <mergeCell ref="A102:F102"/>
    <mergeCell ref="A103:F103"/>
    <mergeCell ref="H166:I166"/>
    <mergeCell ref="H167:I167"/>
    <mergeCell ref="H149:I149"/>
    <mergeCell ref="H164:I164"/>
    <mergeCell ref="H156:I156"/>
    <mergeCell ref="A148:F148"/>
    <mergeCell ref="A149:F149"/>
    <mergeCell ref="A150:F150"/>
    <mergeCell ref="A151:F151"/>
    <mergeCell ref="A152:F152"/>
    <mergeCell ref="A153:F153"/>
    <mergeCell ref="A154:F154"/>
    <mergeCell ref="H154:I154"/>
    <mergeCell ref="H155:I155"/>
    <mergeCell ref="H153:I153"/>
    <mergeCell ref="A128:B128"/>
    <mergeCell ref="A156:F156"/>
    <mergeCell ref="A157:F157"/>
    <mergeCell ref="A140:B140"/>
    <mergeCell ref="A141:B141"/>
    <mergeCell ref="A135:B135"/>
    <mergeCell ref="A136:B136"/>
    <mergeCell ref="A137:B137"/>
    <mergeCell ref="A138:B138"/>
    <mergeCell ref="A139:B139"/>
    <mergeCell ref="A129:B129"/>
    <mergeCell ref="A130:B130"/>
    <mergeCell ref="A131:B131"/>
    <mergeCell ref="A132:B132"/>
    <mergeCell ref="A133:B133"/>
    <mergeCell ref="H198:I198"/>
    <mergeCell ref="H199:I199"/>
    <mergeCell ref="H200:I200"/>
    <mergeCell ref="H190:I190"/>
    <mergeCell ref="H191:I191"/>
    <mergeCell ref="H193:I193"/>
    <mergeCell ref="H197:I197"/>
    <mergeCell ref="H176:I176"/>
    <mergeCell ref="H172:I172"/>
    <mergeCell ref="H174:I174"/>
    <mergeCell ref="H186:I186"/>
    <mergeCell ref="H187:I187"/>
    <mergeCell ref="H188:I188"/>
    <mergeCell ref="H189:I189"/>
    <mergeCell ref="H160:I160"/>
    <mergeCell ref="A175:G175"/>
    <mergeCell ref="H175:I175"/>
    <mergeCell ref="H171:I171"/>
    <mergeCell ref="H173:I173"/>
    <mergeCell ref="H165:I165"/>
    <mergeCell ref="A192:G192"/>
    <mergeCell ref="H192:I192"/>
    <mergeCell ref="H180:I180"/>
    <mergeCell ref="H181:I181"/>
    <mergeCell ref="H182:I182"/>
    <mergeCell ref="H183:I183"/>
    <mergeCell ref="H184:I184"/>
    <mergeCell ref="H185:I185"/>
    <mergeCell ref="H169:I169"/>
    <mergeCell ref="H170:I170"/>
    <mergeCell ref="A165:F165"/>
    <mergeCell ref="A166:F166"/>
    <mergeCell ref="A167:F167"/>
    <mergeCell ref="A168:F168"/>
    <mergeCell ref="A169:F169"/>
    <mergeCell ref="A170:F170"/>
    <mergeCell ref="A171:F171"/>
    <mergeCell ref="A172:F172"/>
    <mergeCell ref="H217:I217"/>
    <mergeCell ref="H207:I207"/>
    <mergeCell ref="A208:G208"/>
    <mergeCell ref="H208:I208"/>
    <mergeCell ref="H209:I209"/>
    <mergeCell ref="A216:G216"/>
    <mergeCell ref="H216:I216"/>
    <mergeCell ref="H215:I215"/>
    <mergeCell ref="A215:G215"/>
    <mergeCell ref="A213:G213"/>
    <mergeCell ref="H213:I213"/>
    <mergeCell ref="H212:I212"/>
    <mergeCell ref="A207:F207"/>
    <mergeCell ref="H206:I206"/>
    <mergeCell ref="H204:I204"/>
    <mergeCell ref="H205:I205"/>
    <mergeCell ref="H201:I201"/>
    <mergeCell ref="H202:I202"/>
    <mergeCell ref="H168:I168"/>
    <mergeCell ref="H203:I203"/>
    <mergeCell ref="A33:B33"/>
    <mergeCell ref="A35:B35"/>
    <mergeCell ref="A36:B36"/>
    <mergeCell ref="A37:B37"/>
    <mergeCell ref="A38:B38"/>
    <mergeCell ref="A57:B57"/>
    <mergeCell ref="A58:B58"/>
    <mergeCell ref="A59:B59"/>
    <mergeCell ref="A81:B81"/>
    <mergeCell ref="A87:B87"/>
    <mergeCell ref="A88:B88"/>
    <mergeCell ref="A89:B89"/>
    <mergeCell ref="A90:B90"/>
    <mergeCell ref="A77:B77"/>
    <mergeCell ref="A78:B78"/>
    <mergeCell ref="A79:B79"/>
    <mergeCell ref="A80:B80"/>
    <mergeCell ref="A32:B32"/>
    <mergeCell ref="A49:B49"/>
    <mergeCell ref="A50:B50"/>
    <mergeCell ref="A51:B51"/>
    <mergeCell ref="A76:B76"/>
    <mergeCell ref="A52:B52"/>
    <mergeCell ref="A53:B53"/>
    <mergeCell ref="A39:B39"/>
    <mergeCell ref="A40:B40"/>
    <mergeCell ref="A41:B41"/>
    <mergeCell ref="A47:B47"/>
    <mergeCell ref="A48:B48"/>
    <mergeCell ref="A60:B60"/>
    <mergeCell ref="A61:B61"/>
    <mergeCell ref="A70:B70"/>
    <mergeCell ref="A71:B71"/>
    <mergeCell ref="A72:B72"/>
    <mergeCell ref="A73:B73"/>
    <mergeCell ref="A75:B75"/>
    <mergeCell ref="A67:B67"/>
    <mergeCell ref="A68:B68"/>
    <mergeCell ref="A107:B107"/>
    <mergeCell ref="A108:B108"/>
    <mergeCell ref="A109:B109"/>
    <mergeCell ref="A110:B110"/>
    <mergeCell ref="A111:B111"/>
    <mergeCell ref="A69:B69"/>
    <mergeCell ref="A55:B55"/>
    <mergeCell ref="A56:B56"/>
    <mergeCell ref="A100:B100"/>
    <mergeCell ref="A101:B101"/>
    <mergeCell ref="A91:B91"/>
    <mergeCell ref="A92:B92"/>
    <mergeCell ref="A93:B93"/>
    <mergeCell ref="A95:B95"/>
    <mergeCell ref="A96:B96"/>
    <mergeCell ref="A97:B97"/>
    <mergeCell ref="A98:B98"/>
    <mergeCell ref="A99:B99"/>
    <mergeCell ref="A118:B118"/>
    <mergeCell ref="A119:B119"/>
    <mergeCell ref="A120:B120"/>
    <mergeCell ref="A121:B121"/>
    <mergeCell ref="A127:B127"/>
    <mergeCell ref="A112:B112"/>
    <mergeCell ref="A113:B113"/>
    <mergeCell ref="A115:B115"/>
    <mergeCell ref="A116:B116"/>
    <mergeCell ref="A117:B117"/>
  </mergeCells>
  <pageMargins left="0.70866141732283505" right="0.70866141732283505" top="0.74803149606299202" bottom="0.74803149606299202" header="0.31496062992126" footer="0.31496062992126"/>
  <pageSetup paperSize="5" orientation="landscape" horizontalDpi="4294967294" verticalDpi="0" r:id="rId1"/>
  <headerFooter differentFirst="1">
    <oddHeader>&amp;L&amp;"-,Gras italique" &amp;C&amp;"+,Gras italique"&amp;8 Présences 2016
Paie : 7</oddHeader>
    <oddFooter xml:space="preserve">&amp;C &amp;P / 7&amp;R </oddFooter>
    <firstHeader xml:space="preserve">&amp;L&amp;"-,Gras" &amp;C&amp;"-,Gras italique"&amp;16 </firstHeader>
    <firstFooter xml:space="preserve">&amp;C </firstFoot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FF0000"/>
  </sheetPr>
  <dimension ref="A1:Q219"/>
  <sheetViews>
    <sheetView showGridLines="0" zoomScaleNormal="100" zoomScalePageLayoutView="140" workbookViewId="0">
      <pane ySplit="5" topLeftCell="A6" activePane="bottomLeft" state="frozen"/>
      <selection activeCell="R16" sqref="R16"/>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134</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'7'!I126+1</f>
        <v>42457</v>
      </c>
      <c r="I6" s="81">
        <f>H126+1</f>
        <v>42464</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f>SUMPRODUCT(($H7="r")*(G7)+($I7="r")*(G7))+'7'!J7-K7-M7</f>
        <v>0</v>
      </c>
      <c r="K7" s="138">
        <v>0</v>
      </c>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SUMPRODUCT(($H8="r")*(G8)+($I8="r")*(G8))+'7'!J8-K8-M8</f>
        <v>0</v>
      </c>
      <c r="K8" s="138">
        <v>0</v>
      </c>
      <c r="L8" s="139"/>
      <c r="M8" s="132">
        <v>0</v>
      </c>
      <c r="N8" s="133"/>
    </row>
    <row r="9" spans="1:15" ht="14.25" customHeight="1" x14ac:dyDescent="0.25">
      <c r="A9" s="206" t="s">
        <v>15</v>
      </c>
      <c r="B9" s="207"/>
      <c r="C9" s="52" t="s">
        <v>0</v>
      </c>
      <c r="D9" s="52"/>
      <c r="E9" s="193"/>
      <c r="F9" s="14" t="s">
        <v>75</v>
      </c>
      <c r="G9" s="54">
        <v>0</v>
      </c>
      <c r="H9" s="148" t="s">
        <v>0</v>
      </c>
      <c r="I9" s="153" t="s">
        <v>0</v>
      </c>
      <c r="J9" s="66">
        <f>SUMPRODUCT(($H9="r")*(G9)+($I9="r")*(G9))+'7'!J9-K9-M9</f>
        <v>0</v>
      </c>
      <c r="K9" s="138">
        <v>0</v>
      </c>
      <c r="L9" s="139"/>
      <c r="M9" s="132">
        <v>0</v>
      </c>
      <c r="N9" s="133"/>
    </row>
    <row r="10" spans="1:15" ht="14.25" customHeight="1" x14ac:dyDescent="0.25">
      <c r="A10" s="206" t="s">
        <v>155</v>
      </c>
      <c r="B10" s="207"/>
      <c r="C10" s="52" t="s">
        <v>0</v>
      </c>
      <c r="D10" s="52"/>
      <c r="E10" s="193"/>
      <c r="F10" s="14" t="s">
        <v>156</v>
      </c>
      <c r="G10" s="54">
        <v>45</v>
      </c>
      <c r="H10" s="148" t="s">
        <v>0</v>
      </c>
      <c r="I10" s="153" t="s">
        <v>0</v>
      </c>
      <c r="J10" s="66">
        <f>SUMPRODUCT(($H10="r")*(G10)+($I10="r")*(G10))+'7'!J10-K10-M10</f>
        <v>0</v>
      </c>
      <c r="K10" s="138">
        <v>0</v>
      </c>
      <c r="L10" s="139"/>
      <c r="M10" s="132">
        <v>0</v>
      </c>
      <c r="N10" s="133"/>
      <c r="O10" s="3"/>
    </row>
    <row r="11" spans="1:15" ht="14.25" customHeight="1" x14ac:dyDescent="0.25">
      <c r="A11" s="206" t="s">
        <v>157</v>
      </c>
      <c r="B11" s="207"/>
      <c r="C11" s="52"/>
      <c r="D11" s="52"/>
      <c r="E11" s="193"/>
      <c r="F11" s="14" t="s">
        <v>158</v>
      </c>
      <c r="G11" s="54">
        <v>30</v>
      </c>
      <c r="H11" s="148" t="s">
        <v>0</v>
      </c>
      <c r="I11" s="153" t="s">
        <v>0</v>
      </c>
      <c r="J11" s="66">
        <f>SUMPRODUCT(($H11="r")*(G11)+($I11="r")*(G11))+'7'!J11-K11-M11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0</v>
      </c>
      <c r="I12" s="153" t="s">
        <v>0</v>
      </c>
      <c r="J12" s="66">
        <f>SUMPRODUCT(($H12="r")*(G12)+($I12="r")*(G12))+'7'!J12-K12-M12</f>
        <v>0</v>
      </c>
      <c r="K12" s="138">
        <v>0</v>
      </c>
      <c r="L12" s="139"/>
      <c r="M12" s="132">
        <v>0</v>
      </c>
      <c r="N12" s="133"/>
    </row>
    <row r="13" spans="1:15" ht="15.75" thickBot="1" x14ac:dyDescent="0.3">
      <c r="A13" s="206" t="s">
        <v>161</v>
      </c>
      <c r="B13" s="207"/>
      <c r="C13" s="162"/>
      <c r="D13" s="162"/>
      <c r="E13" s="194"/>
      <c r="F13" s="14" t="s">
        <v>162</v>
      </c>
      <c r="G13" s="54">
        <v>90</v>
      </c>
      <c r="H13" s="149" t="s">
        <v>0</v>
      </c>
      <c r="I13" s="154" t="s">
        <v>0</v>
      </c>
      <c r="J13" s="66">
        <f>SUMPRODUCT(($H13="r")*(G13)+($I13="r")*(G13))+'7'!J13-K13-M13</f>
        <v>0</v>
      </c>
      <c r="K13" s="138">
        <v>0</v>
      </c>
      <c r="L13" s="140"/>
      <c r="M13" s="132">
        <v>0</v>
      </c>
      <c r="N13" s="134"/>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56" t="s">
        <v>0</v>
      </c>
    </row>
    <row r="15" spans="1:15" x14ac:dyDescent="0.25">
      <c r="A15" s="206" t="s">
        <v>163</v>
      </c>
      <c r="B15" s="207"/>
      <c r="C15" s="164"/>
      <c r="D15" s="164"/>
      <c r="E15" s="196"/>
      <c r="F15" s="14" t="s">
        <v>165</v>
      </c>
      <c r="G15" s="54">
        <v>60</v>
      </c>
      <c r="H15" s="147" t="s">
        <v>0</v>
      </c>
      <c r="I15" s="152" t="s">
        <v>0</v>
      </c>
      <c r="J15" s="66">
        <f>SUMPRODUCT(($H15="r")*(G15)+($I15="r")*(G15))+'7'!J15-K15-M15</f>
        <v>0</v>
      </c>
      <c r="K15" s="138">
        <v>0</v>
      </c>
      <c r="L15" s="141"/>
      <c r="M15" s="132">
        <v>0</v>
      </c>
      <c r="N15" s="135"/>
    </row>
    <row r="16" spans="1:15" x14ac:dyDescent="0.25">
      <c r="A16" s="206" t="s">
        <v>164</v>
      </c>
      <c r="B16" s="207"/>
      <c r="C16" s="52"/>
      <c r="D16" s="52"/>
      <c r="E16" s="193"/>
      <c r="F16" s="14" t="s">
        <v>166</v>
      </c>
      <c r="G16" s="54">
        <v>60</v>
      </c>
      <c r="H16" s="148" t="s">
        <v>0</v>
      </c>
      <c r="I16" s="153" t="s">
        <v>0</v>
      </c>
      <c r="J16" s="66">
        <f>SUMPRODUCT(($H16="r")*(G16)+($I16="r")*(G16))+'7'!J16-K16-M16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SUMPRODUCT(($H17="r")*(G17)+($I17="r")*(G17))+'7'!J17-K17-M17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SUMPRODUCT(($H18="r")*(G18)+($I18="r")*(G18))+'7'!J18-K18-M18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SUMPRODUCT(($H19="r")*(G19)+($I19="r")*(G19))+'7'!J19-K19-M19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SUMPRODUCT(($H20="r")*(G20)+($I20="r")*(G20))+'7'!J20-K20-M20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SUMPRODUCT(($H21="r")*(G21)+($I21="r")*(G21))+'7'!J21-K21-M21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04"/>
    </row>
    <row r="26" spans="1:14" ht="15.75" thickBot="1" x14ac:dyDescent="0.3">
      <c r="A26" s="114" t="s">
        <v>3</v>
      </c>
      <c r="B26" s="94" t="s">
        <v>115</v>
      </c>
      <c r="C26" s="213" t="s">
        <v>153</v>
      </c>
      <c r="D26" s="214"/>
      <c r="E26" s="192" t="s">
        <v>151</v>
      </c>
      <c r="F26" s="122" t="s">
        <v>126</v>
      </c>
      <c r="G26" s="47" t="s">
        <v>2</v>
      </c>
      <c r="H26" s="81">
        <f>H6+1</f>
        <v>42458</v>
      </c>
      <c r="I26" s="81">
        <f>I6+1</f>
        <v>42465</v>
      </c>
      <c r="J26" s="125" t="s">
        <v>77</v>
      </c>
      <c r="K26" s="126" t="s">
        <v>76</v>
      </c>
      <c r="L26" s="127" t="s">
        <v>6</v>
      </c>
      <c r="M26" s="123" t="s">
        <v>76</v>
      </c>
      <c r="N26" s="124" t="s">
        <v>6</v>
      </c>
    </row>
    <row r="27" spans="1:14" x14ac:dyDescent="0.25">
      <c r="A27" s="206" t="s">
        <v>16</v>
      </c>
      <c r="B27" s="207"/>
      <c r="C27" s="166" t="s">
        <v>0</v>
      </c>
      <c r="D27" s="166"/>
      <c r="E27" s="197"/>
      <c r="F27" s="115" t="s">
        <v>75</v>
      </c>
      <c r="G27" s="30">
        <v>0</v>
      </c>
      <c r="H27" s="147" t="s">
        <v>0</v>
      </c>
      <c r="I27" s="152" t="s">
        <v>0</v>
      </c>
      <c r="J27" s="66">
        <f>SUMPRODUCT(($H27="r")*(G27)+($I27="r")*(G27))+'7'!J27-K27-M27</f>
        <v>0</v>
      </c>
      <c r="K27" s="138">
        <v>0</v>
      </c>
      <c r="L27" s="139" t="s">
        <v>0</v>
      </c>
      <c r="M27" s="132">
        <v>0</v>
      </c>
      <c r="N27" s="133" t="s">
        <v>0</v>
      </c>
    </row>
    <row r="28" spans="1:14" x14ac:dyDescent="0.25">
      <c r="A28" s="206" t="s">
        <v>17</v>
      </c>
      <c r="B28" s="207"/>
      <c r="C28" s="166"/>
      <c r="D28" s="166"/>
      <c r="E28" s="198"/>
      <c r="F28" s="14" t="s">
        <v>75</v>
      </c>
      <c r="G28" s="44">
        <v>0</v>
      </c>
      <c r="H28" s="148" t="s">
        <v>0</v>
      </c>
      <c r="I28" s="153" t="s">
        <v>0</v>
      </c>
      <c r="J28" s="66">
        <f>SUMPRODUCT(($H28="r")*(G28)+($I28="r")*(G28))+'7'!J28-K28-M28</f>
        <v>0</v>
      </c>
      <c r="K28" s="138">
        <v>0</v>
      </c>
      <c r="L28" s="139"/>
      <c r="M28" s="132">
        <v>0</v>
      </c>
      <c r="N28" s="133"/>
    </row>
    <row r="29" spans="1:14" x14ac:dyDescent="0.25">
      <c r="A29" s="206" t="s">
        <v>18</v>
      </c>
      <c r="B29" s="207"/>
      <c r="C29" s="166"/>
      <c r="D29" s="166"/>
      <c r="E29" s="198"/>
      <c r="F29" s="14" t="s">
        <v>75</v>
      </c>
      <c r="G29" s="44">
        <v>0</v>
      </c>
      <c r="H29" s="148" t="s">
        <v>0</v>
      </c>
      <c r="I29" s="153" t="s">
        <v>0</v>
      </c>
      <c r="J29" s="66">
        <f>SUMPRODUCT(($H29="r")*(G29)+($I29="r")*(G29))+'7'!J29-K29-M29</f>
        <v>0</v>
      </c>
      <c r="K29" s="138">
        <v>0</v>
      </c>
      <c r="L29" s="139"/>
      <c r="M29" s="132">
        <v>0</v>
      </c>
      <c r="N29" s="133"/>
    </row>
    <row r="30" spans="1:14" x14ac:dyDescent="0.25">
      <c r="A30" s="206" t="s">
        <v>19</v>
      </c>
      <c r="B30" s="207"/>
      <c r="C30" s="166"/>
      <c r="D30" s="166"/>
      <c r="E30" s="198"/>
      <c r="F30" s="14" t="s">
        <v>75</v>
      </c>
      <c r="G30" s="44">
        <v>0</v>
      </c>
      <c r="H30" s="148" t="s">
        <v>0</v>
      </c>
      <c r="I30" s="153" t="s">
        <v>0</v>
      </c>
      <c r="J30" s="66">
        <f>SUMPRODUCT(($H30="r")*(G30)+($I30="r")*(G30))+'7'!J30-K30-M30</f>
        <v>0</v>
      </c>
      <c r="K30" s="138">
        <v>0</v>
      </c>
      <c r="L30" s="139"/>
      <c r="M30" s="132">
        <v>0</v>
      </c>
      <c r="N30" s="133"/>
    </row>
    <row r="31" spans="1:14" x14ac:dyDescent="0.25">
      <c r="A31" s="206" t="s">
        <v>20</v>
      </c>
      <c r="B31" s="207"/>
      <c r="C31" s="166"/>
      <c r="D31" s="166"/>
      <c r="E31" s="198"/>
      <c r="F31" s="14" t="s">
        <v>75</v>
      </c>
      <c r="G31" s="44">
        <v>0</v>
      </c>
      <c r="H31" s="148" t="s">
        <v>0</v>
      </c>
      <c r="I31" s="153" t="s">
        <v>0</v>
      </c>
      <c r="J31" s="66">
        <f>SUMPRODUCT(($H31="r")*(G31)+($I31="r")*(G31))+'7'!J31-K31-M31</f>
        <v>0</v>
      </c>
      <c r="K31" s="138">
        <v>0</v>
      </c>
      <c r="L31" s="139"/>
      <c r="M31" s="132">
        <v>0</v>
      </c>
      <c r="N31" s="133"/>
    </row>
    <row r="32" spans="1:14" x14ac:dyDescent="0.25">
      <c r="A32" s="206" t="s">
        <v>21</v>
      </c>
      <c r="B32" s="207"/>
      <c r="C32" s="166"/>
      <c r="D32" s="166"/>
      <c r="E32" s="198"/>
      <c r="F32" s="14" t="s">
        <v>75</v>
      </c>
      <c r="G32" s="44">
        <v>0</v>
      </c>
      <c r="H32" s="148" t="s">
        <v>0</v>
      </c>
      <c r="I32" s="153" t="s">
        <v>0</v>
      </c>
      <c r="J32" s="66">
        <f>SUMPRODUCT(($H32="r")*(G32)+($I32="r")*(G32))+'7'!J32-K32-M32</f>
        <v>0</v>
      </c>
      <c r="K32" s="138">
        <v>0</v>
      </c>
      <c r="L32" s="139"/>
      <c r="M32" s="132">
        <v>0</v>
      </c>
      <c r="N32" s="133"/>
    </row>
    <row r="33" spans="1:17" ht="15.75" thickBot="1" x14ac:dyDescent="0.3">
      <c r="A33" s="206" t="s">
        <v>22</v>
      </c>
      <c r="B33" s="207"/>
      <c r="C33" s="168"/>
      <c r="D33" s="168"/>
      <c r="E33" s="199"/>
      <c r="F33" s="14" t="s">
        <v>75</v>
      </c>
      <c r="G33" s="44">
        <v>0</v>
      </c>
      <c r="H33" s="149" t="s">
        <v>0</v>
      </c>
      <c r="I33" s="154" t="s">
        <v>0</v>
      </c>
      <c r="J33" s="66">
        <f>SUMPRODUCT(($H33="r")*(G33)+($I33="r")*(G33))+'7'!J33-K33-M33</f>
        <v>0</v>
      </c>
      <c r="K33" s="138">
        <v>0</v>
      </c>
      <c r="L33" s="140"/>
      <c r="M33" s="132">
        <v>0</v>
      </c>
      <c r="N33" s="134"/>
    </row>
    <row r="34" spans="1:17" ht="15.75" thickBot="1" x14ac:dyDescent="0.3">
      <c r="A34" s="29" t="s">
        <v>109</v>
      </c>
      <c r="B34" s="53"/>
      <c r="C34" s="163"/>
      <c r="D34" s="163"/>
      <c r="E34" s="195"/>
      <c r="F34" s="74" t="s">
        <v>75</v>
      </c>
      <c r="G34" s="75">
        <v>0</v>
      </c>
      <c r="H34" s="73"/>
      <c r="I34" s="67"/>
      <c r="J34" s="55" t="s">
        <v>0</v>
      </c>
      <c r="K34" s="98">
        <v>0</v>
      </c>
      <c r="L34" s="136" t="s">
        <v>0</v>
      </c>
      <c r="M34" s="98">
        <v>0</v>
      </c>
      <c r="N34" s="56" t="s">
        <v>0</v>
      </c>
    </row>
    <row r="35" spans="1:17" x14ac:dyDescent="0.25">
      <c r="A35" s="206" t="s">
        <v>23</v>
      </c>
      <c r="B35" s="207"/>
      <c r="C35" s="165"/>
      <c r="D35" s="165"/>
      <c r="E35" s="197"/>
      <c r="F35" s="14" t="s">
        <v>75</v>
      </c>
      <c r="G35" s="44">
        <v>0</v>
      </c>
      <c r="H35" s="147" t="s">
        <v>0</v>
      </c>
      <c r="I35" s="152" t="s">
        <v>0</v>
      </c>
      <c r="J35" s="66">
        <f>SUMPRODUCT(($H35="r")*(G35)+($I35="r")*(G35))+'7'!J35-K35-M35</f>
        <v>0</v>
      </c>
      <c r="K35" s="138">
        <v>0</v>
      </c>
      <c r="L35" s="141"/>
      <c r="M35" s="132">
        <v>0</v>
      </c>
      <c r="N35" s="135"/>
    </row>
    <row r="36" spans="1:17" x14ac:dyDescent="0.25">
      <c r="A36" s="206" t="s">
        <v>24</v>
      </c>
      <c r="B36" s="207"/>
      <c r="C36" s="166"/>
      <c r="D36" s="166"/>
      <c r="E36" s="198"/>
      <c r="F36" s="14" t="s">
        <v>75</v>
      </c>
      <c r="G36" s="44">
        <v>0</v>
      </c>
      <c r="H36" s="148" t="s">
        <v>0</v>
      </c>
      <c r="I36" s="153" t="s">
        <v>0</v>
      </c>
      <c r="J36" s="66">
        <f>SUMPRODUCT(($H36="r")*(G36)+($I36="r")*(G36))+'7'!J36-K36-M36</f>
        <v>0</v>
      </c>
      <c r="K36" s="138">
        <v>0</v>
      </c>
      <c r="L36" s="139"/>
      <c r="M36" s="132">
        <v>0</v>
      </c>
      <c r="N36" s="133"/>
    </row>
    <row r="37" spans="1:17" x14ac:dyDescent="0.25">
      <c r="A37" s="206" t="s">
        <v>59</v>
      </c>
      <c r="B37" s="207"/>
      <c r="C37" s="166"/>
      <c r="D37" s="166"/>
      <c r="E37" s="198"/>
      <c r="F37" s="14" t="s">
        <v>75</v>
      </c>
      <c r="G37" s="44">
        <v>0</v>
      </c>
      <c r="H37" s="148" t="s">
        <v>0</v>
      </c>
      <c r="I37" s="153" t="s">
        <v>0</v>
      </c>
      <c r="J37" s="66">
        <f>SUMPRODUCT(($H37="r")*(G37)+($I37="r")*(G37))+'7'!J37-K37-M37</f>
        <v>0</v>
      </c>
      <c r="K37" s="138">
        <v>0</v>
      </c>
      <c r="L37" s="139"/>
      <c r="M37" s="132">
        <v>0</v>
      </c>
      <c r="N37" s="133"/>
    </row>
    <row r="38" spans="1:17" x14ac:dyDescent="0.25">
      <c r="A38" s="206" t="s">
        <v>82</v>
      </c>
      <c r="B38" s="207"/>
      <c r="C38" s="166"/>
      <c r="D38" s="166"/>
      <c r="E38" s="198"/>
      <c r="F38" s="14" t="s">
        <v>75</v>
      </c>
      <c r="G38" s="30">
        <v>0</v>
      </c>
      <c r="H38" s="148" t="s">
        <v>0</v>
      </c>
      <c r="I38" s="153" t="s">
        <v>0</v>
      </c>
      <c r="J38" s="66">
        <f>SUMPRODUCT(($H38="r")*(G38)+($I38="r")*(G38))+'7'!J38-K38-M38</f>
        <v>0</v>
      </c>
      <c r="K38" s="138">
        <v>0</v>
      </c>
      <c r="L38" s="139"/>
      <c r="M38" s="132">
        <v>0</v>
      </c>
      <c r="N38" s="133"/>
    </row>
    <row r="39" spans="1:17" x14ac:dyDescent="0.25">
      <c r="A39" s="208" t="s">
        <v>83</v>
      </c>
      <c r="B39" s="207"/>
      <c r="C39" s="166"/>
      <c r="D39" s="166"/>
      <c r="E39" s="198"/>
      <c r="F39" s="14" t="s">
        <v>75</v>
      </c>
      <c r="G39" s="30">
        <v>0</v>
      </c>
      <c r="H39" s="148" t="s">
        <v>0</v>
      </c>
      <c r="I39" s="153" t="s">
        <v>0</v>
      </c>
      <c r="J39" s="66">
        <f>SUMPRODUCT(($H39="r")*(G39)+($I39="r")*(G39))+'7'!J39-K39-M39</f>
        <v>0</v>
      </c>
      <c r="K39" s="138">
        <v>0</v>
      </c>
      <c r="L39" s="139"/>
      <c r="M39" s="132">
        <v>0</v>
      </c>
      <c r="N39" s="133"/>
      <c r="P39" s="3"/>
    </row>
    <row r="40" spans="1:17" x14ac:dyDescent="0.25">
      <c r="A40" s="206" t="s">
        <v>84</v>
      </c>
      <c r="B40" s="207"/>
      <c r="C40" s="166"/>
      <c r="D40" s="166"/>
      <c r="E40" s="198"/>
      <c r="F40" s="14" t="s">
        <v>75</v>
      </c>
      <c r="G40" s="30">
        <v>0</v>
      </c>
      <c r="H40" s="148" t="s">
        <v>0</v>
      </c>
      <c r="I40" s="153" t="s">
        <v>0</v>
      </c>
      <c r="J40" s="66">
        <f>SUMPRODUCT(($H40="r")*(G40)+($I40="r")*(G40))+'7'!J40-K40-M40</f>
        <v>0</v>
      </c>
      <c r="K40" s="138">
        <v>0</v>
      </c>
      <c r="L40" s="139"/>
      <c r="M40" s="132">
        <v>0</v>
      </c>
      <c r="N40" s="133"/>
      <c r="P40" s="3"/>
    </row>
    <row r="41" spans="1:17" ht="15.75" thickBot="1" x14ac:dyDescent="0.3">
      <c r="A41" s="208" t="s">
        <v>85</v>
      </c>
      <c r="B41" s="207"/>
      <c r="C41" s="166"/>
      <c r="D41" s="166"/>
      <c r="E41" s="198"/>
      <c r="F41" s="14" t="s">
        <v>75</v>
      </c>
      <c r="G41" s="30">
        <v>0</v>
      </c>
      <c r="H41" s="149" t="s">
        <v>0</v>
      </c>
      <c r="I41" s="154" t="s">
        <v>0</v>
      </c>
      <c r="J41" s="66">
        <f>SUMPRODUCT(($H41="r")*(G41)+($I41="r")*(G41))+'7'!J41-K41-M41</f>
        <v>0</v>
      </c>
      <c r="K41" s="138">
        <v>0</v>
      </c>
      <c r="L41" s="139"/>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x14ac:dyDescent="0.25">
      <c r="A44" s="28"/>
      <c r="B44" s="28"/>
      <c r="F44" s="11"/>
      <c r="G44" s="5"/>
      <c r="H44" s="6"/>
      <c r="I44" s="6"/>
      <c r="Q44" s="3"/>
    </row>
    <row r="45" spans="1:17" x14ac:dyDescent="0.25">
      <c r="A45" s="7"/>
      <c r="B45" s="99"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42459</v>
      </c>
      <c r="I46" s="81">
        <f>I26+1</f>
        <v>42466</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7" t="s">
        <v>0</v>
      </c>
      <c r="I47" s="152" t="s">
        <v>0</v>
      </c>
      <c r="J47" s="66">
        <f>SUMPRODUCT(($H47="r")*(G47)+($I47="r")*(G47))+'7'!J47-K47-M47</f>
        <v>0</v>
      </c>
      <c r="K47" s="138">
        <v>0</v>
      </c>
      <c r="L47" s="139" t="s">
        <v>0</v>
      </c>
      <c r="M47" s="132">
        <v>0</v>
      </c>
      <c r="N47" s="133" t="s">
        <v>0</v>
      </c>
    </row>
    <row r="48" spans="1:17" x14ac:dyDescent="0.25">
      <c r="A48" s="206" t="s">
        <v>26</v>
      </c>
      <c r="B48" s="207"/>
      <c r="C48" s="52"/>
      <c r="D48" s="52"/>
      <c r="E48" s="193"/>
      <c r="F48" s="14" t="s">
        <v>75</v>
      </c>
      <c r="G48" s="44">
        <v>0</v>
      </c>
      <c r="H48" s="148" t="s">
        <v>0</v>
      </c>
      <c r="I48" s="153" t="s">
        <v>0</v>
      </c>
      <c r="J48" s="66">
        <f>SUMPRODUCT(($H48="r")*(G48)+($I48="r")*(G48))+'7'!J48-K48-M48</f>
        <v>0</v>
      </c>
      <c r="K48" s="138">
        <v>0</v>
      </c>
      <c r="L48" s="139"/>
      <c r="M48" s="132">
        <v>0</v>
      </c>
      <c r="N48" s="133"/>
    </row>
    <row r="49" spans="1:14" x14ac:dyDescent="0.25">
      <c r="A49" s="206" t="s">
        <v>27</v>
      </c>
      <c r="B49" s="207"/>
      <c r="C49" s="52"/>
      <c r="D49" s="52"/>
      <c r="E49" s="193"/>
      <c r="F49" s="14" t="s">
        <v>75</v>
      </c>
      <c r="G49" s="44">
        <v>0</v>
      </c>
      <c r="H49" s="148" t="s">
        <v>0</v>
      </c>
      <c r="I49" s="153" t="s">
        <v>0</v>
      </c>
      <c r="J49" s="66">
        <f>SUMPRODUCT(($H49="r")*(G49)+($I49="r")*(G49))+'7'!J49-K49-M49</f>
        <v>0</v>
      </c>
      <c r="K49" s="138">
        <v>0</v>
      </c>
      <c r="L49" s="139"/>
      <c r="M49" s="132">
        <v>0</v>
      </c>
      <c r="N49" s="133"/>
    </row>
    <row r="50" spans="1:14" x14ac:dyDescent="0.25">
      <c r="A50" s="206" t="s">
        <v>28</v>
      </c>
      <c r="B50" s="207"/>
      <c r="C50" s="52"/>
      <c r="D50" s="52"/>
      <c r="E50" s="193"/>
      <c r="F50" s="14" t="s">
        <v>75</v>
      </c>
      <c r="G50" s="44">
        <v>0</v>
      </c>
      <c r="H50" s="148" t="s">
        <v>0</v>
      </c>
      <c r="I50" s="153" t="s">
        <v>0</v>
      </c>
      <c r="J50" s="66">
        <f>SUMPRODUCT(($H50="r")*(G50)+($I50="r")*(G50))+'7'!J50-K50-M50</f>
        <v>0</v>
      </c>
      <c r="K50" s="138">
        <v>0</v>
      </c>
      <c r="L50" s="139"/>
      <c r="M50" s="132">
        <v>0</v>
      </c>
      <c r="N50" s="133"/>
    </row>
    <row r="51" spans="1:14" x14ac:dyDescent="0.25">
      <c r="A51" s="206" t="s">
        <v>29</v>
      </c>
      <c r="B51" s="207"/>
      <c r="C51" s="52"/>
      <c r="D51" s="52"/>
      <c r="E51" s="193"/>
      <c r="F51" s="14" t="s">
        <v>75</v>
      </c>
      <c r="G51" s="44">
        <v>0</v>
      </c>
      <c r="H51" s="148" t="s">
        <v>0</v>
      </c>
      <c r="I51" s="153" t="s">
        <v>0</v>
      </c>
      <c r="J51" s="66">
        <f>SUMPRODUCT(($H51="r")*(G51)+($I51="r")*(G51))+'7'!J51-K51-M51</f>
        <v>0</v>
      </c>
      <c r="K51" s="138">
        <v>0</v>
      </c>
      <c r="L51" s="139"/>
      <c r="M51" s="132">
        <v>0</v>
      </c>
      <c r="N51" s="133"/>
    </row>
    <row r="52" spans="1:14" x14ac:dyDescent="0.25">
      <c r="A52" s="206" t="s">
        <v>30</v>
      </c>
      <c r="B52" s="207"/>
      <c r="C52" s="52"/>
      <c r="D52" s="52"/>
      <c r="E52" s="193"/>
      <c r="F52" s="14" t="s">
        <v>75</v>
      </c>
      <c r="G52" s="44">
        <v>0</v>
      </c>
      <c r="H52" s="148" t="s">
        <v>0</v>
      </c>
      <c r="I52" s="153" t="s">
        <v>0</v>
      </c>
      <c r="J52" s="66">
        <f>SUMPRODUCT(($H52="r")*(G52)+($I52="r")*(G52))+'7'!J52-K52-M52</f>
        <v>0</v>
      </c>
      <c r="K52" s="138">
        <v>0</v>
      </c>
      <c r="L52" s="139"/>
      <c r="M52" s="132">
        <v>0</v>
      </c>
      <c r="N52" s="133"/>
    </row>
    <row r="53" spans="1:14" ht="15.75" thickBot="1" x14ac:dyDescent="0.3">
      <c r="A53" s="206" t="s">
        <v>31</v>
      </c>
      <c r="B53" s="207"/>
      <c r="C53" s="162"/>
      <c r="D53" s="162"/>
      <c r="E53" s="194"/>
      <c r="F53" s="14" t="s">
        <v>75</v>
      </c>
      <c r="G53" s="44">
        <v>0</v>
      </c>
      <c r="H53" s="149" t="s">
        <v>0</v>
      </c>
      <c r="I53" s="154" t="s">
        <v>0</v>
      </c>
      <c r="J53" s="66">
        <f>SUMPRODUCT(($H53="r")*(G53)+($I53="r")*(G53))+'7'!J53-K53-M53</f>
        <v>0</v>
      </c>
      <c r="K53" s="138">
        <v>0</v>
      </c>
      <c r="L53" s="140"/>
      <c r="M53" s="132">
        <v>0</v>
      </c>
      <c r="N53" s="134"/>
    </row>
    <row r="54" spans="1:14" ht="15.75" thickBot="1" x14ac:dyDescent="0.3">
      <c r="A54" s="29" t="s">
        <v>109</v>
      </c>
      <c r="B54" s="53"/>
      <c r="C54" s="163"/>
      <c r="D54" s="163"/>
      <c r="E54" s="195"/>
      <c r="F54" s="74" t="s">
        <v>75</v>
      </c>
      <c r="G54" s="75">
        <v>0</v>
      </c>
      <c r="H54" s="73"/>
      <c r="I54" s="67"/>
      <c r="J54" s="55" t="s">
        <v>0</v>
      </c>
      <c r="K54" s="98">
        <v>0</v>
      </c>
      <c r="L54" s="136" t="s">
        <v>0</v>
      </c>
      <c r="M54" s="98">
        <v>0</v>
      </c>
      <c r="N54" s="56" t="s">
        <v>0</v>
      </c>
    </row>
    <row r="55" spans="1:14" x14ac:dyDescent="0.25">
      <c r="A55" s="206" t="s">
        <v>32</v>
      </c>
      <c r="B55" s="207"/>
      <c r="C55" s="164"/>
      <c r="D55" s="164"/>
      <c r="E55" s="196"/>
      <c r="F55" s="14" t="s">
        <v>75</v>
      </c>
      <c r="G55" s="44">
        <v>0</v>
      </c>
      <c r="H55" s="147" t="s">
        <v>0</v>
      </c>
      <c r="I55" s="152" t="s">
        <v>0</v>
      </c>
      <c r="J55" s="66">
        <f>SUMPRODUCT(($H55="r")*(G55)+($I55="r")*(G55))+'7'!J55-K55-M55</f>
        <v>0</v>
      </c>
      <c r="K55" s="138">
        <v>0</v>
      </c>
      <c r="L55" s="141"/>
      <c r="M55" s="132">
        <v>0</v>
      </c>
      <c r="N55" s="135"/>
    </row>
    <row r="56" spans="1:14" x14ac:dyDescent="0.25">
      <c r="A56" s="206" t="s">
        <v>33</v>
      </c>
      <c r="B56" s="207"/>
      <c r="C56" s="52"/>
      <c r="D56" s="52"/>
      <c r="E56" s="193"/>
      <c r="F56" s="14" t="s">
        <v>75</v>
      </c>
      <c r="G56" s="44">
        <v>0</v>
      </c>
      <c r="H56" s="148" t="s">
        <v>0</v>
      </c>
      <c r="I56" s="153" t="s">
        <v>0</v>
      </c>
      <c r="J56" s="66">
        <f>SUMPRODUCT(($H56="r")*(G56)+($I56="r")*(G56))+'7'!J56-K56-M56</f>
        <v>0</v>
      </c>
      <c r="K56" s="138">
        <v>0</v>
      </c>
      <c r="L56" s="139"/>
      <c r="M56" s="132">
        <v>0</v>
      </c>
      <c r="N56" s="133"/>
    </row>
    <row r="57" spans="1:14" x14ac:dyDescent="0.25">
      <c r="A57" s="206" t="s">
        <v>60</v>
      </c>
      <c r="B57" s="207"/>
      <c r="C57" s="52"/>
      <c r="D57" s="52"/>
      <c r="E57" s="193"/>
      <c r="F57" s="14" t="s">
        <v>75</v>
      </c>
      <c r="G57" s="44">
        <v>0</v>
      </c>
      <c r="H57" s="148" t="s">
        <v>0</v>
      </c>
      <c r="I57" s="153" t="s">
        <v>0</v>
      </c>
      <c r="J57" s="66">
        <f>SUMPRODUCT(($H57="r")*(G57)+($I57="r")*(G57))+'7'!J57-K57-M57</f>
        <v>0</v>
      </c>
      <c r="K57" s="138">
        <v>0</v>
      </c>
      <c r="L57" s="139"/>
      <c r="M57" s="132">
        <v>0</v>
      </c>
      <c r="N57" s="133"/>
    </row>
    <row r="58" spans="1:14" x14ac:dyDescent="0.25">
      <c r="A58" s="206" t="s">
        <v>86</v>
      </c>
      <c r="B58" s="207"/>
      <c r="C58" s="52"/>
      <c r="D58" s="52"/>
      <c r="E58" s="193"/>
      <c r="F58" s="14" t="s">
        <v>75</v>
      </c>
      <c r="G58" s="44">
        <v>0</v>
      </c>
      <c r="H58" s="148" t="s">
        <v>0</v>
      </c>
      <c r="I58" s="153" t="s">
        <v>0</v>
      </c>
      <c r="J58" s="66">
        <f>SUMPRODUCT(($H58="r")*(G58)+($I58="r")*(G58))+'7'!J58-K58-M58</f>
        <v>0</v>
      </c>
      <c r="K58" s="138">
        <v>0</v>
      </c>
      <c r="L58" s="139"/>
      <c r="M58" s="132">
        <v>0</v>
      </c>
      <c r="N58" s="133"/>
    </row>
    <row r="59" spans="1:14" x14ac:dyDescent="0.25">
      <c r="A59" s="206" t="s">
        <v>87</v>
      </c>
      <c r="B59" s="207"/>
      <c r="C59" s="52"/>
      <c r="D59" s="52"/>
      <c r="E59" s="193"/>
      <c r="F59" s="14" t="s">
        <v>75</v>
      </c>
      <c r="G59" s="44">
        <v>0</v>
      </c>
      <c r="H59" s="148" t="s">
        <v>0</v>
      </c>
      <c r="I59" s="153" t="s">
        <v>0</v>
      </c>
      <c r="J59" s="66">
        <f>SUMPRODUCT(($H59="r")*(G59)+($I59="r")*(G59))+'7'!J59-K59-M59</f>
        <v>0</v>
      </c>
      <c r="K59" s="138">
        <v>0</v>
      </c>
      <c r="L59" s="139"/>
      <c r="M59" s="132">
        <v>0</v>
      </c>
      <c r="N59" s="133"/>
    </row>
    <row r="60" spans="1:14" x14ac:dyDescent="0.25">
      <c r="A60" s="206" t="s">
        <v>88</v>
      </c>
      <c r="B60" s="207"/>
      <c r="C60" s="52"/>
      <c r="D60" s="52"/>
      <c r="E60" s="193"/>
      <c r="F60" s="14" t="s">
        <v>75</v>
      </c>
      <c r="G60" s="44">
        <v>0</v>
      </c>
      <c r="H60" s="148" t="s">
        <v>0</v>
      </c>
      <c r="I60" s="153" t="s">
        <v>0</v>
      </c>
      <c r="J60" s="66">
        <f>SUMPRODUCT(($H60="r")*(G60)+($I60="r")*(G60))+'7'!J60-K60-M60</f>
        <v>0</v>
      </c>
      <c r="K60" s="138">
        <v>0</v>
      </c>
      <c r="L60" s="139"/>
      <c r="M60" s="132">
        <v>0</v>
      </c>
      <c r="N60" s="133"/>
    </row>
    <row r="61" spans="1:14" ht="15.75" thickBot="1" x14ac:dyDescent="0.3">
      <c r="A61" s="206" t="s">
        <v>89</v>
      </c>
      <c r="B61" s="207"/>
      <c r="C61" s="52"/>
      <c r="D61" s="52"/>
      <c r="E61" s="193"/>
      <c r="F61" s="14" t="s">
        <v>75</v>
      </c>
      <c r="G61" s="44">
        <v>0</v>
      </c>
      <c r="H61" s="149" t="s">
        <v>0</v>
      </c>
      <c r="I61" s="154" t="s">
        <v>0</v>
      </c>
      <c r="J61" s="66">
        <f>SUMPRODUCT(($H61="r")*(G61)+($I61="r")*(G61))+'7'!J61-K61-M61</f>
        <v>0</v>
      </c>
      <c r="K61" s="138">
        <v>0</v>
      </c>
      <c r="L61" s="139"/>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4" x14ac:dyDescent="0.25">
      <c r="A65" s="8"/>
      <c r="B65" s="99"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42460</v>
      </c>
      <c r="I66" s="81">
        <f>I46+1</f>
        <v>42467</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7" t="s">
        <v>0</v>
      </c>
      <c r="I67" s="152" t="s">
        <v>0</v>
      </c>
      <c r="J67" s="66">
        <f>SUMPRODUCT(($H67="r")*(G67)+($I67="r")*(G67))+'7'!J67-K67-M67</f>
        <v>0</v>
      </c>
      <c r="K67" s="138">
        <v>0</v>
      </c>
      <c r="L67" s="139" t="s">
        <v>0</v>
      </c>
      <c r="M67" s="132">
        <v>0</v>
      </c>
      <c r="N67" s="133" t="s">
        <v>0</v>
      </c>
    </row>
    <row r="68" spans="1:14" x14ac:dyDescent="0.25">
      <c r="A68" s="206" t="s">
        <v>35</v>
      </c>
      <c r="B68" s="207"/>
      <c r="C68" s="52"/>
      <c r="D68" s="52"/>
      <c r="E68" s="193"/>
      <c r="F68" s="14" t="s">
        <v>75</v>
      </c>
      <c r="G68" s="44">
        <v>0</v>
      </c>
      <c r="H68" s="148" t="s">
        <v>0</v>
      </c>
      <c r="I68" s="153" t="s">
        <v>0</v>
      </c>
      <c r="J68" s="66">
        <f>SUMPRODUCT(($H68="r")*(G68)+($I68="r")*(G68))+'7'!J68-K68-M68</f>
        <v>0</v>
      </c>
      <c r="K68" s="138">
        <v>0</v>
      </c>
      <c r="L68" s="139" t="s">
        <v>0</v>
      </c>
      <c r="M68" s="132">
        <v>0</v>
      </c>
      <c r="N68" s="133"/>
    </row>
    <row r="69" spans="1:14" x14ac:dyDescent="0.25">
      <c r="A69" s="206" t="s">
        <v>36</v>
      </c>
      <c r="B69" s="207"/>
      <c r="C69" s="52"/>
      <c r="D69" s="52"/>
      <c r="E69" s="193"/>
      <c r="F69" s="14" t="s">
        <v>75</v>
      </c>
      <c r="G69" s="44">
        <v>0</v>
      </c>
      <c r="H69" s="148" t="s">
        <v>0</v>
      </c>
      <c r="I69" s="153" t="s">
        <v>0</v>
      </c>
      <c r="J69" s="66">
        <f>SUMPRODUCT(($H69="r")*(G69)+($I69="r")*(G69))+'7'!J69-K69-M69</f>
        <v>0</v>
      </c>
      <c r="K69" s="138">
        <v>0</v>
      </c>
      <c r="L69" s="139" t="s">
        <v>0</v>
      </c>
      <c r="M69" s="132">
        <v>0</v>
      </c>
      <c r="N69" s="133"/>
    </row>
    <row r="70" spans="1:14" x14ac:dyDescent="0.25">
      <c r="A70" s="206" t="s">
        <v>37</v>
      </c>
      <c r="B70" s="207"/>
      <c r="C70" s="52"/>
      <c r="D70" s="52"/>
      <c r="E70" s="193"/>
      <c r="F70" s="14" t="s">
        <v>75</v>
      </c>
      <c r="G70" s="44">
        <v>0</v>
      </c>
      <c r="H70" s="148" t="s">
        <v>0</v>
      </c>
      <c r="I70" s="153" t="s">
        <v>0</v>
      </c>
      <c r="J70" s="66">
        <f>SUMPRODUCT(($H70="r")*(G70)+($I70="r")*(G70))+'7'!J70-K70-M70</f>
        <v>0</v>
      </c>
      <c r="K70" s="138">
        <v>0</v>
      </c>
      <c r="L70" s="139" t="s">
        <v>0</v>
      </c>
      <c r="M70" s="132">
        <v>0</v>
      </c>
      <c r="N70" s="133"/>
    </row>
    <row r="71" spans="1:14" x14ac:dyDescent="0.25">
      <c r="A71" s="206" t="s">
        <v>38</v>
      </c>
      <c r="B71" s="207"/>
      <c r="C71" s="52"/>
      <c r="D71" s="52"/>
      <c r="E71" s="193"/>
      <c r="F71" s="14" t="s">
        <v>75</v>
      </c>
      <c r="G71" s="44">
        <v>0</v>
      </c>
      <c r="H71" s="148" t="s">
        <v>0</v>
      </c>
      <c r="I71" s="153" t="s">
        <v>0</v>
      </c>
      <c r="J71" s="66">
        <f>SUMPRODUCT(($H71="r")*(G71)+($I71="r")*(G71))+'7'!J71-K71-M71</f>
        <v>0</v>
      </c>
      <c r="K71" s="138">
        <v>0</v>
      </c>
      <c r="L71" s="139" t="s">
        <v>0</v>
      </c>
      <c r="M71" s="132">
        <v>0</v>
      </c>
      <c r="N71" s="133"/>
    </row>
    <row r="72" spans="1:14" x14ac:dyDescent="0.25">
      <c r="A72" s="206" t="s">
        <v>167</v>
      </c>
      <c r="B72" s="207"/>
      <c r="C72" s="52"/>
      <c r="D72" s="52"/>
      <c r="E72" s="193"/>
      <c r="F72" s="14" t="s">
        <v>158</v>
      </c>
      <c r="G72" s="44">
        <v>30</v>
      </c>
      <c r="H72" s="148" t="s">
        <v>0</v>
      </c>
      <c r="I72" s="153" t="s">
        <v>0</v>
      </c>
      <c r="J72" s="66">
        <f>SUMPRODUCT(($H72="r")*(G72)+($I72="r")*(G72))+'7'!J72-K72-M72</f>
        <v>0</v>
      </c>
      <c r="K72" s="138">
        <v>0</v>
      </c>
      <c r="L72" s="139" t="s">
        <v>0</v>
      </c>
      <c r="M72" s="132">
        <v>0</v>
      </c>
      <c r="N72" s="133"/>
    </row>
    <row r="73" spans="1:14" ht="15.75" thickBot="1" x14ac:dyDescent="0.3">
      <c r="A73" s="206" t="s">
        <v>168</v>
      </c>
      <c r="B73" s="207"/>
      <c r="C73" s="162"/>
      <c r="D73" s="162"/>
      <c r="E73" s="194"/>
      <c r="F73" s="14" t="s">
        <v>160</v>
      </c>
      <c r="G73" s="44">
        <v>45</v>
      </c>
      <c r="H73" s="149" t="s">
        <v>0</v>
      </c>
      <c r="I73" s="154" t="s">
        <v>0</v>
      </c>
      <c r="J73" s="66">
        <f>SUMPRODUCT(($H73="r")*(G73)+($I73="r")*(G73))+'7'!J73-K73-M73</f>
        <v>0</v>
      </c>
      <c r="K73" s="138">
        <v>0</v>
      </c>
      <c r="L73" s="140" t="s">
        <v>0</v>
      </c>
      <c r="M73" s="132">
        <v>0</v>
      </c>
      <c r="N73" s="134"/>
    </row>
    <row r="74" spans="1:14" ht="15.75" thickBot="1" x14ac:dyDescent="0.3">
      <c r="A74" s="29" t="s">
        <v>109</v>
      </c>
      <c r="B74" s="53"/>
      <c r="C74" s="163"/>
      <c r="D74" s="163"/>
      <c r="E74" s="195"/>
      <c r="F74" s="74" t="s">
        <v>169</v>
      </c>
      <c r="G74" s="75">
        <v>15</v>
      </c>
      <c r="H74" s="73"/>
      <c r="I74" s="67"/>
      <c r="J74" s="55" t="s">
        <v>0</v>
      </c>
      <c r="K74" s="98">
        <v>0</v>
      </c>
      <c r="L74" s="136" t="s">
        <v>0</v>
      </c>
      <c r="M74" s="98">
        <v>0</v>
      </c>
      <c r="N74" s="56" t="s">
        <v>0</v>
      </c>
    </row>
    <row r="75" spans="1:14" x14ac:dyDescent="0.25">
      <c r="A75" s="206" t="s">
        <v>170</v>
      </c>
      <c r="B75" s="207"/>
      <c r="C75" s="164"/>
      <c r="D75" s="164"/>
      <c r="E75" s="196"/>
      <c r="F75" s="14" t="s">
        <v>171</v>
      </c>
      <c r="G75" s="44">
        <v>45</v>
      </c>
      <c r="H75" s="147" t="s">
        <v>0</v>
      </c>
      <c r="I75" s="152" t="s">
        <v>0</v>
      </c>
      <c r="J75" s="66">
        <f>SUMPRODUCT(($H75="r")*(G75)+($I75="r")*(G75))+'7'!J75-K75-M75</f>
        <v>0</v>
      </c>
      <c r="K75" s="138">
        <v>0</v>
      </c>
      <c r="L75" s="141"/>
      <c r="M75" s="132">
        <v>0</v>
      </c>
      <c r="N75" s="135"/>
    </row>
    <row r="76" spans="1:14" x14ac:dyDescent="0.25">
      <c r="A76" s="206" t="s">
        <v>172</v>
      </c>
      <c r="B76" s="207"/>
      <c r="C76" s="52"/>
      <c r="D76" s="52"/>
      <c r="E76" s="193"/>
      <c r="F76" s="14" t="s">
        <v>173</v>
      </c>
      <c r="G76" s="44">
        <v>45</v>
      </c>
      <c r="H76" s="148" t="s">
        <v>0</v>
      </c>
      <c r="I76" s="153" t="s">
        <v>0</v>
      </c>
      <c r="J76" s="66">
        <f>SUMPRODUCT(($H76="r")*(G76)+($I76="r")*(G76))+'7'!J76-K76-M76</f>
        <v>0</v>
      </c>
      <c r="K76" s="138">
        <v>0</v>
      </c>
      <c r="L76" s="139"/>
      <c r="M76" s="132">
        <v>0</v>
      </c>
      <c r="N76" s="133"/>
    </row>
    <row r="77" spans="1:14" x14ac:dyDescent="0.25">
      <c r="A77" s="206" t="s">
        <v>174</v>
      </c>
      <c r="B77" s="207"/>
      <c r="C77" s="52"/>
      <c r="D77" s="52"/>
      <c r="E77" s="193"/>
      <c r="F77" s="14" t="s">
        <v>175</v>
      </c>
      <c r="G77" s="44">
        <v>75</v>
      </c>
      <c r="H77" s="148" t="s">
        <v>0</v>
      </c>
      <c r="I77" s="153" t="s">
        <v>0</v>
      </c>
      <c r="J77" s="66">
        <f>SUMPRODUCT(($H77="r")*(G77)+($I77="r")*(G77))+'7'!J77-K77-M77</f>
        <v>0</v>
      </c>
      <c r="K77" s="138">
        <v>0</v>
      </c>
      <c r="L77" s="139"/>
      <c r="M77" s="132">
        <v>0</v>
      </c>
      <c r="N77" s="133"/>
    </row>
    <row r="78" spans="1:14" x14ac:dyDescent="0.25">
      <c r="A78" s="206" t="s">
        <v>90</v>
      </c>
      <c r="B78" s="207"/>
      <c r="C78" s="52"/>
      <c r="D78" s="52"/>
      <c r="E78" s="193"/>
      <c r="F78" s="14" t="s">
        <v>75</v>
      </c>
      <c r="G78" s="44">
        <v>0</v>
      </c>
      <c r="H78" s="148" t="s">
        <v>0</v>
      </c>
      <c r="I78" s="153" t="s">
        <v>0</v>
      </c>
      <c r="J78" s="66">
        <f>SUMPRODUCT(($H78="r")*(G78)+($I78="r")*(G78))+'7'!J78-K78-M78</f>
        <v>0</v>
      </c>
      <c r="K78" s="138">
        <v>0</v>
      </c>
      <c r="L78" s="139"/>
      <c r="M78" s="132">
        <v>0</v>
      </c>
      <c r="N78" s="133"/>
    </row>
    <row r="79" spans="1:14" x14ac:dyDescent="0.25">
      <c r="A79" s="206" t="s">
        <v>91</v>
      </c>
      <c r="B79" s="207"/>
      <c r="C79" s="52"/>
      <c r="D79" s="52"/>
      <c r="E79" s="193"/>
      <c r="F79" s="14" t="s">
        <v>75</v>
      </c>
      <c r="G79" s="44">
        <v>0</v>
      </c>
      <c r="H79" s="148" t="s">
        <v>0</v>
      </c>
      <c r="I79" s="153" t="s">
        <v>0</v>
      </c>
      <c r="J79" s="66">
        <f>SUMPRODUCT(($H79="r")*(G79)+($I79="r")*(G79))+'7'!J79-K79-M79</f>
        <v>0</v>
      </c>
      <c r="K79" s="138">
        <v>0</v>
      </c>
      <c r="L79" s="139"/>
      <c r="M79" s="132">
        <v>0</v>
      </c>
      <c r="N79" s="133"/>
    </row>
    <row r="80" spans="1:14" x14ac:dyDescent="0.25">
      <c r="A80" s="206" t="s">
        <v>92</v>
      </c>
      <c r="B80" s="207"/>
      <c r="C80" s="52"/>
      <c r="D80" s="52"/>
      <c r="E80" s="193"/>
      <c r="F80" s="14" t="s">
        <v>75</v>
      </c>
      <c r="G80" s="44">
        <v>0</v>
      </c>
      <c r="H80" s="148" t="s">
        <v>0</v>
      </c>
      <c r="I80" s="153" t="s">
        <v>0</v>
      </c>
      <c r="J80" s="66">
        <f>SUMPRODUCT(($H80="r")*(G80)+($I80="r")*(G80))+'7'!J80-K80-M80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SUMPRODUCT(($H81="r")*(G81)+($I81="r")*(G81))+'7'!J81-K81-M81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0</v>
      </c>
      <c r="J82" s="87" t="s">
        <v>0</v>
      </c>
      <c r="K82" s="16" t="s">
        <v>0</v>
      </c>
      <c r="L82" s="84"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84" t="s">
        <v>0</v>
      </c>
    </row>
    <row r="84" spans="1:14" x14ac:dyDescent="0.25">
      <c r="A84" s="19"/>
      <c r="B84" s="19"/>
      <c r="C84" s="167"/>
      <c r="D84" s="167"/>
      <c r="E84" s="167"/>
      <c r="F84" s="11"/>
      <c r="G84" s="5"/>
      <c r="H84" s="6"/>
      <c r="I84" s="6"/>
    </row>
    <row r="85" spans="1:14" x14ac:dyDescent="0.25">
      <c r="B85" s="99" t="s">
        <v>0</v>
      </c>
      <c r="F85" s="13"/>
      <c r="H85" s="4"/>
      <c r="I85" s="4"/>
    </row>
    <row r="86" spans="1:14" ht="15.75" thickBot="1" x14ac:dyDescent="0.3">
      <c r="A86" s="114" t="s">
        <v>8</v>
      </c>
      <c r="B86" s="94" t="s">
        <v>115</v>
      </c>
      <c r="C86" s="213" t="s">
        <v>153</v>
      </c>
      <c r="D86" s="214"/>
      <c r="E86" s="192" t="s">
        <v>151</v>
      </c>
      <c r="F86" s="122" t="s">
        <v>126</v>
      </c>
      <c r="G86" s="47" t="s">
        <v>2</v>
      </c>
      <c r="H86" s="81">
        <f>H66+1</f>
        <v>42461</v>
      </c>
      <c r="I86" s="81">
        <f>I66+1</f>
        <v>42468</v>
      </c>
      <c r="J86" s="125" t="s">
        <v>77</v>
      </c>
      <c r="K86" s="126" t="s">
        <v>76</v>
      </c>
      <c r="L86" s="127" t="s">
        <v>6</v>
      </c>
      <c r="M86" s="123" t="s">
        <v>76</v>
      </c>
      <c r="N86" s="124" t="s">
        <v>6</v>
      </c>
    </row>
    <row r="87" spans="1:14" x14ac:dyDescent="0.25">
      <c r="A87" s="209" t="s">
        <v>39</v>
      </c>
      <c r="B87" s="210"/>
      <c r="C87" s="164"/>
      <c r="D87" s="164"/>
      <c r="E87" s="196"/>
      <c r="F87" s="115" t="s">
        <v>75</v>
      </c>
      <c r="G87" s="30">
        <v>0</v>
      </c>
      <c r="H87" s="147" t="s">
        <v>0</v>
      </c>
      <c r="I87" s="152" t="s">
        <v>0</v>
      </c>
      <c r="J87" s="66">
        <f>SUMPRODUCT(($H87="r")*(G87)+($I87="r")*(G87))+'7'!J87-K87-M87</f>
        <v>0</v>
      </c>
      <c r="K87" s="138">
        <v>0</v>
      </c>
      <c r="L87" s="139" t="s">
        <v>0</v>
      </c>
      <c r="M87" s="132">
        <v>0</v>
      </c>
      <c r="N87" s="133" t="s">
        <v>0</v>
      </c>
    </row>
    <row r="88" spans="1:14" x14ac:dyDescent="0.25">
      <c r="A88" s="206" t="s">
        <v>40</v>
      </c>
      <c r="B88" s="207"/>
      <c r="C88" s="52"/>
      <c r="D88" s="52"/>
      <c r="E88" s="193"/>
      <c r="F88" s="14" t="s">
        <v>75</v>
      </c>
      <c r="G88" s="44">
        <v>0</v>
      </c>
      <c r="H88" s="148" t="s">
        <v>0</v>
      </c>
      <c r="I88" s="153" t="s">
        <v>0</v>
      </c>
      <c r="J88" s="66">
        <f>SUMPRODUCT(($H88="r")*(G88)+($I88="r")*(G88))+'7'!J88-K88-M88</f>
        <v>0</v>
      </c>
      <c r="K88" s="138">
        <v>0</v>
      </c>
      <c r="L88" s="139" t="s">
        <v>0</v>
      </c>
      <c r="M88" s="132">
        <v>0</v>
      </c>
      <c r="N88" s="133"/>
    </row>
    <row r="89" spans="1:14" x14ac:dyDescent="0.25">
      <c r="A89" s="206" t="s">
        <v>41</v>
      </c>
      <c r="B89" s="207"/>
      <c r="C89" s="52"/>
      <c r="D89" s="52"/>
      <c r="E89" s="193"/>
      <c r="F89" s="14" t="s">
        <v>75</v>
      </c>
      <c r="G89" s="44">
        <v>0</v>
      </c>
      <c r="H89" s="148" t="s">
        <v>0</v>
      </c>
      <c r="I89" s="153" t="s">
        <v>0</v>
      </c>
      <c r="J89" s="66">
        <f>SUMPRODUCT(($H89="r")*(G89)+($I89="r")*(G89))+'7'!J89-K89-M89</f>
        <v>0</v>
      </c>
      <c r="K89" s="138">
        <v>0</v>
      </c>
      <c r="L89" s="139" t="s">
        <v>0</v>
      </c>
      <c r="M89" s="132">
        <v>0</v>
      </c>
      <c r="N89" s="133"/>
    </row>
    <row r="90" spans="1:14" x14ac:dyDescent="0.25">
      <c r="A90" s="206" t="s">
        <v>42</v>
      </c>
      <c r="B90" s="207"/>
      <c r="C90" s="52"/>
      <c r="D90" s="52"/>
      <c r="E90" s="193"/>
      <c r="F90" s="14" t="s">
        <v>75</v>
      </c>
      <c r="G90" s="44">
        <v>0</v>
      </c>
      <c r="H90" s="148" t="s">
        <v>0</v>
      </c>
      <c r="I90" s="153" t="s">
        <v>0</v>
      </c>
      <c r="J90" s="66">
        <f>SUMPRODUCT(($H90="r")*(G90)+($I90="r")*(G90))+'7'!J90-K90-M90</f>
        <v>0</v>
      </c>
      <c r="K90" s="138">
        <v>0</v>
      </c>
      <c r="L90" s="139" t="s">
        <v>0</v>
      </c>
      <c r="M90" s="132">
        <v>0</v>
      </c>
      <c r="N90" s="133"/>
    </row>
    <row r="91" spans="1:14" x14ac:dyDescent="0.25">
      <c r="A91" s="206" t="s">
        <v>43</v>
      </c>
      <c r="B91" s="207"/>
      <c r="C91" s="52"/>
      <c r="D91" s="52"/>
      <c r="E91" s="193"/>
      <c r="F91" s="14" t="s">
        <v>75</v>
      </c>
      <c r="G91" s="44">
        <v>0</v>
      </c>
      <c r="H91" s="148" t="s">
        <v>0</v>
      </c>
      <c r="I91" s="153" t="s">
        <v>0</v>
      </c>
      <c r="J91" s="66">
        <f>SUMPRODUCT(($H91="r")*(G91)+($I91="r")*(G91))+'7'!J91-K91-M91</f>
        <v>0</v>
      </c>
      <c r="K91" s="138">
        <v>0</v>
      </c>
      <c r="L91" s="139" t="s">
        <v>0</v>
      </c>
      <c r="M91" s="132">
        <v>0</v>
      </c>
      <c r="N91" s="133"/>
    </row>
    <row r="92" spans="1:14" x14ac:dyDescent="0.25">
      <c r="A92" s="206" t="s">
        <v>44</v>
      </c>
      <c r="B92" s="207"/>
      <c r="C92" s="52"/>
      <c r="D92" s="52"/>
      <c r="E92" s="193"/>
      <c r="F92" s="14" t="s">
        <v>75</v>
      </c>
      <c r="G92" s="44">
        <v>0</v>
      </c>
      <c r="H92" s="148" t="s">
        <v>0</v>
      </c>
      <c r="I92" s="153" t="s">
        <v>0</v>
      </c>
      <c r="J92" s="66">
        <f>SUMPRODUCT(($H92="r")*(G92)+($I92="r")*(G92))+'7'!J92-K92-M92</f>
        <v>0</v>
      </c>
      <c r="K92" s="138">
        <v>0</v>
      </c>
      <c r="L92" s="139" t="s">
        <v>0</v>
      </c>
      <c r="M92" s="132">
        <v>0</v>
      </c>
      <c r="N92" s="133"/>
    </row>
    <row r="93" spans="1:14" ht="15.75" thickBot="1" x14ac:dyDescent="0.3">
      <c r="A93" s="206" t="s">
        <v>45</v>
      </c>
      <c r="B93" s="207"/>
      <c r="C93" s="162"/>
      <c r="D93" s="162"/>
      <c r="E93" s="194"/>
      <c r="F93" s="14" t="s">
        <v>75</v>
      </c>
      <c r="G93" s="44">
        <v>0</v>
      </c>
      <c r="H93" s="149" t="s">
        <v>0</v>
      </c>
      <c r="I93" s="154" t="s">
        <v>0</v>
      </c>
      <c r="J93" s="66">
        <f>SUMPRODUCT(($H93="r")*(G93)+($I93="r")*(G93))+'7'!J93-K93-M93</f>
        <v>0</v>
      </c>
      <c r="K93" s="138">
        <v>0</v>
      </c>
      <c r="L93" s="140" t="s">
        <v>0</v>
      </c>
      <c r="M93" s="132">
        <v>0</v>
      </c>
      <c r="N93" s="134"/>
    </row>
    <row r="94" spans="1:14" ht="15.75" thickBot="1" x14ac:dyDescent="0.3">
      <c r="A94" s="29" t="s">
        <v>109</v>
      </c>
      <c r="B94" s="53"/>
      <c r="C94" s="163"/>
      <c r="D94" s="163"/>
      <c r="E94" s="195"/>
      <c r="F94" s="74" t="s">
        <v>75</v>
      </c>
      <c r="G94" s="75">
        <v>0</v>
      </c>
      <c r="H94" s="73"/>
      <c r="I94" s="67"/>
      <c r="J94" s="55" t="s">
        <v>0</v>
      </c>
      <c r="K94" s="98">
        <v>0</v>
      </c>
      <c r="L94" s="136" t="s">
        <v>0</v>
      </c>
      <c r="M94" s="98">
        <v>0</v>
      </c>
      <c r="N94" s="56" t="s">
        <v>0</v>
      </c>
    </row>
    <row r="95" spans="1:14" x14ac:dyDescent="0.25">
      <c r="A95" s="206" t="s">
        <v>46</v>
      </c>
      <c r="B95" s="207"/>
      <c r="C95" s="164"/>
      <c r="D95" s="164"/>
      <c r="E95" s="196"/>
      <c r="F95" s="14" t="s">
        <v>75</v>
      </c>
      <c r="G95" s="44">
        <v>0</v>
      </c>
      <c r="H95" s="147" t="s">
        <v>0</v>
      </c>
      <c r="I95" s="152" t="s">
        <v>0</v>
      </c>
      <c r="J95" s="66">
        <f>SUMPRODUCT(($H95="r")*(G95)+($I95="r")*(G95))+'7'!J95-K95-M95</f>
        <v>0</v>
      </c>
      <c r="K95" s="138">
        <v>0</v>
      </c>
      <c r="L95" s="141"/>
      <c r="M95" s="132">
        <v>0</v>
      </c>
      <c r="N95" s="135"/>
    </row>
    <row r="96" spans="1:14" x14ac:dyDescent="0.25">
      <c r="A96" s="206" t="s">
        <v>47</v>
      </c>
      <c r="B96" s="207"/>
      <c r="C96" s="52"/>
      <c r="D96" s="52"/>
      <c r="E96" s="193"/>
      <c r="F96" s="14" t="s">
        <v>75</v>
      </c>
      <c r="G96" s="44">
        <v>0</v>
      </c>
      <c r="H96" s="148" t="s">
        <v>0</v>
      </c>
      <c r="I96" s="153" t="s">
        <v>0</v>
      </c>
      <c r="J96" s="66">
        <f>SUMPRODUCT(($H96="r")*(G96)+($I96="r")*(G96))+'7'!J96-K96-M96</f>
        <v>0</v>
      </c>
      <c r="K96" s="138">
        <v>0</v>
      </c>
      <c r="L96" s="139"/>
      <c r="M96" s="132">
        <v>0</v>
      </c>
      <c r="N96" s="133"/>
    </row>
    <row r="97" spans="1:14" x14ac:dyDescent="0.25">
      <c r="A97" s="206" t="s">
        <v>61</v>
      </c>
      <c r="B97" s="207"/>
      <c r="C97" s="52"/>
      <c r="D97" s="52"/>
      <c r="E97" s="193"/>
      <c r="F97" s="14" t="s">
        <v>75</v>
      </c>
      <c r="G97" s="44">
        <v>0</v>
      </c>
      <c r="H97" s="148" t="s">
        <v>0</v>
      </c>
      <c r="I97" s="153" t="s">
        <v>0</v>
      </c>
      <c r="J97" s="66">
        <f>SUMPRODUCT(($H97="r")*(G97)+($I97="r")*(G97))+'7'!J97-K97-M97</f>
        <v>0</v>
      </c>
      <c r="K97" s="138">
        <v>0</v>
      </c>
      <c r="L97" s="139"/>
      <c r="M97" s="132">
        <v>0</v>
      </c>
      <c r="N97" s="133"/>
    </row>
    <row r="98" spans="1:14" x14ac:dyDescent="0.25">
      <c r="A98" s="206" t="s">
        <v>94</v>
      </c>
      <c r="B98" s="207"/>
      <c r="C98" s="52"/>
      <c r="D98" s="52"/>
      <c r="E98" s="193"/>
      <c r="F98" s="14" t="s">
        <v>75</v>
      </c>
      <c r="G98" s="44">
        <v>0</v>
      </c>
      <c r="H98" s="148" t="s">
        <v>0</v>
      </c>
      <c r="I98" s="153" t="s">
        <v>0</v>
      </c>
      <c r="J98" s="66">
        <f>SUMPRODUCT(($H98="r")*(G98)+($I98="r")*(G98))+'7'!J98-K98-M98</f>
        <v>0</v>
      </c>
      <c r="K98" s="138">
        <v>0</v>
      </c>
      <c r="L98" s="139"/>
      <c r="M98" s="132">
        <v>0</v>
      </c>
      <c r="N98" s="133"/>
    </row>
    <row r="99" spans="1:14" x14ac:dyDescent="0.25">
      <c r="A99" s="206" t="s">
        <v>95</v>
      </c>
      <c r="B99" s="207"/>
      <c r="C99" s="52"/>
      <c r="D99" s="52"/>
      <c r="E99" s="193"/>
      <c r="F99" s="14" t="s">
        <v>75</v>
      </c>
      <c r="G99" s="44">
        <v>0</v>
      </c>
      <c r="H99" s="148" t="s">
        <v>0</v>
      </c>
      <c r="I99" s="153" t="s">
        <v>0</v>
      </c>
      <c r="J99" s="66">
        <f>SUMPRODUCT(($H99="r")*(G99)+($I99="r")*(G99))+'7'!J99-K99-M99</f>
        <v>0</v>
      </c>
      <c r="K99" s="138">
        <v>0</v>
      </c>
      <c r="L99" s="139"/>
      <c r="M99" s="132">
        <v>0</v>
      </c>
      <c r="N99" s="133"/>
    </row>
    <row r="100" spans="1:14" x14ac:dyDescent="0.25">
      <c r="A100" s="206" t="s">
        <v>96</v>
      </c>
      <c r="B100" s="207"/>
      <c r="C100" s="52"/>
      <c r="D100" s="52"/>
      <c r="E100" s="193"/>
      <c r="F100" s="14" t="s">
        <v>75</v>
      </c>
      <c r="G100" s="44">
        <v>0</v>
      </c>
      <c r="H100" s="148" t="s">
        <v>0</v>
      </c>
      <c r="I100" s="153" t="s">
        <v>0</v>
      </c>
      <c r="J100" s="66">
        <f>SUMPRODUCT(($H100="r")*(G100)+($I100="r")*(G100))+'7'!J100-K100-M100</f>
        <v>0</v>
      </c>
      <c r="K100" s="138">
        <v>0</v>
      </c>
      <c r="L100" s="139"/>
      <c r="M100" s="132">
        <v>0</v>
      </c>
      <c r="N100" s="133"/>
    </row>
    <row r="101" spans="1:14" ht="15.75" thickBot="1" x14ac:dyDescent="0.3">
      <c r="A101" s="206" t="s">
        <v>97</v>
      </c>
      <c r="B101" s="207"/>
      <c r="C101" s="52"/>
      <c r="D101" s="52"/>
      <c r="E101" s="193"/>
      <c r="F101" s="14" t="s">
        <v>75</v>
      </c>
      <c r="G101" s="44">
        <v>0</v>
      </c>
      <c r="H101" s="149" t="s">
        <v>0</v>
      </c>
      <c r="I101" s="154" t="s">
        <v>0</v>
      </c>
      <c r="J101" s="66">
        <f>SUMPRODUCT(($H101="r")*(G101)+($I101="r")*(G101))+'7'!J101-K101-M101</f>
        <v>0</v>
      </c>
      <c r="K101" s="138">
        <v>0</v>
      </c>
      <c r="L101" s="139"/>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x14ac:dyDescent="0.25">
      <c r="A104" s="28"/>
      <c r="B104" s="28"/>
      <c r="F104" s="11"/>
      <c r="G104" s="5"/>
      <c r="H104" s="6"/>
      <c r="I104" s="6"/>
    </row>
    <row r="105" spans="1:14" x14ac:dyDescent="0.25">
      <c r="B105" s="99" t="s">
        <v>0</v>
      </c>
    </row>
    <row r="106" spans="1:14" ht="15.75" thickBot="1" x14ac:dyDescent="0.3">
      <c r="A106" s="114" t="s">
        <v>9</v>
      </c>
      <c r="B106" s="94" t="s">
        <v>115</v>
      </c>
      <c r="C106" s="213" t="s">
        <v>153</v>
      </c>
      <c r="D106" s="214"/>
      <c r="E106" s="192" t="s">
        <v>151</v>
      </c>
      <c r="F106" s="122" t="s">
        <v>126</v>
      </c>
      <c r="G106" s="47" t="s">
        <v>2</v>
      </c>
      <c r="H106" s="81">
        <f>H86+1</f>
        <v>42462</v>
      </c>
      <c r="I106" s="81">
        <f>I86+1</f>
        <v>42469</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7" t="s">
        <v>0</v>
      </c>
      <c r="I107" s="152" t="s">
        <v>0</v>
      </c>
      <c r="J107" s="66">
        <f>SUMPRODUCT(($H107="r")*(G107)+($I107="r")*(G107))+'7'!J107-K107-M107</f>
        <v>0</v>
      </c>
      <c r="K107" s="138">
        <v>0</v>
      </c>
      <c r="L107" s="139" t="s">
        <v>0</v>
      </c>
      <c r="M107" s="132">
        <v>0</v>
      </c>
      <c r="N107" s="133" t="s">
        <v>0</v>
      </c>
    </row>
    <row r="108" spans="1:14" x14ac:dyDescent="0.25">
      <c r="A108" s="206" t="s">
        <v>49</v>
      </c>
      <c r="B108" s="207"/>
      <c r="C108" s="176"/>
      <c r="D108" s="166"/>
      <c r="E108" s="198"/>
      <c r="F108" s="14" t="s">
        <v>75</v>
      </c>
      <c r="G108" s="44">
        <v>0</v>
      </c>
      <c r="H108" s="148" t="s">
        <v>0</v>
      </c>
      <c r="I108" s="153" t="s">
        <v>0</v>
      </c>
      <c r="J108" s="66">
        <f>SUMPRODUCT(($H108="r")*(G108)+($I108="r")*(G108))+'7'!J108-K108-M108</f>
        <v>0</v>
      </c>
      <c r="K108" s="138">
        <v>0</v>
      </c>
      <c r="L108" s="139" t="s">
        <v>0</v>
      </c>
      <c r="M108" s="132">
        <v>0</v>
      </c>
      <c r="N108" s="133"/>
    </row>
    <row r="109" spans="1:14" x14ac:dyDescent="0.25">
      <c r="A109" s="206" t="s">
        <v>50</v>
      </c>
      <c r="B109" s="207"/>
      <c r="C109" s="176"/>
      <c r="D109" s="166"/>
      <c r="E109" s="198"/>
      <c r="F109" s="14" t="s">
        <v>75</v>
      </c>
      <c r="G109" s="44">
        <v>0</v>
      </c>
      <c r="H109" s="148" t="s">
        <v>0</v>
      </c>
      <c r="I109" s="153" t="s">
        <v>0</v>
      </c>
      <c r="J109" s="66">
        <f>SUMPRODUCT(($H109="r")*(G109)+($I109="r")*(G109))+'7'!J109-K109-M109</f>
        <v>0</v>
      </c>
      <c r="K109" s="138">
        <v>0</v>
      </c>
      <c r="L109" s="139" t="s">
        <v>0</v>
      </c>
      <c r="M109" s="132">
        <v>0</v>
      </c>
      <c r="N109" s="133"/>
    </row>
    <row r="110" spans="1:14" x14ac:dyDescent="0.25">
      <c r="A110" s="206" t="s">
        <v>51</v>
      </c>
      <c r="B110" s="207"/>
      <c r="C110" s="176"/>
      <c r="D110" s="166"/>
      <c r="E110" s="198"/>
      <c r="F110" s="14" t="s">
        <v>75</v>
      </c>
      <c r="G110" s="44">
        <v>0</v>
      </c>
      <c r="H110" s="148" t="s">
        <v>0</v>
      </c>
      <c r="I110" s="153" t="s">
        <v>0</v>
      </c>
      <c r="J110" s="66">
        <f>SUMPRODUCT(($H110="r")*(G110)+($I110="r")*(G110))+'7'!J110-K110-M110</f>
        <v>0</v>
      </c>
      <c r="K110" s="138">
        <v>0</v>
      </c>
      <c r="L110" s="139" t="s">
        <v>0</v>
      </c>
      <c r="M110" s="132">
        <v>0</v>
      </c>
      <c r="N110" s="133"/>
    </row>
    <row r="111" spans="1:14" x14ac:dyDescent="0.25">
      <c r="A111" s="206" t="s">
        <v>52</v>
      </c>
      <c r="B111" s="207"/>
      <c r="C111" s="177"/>
      <c r="D111" s="166"/>
      <c r="E111" s="198"/>
      <c r="F111" s="14" t="s">
        <v>75</v>
      </c>
      <c r="G111" s="44">
        <v>0</v>
      </c>
      <c r="H111" s="148" t="s">
        <v>0</v>
      </c>
      <c r="I111" s="153" t="s">
        <v>0</v>
      </c>
      <c r="J111" s="66">
        <f>SUMPRODUCT(($H111="r")*(G111)+($I111="r")*(G111))+'7'!J111-K111-M111</f>
        <v>0</v>
      </c>
      <c r="K111" s="138">
        <v>0</v>
      </c>
      <c r="L111" s="139" t="s">
        <v>0</v>
      </c>
      <c r="M111" s="132">
        <v>0</v>
      </c>
      <c r="N111" s="133"/>
    </row>
    <row r="112" spans="1:14" x14ac:dyDescent="0.25">
      <c r="A112" s="206" t="s">
        <v>53</v>
      </c>
      <c r="B112" s="207"/>
      <c r="C112" s="177"/>
      <c r="D112" s="166"/>
      <c r="E112" s="198"/>
      <c r="F112" s="14" t="s">
        <v>75</v>
      </c>
      <c r="G112" s="44">
        <v>0</v>
      </c>
      <c r="H112" s="148" t="s">
        <v>0</v>
      </c>
      <c r="I112" s="153" t="s">
        <v>0</v>
      </c>
      <c r="J112" s="66">
        <f>SUMPRODUCT(($H112="r")*(G112)+($I112="r")*(G112))+'7'!J112-K112-M112</f>
        <v>0</v>
      </c>
      <c r="K112" s="138">
        <v>0</v>
      </c>
      <c r="L112" s="139" t="s">
        <v>0</v>
      </c>
      <c r="M112" s="132">
        <v>0</v>
      </c>
      <c r="N112" s="133"/>
    </row>
    <row r="113" spans="1:14" ht="15.75" thickBot="1" x14ac:dyDescent="0.3">
      <c r="A113" s="206" t="s">
        <v>54</v>
      </c>
      <c r="B113" s="207"/>
      <c r="C113" s="178"/>
      <c r="D113" s="168"/>
      <c r="E113" s="199"/>
      <c r="F113" s="14" t="s">
        <v>75</v>
      </c>
      <c r="G113" s="44">
        <v>0</v>
      </c>
      <c r="H113" s="149" t="s">
        <v>0</v>
      </c>
      <c r="I113" s="154" t="s">
        <v>0</v>
      </c>
      <c r="J113" s="66">
        <f>SUMPRODUCT(($H113="r")*(G113)+($I113="r")*(G113))+'7'!J113-K113-M113</f>
        <v>0</v>
      </c>
      <c r="K113" s="138">
        <v>0</v>
      </c>
      <c r="L113" s="140" t="s">
        <v>0</v>
      </c>
      <c r="M113" s="132">
        <v>0</v>
      </c>
      <c r="N113" s="134"/>
    </row>
    <row r="114" spans="1:14" ht="15.75" thickBot="1" x14ac:dyDescent="0.3">
      <c r="A114" s="29" t="s">
        <v>109</v>
      </c>
      <c r="B114" s="53"/>
      <c r="C114" s="163"/>
      <c r="D114" s="163"/>
      <c r="E114" s="195"/>
      <c r="F114" s="74" t="s">
        <v>75</v>
      </c>
      <c r="G114" s="75">
        <v>0</v>
      </c>
      <c r="H114" s="73"/>
      <c r="I114" s="67"/>
      <c r="J114" s="55" t="s">
        <v>0</v>
      </c>
      <c r="K114" s="98">
        <v>0</v>
      </c>
      <c r="L114" s="136" t="s">
        <v>0</v>
      </c>
      <c r="M114" s="98">
        <v>0</v>
      </c>
      <c r="N114" s="56" t="s">
        <v>0</v>
      </c>
    </row>
    <row r="115" spans="1:14" x14ac:dyDescent="0.25">
      <c r="A115" s="206" t="s">
        <v>55</v>
      </c>
      <c r="B115" s="207"/>
      <c r="C115" s="175"/>
      <c r="D115" s="165"/>
      <c r="E115" s="197"/>
      <c r="F115" s="14" t="s">
        <v>75</v>
      </c>
      <c r="G115" s="44">
        <v>0</v>
      </c>
      <c r="H115" s="147" t="s">
        <v>0</v>
      </c>
      <c r="I115" s="152" t="s">
        <v>0</v>
      </c>
      <c r="J115" s="66">
        <f>SUMPRODUCT(($H115="r")*(G115)+($I115="r")*(G115))+'7'!J115-K115-M115</f>
        <v>0</v>
      </c>
      <c r="K115" s="138">
        <v>0</v>
      </c>
      <c r="L115" s="141"/>
      <c r="M115" s="132">
        <v>0</v>
      </c>
      <c r="N115" s="135"/>
    </row>
    <row r="116" spans="1:14" x14ac:dyDescent="0.25">
      <c r="A116" s="206" t="s">
        <v>56</v>
      </c>
      <c r="B116" s="207"/>
      <c r="C116" s="176"/>
      <c r="D116" s="166"/>
      <c r="E116" s="198"/>
      <c r="F116" s="14" t="s">
        <v>75</v>
      </c>
      <c r="G116" s="44">
        <v>0</v>
      </c>
      <c r="H116" s="148" t="s">
        <v>0</v>
      </c>
      <c r="I116" s="153" t="s">
        <v>0</v>
      </c>
      <c r="J116" s="66">
        <f>SUMPRODUCT(($H116="r")*(G116)+($I116="r")*(G116))+'7'!J116-K116-M116</f>
        <v>0</v>
      </c>
      <c r="K116" s="138">
        <v>0</v>
      </c>
      <c r="L116" s="139"/>
      <c r="M116" s="132">
        <v>0</v>
      </c>
      <c r="N116" s="133"/>
    </row>
    <row r="117" spans="1:14" x14ac:dyDescent="0.25">
      <c r="A117" s="206" t="s">
        <v>62</v>
      </c>
      <c r="B117" s="207"/>
      <c r="C117" s="176"/>
      <c r="D117" s="166"/>
      <c r="E117" s="198"/>
      <c r="F117" s="14" t="s">
        <v>75</v>
      </c>
      <c r="G117" s="44">
        <v>0</v>
      </c>
      <c r="H117" s="148" t="s">
        <v>0</v>
      </c>
      <c r="I117" s="153" t="s">
        <v>0</v>
      </c>
      <c r="J117" s="66">
        <f>SUMPRODUCT(($H117="r")*(G117)+($I117="r")*(G117))+'7'!J117-K117-M117</f>
        <v>0</v>
      </c>
      <c r="K117" s="138">
        <v>0</v>
      </c>
      <c r="L117" s="139"/>
      <c r="M117" s="132">
        <v>0</v>
      </c>
      <c r="N117" s="133"/>
    </row>
    <row r="118" spans="1:14" x14ac:dyDescent="0.25">
      <c r="A118" s="206" t="s">
        <v>98</v>
      </c>
      <c r="B118" s="207"/>
      <c r="C118" s="177"/>
      <c r="D118" s="166"/>
      <c r="E118" s="198"/>
      <c r="F118" s="14" t="s">
        <v>75</v>
      </c>
      <c r="G118" s="44">
        <v>0</v>
      </c>
      <c r="H118" s="148" t="s">
        <v>0</v>
      </c>
      <c r="I118" s="153" t="s">
        <v>0</v>
      </c>
      <c r="J118" s="66">
        <f>SUMPRODUCT(($H118="r")*(G118)+($I118="r")*(G118))+'7'!J118-K118-M118</f>
        <v>0</v>
      </c>
      <c r="K118" s="138">
        <v>0</v>
      </c>
      <c r="L118" s="139"/>
      <c r="M118" s="132">
        <v>0</v>
      </c>
      <c r="N118" s="133"/>
    </row>
    <row r="119" spans="1:14" x14ac:dyDescent="0.25">
      <c r="A119" s="206" t="s">
        <v>99</v>
      </c>
      <c r="B119" s="207"/>
      <c r="C119" s="175"/>
      <c r="D119" s="166"/>
      <c r="E119" s="198"/>
      <c r="F119" s="14" t="s">
        <v>75</v>
      </c>
      <c r="G119" s="44">
        <v>0</v>
      </c>
      <c r="H119" s="148" t="s">
        <v>0</v>
      </c>
      <c r="I119" s="153" t="s">
        <v>0</v>
      </c>
      <c r="J119" s="66">
        <f>SUMPRODUCT(($H119="r")*(G119)+($I119="r")*(G119))+'7'!J119-K119-M119</f>
        <v>0</v>
      </c>
      <c r="K119" s="138">
        <v>0</v>
      </c>
      <c r="L119" s="139"/>
      <c r="M119" s="132">
        <v>0</v>
      </c>
      <c r="N119" s="133"/>
    </row>
    <row r="120" spans="1:14" x14ac:dyDescent="0.25">
      <c r="A120" s="206" t="s">
        <v>100</v>
      </c>
      <c r="B120" s="207"/>
      <c r="C120" s="176"/>
      <c r="D120" s="166"/>
      <c r="E120" s="198"/>
      <c r="F120" s="14" t="s">
        <v>75</v>
      </c>
      <c r="G120" s="44">
        <v>0</v>
      </c>
      <c r="H120" s="148" t="s">
        <v>0</v>
      </c>
      <c r="I120" s="153" t="s">
        <v>0</v>
      </c>
      <c r="J120" s="66">
        <f>SUMPRODUCT(($H120="r")*(G120)+($I120="r")*(G120))+'7'!J120-K120-M120</f>
        <v>0</v>
      </c>
      <c r="K120" s="138">
        <v>0</v>
      </c>
      <c r="L120" s="139"/>
      <c r="M120" s="132">
        <v>0</v>
      </c>
      <c r="N120" s="133"/>
    </row>
    <row r="121" spans="1:14" ht="15.75" thickBot="1" x14ac:dyDescent="0.3">
      <c r="A121" s="206" t="s">
        <v>101</v>
      </c>
      <c r="B121" s="207"/>
      <c r="C121" s="176"/>
      <c r="D121" s="166"/>
      <c r="E121" s="198"/>
      <c r="F121" s="14" t="s">
        <v>75</v>
      </c>
      <c r="G121" s="44">
        <v>0</v>
      </c>
      <c r="H121" s="149" t="s">
        <v>0</v>
      </c>
      <c r="I121" s="154" t="s">
        <v>0</v>
      </c>
      <c r="J121" s="66">
        <f>SUMPRODUCT(($H121="r")*(G121)+($I121="r")*(G121))+'7'!J121-K121-M121</f>
        <v>0</v>
      </c>
      <c r="K121" s="138">
        <v>0</v>
      </c>
      <c r="L121" s="139"/>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x14ac:dyDescent="0.25">
      <c r="A124" s="28"/>
      <c r="B124" s="28"/>
      <c r="F124" s="19"/>
      <c r="G124" s="5"/>
      <c r="H124" s="17"/>
      <c r="I124" s="17"/>
    </row>
    <row r="125" spans="1:14" x14ac:dyDescent="0.25">
      <c r="A125" s="19"/>
      <c r="B125" s="99" t="s">
        <v>0</v>
      </c>
      <c r="F125" s="19"/>
      <c r="G125" s="5"/>
      <c r="H125" s="17"/>
      <c r="I125" s="17"/>
    </row>
    <row r="126" spans="1:14" ht="15.75" thickBot="1" x14ac:dyDescent="0.3">
      <c r="A126" s="114" t="s">
        <v>63</v>
      </c>
      <c r="B126" s="94" t="s">
        <v>115</v>
      </c>
      <c r="C126" s="213" t="s">
        <v>153</v>
      </c>
      <c r="D126" s="214"/>
      <c r="E126" s="192" t="s">
        <v>151</v>
      </c>
      <c r="F126" s="122" t="s">
        <v>126</v>
      </c>
      <c r="G126" s="47" t="s">
        <v>2</v>
      </c>
      <c r="H126" s="81">
        <f>H106+1</f>
        <v>42463</v>
      </c>
      <c r="I126" s="81">
        <f>I106+1</f>
        <v>42470</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7" t="s">
        <v>0</v>
      </c>
      <c r="I127" s="152" t="s">
        <v>0</v>
      </c>
      <c r="J127" s="66">
        <f>SUMPRODUCT(($H127="r")*(G127)+($I127="r")*(G127))+'7'!J127-K127-M127</f>
        <v>0</v>
      </c>
      <c r="K127" s="138">
        <v>0</v>
      </c>
      <c r="L127" s="139" t="s">
        <v>0</v>
      </c>
      <c r="M127" s="132">
        <v>0</v>
      </c>
      <c r="N127" s="133" t="s">
        <v>0</v>
      </c>
    </row>
    <row r="128" spans="1:14" x14ac:dyDescent="0.25">
      <c r="A128" s="206" t="s">
        <v>65</v>
      </c>
      <c r="B128" s="207"/>
      <c r="C128" s="176"/>
      <c r="D128" s="166"/>
      <c r="E128" s="198"/>
      <c r="F128" s="14" t="s">
        <v>75</v>
      </c>
      <c r="G128" s="44">
        <v>0</v>
      </c>
      <c r="H128" s="148" t="s">
        <v>0</v>
      </c>
      <c r="I128" s="153" t="s">
        <v>0</v>
      </c>
      <c r="J128" s="66">
        <f>SUMPRODUCT(($H128="r")*(G128)+($I128="r")*(G128))+'7'!J128-K128-M128</f>
        <v>0</v>
      </c>
      <c r="K128" s="138">
        <v>0</v>
      </c>
      <c r="L128" s="139" t="s">
        <v>0</v>
      </c>
      <c r="M128" s="132">
        <v>0</v>
      </c>
      <c r="N128" s="133"/>
    </row>
    <row r="129" spans="1:14" x14ac:dyDescent="0.25">
      <c r="A129" s="206" t="s">
        <v>66</v>
      </c>
      <c r="B129" s="207"/>
      <c r="C129" s="176"/>
      <c r="D129" s="166"/>
      <c r="E129" s="198"/>
      <c r="F129" s="14" t="s">
        <v>75</v>
      </c>
      <c r="G129" s="44">
        <v>0</v>
      </c>
      <c r="H129" s="148" t="s">
        <v>0</v>
      </c>
      <c r="I129" s="153" t="s">
        <v>0</v>
      </c>
      <c r="J129" s="66">
        <f>SUMPRODUCT(($H129="r")*(G129)+($I129="r")*(G129))+'7'!J129-K129-M129</f>
        <v>0</v>
      </c>
      <c r="K129" s="138">
        <v>0</v>
      </c>
      <c r="L129" s="139" t="s">
        <v>0</v>
      </c>
      <c r="M129" s="132">
        <v>0</v>
      </c>
      <c r="N129" s="133"/>
    </row>
    <row r="130" spans="1:14" x14ac:dyDescent="0.25">
      <c r="A130" s="206" t="s">
        <v>67</v>
      </c>
      <c r="B130" s="207"/>
      <c r="C130" s="176"/>
      <c r="D130" s="166"/>
      <c r="E130" s="198"/>
      <c r="F130" s="14" t="s">
        <v>75</v>
      </c>
      <c r="G130" s="44">
        <v>0</v>
      </c>
      <c r="H130" s="148" t="s">
        <v>0</v>
      </c>
      <c r="I130" s="153" t="s">
        <v>0</v>
      </c>
      <c r="J130" s="66">
        <f>SUMPRODUCT(($H130="r")*(G130)+($I130="r")*(G130))+'7'!J130-K130-M130</f>
        <v>0</v>
      </c>
      <c r="K130" s="138">
        <v>0</v>
      </c>
      <c r="L130" s="139" t="s">
        <v>0</v>
      </c>
      <c r="M130" s="132">
        <v>0</v>
      </c>
      <c r="N130" s="133"/>
    </row>
    <row r="131" spans="1:14" x14ac:dyDescent="0.25">
      <c r="A131" s="206" t="s">
        <v>68</v>
      </c>
      <c r="B131" s="207"/>
      <c r="C131" s="176"/>
      <c r="D131" s="166"/>
      <c r="E131" s="198"/>
      <c r="F131" s="14" t="s">
        <v>75</v>
      </c>
      <c r="G131" s="44">
        <v>0</v>
      </c>
      <c r="H131" s="148" t="s">
        <v>0</v>
      </c>
      <c r="I131" s="153" t="s">
        <v>0</v>
      </c>
      <c r="J131" s="66">
        <f>SUMPRODUCT(($H131="r")*(G131)+($I131="r")*(G131))+'7'!J131-K131-M131</f>
        <v>0</v>
      </c>
      <c r="K131" s="138">
        <v>0</v>
      </c>
      <c r="L131" s="139" t="s">
        <v>0</v>
      </c>
      <c r="M131" s="132">
        <v>0</v>
      </c>
      <c r="N131" s="133"/>
    </row>
    <row r="132" spans="1:14" x14ac:dyDescent="0.25">
      <c r="A132" s="206" t="s">
        <v>69</v>
      </c>
      <c r="B132" s="207"/>
      <c r="C132" s="176"/>
      <c r="D132" s="166"/>
      <c r="E132" s="198"/>
      <c r="F132" s="14" t="s">
        <v>75</v>
      </c>
      <c r="G132" s="44">
        <v>0</v>
      </c>
      <c r="H132" s="148" t="s">
        <v>0</v>
      </c>
      <c r="I132" s="153" t="s">
        <v>0</v>
      </c>
      <c r="J132" s="66">
        <f>SUMPRODUCT(($H132="r")*(G132)+($I132="r")*(G132))+'7'!J132-K132-M132</f>
        <v>0</v>
      </c>
      <c r="K132" s="138">
        <v>0</v>
      </c>
      <c r="L132" s="139" t="s">
        <v>0</v>
      </c>
      <c r="M132" s="132">
        <v>0</v>
      </c>
      <c r="N132" s="133"/>
    </row>
    <row r="133" spans="1:14" ht="15.75" thickBot="1" x14ac:dyDescent="0.3">
      <c r="A133" s="206" t="s">
        <v>70</v>
      </c>
      <c r="B133" s="207"/>
      <c r="C133" s="179"/>
      <c r="D133" s="168"/>
      <c r="E133" s="199"/>
      <c r="F133" s="14" t="s">
        <v>75</v>
      </c>
      <c r="G133" s="44">
        <v>0</v>
      </c>
      <c r="H133" s="149" t="s">
        <v>0</v>
      </c>
      <c r="I133" s="154" t="s">
        <v>0</v>
      </c>
      <c r="J133" s="66">
        <f>SUMPRODUCT(($H133="r")*(G133)+($I133="r")*(G133))+'7'!J133-K133-M133</f>
        <v>0</v>
      </c>
      <c r="K133" s="138">
        <v>0</v>
      </c>
      <c r="L133" s="140" t="s">
        <v>0</v>
      </c>
      <c r="M133" s="132">
        <v>0</v>
      </c>
      <c r="N133" s="134"/>
    </row>
    <row r="134" spans="1:14" ht="15.75" thickBot="1" x14ac:dyDescent="0.3">
      <c r="A134" s="29" t="s">
        <v>109</v>
      </c>
      <c r="B134" s="53"/>
      <c r="C134" s="163"/>
      <c r="D134" s="163"/>
      <c r="E134" s="195"/>
      <c r="F134" s="74" t="s">
        <v>75</v>
      </c>
      <c r="G134" s="75">
        <v>0</v>
      </c>
      <c r="H134" s="73"/>
      <c r="I134" s="67"/>
      <c r="J134" s="55" t="s">
        <v>0</v>
      </c>
      <c r="K134" s="98">
        <v>0</v>
      </c>
      <c r="L134" s="136" t="s">
        <v>0</v>
      </c>
      <c r="M134" s="98">
        <v>0</v>
      </c>
      <c r="N134" s="56" t="s">
        <v>0</v>
      </c>
    </row>
    <row r="135" spans="1:14" x14ac:dyDescent="0.25">
      <c r="A135" s="246" t="s">
        <v>71</v>
      </c>
      <c r="B135" s="247"/>
      <c r="C135" s="180"/>
      <c r="D135" s="169"/>
      <c r="E135" s="200"/>
      <c r="F135" s="14" t="s">
        <v>75</v>
      </c>
      <c r="G135" s="44">
        <v>0</v>
      </c>
      <c r="H135" s="147" t="s">
        <v>0</v>
      </c>
      <c r="I135" s="152" t="s">
        <v>0</v>
      </c>
      <c r="J135" s="66">
        <f>SUMPRODUCT(($H135="r")*(G135)+($I135="r")*(G135))+'7'!J135-K135-M135</f>
        <v>0</v>
      </c>
      <c r="K135" s="138">
        <v>0</v>
      </c>
      <c r="L135" s="141"/>
      <c r="M135" s="132">
        <v>0</v>
      </c>
      <c r="N135" s="135"/>
    </row>
    <row r="136" spans="1:14" x14ac:dyDescent="0.25">
      <c r="A136" s="246" t="s">
        <v>72</v>
      </c>
      <c r="B136" s="247"/>
      <c r="C136" s="181"/>
      <c r="D136" s="170"/>
      <c r="E136" s="201"/>
      <c r="F136" s="14" t="s">
        <v>75</v>
      </c>
      <c r="G136" s="44">
        <v>0</v>
      </c>
      <c r="H136" s="148" t="s">
        <v>0</v>
      </c>
      <c r="I136" s="153" t="s">
        <v>0</v>
      </c>
      <c r="J136" s="66">
        <f>SUMPRODUCT(($H136="r")*(G136)+($I136="r")*(G136))+'7'!J136-K136-M136</f>
        <v>0</v>
      </c>
      <c r="K136" s="138">
        <v>0</v>
      </c>
      <c r="L136" s="139"/>
      <c r="M136" s="132">
        <v>0</v>
      </c>
      <c r="N136" s="133"/>
    </row>
    <row r="137" spans="1:14" x14ac:dyDescent="0.25">
      <c r="A137" s="246" t="s">
        <v>73</v>
      </c>
      <c r="B137" s="247"/>
      <c r="C137" s="181"/>
      <c r="D137" s="170"/>
      <c r="E137" s="201"/>
      <c r="F137" s="14" t="s">
        <v>75</v>
      </c>
      <c r="G137" s="44">
        <v>0</v>
      </c>
      <c r="H137" s="148" t="s">
        <v>0</v>
      </c>
      <c r="I137" s="153" t="s">
        <v>0</v>
      </c>
      <c r="J137" s="66">
        <f>SUMPRODUCT(($H137="r")*(G137)+($I137="r")*(G137))+'7'!J137-K137-M137</f>
        <v>0</v>
      </c>
      <c r="K137" s="138">
        <v>0</v>
      </c>
      <c r="L137" s="139"/>
      <c r="M137" s="132">
        <v>0</v>
      </c>
      <c r="N137" s="133"/>
    </row>
    <row r="138" spans="1:14" x14ac:dyDescent="0.25">
      <c r="A138" s="246" t="s">
        <v>102</v>
      </c>
      <c r="B138" s="247"/>
      <c r="C138" s="181"/>
      <c r="D138" s="170"/>
      <c r="E138" s="201"/>
      <c r="F138" s="14" t="s">
        <v>75</v>
      </c>
      <c r="G138" s="44">
        <v>0</v>
      </c>
      <c r="H138" s="148" t="s">
        <v>0</v>
      </c>
      <c r="I138" s="153" t="s">
        <v>0</v>
      </c>
      <c r="J138" s="66">
        <f>SUMPRODUCT(($H138="r")*(G138)+($I138="r")*(G138))+'7'!J138-K138-M138</f>
        <v>0</v>
      </c>
      <c r="K138" s="138">
        <v>0</v>
      </c>
      <c r="L138" s="139"/>
      <c r="M138" s="132">
        <v>0</v>
      </c>
      <c r="N138" s="133"/>
    </row>
    <row r="139" spans="1:14" x14ac:dyDescent="0.25">
      <c r="A139" s="246" t="s">
        <v>103</v>
      </c>
      <c r="B139" s="247"/>
      <c r="C139" s="181"/>
      <c r="D139" s="170"/>
      <c r="E139" s="201"/>
      <c r="F139" s="14" t="s">
        <v>75</v>
      </c>
      <c r="G139" s="44">
        <v>0</v>
      </c>
      <c r="H139" s="148" t="s">
        <v>0</v>
      </c>
      <c r="I139" s="153" t="s">
        <v>0</v>
      </c>
      <c r="J139" s="66">
        <f>SUMPRODUCT(($H139="r")*(G139)+($I139="r")*(G139))+'7'!J139-K139-M139</f>
        <v>0</v>
      </c>
      <c r="K139" s="138">
        <v>0</v>
      </c>
      <c r="L139" s="139"/>
      <c r="M139" s="132">
        <v>0</v>
      </c>
      <c r="N139" s="133"/>
    </row>
    <row r="140" spans="1:14" x14ac:dyDescent="0.25">
      <c r="A140" s="246" t="s">
        <v>104</v>
      </c>
      <c r="B140" s="247"/>
      <c r="C140" s="181"/>
      <c r="D140" s="170"/>
      <c r="E140" s="201"/>
      <c r="F140" s="14" t="s">
        <v>75</v>
      </c>
      <c r="G140" s="44">
        <v>0</v>
      </c>
      <c r="H140" s="148" t="s">
        <v>0</v>
      </c>
      <c r="I140" s="153" t="s">
        <v>0</v>
      </c>
      <c r="J140" s="66">
        <f>SUMPRODUCT(($H140="r")*(G140)+($I140="r")*(G140))+'7'!J140-K140-M140</f>
        <v>0</v>
      </c>
      <c r="K140" s="138">
        <v>0</v>
      </c>
      <c r="L140" s="139"/>
      <c r="M140" s="132">
        <v>0</v>
      </c>
      <c r="N140" s="133"/>
    </row>
    <row r="141" spans="1:14" ht="15.75" thickBot="1" x14ac:dyDescent="0.3">
      <c r="A141" s="246" t="s">
        <v>105</v>
      </c>
      <c r="B141" s="247"/>
      <c r="C141" s="181"/>
      <c r="D141" s="170"/>
      <c r="E141" s="201"/>
      <c r="F141" s="14" t="s">
        <v>75</v>
      </c>
      <c r="G141" s="44">
        <v>0</v>
      </c>
      <c r="H141" s="149" t="s">
        <v>0</v>
      </c>
      <c r="I141" s="154" t="s">
        <v>0</v>
      </c>
      <c r="J141" s="66">
        <f>SUMPRODUCT(($H141="r")*(G141)+($I141="r")*(G141))+'7'!J141-K141-M141</f>
        <v>0</v>
      </c>
      <c r="K141" s="138">
        <v>0</v>
      </c>
      <c r="L141" s="139"/>
      <c r="M141" s="132">
        <v>0</v>
      </c>
      <c r="N141" s="133"/>
    </row>
    <row r="142" spans="1:14"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84"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78"/>
      <c r="B144" s="78"/>
      <c r="C144" s="171"/>
      <c r="D144" s="171"/>
      <c r="E144" s="171"/>
      <c r="F144" s="79"/>
      <c r="G144" s="22"/>
      <c r="H144" s="43"/>
      <c r="I144" s="43"/>
    </row>
    <row r="145" spans="1:11" x14ac:dyDescent="0.25">
      <c r="A145" s="77"/>
      <c r="B145" s="77"/>
      <c r="C145" s="51"/>
      <c r="D145" s="51"/>
      <c r="E145" s="51"/>
      <c r="F145" s="77"/>
      <c r="G145" s="77"/>
      <c r="H145" s="43"/>
      <c r="I145" s="43"/>
      <c r="J145" s="32"/>
    </row>
    <row r="146" spans="1:11" x14ac:dyDescent="0.25">
      <c r="A146" s="117" t="s">
        <v>110</v>
      </c>
      <c r="B146" s="77"/>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67" t="s">
        <v>0</v>
      </c>
      <c r="B148" s="268"/>
      <c r="C148" s="268"/>
      <c r="D148" s="268"/>
      <c r="E148" s="268"/>
      <c r="F148" s="269"/>
      <c r="G148" s="41">
        <v>0</v>
      </c>
      <c r="H148" s="222">
        <f>G148/60</f>
        <v>0</v>
      </c>
      <c r="I148" s="223"/>
      <c r="J148" s="35"/>
    </row>
    <row r="149" spans="1:11" x14ac:dyDescent="0.25">
      <c r="A149" s="267" t="s">
        <v>0</v>
      </c>
      <c r="B149" s="268"/>
      <c r="C149" s="268"/>
      <c r="D149" s="268"/>
      <c r="E149" s="268"/>
      <c r="F149" s="269"/>
      <c r="G149" s="41">
        <v>0</v>
      </c>
      <c r="H149" s="222">
        <f t="shared" ref="H149:H157" si="0">G149/60</f>
        <v>0</v>
      </c>
      <c r="I149" s="223"/>
      <c r="J149" s="35"/>
    </row>
    <row r="150" spans="1:11" x14ac:dyDescent="0.25">
      <c r="A150" s="267" t="s">
        <v>0</v>
      </c>
      <c r="B150" s="268"/>
      <c r="C150" s="268"/>
      <c r="D150" s="268"/>
      <c r="E150" s="268"/>
      <c r="F150" s="269"/>
      <c r="G150" s="41">
        <v>0</v>
      </c>
      <c r="H150" s="222">
        <f t="shared" si="0"/>
        <v>0</v>
      </c>
      <c r="I150" s="223"/>
      <c r="J150" s="35"/>
    </row>
    <row r="151" spans="1:11" x14ac:dyDescent="0.25">
      <c r="A151" s="267" t="s">
        <v>0</v>
      </c>
      <c r="B151" s="268"/>
      <c r="C151" s="268"/>
      <c r="D151" s="268"/>
      <c r="E151" s="268"/>
      <c r="F151" s="269"/>
      <c r="G151" s="41">
        <v>0</v>
      </c>
      <c r="H151" s="222">
        <f t="shared" si="0"/>
        <v>0</v>
      </c>
      <c r="I151" s="223"/>
      <c r="J151" s="35"/>
    </row>
    <row r="152" spans="1:11" x14ac:dyDescent="0.25">
      <c r="A152" s="267" t="s">
        <v>0</v>
      </c>
      <c r="B152" s="268"/>
      <c r="C152" s="268"/>
      <c r="D152" s="268"/>
      <c r="E152" s="268"/>
      <c r="F152" s="269"/>
      <c r="G152" s="41">
        <v>0</v>
      </c>
      <c r="H152" s="222">
        <f t="shared" si="0"/>
        <v>0</v>
      </c>
      <c r="I152" s="223"/>
      <c r="J152" s="35"/>
    </row>
    <row r="153" spans="1:11" x14ac:dyDescent="0.25">
      <c r="A153" s="267" t="s">
        <v>0</v>
      </c>
      <c r="B153" s="268"/>
      <c r="C153" s="268"/>
      <c r="D153" s="268"/>
      <c r="E153" s="268"/>
      <c r="F153" s="269"/>
      <c r="G153" s="41">
        <v>0</v>
      </c>
      <c r="H153" s="222">
        <f t="shared" si="0"/>
        <v>0</v>
      </c>
      <c r="I153" s="223"/>
      <c r="J153" s="35"/>
    </row>
    <row r="154" spans="1:11" x14ac:dyDescent="0.25">
      <c r="A154" s="267" t="s">
        <v>0</v>
      </c>
      <c r="B154" s="268"/>
      <c r="C154" s="268"/>
      <c r="D154" s="268"/>
      <c r="E154" s="268"/>
      <c r="F154" s="269"/>
      <c r="G154" s="41">
        <v>0</v>
      </c>
      <c r="H154" s="222">
        <f t="shared" si="0"/>
        <v>0</v>
      </c>
      <c r="I154" s="223"/>
      <c r="J154" s="35"/>
    </row>
    <row r="155" spans="1:11" x14ac:dyDescent="0.25">
      <c r="A155" s="267" t="s">
        <v>0</v>
      </c>
      <c r="B155" s="268"/>
      <c r="C155" s="268"/>
      <c r="D155" s="268"/>
      <c r="E155" s="268"/>
      <c r="F155" s="269"/>
      <c r="G155" s="41">
        <v>0</v>
      </c>
      <c r="H155" s="222">
        <f t="shared" si="0"/>
        <v>0</v>
      </c>
      <c r="I155" s="223"/>
      <c r="J155" s="35"/>
    </row>
    <row r="156" spans="1:11" x14ac:dyDescent="0.25">
      <c r="A156" s="267" t="s">
        <v>0</v>
      </c>
      <c r="B156" s="268"/>
      <c r="C156" s="268"/>
      <c r="D156" s="268"/>
      <c r="E156" s="268"/>
      <c r="F156" s="269"/>
      <c r="G156" s="41">
        <v>0</v>
      </c>
      <c r="H156" s="222">
        <f t="shared" si="0"/>
        <v>0</v>
      </c>
      <c r="I156" s="223"/>
      <c r="J156" s="35"/>
    </row>
    <row r="157" spans="1:11" x14ac:dyDescent="0.25">
      <c r="A157" s="267" t="s">
        <v>0</v>
      </c>
      <c r="B157" s="268"/>
      <c r="C157" s="268"/>
      <c r="D157" s="268"/>
      <c r="E157" s="268"/>
      <c r="F157" s="269"/>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0</v>
      </c>
      <c r="I159" s="219"/>
      <c r="J159" s="35"/>
    </row>
    <row r="160" spans="1:11" x14ac:dyDescent="0.25">
      <c r="A160" s="80"/>
      <c r="B160" s="80"/>
      <c r="C160" s="172"/>
      <c r="D160" s="172"/>
      <c r="E160" s="172"/>
      <c r="F160" s="92" t="s">
        <v>119</v>
      </c>
      <c r="G160" s="40">
        <v>0</v>
      </c>
      <c r="H160" s="220">
        <f>H159*G160</f>
        <v>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6"/>
      <c r="G162" s="40"/>
      <c r="H162" s="64"/>
      <c r="I162" s="64"/>
      <c r="J162" s="35"/>
    </row>
    <row r="163" spans="1:10" x14ac:dyDescent="0.25">
      <c r="A163" s="120" t="s">
        <v>124</v>
      </c>
      <c r="B163" s="39"/>
      <c r="C163" s="173"/>
      <c r="D163" s="173"/>
      <c r="E163" s="173"/>
      <c r="F163" s="76"/>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67" t="s">
        <v>0</v>
      </c>
      <c r="B165" s="268"/>
      <c r="C165" s="268"/>
      <c r="D165" s="268"/>
      <c r="E165" s="268"/>
      <c r="F165" s="269"/>
      <c r="G165" s="41">
        <v>0</v>
      </c>
      <c r="H165" s="239">
        <f>G165/60</f>
        <v>0</v>
      </c>
      <c r="I165" s="240"/>
      <c r="J165" s="35"/>
    </row>
    <row r="166" spans="1:10" x14ac:dyDescent="0.25">
      <c r="A166" s="267" t="s">
        <v>0</v>
      </c>
      <c r="B166" s="268"/>
      <c r="C166" s="268"/>
      <c r="D166" s="268"/>
      <c r="E166" s="268"/>
      <c r="F166" s="269"/>
      <c r="G166" s="41">
        <v>0</v>
      </c>
      <c r="H166" s="239">
        <f t="shared" ref="H166:H174" si="2">G166/60</f>
        <v>0</v>
      </c>
      <c r="I166" s="240"/>
      <c r="J166" s="35"/>
    </row>
    <row r="167" spans="1:10" x14ac:dyDescent="0.25">
      <c r="A167" s="267" t="s">
        <v>0</v>
      </c>
      <c r="B167" s="268"/>
      <c r="C167" s="268"/>
      <c r="D167" s="268"/>
      <c r="E167" s="268"/>
      <c r="F167" s="269"/>
      <c r="G167" s="41">
        <v>0</v>
      </c>
      <c r="H167" s="239">
        <f t="shared" si="2"/>
        <v>0</v>
      </c>
      <c r="I167" s="240"/>
      <c r="J167" s="35"/>
    </row>
    <row r="168" spans="1:10" x14ac:dyDescent="0.25">
      <c r="A168" s="267" t="s">
        <v>0</v>
      </c>
      <c r="B168" s="268"/>
      <c r="C168" s="268"/>
      <c r="D168" s="268"/>
      <c r="E168" s="268"/>
      <c r="F168" s="269"/>
      <c r="G168" s="41">
        <v>0</v>
      </c>
      <c r="H168" s="239">
        <f t="shared" si="2"/>
        <v>0</v>
      </c>
      <c r="I168" s="240"/>
      <c r="J168" s="35"/>
    </row>
    <row r="169" spans="1:10" x14ac:dyDescent="0.25">
      <c r="A169" s="267" t="s">
        <v>0</v>
      </c>
      <c r="B169" s="268"/>
      <c r="C169" s="268"/>
      <c r="D169" s="268"/>
      <c r="E169" s="268"/>
      <c r="F169" s="269"/>
      <c r="G169" s="41">
        <v>0</v>
      </c>
      <c r="H169" s="239">
        <f t="shared" si="2"/>
        <v>0</v>
      </c>
      <c r="I169" s="240"/>
      <c r="J169" s="35"/>
    </row>
    <row r="170" spans="1:10" x14ac:dyDescent="0.25">
      <c r="A170" s="267" t="s">
        <v>0</v>
      </c>
      <c r="B170" s="268"/>
      <c r="C170" s="268"/>
      <c r="D170" s="268"/>
      <c r="E170" s="268"/>
      <c r="F170" s="269"/>
      <c r="G170" s="41">
        <v>0</v>
      </c>
      <c r="H170" s="239">
        <f t="shared" si="2"/>
        <v>0</v>
      </c>
      <c r="I170" s="240"/>
      <c r="J170" s="35"/>
    </row>
    <row r="171" spans="1:10" x14ac:dyDescent="0.25">
      <c r="A171" s="267" t="s">
        <v>0</v>
      </c>
      <c r="B171" s="268"/>
      <c r="C171" s="268"/>
      <c r="D171" s="268"/>
      <c r="E171" s="268"/>
      <c r="F171" s="269"/>
      <c r="G171" s="41">
        <v>0</v>
      </c>
      <c r="H171" s="239">
        <f t="shared" si="2"/>
        <v>0</v>
      </c>
      <c r="I171" s="240"/>
      <c r="J171" s="35"/>
    </row>
    <row r="172" spans="1:10" x14ac:dyDescent="0.25">
      <c r="A172" s="267" t="s">
        <v>0</v>
      </c>
      <c r="B172" s="268"/>
      <c r="C172" s="268"/>
      <c r="D172" s="268"/>
      <c r="E172" s="268"/>
      <c r="F172" s="269"/>
      <c r="G172" s="41">
        <v>0</v>
      </c>
      <c r="H172" s="239">
        <f t="shared" si="2"/>
        <v>0</v>
      </c>
      <c r="I172" s="240"/>
      <c r="J172" s="35"/>
    </row>
    <row r="173" spans="1:10" x14ac:dyDescent="0.25">
      <c r="A173" s="267" t="s">
        <v>0</v>
      </c>
      <c r="B173" s="268"/>
      <c r="C173" s="268"/>
      <c r="D173" s="268"/>
      <c r="E173" s="268"/>
      <c r="F173" s="269"/>
      <c r="G173" s="41">
        <v>0</v>
      </c>
      <c r="H173" s="239">
        <f t="shared" ref="H173" si="3">G173/60</f>
        <v>0</v>
      </c>
      <c r="I173" s="240"/>
      <c r="J173" s="35"/>
    </row>
    <row r="174" spans="1:10" x14ac:dyDescent="0.25">
      <c r="A174" s="267" t="s">
        <v>0</v>
      </c>
      <c r="B174" s="268"/>
      <c r="C174" s="268"/>
      <c r="D174" s="268"/>
      <c r="E174" s="268"/>
      <c r="F174" s="269"/>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67" t="s">
        <v>0</v>
      </c>
      <c r="B181" s="268"/>
      <c r="C181" s="268"/>
      <c r="D181" s="268"/>
      <c r="E181" s="268"/>
      <c r="F181" s="269"/>
      <c r="G181" s="41">
        <v>0</v>
      </c>
      <c r="H181" s="222">
        <f>G181/60</f>
        <v>0</v>
      </c>
      <c r="I181" s="223"/>
      <c r="J181" s="35"/>
    </row>
    <row r="182" spans="1:11" hidden="1" x14ac:dyDescent="0.25">
      <c r="A182" s="267" t="s">
        <v>0</v>
      </c>
      <c r="B182" s="268"/>
      <c r="C182" s="268"/>
      <c r="D182" s="268"/>
      <c r="E182" s="268"/>
      <c r="F182" s="269"/>
      <c r="G182" s="41">
        <v>0</v>
      </c>
      <c r="H182" s="222">
        <f t="shared" ref="H182:H191" si="4">G182/60</f>
        <v>0</v>
      </c>
      <c r="I182" s="223"/>
      <c r="J182" s="35"/>
    </row>
    <row r="183" spans="1:11" hidden="1" x14ac:dyDescent="0.25">
      <c r="A183" s="267" t="s">
        <v>0</v>
      </c>
      <c r="B183" s="268"/>
      <c r="C183" s="268"/>
      <c r="D183" s="268"/>
      <c r="E183" s="268"/>
      <c r="F183" s="269"/>
      <c r="G183" s="41">
        <v>0</v>
      </c>
      <c r="H183" s="222">
        <f t="shared" si="4"/>
        <v>0</v>
      </c>
      <c r="I183" s="223"/>
      <c r="J183" s="35"/>
    </row>
    <row r="184" spans="1:11" hidden="1" x14ac:dyDescent="0.25">
      <c r="A184" s="267" t="s">
        <v>0</v>
      </c>
      <c r="B184" s="268"/>
      <c r="C184" s="268"/>
      <c r="D184" s="268"/>
      <c r="E184" s="268"/>
      <c r="F184" s="269"/>
      <c r="G184" s="41">
        <v>0</v>
      </c>
      <c r="H184" s="222">
        <f t="shared" si="4"/>
        <v>0</v>
      </c>
      <c r="I184" s="223"/>
      <c r="J184" s="35"/>
    </row>
    <row r="185" spans="1:11" hidden="1" x14ac:dyDescent="0.25">
      <c r="A185" s="267" t="s">
        <v>0</v>
      </c>
      <c r="B185" s="268"/>
      <c r="C185" s="268"/>
      <c r="D185" s="268"/>
      <c r="E185" s="268"/>
      <c r="F185" s="269"/>
      <c r="G185" s="41">
        <v>0</v>
      </c>
      <c r="H185" s="222">
        <f t="shared" si="4"/>
        <v>0</v>
      </c>
      <c r="I185" s="223"/>
      <c r="J185" s="35"/>
    </row>
    <row r="186" spans="1:11" hidden="1" x14ac:dyDescent="0.25">
      <c r="A186" s="267" t="s">
        <v>0</v>
      </c>
      <c r="B186" s="268"/>
      <c r="C186" s="268"/>
      <c r="D186" s="268"/>
      <c r="E186" s="268"/>
      <c r="F186" s="269"/>
      <c r="G186" s="41">
        <v>0</v>
      </c>
      <c r="H186" s="222">
        <f t="shared" si="4"/>
        <v>0</v>
      </c>
      <c r="I186" s="223"/>
      <c r="J186" s="35"/>
    </row>
    <row r="187" spans="1:11" hidden="1" x14ac:dyDescent="0.25">
      <c r="A187" s="267" t="s">
        <v>0</v>
      </c>
      <c r="B187" s="268"/>
      <c r="C187" s="268"/>
      <c r="D187" s="268"/>
      <c r="E187" s="268"/>
      <c r="F187" s="269"/>
      <c r="G187" s="41">
        <v>0</v>
      </c>
      <c r="H187" s="222">
        <f t="shared" si="4"/>
        <v>0</v>
      </c>
      <c r="I187" s="223"/>
      <c r="J187" s="35"/>
    </row>
    <row r="188" spans="1:11" hidden="1" x14ac:dyDescent="0.25">
      <c r="A188" s="267" t="s">
        <v>0</v>
      </c>
      <c r="B188" s="268"/>
      <c r="C188" s="268"/>
      <c r="D188" s="268"/>
      <c r="E188" s="268"/>
      <c r="F188" s="269"/>
      <c r="G188" s="41">
        <v>0</v>
      </c>
      <c r="H188" s="222">
        <f t="shared" si="4"/>
        <v>0</v>
      </c>
      <c r="I188" s="223"/>
      <c r="J188" s="35"/>
    </row>
    <row r="189" spans="1:11" hidden="1" x14ac:dyDescent="0.25">
      <c r="A189" s="267" t="s">
        <v>0</v>
      </c>
      <c r="B189" s="268"/>
      <c r="C189" s="268"/>
      <c r="D189" s="268"/>
      <c r="E189" s="268"/>
      <c r="F189" s="269"/>
      <c r="G189" s="41">
        <v>0</v>
      </c>
      <c r="H189" s="222">
        <f t="shared" si="4"/>
        <v>0</v>
      </c>
      <c r="I189" s="223"/>
      <c r="J189" s="35"/>
    </row>
    <row r="190" spans="1:11" hidden="1" x14ac:dyDescent="0.25">
      <c r="A190" s="267" t="s">
        <v>0</v>
      </c>
      <c r="B190" s="268"/>
      <c r="C190" s="268"/>
      <c r="D190" s="268"/>
      <c r="E190" s="268"/>
      <c r="F190" s="269"/>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67" t="s">
        <v>0</v>
      </c>
      <c r="B198" s="268"/>
      <c r="C198" s="268"/>
      <c r="D198" s="268"/>
      <c r="E198" s="268"/>
      <c r="F198" s="269"/>
      <c r="G198" s="41">
        <v>0</v>
      </c>
      <c r="H198" s="222">
        <f>G198/60</f>
        <v>0</v>
      </c>
      <c r="I198" s="223"/>
      <c r="J198" s="35"/>
    </row>
    <row r="199" spans="1:11" hidden="1" x14ac:dyDescent="0.25">
      <c r="A199" s="267" t="s">
        <v>0</v>
      </c>
      <c r="B199" s="268"/>
      <c r="C199" s="268"/>
      <c r="D199" s="268"/>
      <c r="E199" s="268"/>
      <c r="F199" s="269"/>
      <c r="G199" s="41">
        <v>0</v>
      </c>
      <c r="H199" s="222">
        <f t="shared" ref="H199:H207" si="5">G199/60</f>
        <v>0</v>
      </c>
      <c r="I199" s="223"/>
      <c r="J199" s="35"/>
    </row>
    <row r="200" spans="1:11" hidden="1" x14ac:dyDescent="0.25">
      <c r="A200" s="267" t="s">
        <v>0</v>
      </c>
      <c r="B200" s="268"/>
      <c r="C200" s="268"/>
      <c r="D200" s="268"/>
      <c r="E200" s="268"/>
      <c r="F200" s="269"/>
      <c r="G200" s="41">
        <v>0</v>
      </c>
      <c r="H200" s="222">
        <f t="shared" si="5"/>
        <v>0</v>
      </c>
      <c r="I200" s="223"/>
      <c r="J200" s="35"/>
    </row>
    <row r="201" spans="1:11" hidden="1" x14ac:dyDescent="0.25">
      <c r="A201" s="267" t="s">
        <v>0</v>
      </c>
      <c r="B201" s="268"/>
      <c r="C201" s="268"/>
      <c r="D201" s="268"/>
      <c r="E201" s="268"/>
      <c r="F201" s="269"/>
      <c r="G201" s="41">
        <v>0</v>
      </c>
      <c r="H201" s="222">
        <f t="shared" si="5"/>
        <v>0</v>
      </c>
      <c r="I201" s="223"/>
      <c r="J201" s="35"/>
    </row>
    <row r="202" spans="1:11" hidden="1" x14ac:dyDescent="0.25">
      <c r="A202" s="267" t="s">
        <v>0</v>
      </c>
      <c r="B202" s="268"/>
      <c r="C202" s="268"/>
      <c r="D202" s="268"/>
      <c r="E202" s="268"/>
      <c r="F202" s="269"/>
      <c r="G202" s="41">
        <v>0</v>
      </c>
      <c r="H202" s="222">
        <f t="shared" si="5"/>
        <v>0</v>
      </c>
      <c r="I202" s="223"/>
      <c r="J202" s="35"/>
    </row>
    <row r="203" spans="1:11" hidden="1" x14ac:dyDescent="0.25">
      <c r="A203" s="267" t="s">
        <v>0</v>
      </c>
      <c r="B203" s="268"/>
      <c r="C203" s="268"/>
      <c r="D203" s="268"/>
      <c r="E203" s="268"/>
      <c r="F203" s="269"/>
      <c r="G203" s="41">
        <v>0</v>
      </c>
      <c r="H203" s="222">
        <f t="shared" si="5"/>
        <v>0</v>
      </c>
      <c r="I203" s="223"/>
      <c r="J203" s="35"/>
    </row>
    <row r="204" spans="1:11" hidden="1" x14ac:dyDescent="0.25">
      <c r="A204" s="267" t="s">
        <v>0</v>
      </c>
      <c r="B204" s="268"/>
      <c r="C204" s="268"/>
      <c r="D204" s="268"/>
      <c r="E204" s="268"/>
      <c r="F204" s="269"/>
      <c r="G204" s="41">
        <v>0</v>
      </c>
      <c r="H204" s="222">
        <f t="shared" si="5"/>
        <v>0</v>
      </c>
      <c r="I204" s="223"/>
      <c r="J204" s="35"/>
    </row>
    <row r="205" spans="1:11" hidden="1" x14ac:dyDescent="0.25">
      <c r="A205" s="267" t="s">
        <v>0</v>
      </c>
      <c r="B205" s="268"/>
      <c r="C205" s="268"/>
      <c r="D205" s="268"/>
      <c r="E205" s="268"/>
      <c r="F205" s="269"/>
      <c r="G205" s="41">
        <v>0</v>
      </c>
      <c r="H205" s="222">
        <f t="shared" si="5"/>
        <v>0</v>
      </c>
      <c r="I205" s="223"/>
      <c r="J205" s="35"/>
    </row>
    <row r="206" spans="1:11" hidden="1" x14ac:dyDescent="0.25">
      <c r="A206" s="267" t="s">
        <v>0</v>
      </c>
      <c r="B206" s="268"/>
      <c r="C206" s="268"/>
      <c r="D206" s="268"/>
      <c r="E206" s="268"/>
      <c r="F206" s="269"/>
      <c r="G206" s="41">
        <v>0</v>
      </c>
      <c r="H206" s="222">
        <f t="shared" si="5"/>
        <v>0</v>
      </c>
      <c r="I206" s="223"/>
      <c r="J206" s="35"/>
    </row>
    <row r="207" spans="1:11" hidden="1" x14ac:dyDescent="0.25">
      <c r="A207" s="267" t="s">
        <v>0</v>
      </c>
      <c r="B207" s="268"/>
      <c r="C207" s="268"/>
      <c r="D207" s="268"/>
      <c r="E207" s="268"/>
      <c r="F207" s="269"/>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0</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73" t="s">
        <v>0</v>
      </c>
      <c r="B216" s="273"/>
      <c r="C216" s="273"/>
      <c r="D216" s="273"/>
      <c r="E216" s="273"/>
      <c r="F216" s="273"/>
      <c r="G216" s="273"/>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0</v>
      </c>
      <c r="I218" s="271"/>
    </row>
    <row r="219" spans="1:10" x14ac:dyDescent="0.25">
      <c r="A219" s="2" t="s">
        <v>0</v>
      </c>
      <c r="H219" s="86" t="s">
        <v>0</v>
      </c>
      <c r="I219" s="86"/>
    </row>
  </sheetData>
  <sheetProtection password="CEEF" sheet="1" objects="1" scenarios="1" formatRows="0"/>
  <mergeCells count="234">
    <mergeCell ref="A2:N2"/>
    <mergeCell ref="C26:D26"/>
    <mergeCell ref="C46:D46"/>
    <mergeCell ref="C66:D66"/>
    <mergeCell ref="C86:D86"/>
    <mergeCell ref="C106:D106"/>
    <mergeCell ref="C126:D126"/>
    <mergeCell ref="A204:F204"/>
    <mergeCell ref="A3:B3"/>
    <mergeCell ref="C6:D6"/>
    <mergeCell ref="J4:N4"/>
    <mergeCell ref="A155:F155"/>
    <mergeCell ref="H159:I159"/>
    <mergeCell ref="A122:F122"/>
    <mergeCell ref="A123:F123"/>
    <mergeCell ref="A142:F142"/>
    <mergeCell ref="H147:I147"/>
    <mergeCell ref="H148:I148"/>
    <mergeCell ref="H157:I157"/>
    <mergeCell ref="H158:I158"/>
    <mergeCell ref="H150:I150"/>
    <mergeCell ref="H151:I151"/>
    <mergeCell ref="H152:I152"/>
    <mergeCell ref="A159:G159"/>
    <mergeCell ref="A27:B27"/>
    <mergeCell ref="A28:B28"/>
    <mergeCell ref="A29:B29"/>
    <mergeCell ref="A30:B30"/>
    <mergeCell ref="A31:B31"/>
    <mergeCell ref="C5:D5"/>
    <mergeCell ref="H5:I5"/>
    <mergeCell ref="A22:F22"/>
    <mergeCell ref="A7:B7"/>
    <mergeCell ref="A8:B8"/>
    <mergeCell ref="A9:B9"/>
    <mergeCell ref="A10:B10"/>
    <mergeCell ref="A11:B11"/>
    <mergeCell ref="A12:B12"/>
    <mergeCell ref="A13:B13"/>
    <mergeCell ref="A15:B15"/>
    <mergeCell ref="A16:B16"/>
    <mergeCell ref="A17:B17"/>
    <mergeCell ref="A18:B18"/>
    <mergeCell ref="A19:B19"/>
    <mergeCell ref="A20:B20"/>
    <mergeCell ref="A21:B21"/>
    <mergeCell ref="A158:F158"/>
    <mergeCell ref="A206:F206"/>
    <mergeCell ref="A173:F173"/>
    <mergeCell ref="A174:F174"/>
    <mergeCell ref="A181:F181"/>
    <mergeCell ref="A182:F182"/>
    <mergeCell ref="A183:F183"/>
    <mergeCell ref="A184:F184"/>
    <mergeCell ref="A185:F185"/>
    <mergeCell ref="A186:F186"/>
    <mergeCell ref="A187:F187"/>
    <mergeCell ref="A188:F188"/>
    <mergeCell ref="A189:F189"/>
    <mergeCell ref="A190:F190"/>
    <mergeCell ref="A198:F198"/>
    <mergeCell ref="A199:F199"/>
    <mergeCell ref="A200:F200"/>
    <mergeCell ref="A201:F201"/>
    <mergeCell ref="A202:F202"/>
    <mergeCell ref="A203:F203"/>
    <mergeCell ref="A191:F191"/>
    <mergeCell ref="A205:F205"/>
    <mergeCell ref="A1:N1"/>
    <mergeCell ref="H218:I218"/>
    <mergeCell ref="A23:F23"/>
    <mergeCell ref="A143:F143"/>
    <mergeCell ref="A42:F42"/>
    <mergeCell ref="A43:F43"/>
    <mergeCell ref="A62:F62"/>
    <mergeCell ref="A63:F63"/>
    <mergeCell ref="A82:F82"/>
    <mergeCell ref="A83:F83"/>
    <mergeCell ref="A102:F102"/>
    <mergeCell ref="A103:F103"/>
    <mergeCell ref="H166:I166"/>
    <mergeCell ref="H167:I167"/>
    <mergeCell ref="H149:I149"/>
    <mergeCell ref="H164:I164"/>
    <mergeCell ref="H156:I156"/>
    <mergeCell ref="A148:F148"/>
    <mergeCell ref="A149:F149"/>
    <mergeCell ref="A150:F150"/>
    <mergeCell ref="A151:F151"/>
    <mergeCell ref="A152:F152"/>
    <mergeCell ref="A153:F153"/>
    <mergeCell ref="A154:F154"/>
    <mergeCell ref="H154:I154"/>
    <mergeCell ref="H155:I155"/>
    <mergeCell ref="H153:I153"/>
    <mergeCell ref="A128:B128"/>
    <mergeCell ref="A156:F156"/>
    <mergeCell ref="A157:F157"/>
    <mergeCell ref="A140:B140"/>
    <mergeCell ref="A141:B141"/>
    <mergeCell ref="A135:B135"/>
    <mergeCell ref="A136:B136"/>
    <mergeCell ref="A137:B137"/>
    <mergeCell ref="A138:B138"/>
    <mergeCell ref="A139:B139"/>
    <mergeCell ref="A129:B129"/>
    <mergeCell ref="A130:B130"/>
    <mergeCell ref="A131:B131"/>
    <mergeCell ref="A132:B132"/>
    <mergeCell ref="A133:B133"/>
    <mergeCell ref="H198:I198"/>
    <mergeCell ref="H199:I199"/>
    <mergeCell ref="H200:I200"/>
    <mergeCell ref="H190:I190"/>
    <mergeCell ref="H191:I191"/>
    <mergeCell ref="H193:I193"/>
    <mergeCell ref="H197:I197"/>
    <mergeCell ref="H176:I176"/>
    <mergeCell ref="H172:I172"/>
    <mergeCell ref="H174:I174"/>
    <mergeCell ref="H186:I186"/>
    <mergeCell ref="H187:I187"/>
    <mergeCell ref="H188:I188"/>
    <mergeCell ref="H189:I189"/>
    <mergeCell ref="H160:I160"/>
    <mergeCell ref="A175:G175"/>
    <mergeCell ref="H175:I175"/>
    <mergeCell ref="H171:I171"/>
    <mergeCell ref="H173:I173"/>
    <mergeCell ref="H165:I165"/>
    <mergeCell ref="A192:G192"/>
    <mergeCell ref="H192:I192"/>
    <mergeCell ref="H180:I180"/>
    <mergeCell ref="H181:I181"/>
    <mergeCell ref="H182:I182"/>
    <mergeCell ref="H183:I183"/>
    <mergeCell ref="H184:I184"/>
    <mergeCell ref="H185:I185"/>
    <mergeCell ref="H169:I169"/>
    <mergeCell ref="H170:I170"/>
    <mergeCell ref="A165:F165"/>
    <mergeCell ref="A166:F166"/>
    <mergeCell ref="A167:F167"/>
    <mergeCell ref="A168:F168"/>
    <mergeCell ref="A169:F169"/>
    <mergeCell ref="A170:F170"/>
    <mergeCell ref="A171:F171"/>
    <mergeCell ref="A172:F172"/>
    <mergeCell ref="H217:I217"/>
    <mergeCell ref="H207:I207"/>
    <mergeCell ref="A208:G208"/>
    <mergeCell ref="H208:I208"/>
    <mergeCell ref="H209:I209"/>
    <mergeCell ref="A216:G216"/>
    <mergeCell ref="H216:I216"/>
    <mergeCell ref="H215:I215"/>
    <mergeCell ref="A215:G215"/>
    <mergeCell ref="A213:G213"/>
    <mergeCell ref="H213:I213"/>
    <mergeCell ref="H212:I212"/>
    <mergeCell ref="A207:F207"/>
    <mergeCell ref="H206:I206"/>
    <mergeCell ref="H204:I204"/>
    <mergeCell ref="H205:I205"/>
    <mergeCell ref="H201:I201"/>
    <mergeCell ref="H202:I202"/>
    <mergeCell ref="H168:I168"/>
    <mergeCell ref="H203:I203"/>
    <mergeCell ref="A33:B33"/>
    <mergeCell ref="A35:B35"/>
    <mergeCell ref="A36:B36"/>
    <mergeCell ref="A37:B37"/>
    <mergeCell ref="A38:B38"/>
    <mergeCell ref="A57:B57"/>
    <mergeCell ref="A58:B58"/>
    <mergeCell ref="A59:B59"/>
    <mergeCell ref="A81:B81"/>
    <mergeCell ref="A87:B87"/>
    <mergeCell ref="A88:B88"/>
    <mergeCell ref="A89:B89"/>
    <mergeCell ref="A90:B90"/>
    <mergeCell ref="A77:B77"/>
    <mergeCell ref="A78:B78"/>
    <mergeCell ref="A79:B79"/>
    <mergeCell ref="A80:B80"/>
    <mergeCell ref="A32:B32"/>
    <mergeCell ref="A49:B49"/>
    <mergeCell ref="A50:B50"/>
    <mergeCell ref="A51:B51"/>
    <mergeCell ref="A76:B76"/>
    <mergeCell ref="A52:B52"/>
    <mergeCell ref="A53:B53"/>
    <mergeCell ref="A39:B39"/>
    <mergeCell ref="A40:B40"/>
    <mergeCell ref="A41:B41"/>
    <mergeCell ref="A47:B47"/>
    <mergeCell ref="A48:B48"/>
    <mergeCell ref="A60:B60"/>
    <mergeCell ref="A61:B61"/>
    <mergeCell ref="A70:B70"/>
    <mergeCell ref="A71:B71"/>
    <mergeCell ref="A72:B72"/>
    <mergeCell ref="A73:B73"/>
    <mergeCell ref="A75:B75"/>
    <mergeCell ref="A67:B67"/>
    <mergeCell ref="A68:B68"/>
    <mergeCell ref="A107:B107"/>
    <mergeCell ref="A108:B108"/>
    <mergeCell ref="A109:B109"/>
    <mergeCell ref="A110:B110"/>
    <mergeCell ref="A111:B111"/>
    <mergeCell ref="A69:B69"/>
    <mergeCell ref="A55:B55"/>
    <mergeCell ref="A56:B56"/>
    <mergeCell ref="A100:B100"/>
    <mergeCell ref="A101:B101"/>
    <mergeCell ref="A91:B91"/>
    <mergeCell ref="A92:B92"/>
    <mergeCell ref="A93:B93"/>
    <mergeCell ref="A95:B95"/>
    <mergeCell ref="A96:B96"/>
    <mergeCell ref="A97:B97"/>
    <mergeCell ref="A98:B98"/>
    <mergeCell ref="A99:B99"/>
    <mergeCell ref="A118:B118"/>
    <mergeCell ref="A119:B119"/>
    <mergeCell ref="A120:B120"/>
    <mergeCell ref="A121:B121"/>
    <mergeCell ref="A127:B127"/>
    <mergeCell ref="A112:B112"/>
    <mergeCell ref="A113:B113"/>
    <mergeCell ref="A115:B115"/>
    <mergeCell ref="A116:B116"/>
    <mergeCell ref="A117:B117"/>
  </mergeCells>
  <pageMargins left="0.70866141732283505" right="0.70866141732283505" top="0.74803149606299202" bottom="0.74803149606299202" header="0.31496062992126" footer="0.31496062992126"/>
  <pageSetup orientation="landscape" horizontalDpi="4294967294" verticalDpi="0" r:id="rId1"/>
  <headerFooter differentFirst="1">
    <oddHeader>&amp;L&amp;"-,Gras italique" &amp;C&amp;"+,Gras italique"&amp;8 Présences 2016
Paie : 8</oddHeader>
    <oddFooter xml:space="preserve">&amp;C&amp;P / 7&amp;R </oddFooter>
    <firstHeader xml:space="preserve">&amp;L&amp;"-,Gras" &amp;C&amp;"-,Gras italique"&amp;16 </firstHeader>
    <firstFooter xml:space="preserve">&amp;C </firstFoot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tabColor theme="0" tint="-0.14999847407452621"/>
  </sheetPr>
  <dimension ref="A1:Q219"/>
  <sheetViews>
    <sheetView showGridLines="0" zoomScaleNormal="100" zoomScalePageLayoutView="140" workbookViewId="0">
      <pane ySplit="5" topLeftCell="A132" activePane="bottomLeft" state="frozen"/>
      <selection activeCell="R16" sqref="R16"/>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135</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'8'!I126+1</f>
        <v>42471</v>
      </c>
      <c r="I6" s="81">
        <f>H126+1</f>
        <v>42478</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f>SUMPRODUCT(($H7="r")*(G7)+($I7="r")*(G7))+'8'!J7-K7-M7</f>
        <v>0</v>
      </c>
      <c r="K7" s="138">
        <v>0</v>
      </c>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SUMPRODUCT(($H8="r")*(G8)+($I8="r")*(G8))+'8'!J8-K8-M8</f>
        <v>0</v>
      </c>
      <c r="K8" s="138">
        <v>0</v>
      </c>
      <c r="L8" s="139"/>
      <c r="M8" s="132">
        <v>0</v>
      </c>
      <c r="N8" s="133"/>
    </row>
    <row r="9" spans="1:15" ht="14.25" customHeight="1" x14ac:dyDescent="0.25">
      <c r="A9" s="206" t="s">
        <v>15</v>
      </c>
      <c r="B9" s="207"/>
      <c r="C9" s="52" t="s">
        <v>0</v>
      </c>
      <c r="D9" s="52"/>
      <c r="E9" s="193"/>
      <c r="F9" s="14" t="s">
        <v>75</v>
      </c>
      <c r="G9" s="54">
        <v>0</v>
      </c>
      <c r="H9" s="148" t="s">
        <v>0</v>
      </c>
      <c r="I9" s="153" t="s">
        <v>0</v>
      </c>
      <c r="J9" s="66">
        <f>SUMPRODUCT(($H9="r")*(G9)+($I9="r")*(G9))+'8'!J9-K9-M9</f>
        <v>0</v>
      </c>
      <c r="K9" s="138">
        <v>0</v>
      </c>
      <c r="L9" s="139"/>
      <c r="M9" s="132">
        <v>0</v>
      </c>
      <c r="N9" s="133"/>
    </row>
    <row r="10" spans="1:15" ht="14.25" customHeight="1" x14ac:dyDescent="0.25">
      <c r="A10" s="206" t="s">
        <v>155</v>
      </c>
      <c r="B10" s="207"/>
      <c r="C10" s="52" t="s">
        <v>0</v>
      </c>
      <c r="D10" s="52"/>
      <c r="E10" s="193"/>
      <c r="F10" s="14" t="s">
        <v>156</v>
      </c>
      <c r="G10" s="54">
        <v>45</v>
      </c>
      <c r="H10" s="148" t="s">
        <v>0</v>
      </c>
      <c r="I10" s="153" t="s">
        <v>0</v>
      </c>
      <c r="J10" s="66">
        <f>SUMPRODUCT(($H10="r")*(G10)+($I10="r")*(G10))+'8'!J10-K10-M10</f>
        <v>0</v>
      </c>
      <c r="K10" s="138">
        <v>0</v>
      </c>
      <c r="L10" s="139"/>
      <c r="M10" s="132">
        <v>0</v>
      </c>
      <c r="N10" s="133"/>
      <c r="O10" s="3"/>
    </row>
    <row r="11" spans="1:15" ht="14.25" customHeight="1" x14ac:dyDescent="0.25">
      <c r="A11" s="206" t="s">
        <v>157</v>
      </c>
      <c r="B11" s="207"/>
      <c r="C11" s="52"/>
      <c r="D11" s="52"/>
      <c r="E11" s="193"/>
      <c r="F11" s="14" t="s">
        <v>158</v>
      </c>
      <c r="G11" s="54">
        <v>30</v>
      </c>
      <c r="H11" s="148" t="s">
        <v>0</v>
      </c>
      <c r="I11" s="153" t="s">
        <v>0</v>
      </c>
      <c r="J11" s="66">
        <f>SUMPRODUCT(($H11="r")*(G11)+($I11="r")*(G11))+'8'!J11-K11-M11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0</v>
      </c>
      <c r="I12" s="153" t="s">
        <v>0</v>
      </c>
      <c r="J12" s="66">
        <f>SUMPRODUCT(($H12="r")*(G12)+($I12="r")*(G12))+'8'!J12-K12-M12</f>
        <v>0</v>
      </c>
      <c r="K12" s="138">
        <v>0</v>
      </c>
      <c r="L12" s="139"/>
      <c r="M12" s="132">
        <v>0</v>
      </c>
      <c r="N12" s="133"/>
    </row>
    <row r="13" spans="1:15" ht="15.75" thickBot="1" x14ac:dyDescent="0.3">
      <c r="A13" s="206" t="s">
        <v>161</v>
      </c>
      <c r="B13" s="207"/>
      <c r="C13" s="162"/>
      <c r="D13" s="162"/>
      <c r="E13" s="194"/>
      <c r="F13" s="14" t="s">
        <v>162</v>
      </c>
      <c r="G13" s="54">
        <v>90</v>
      </c>
      <c r="H13" s="149" t="s">
        <v>0</v>
      </c>
      <c r="I13" s="154" t="s">
        <v>0</v>
      </c>
      <c r="J13" s="66">
        <f>SUMPRODUCT(($H13="r")*(G13)+($I13="r")*(G13))+'8'!J13-K13-M13</f>
        <v>0</v>
      </c>
      <c r="K13" s="138">
        <v>0</v>
      </c>
      <c r="L13" s="140"/>
      <c r="M13" s="132">
        <v>0</v>
      </c>
      <c r="N13" s="134"/>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56" t="s">
        <v>0</v>
      </c>
    </row>
    <row r="15" spans="1:15" x14ac:dyDescent="0.25">
      <c r="A15" s="206" t="s">
        <v>163</v>
      </c>
      <c r="B15" s="207"/>
      <c r="C15" s="164"/>
      <c r="D15" s="164"/>
      <c r="E15" s="196"/>
      <c r="F15" s="14" t="s">
        <v>165</v>
      </c>
      <c r="G15" s="54">
        <v>60</v>
      </c>
      <c r="H15" s="147" t="s">
        <v>0</v>
      </c>
      <c r="I15" s="152" t="s">
        <v>0</v>
      </c>
      <c r="J15" s="66">
        <f>SUMPRODUCT(($H15="r")*(G15)+($I15="r")*(G15))+'8'!J15-K15-M15</f>
        <v>0</v>
      </c>
      <c r="K15" s="138">
        <v>0</v>
      </c>
      <c r="L15" s="141"/>
      <c r="M15" s="132">
        <v>0</v>
      </c>
      <c r="N15" s="135"/>
    </row>
    <row r="16" spans="1:15" x14ac:dyDescent="0.25">
      <c r="A16" s="206" t="s">
        <v>164</v>
      </c>
      <c r="B16" s="207"/>
      <c r="C16" s="52"/>
      <c r="D16" s="52"/>
      <c r="E16" s="193"/>
      <c r="F16" s="14" t="s">
        <v>166</v>
      </c>
      <c r="G16" s="54">
        <v>60</v>
      </c>
      <c r="H16" s="148" t="s">
        <v>0</v>
      </c>
      <c r="I16" s="153" t="s">
        <v>0</v>
      </c>
      <c r="J16" s="66">
        <f>SUMPRODUCT(($H16="r")*(G16)+($I16="r")*(G16))+'8'!J16-K16-M16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SUMPRODUCT(($H17="r")*(G17)+($I17="r")*(G17))+'8'!J17-K17-M17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SUMPRODUCT(($H18="r")*(G18)+($I18="r")*(G18))+'8'!J18-K18-M18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SUMPRODUCT(($H19="r")*(G19)+($I19="r")*(G19))+'8'!J19-K19-M19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SUMPRODUCT(($H20="r")*(G20)+($I20="r")*(G20))+'8'!J20-K20-M20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SUMPRODUCT(($H21="r")*(G21)+($I21="r")*(G21))+'8'!J21-K21-M21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04"/>
    </row>
    <row r="26" spans="1:14" ht="15.75" thickBot="1" x14ac:dyDescent="0.3">
      <c r="A26" s="114" t="s">
        <v>3</v>
      </c>
      <c r="B26" s="94" t="s">
        <v>115</v>
      </c>
      <c r="C26" s="213" t="s">
        <v>153</v>
      </c>
      <c r="D26" s="214"/>
      <c r="E26" s="192" t="s">
        <v>151</v>
      </c>
      <c r="F26" s="122" t="s">
        <v>126</v>
      </c>
      <c r="G26" s="47" t="s">
        <v>2</v>
      </c>
      <c r="H26" s="81">
        <f>H6+1</f>
        <v>42472</v>
      </c>
      <c r="I26" s="81">
        <f>I6+1</f>
        <v>42479</v>
      </c>
      <c r="J26" s="125" t="s">
        <v>77</v>
      </c>
      <c r="K26" s="126" t="s">
        <v>76</v>
      </c>
      <c r="L26" s="127" t="s">
        <v>6</v>
      </c>
      <c r="M26" s="123" t="s">
        <v>76</v>
      </c>
      <c r="N26" s="124" t="s">
        <v>6</v>
      </c>
    </row>
    <row r="27" spans="1:14" x14ac:dyDescent="0.25">
      <c r="A27" s="206" t="s">
        <v>16</v>
      </c>
      <c r="B27" s="207"/>
      <c r="C27" s="166" t="s">
        <v>0</v>
      </c>
      <c r="D27" s="166"/>
      <c r="E27" s="197"/>
      <c r="F27" s="115" t="s">
        <v>75</v>
      </c>
      <c r="G27" s="30">
        <v>0</v>
      </c>
      <c r="H27" s="147" t="s">
        <v>0</v>
      </c>
      <c r="I27" s="152" t="s">
        <v>0</v>
      </c>
      <c r="J27" s="66">
        <f>SUMPRODUCT(($H27="r")*(G27)+($I27="r")*(G27))+'8'!J27-K27-M27</f>
        <v>0</v>
      </c>
      <c r="K27" s="138">
        <v>0</v>
      </c>
      <c r="L27" s="139" t="s">
        <v>0</v>
      </c>
      <c r="M27" s="132">
        <v>0</v>
      </c>
      <c r="N27" s="133" t="s">
        <v>0</v>
      </c>
    </row>
    <row r="28" spans="1:14" x14ac:dyDescent="0.25">
      <c r="A28" s="206" t="s">
        <v>17</v>
      </c>
      <c r="B28" s="207"/>
      <c r="C28" s="166"/>
      <c r="D28" s="166"/>
      <c r="E28" s="198"/>
      <c r="F28" s="14" t="s">
        <v>75</v>
      </c>
      <c r="G28" s="44">
        <v>0</v>
      </c>
      <c r="H28" s="148" t="s">
        <v>0</v>
      </c>
      <c r="I28" s="153" t="s">
        <v>0</v>
      </c>
      <c r="J28" s="66">
        <f>SUMPRODUCT(($H28="r")*(G28)+($I28="r")*(G28))+'8'!J28-K28-M28</f>
        <v>0</v>
      </c>
      <c r="K28" s="138">
        <v>0</v>
      </c>
      <c r="L28" s="139"/>
      <c r="M28" s="132">
        <v>0</v>
      </c>
      <c r="N28" s="133"/>
    </row>
    <row r="29" spans="1:14" x14ac:dyDescent="0.25">
      <c r="A29" s="206" t="s">
        <v>18</v>
      </c>
      <c r="B29" s="207"/>
      <c r="C29" s="166"/>
      <c r="D29" s="166"/>
      <c r="E29" s="198"/>
      <c r="F29" s="14" t="s">
        <v>75</v>
      </c>
      <c r="G29" s="44">
        <v>0</v>
      </c>
      <c r="H29" s="148" t="s">
        <v>0</v>
      </c>
      <c r="I29" s="153" t="s">
        <v>0</v>
      </c>
      <c r="J29" s="66">
        <f>SUMPRODUCT(($H29="r")*(G29)+($I29="r")*(G29))+'8'!J29-K29-M29</f>
        <v>0</v>
      </c>
      <c r="K29" s="138">
        <v>0</v>
      </c>
      <c r="L29" s="139"/>
      <c r="M29" s="132">
        <v>0</v>
      </c>
      <c r="N29" s="133"/>
    </row>
    <row r="30" spans="1:14" x14ac:dyDescent="0.25">
      <c r="A30" s="206" t="s">
        <v>19</v>
      </c>
      <c r="B30" s="207"/>
      <c r="C30" s="166"/>
      <c r="D30" s="166"/>
      <c r="E30" s="198"/>
      <c r="F30" s="14" t="s">
        <v>75</v>
      </c>
      <c r="G30" s="44">
        <v>0</v>
      </c>
      <c r="H30" s="148" t="s">
        <v>0</v>
      </c>
      <c r="I30" s="153" t="s">
        <v>0</v>
      </c>
      <c r="J30" s="66">
        <f>SUMPRODUCT(($H30="r")*(G30)+($I30="r")*(G30))+'8'!J30-K30-M30</f>
        <v>0</v>
      </c>
      <c r="K30" s="138">
        <v>0</v>
      </c>
      <c r="L30" s="139"/>
      <c r="M30" s="132">
        <v>0</v>
      </c>
      <c r="N30" s="133"/>
    </row>
    <row r="31" spans="1:14" x14ac:dyDescent="0.25">
      <c r="A31" s="206" t="s">
        <v>20</v>
      </c>
      <c r="B31" s="207"/>
      <c r="C31" s="166"/>
      <c r="D31" s="166"/>
      <c r="E31" s="198"/>
      <c r="F31" s="14" t="s">
        <v>75</v>
      </c>
      <c r="G31" s="44">
        <v>0</v>
      </c>
      <c r="H31" s="148" t="s">
        <v>0</v>
      </c>
      <c r="I31" s="153" t="s">
        <v>0</v>
      </c>
      <c r="J31" s="66">
        <f>SUMPRODUCT(($H31="r")*(G31)+($I31="r")*(G31))+'8'!J31-K31-M31</f>
        <v>0</v>
      </c>
      <c r="K31" s="138">
        <v>0</v>
      </c>
      <c r="L31" s="139"/>
      <c r="M31" s="132">
        <v>0</v>
      </c>
      <c r="N31" s="133"/>
    </row>
    <row r="32" spans="1:14" x14ac:dyDescent="0.25">
      <c r="A32" s="206" t="s">
        <v>21</v>
      </c>
      <c r="B32" s="207"/>
      <c r="C32" s="166"/>
      <c r="D32" s="166"/>
      <c r="E32" s="198"/>
      <c r="F32" s="14" t="s">
        <v>75</v>
      </c>
      <c r="G32" s="44">
        <v>0</v>
      </c>
      <c r="H32" s="148" t="s">
        <v>0</v>
      </c>
      <c r="I32" s="153" t="s">
        <v>0</v>
      </c>
      <c r="J32" s="66">
        <f>SUMPRODUCT(($H32="r")*(G32)+($I32="r")*(G32))+'8'!J32-K32-M32</f>
        <v>0</v>
      </c>
      <c r="K32" s="138">
        <v>0</v>
      </c>
      <c r="L32" s="139"/>
      <c r="M32" s="132">
        <v>0</v>
      </c>
      <c r="N32" s="133"/>
    </row>
    <row r="33" spans="1:17" ht="15.75" thickBot="1" x14ac:dyDescent="0.3">
      <c r="A33" s="206" t="s">
        <v>22</v>
      </c>
      <c r="B33" s="207"/>
      <c r="C33" s="168"/>
      <c r="D33" s="168"/>
      <c r="E33" s="199"/>
      <c r="F33" s="14" t="s">
        <v>75</v>
      </c>
      <c r="G33" s="44">
        <v>0</v>
      </c>
      <c r="H33" s="149" t="s">
        <v>0</v>
      </c>
      <c r="I33" s="154" t="s">
        <v>0</v>
      </c>
      <c r="J33" s="66">
        <f>SUMPRODUCT(($H33="r")*(G33)+($I33="r")*(G33))+'8'!J33-K33-M33</f>
        <v>0</v>
      </c>
      <c r="K33" s="138">
        <v>0</v>
      </c>
      <c r="L33" s="140"/>
      <c r="M33" s="132">
        <v>0</v>
      </c>
      <c r="N33" s="134"/>
    </row>
    <row r="34" spans="1:17" ht="15.75" thickBot="1" x14ac:dyDescent="0.3">
      <c r="A34" s="29" t="s">
        <v>109</v>
      </c>
      <c r="B34" s="53"/>
      <c r="C34" s="163"/>
      <c r="D34" s="163"/>
      <c r="E34" s="195"/>
      <c r="F34" s="74" t="s">
        <v>75</v>
      </c>
      <c r="G34" s="75">
        <v>0</v>
      </c>
      <c r="H34" s="73"/>
      <c r="I34" s="67"/>
      <c r="J34" s="55" t="s">
        <v>0</v>
      </c>
      <c r="K34" s="98">
        <v>0</v>
      </c>
      <c r="L34" s="136" t="s">
        <v>0</v>
      </c>
      <c r="M34" s="98">
        <v>0</v>
      </c>
      <c r="N34" s="56" t="s">
        <v>0</v>
      </c>
    </row>
    <row r="35" spans="1:17" x14ac:dyDescent="0.25">
      <c r="A35" s="206" t="s">
        <v>23</v>
      </c>
      <c r="B35" s="207"/>
      <c r="C35" s="165"/>
      <c r="D35" s="165"/>
      <c r="E35" s="197"/>
      <c r="F35" s="14" t="s">
        <v>75</v>
      </c>
      <c r="G35" s="44">
        <v>0</v>
      </c>
      <c r="H35" s="147" t="s">
        <v>0</v>
      </c>
      <c r="I35" s="152" t="s">
        <v>0</v>
      </c>
      <c r="J35" s="66">
        <f>SUMPRODUCT(($H35="r")*(G35)+($I35="r")*(G35))+'8'!J35-K35-M35</f>
        <v>0</v>
      </c>
      <c r="K35" s="138">
        <v>0</v>
      </c>
      <c r="L35" s="141"/>
      <c r="M35" s="132">
        <v>0</v>
      </c>
      <c r="N35" s="135"/>
    </row>
    <row r="36" spans="1:17" x14ac:dyDescent="0.25">
      <c r="A36" s="206" t="s">
        <v>24</v>
      </c>
      <c r="B36" s="207"/>
      <c r="C36" s="166"/>
      <c r="D36" s="166"/>
      <c r="E36" s="198"/>
      <c r="F36" s="14" t="s">
        <v>75</v>
      </c>
      <c r="G36" s="44">
        <v>0</v>
      </c>
      <c r="H36" s="148" t="s">
        <v>0</v>
      </c>
      <c r="I36" s="153" t="s">
        <v>0</v>
      </c>
      <c r="J36" s="66">
        <f>SUMPRODUCT(($H36="r")*(G36)+($I36="r")*(G36))+'8'!J36-K36-M36</f>
        <v>0</v>
      </c>
      <c r="K36" s="138">
        <v>0</v>
      </c>
      <c r="L36" s="139"/>
      <c r="M36" s="132">
        <v>0</v>
      </c>
      <c r="N36" s="133"/>
    </row>
    <row r="37" spans="1:17" x14ac:dyDescent="0.25">
      <c r="A37" s="206" t="s">
        <v>59</v>
      </c>
      <c r="B37" s="207"/>
      <c r="C37" s="166"/>
      <c r="D37" s="166"/>
      <c r="E37" s="198"/>
      <c r="F37" s="14" t="s">
        <v>75</v>
      </c>
      <c r="G37" s="44">
        <v>0</v>
      </c>
      <c r="H37" s="148" t="s">
        <v>0</v>
      </c>
      <c r="I37" s="153" t="s">
        <v>0</v>
      </c>
      <c r="J37" s="66">
        <f>SUMPRODUCT(($H37="r")*(G37)+($I37="r")*(G37))+'8'!J37-K37-M37</f>
        <v>0</v>
      </c>
      <c r="K37" s="138">
        <v>0</v>
      </c>
      <c r="L37" s="139"/>
      <c r="M37" s="132">
        <v>0</v>
      </c>
      <c r="N37" s="133"/>
    </row>
    <row r="38" spans="1:17" x14ac:dyDescent="0.25">
      <c r="A38" s="206" t="s">
        <v>82</v>
      </c>
      <c r="B38" s="207"/>
      <c r="C38" s="166"/>
      <c r="D38" s="166"/>
      <c r="E38" s="198"/>
      <c r="F38" s="14" t="s">
        <v>75</v>
      </c>
      <c r="G38" s="30">
        <v>0</v>
      </c>
      <c r="H38" s="148" t="s">
        <v>0</v>
      </c>
      <c r="I38" s="153" t="s">
        <v>0</v>
      </c>
      <c r="J38" s="66">
        <f>SUMPRODUCT(($H38="r")*(G38)+($I38="r")*(G38))+'8'!J38-K38-M38</f>
        <v>0</v>
      </c>
      <c r="K38" s="138">
        <v>0</v>
      </c>
      <c r="L38" s="139"/>
      <c r="M38" s="132">
        <v>0</v>
      </c>
      <c r="N38" s="133"/>
    </row>
    <row r="39" spans="1:17" x14ac:dyDescent="0.25">
      <c r="A39" s="208" t="s">
        <v>83</v>
      </c>
      <c r="B39" s="207"/>
      <c r="C39" s="166"/>
      <c r="D39" s="166"/>
      <c r="E39" s="198"/>
      <c r="F39" s="14" t="s">
        <v>75</v>
      </c>
      <c r="G39" s="30">
        <v>0</v>
      </c>
      <c r="H39" s="148" t="s">
        <v>0</v>
      </c>
      <c r="I39" s="153" t="s">
        <v>0</v>
      </c>
      <c r="J39" s="66">
        <f>SUMPRODUCT(($H39="r")*(G39)+($I39="r")*(G39))+'8'!J39-K39-M39</f>
        <v>0</v>
      </c>
      <c r="K39" s="138">
        <v>0</v>
      </c>
      <c r="L39" s="139"/>
      <c r="M39" s="132">
        <v>0</v>
      </c>
      <c r="N39" s="133"/>
      <c r="P39" s="3"/>
    </row>
    <row r="40" spans="1:17" x14ac:dyDescent="0.25">
      <c r="A40" s="206" t="s">
        <v>84</v>
      </c>
      <c r="B40" s="207"/>
      <c r="C40" s="166"/>
      <c r="D40" s="166"/>
      <c r="E40" s="198"/>
      <c r="F40" s="14" t="s">
        <v>75</v>
      </c>
      <c r="G40" s="30">
        <v>0</v>
      </c>
      <c r="H40" s="148" t="s">
        <v>0</v>
      </c>
      <c r="I40" s="153" t="s">
        <v>0</v>
      </c>
      <c r="J40" s="66">
        <f>SUMPRODUCT(($H40="r")*(G40)+($I40="r")*(G40))+'8'!J40-K40-M40</f>
        <v>0</v>
      </c>
      <c r="K40" s="138">
        <v>0</v>
      </c>
      <c r="L40" s="139"/>
      <c r="M40" s="132">
        <v>0</v>
      </c>
      <c r="N40" s="133"/>
      <c r="P40" s="3"/>
    </row>
    <row r="41" spans="1:17" ht="15.75" thickBot="1" x14ac:dyDescent="0.3">
      <c r="A41" s="208" t="s">
        <v>85</v>
      </c>
      <c r="B41" s="207"/>
      <c r="C41" s="166"/>
      <c r="D41" s="166"/>
      <c r="E41" s="198"/>
      <c r="F41" s="14" t="s">
        <v>75</v>
      </c>
      <c r="G41" s="30">
        <v>0</v>
      </c>
      <c r="H41" s="149" t="s">
        <v>0</v>
      </c>
      <c r="I41" s="154" t="s">
        <v>0</v>
      </c>
      <c r="J41" s="66">
        <f>SUMPRODUCT(($H41="r")*(G41)+($I41="r")*(G41))+'8'!J41-K41-M41</f>
        <v>0</v>
      </c>
      <c r="K41" s="138">
        <v>0</v>
      </c>
      <c r="L41" s="139"/>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x14ac:dyDescent="0.25">
      <c r="A44" s="28"/>
      <c r="B44" s="28"/>
      <c r="F44" s="11"/>
      <c r="G44" s="5"/>
      <c r="H44" s="6"/>
      <c r="I44" s="6"/>
      <c r="Q44" s="3"/>
    </row>
    <row r="45" spans="1:17" x14ac:dyDescent="0.25">
      <c r="A45" s="7"/>
      <c r="B45" s="99"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42473</v>
      </c>
      <c r="I46" s="81">
        <f>I26+1</f>
        <v>42480</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7" t="s">
        <v>0</v>
      </c>
      <c r="I47" s="152" t="s">
        <v>0</v>
      </c>
      <c r="J47" s="66">
        <f>SUMPRODUCT(($H47="r")*(G47)+($I47="r")*(G47))+'8'!J47-K47-M47</f>
        <v>0</v>
      </c>
      <c r="K47" s="138">
        <v>0</v>
      </c>
      <c r="L47" s="139" t="s">
        <v>0</v>
      </c>
      <c r="M47" s="132">
        <v>0</v>
      </c>
      <c r="N47" s="133" t="s">
        <v>0</v>
      </c>
    </row>
    <row r="48" spans="1:17" x14ac:dyDescent="0.25">
      <c r="A48" s="206" t="s">
        <v>26</v>
      </c>
      <c r="B48" s="207"/>
      <c r="C48" s="52"/>
      <c r="D48" s="52"/>
      <c r="E48" s="193"/>
      <c r="F48" s="14" t="s">
        <v>75</v>
      </c>
      <c r="G48" s="44">
        <v>0</v>
      </c>
      <c r="H48" s="148" t="s">
        <v>0</v>
      </c>
      <c r="I48" s="153" t="s">
        <v>0</v>
      </c>
      <c r="J48" s="66">
        <f>SUMPRODUCT(($H48="r")*(G48)+($I48="r")*(G48))+'8'!J48-K48-M48</f>
        <v>0</v>
      </c>
      <c r="K48" s="138">
        <v>0</v>
      </c>
      <c r="L48" s="139"/>
      <c r="M48" s="132">
        <v>0</v>
      </c>
      <c r="N48" s="133"/>
    </row>
    <row r="49" spans="1:14" x14ac:dyDescent="0.25">
      <c r="A49" s="206" t="s">
        <v>27</v>
      </c>
      <c r="B49" s="207"/>
      <c r="C49" s="52"/>
      <c r="D49" s="52"/>
      <c r="E49" s="193"/>
      <c r="F49" s="14" t="s">
        <v>75</v>
      </c>
      <c r="G49" s="44">
        <v>0</v>
      </c>
      <c r="H49" s="148" t="s">
        <v>0</v>
      </c>
      <c r="I49" s="153" t="s">
        <v>0</v>
      </c>
      <c r="J49" s="66">
        <f>SUMPRODUCT(($H49="r")*(G49)+($I49="r")*(G49))+'8'!J49-K49-M49</f>
        <v>0</v>
      </c>
      <c r="K49" s="138">
        <v>0</v>
      </c>
      <c r="L49" s="139"/>
      <c r="M49" s="132">
        <v>0</v>
      </c>
      <c r="N49" s="133"/>
    </row>
    <row r="50" spans="1:14" x14ac:dyDescent="0.25">
      <c r="A50" s="206" t="s">
        <v>28</v>
      </c>
      <c r="B50" s="207"/>
      <c r="C50" s="52"/>
      <c r="D50" s="52"/>
      <c r="E50" s="193"/>
      <c r="F50" s="14" t="s">
        <v>75</v>
      </c>
      <c r="G50" s="44">
        <v>0</v>
      </c>
      <c r="H50" s="148" t="s">
        <v>0</v>
      </c>
      <c r="I50" s="153" t="s">
        <v>0</v>
      </c>
      <c r="J50" s="66">
        <f>SUMPRODUCT(($H50="r")*(G50)+($I50="r")*(G50))+'8'!J50-K50-M50</f>
        <v>0</v>
      </c>
      <c r="K50" s="138">
        <v>0</v>
      </c>
      <c r="L50" s="139"/>
      <c r="M50" s="132">
        <v>0</v>
      </c>
      <c r="N50" s="133"/>
    </row>
    <row r="51" spans="1:14" x14ac:dyDescent="0.25">
      <c r="A51" s="206" t="s">
        <v>29</v>
      </c>
      <c r="B51" s="207"/>
      <c r="C51" s="52"/>
      <c r="D51" s="52"/>
      <c r="E51" s="193"/>
      <c r="F51" s="14" t="s">
        <v>75</v>
      </c>
      <c r="G51" s="44">
        <v>0</v>
      </c>
      <c r="H51" s="148" t="s">
        <v>0</v>
      </c>
      <c r="I51" s="153" t="s">
        <v>0</v>
      </c>
      <c r="J51" s="66">
        <f>SUMPRODUCT(($H51="r")*(G51)+($I51="r")*(G51))+'8'!J51-K51-M51</f>
        <v>0</v>
      </c>
      <c r="K51" s="138">
        <v>0</v>
      </c>
      <c r="L51" s="139"/>
      <c r="M51" s="132">
        <v>0</v>
      </c>
      <c r="N51" s="133"/>
    </row>
    <row r="52" spans="1:14" x14ac:dyDescent="0.25">
      <c r="A52" s="206" t="s">
        <v>30</v>
      </c>
      <c r="B52" s="207"/>
      <c r="C52" s="52"/>
      <c r="D52" s="52"/>
      <c r="E52" s="193"/>
      <c r="F52" s="14" t="s">
        <v>75</v>
      </c>
      <c r="G52" s="44">
        <v>0</v>
      </c>
      <c r="H52" s="148" t="s">
        <v>0</v>
      </c>
      <c r="I52" s="153" t="s">
        <v>0</v>
      </c>
      <c r="J52" s="66">
        <f>SUMPRODUCT(($H52="r")*(G52)+($I52="r")*(G52))+'8'!J52-K52-M52</f>
        <v>0</v>
      </c>
      <c r="K52" s="138">
        <v>0</v>
      </c>
      <c r="L52" s="139"/>
      <c r="M52" s="132">
        <v>0</v>
      </c>
      <c r="N52" s="133"/>
    </row>
    <row r="53" spans="1:14" ht="15.75" thickBot="1" x14ac:dyDescent="0.3">
      <c r="A53" s="206" t="s">
        <v>31</v>
      </c>
      <c r="B53" s="207"/>
      <c r="C53" s="162"/>
      <c r="D53" s="162"/>
      <c r="E53" s="194"/>
      <c r="F53" s="14" t="s">
        <v>75</v>
      </c>
      <c r="G53" s="44">
        <v>0</v>
      </c>
      <c r="H53" s="149" t="s">
        <v>0</v>
      </c>
      <c r="I53" s="154" t="s">
        <v>0</v>
      </c>
      <c r="J53" s="66">
        <f>SUMPRODUCT(($H53="r")*(G53)+($I53="r")*(G53))+'8'!J53-K53-M53</f>
        <v>0</v>
      </c>
      <c r="K53" s="138">
        <v>0</v>
      </c>
      <c r="L53" s="140"/>
      <c r="M53" s="132">
        <v>0</v>
      </c>
      <c r="N53" s="134"/>
    </row>
    <row r="54" spans="1:14" ht="15.75" thickBot="1" x14ac:dyDescent="0.3">
      <c r="A54" s="29" t="s">
        <v>109</v>
      </c>
      <c r="B54" s="53"/>
      <c r="C54" s="163"/>
      <c r="D54" s="163"/>
      <c r="E54" s="195"/>
      <c r="F54" s="74" t="s">
        <v>75</v>
      </c>
      <c r="G54" s="75">
        <v>0</v>
      </c>
      <c r="H54" s="73"/>
      <c r="I54" s="67"/>
      <c r="J54" s="55" t="s">
        <v>0</v>
      </c>
      <c r="K54" s="98">
        <v>0</v>
      </c>
      <c r="L54" s="136" t="s">
        <v>0</v>
      </c>
      <c r="M54" s="98">
        <v>0</v>
      </c>
      <c r="N54" s="56" t="s">
        <v>0</v>
      </c>
    </row>
    <row r="55" spans="1:14" x14ac:dyDescent="0.25">
      <c r="A55" s="206" t="s">
        <v>32</v>
      </c>
      <c r="B55" s="207"/>
      <c r="C55" s="164"/>
      <c r="D55" s="164"/>
      <c r="E55" s="196"/>
      <c r="F55" s="14" t="s">
        <v>75</v>
      </c>
      <c r="G55" s="44">
        <v>0</v>
      </c>
      <c r="H55" s="147" t="s">
        <v>0</v>
      </c>
      <c r="I55" s="152" t="s">
        <v>0</v>
      </c>
      <c r="J55" s="66">
        <f>SUMPRODUCT(($H55="r")*(G55)+($I55="r")*(G55))+'8'!J55-K55-M55</f>
        <v>0</v>
      </c>
      <c r="K55" s="138">
        <v>0</v>
      </c>
      <c r="L55" s="141"/>
      <c r="M55" s="132">
        <v>0</v>
      </c>
      <c r="N55" s="135"/>
    </row>
    <row r="56" spans="1:14" x14ac:dyDescent="0.25">
      <c r="A56" s="206" t="s">
        <v>33</v>
      </c>
      <c r="B56" s="207"/>
      <c r="C56" s="52"/>
      <c r="D56" s="52"/>
      <c r="E56" s="193"/>
      <c r="F56" s="14" t="s">
        <v>75</v>
      </c>
      <c r="G56" s="44">
        <v>0</v>
      </c>
      <c r="H56" s="148" t="s">
        <v>0</v>
      </c>
      <c r="I56" s="153" t="s">
        <v>0</v>
      </c>
      <c r="J56" s="66">
        <f>SUMPRODUCT(($H56="r")*(G56)+($I56="r")*(G56))+'8'!J56-K56-M56</f>
        <v>0</v>
      </c>
      <c r="K56" s="138">
        <v>0</v>
      </c>
      <c r="L56" s="139"/>
      <c r="M56" s="132">
        <v>0</v>
      </c>
      <c r="N56" s="133"/>
    </row>
    <row r="57" spans="1:14" x14ac:dyDescent="0.25">
      <c r="A57" s="206" t="s">
        <v>60</v>
      </c>
      <c r="B57" s="207"/>
      <c r="C57" s="52"/>
      <c r="D57" s="52"/>
      <c r="E57" s="193"/>
      <c r="F57" s="14" t="s">
        <v>75</v>
      </c>
      <c r="G57" s="44">
        <v>0</v>
      </c>
      <c r="H57" s="148" t="s">
        <v>0</v>
      </c>
      <c r="I57" s="153" t="s">
        <v>0</v>
      </c>
      <c r="J57" s="66">
        <f>SUMPRODUCT(($H57="r")*(G57)+($I57="r")*(G57))+'8'!J57-K57-M57</f>
        <v>0</v>
      </c>
      <c r="K57" s="138">
        <v>0</v>
      </c>
      <c r="L57" s="139"/>
      <c r="M57" s="132">
        <v>0</v>
      </c>
      <c r="N57" s="133"/>
    </row>
    <row r="58" spans="1:14" x14ac:dyDescent="0.25">
      <c r="A58" s="206" t="s">
        <v>86</v>
      </c>
      <c r="B58" s="207"/>
      <c r="C58" s="52"/>
      <c r="D58" s="52"/>
      <c r="E58" s="193"/>
      <c r="F58" s="14" t="s">
        <v>75</v>
      </c>
      <c r="G58" s="44">
        <v>0</v>
      </c>
      <c r="H58" s="148" t="s">
        <v>0</v>
      </c>
      <c r="I58" s="153" t="s">
        <v>0</v>
      </c>
      <c r="J58" s="66">
        <f>SUMPRODUCT(($H58="r")*(G58)+($I58="r")*(G58))+'8'!J58-K58-M58</f>
        <v>0</v>
      </c>
      <c r="K58" s="138">
        <v>0</v>
      </c>
      <c r="L58" s="139"/>
      <c r="M58" s="132">
        <v>0</v>
      </c>
      <c r="N58" s="133"/>
    </row>
    <row r="59" spans="1:14" x14ac:dyDescent="0.25">
      <c r="A59" s="206" t="s">
        <v>87</v>
      </c>
      <c r="B59" s="207"/>
      <c r="C59" s="52"/>
      <c r="D59" s="52"/>
      <c r="E59" s="193"/>
      <c r="F59" s="14" t="s">
        <v>75</v>
      </c>
      <c r="G59" s="44">
        <v>0</v>
      </c>
      <c r="H59" s="148" t="s">
        <v>0</v>
      </c>
      <c r="I59" s="153" t="s">
        <v>0</v>
      </c>
      <c r="J59" s="66">
        <f>SUMPRODUCT(($H59="r")*(G59)+($I59="r")*(G59))+'8'!J59-K59-M59</f>
        <v>0</v>
      </c>
      <c r="K59" s="138">
        <v>0</v>
      </c>
      <c r="L59" s="139"/>
      <c r="M59" s="132">
        <v>0</v>
      </c>
      <c r="N59" s="133"/>
    </row>
    <row r="60" spans="1:14" x14ac:dyDescent="0.25">
      <c r="A60" s="206" t="s">
        <v>88</v>
      </c>
      <c r="B60" s="207"/>
      <c r="C60" s="52"/>
      <c r="D60" s="52"/>
      <c r="E60" s="193"/>
      <c r="F60" s="14" t="s">
        <v>75</v>
      </c>
      <c r="G60" s="44">
        <v>0</v>
      </c>
      <c r="H60" s="148" t="s">
        <v>0</v>
      </c>
      <c r="I60" s="153" t="s">
        <v>0</v>
      </c>
      <c r="J60" s="66">
        <f>SUMPRODUCT(($H60="r")*(G60)+($I60="r")*(G60))+'8'!J60-K60-M60</f>
        <v>0</v>
      </c>
      <c r="K60" s="138">
        <v>0</v>
      </c>
      <c r="L60" s="139"/>
      <c r="M60" s="132">
        <v>0</v>
      </c>
      <c r="N60" s="133"/>
    </row>
    <row r="61" spans="1:14" ht="15.75" thickBot="1" x14ac:dyDescent="0.3">
      <c r="A61" s="206" t="s">
        <v>89</v>
      </c>
      <c r="B61" s="207"/>
      <c r="C61" s="52"/>
      <c r="D61" s="52"/>
      <c r="E61" s="193"/>
      <c r="F61" s="14" t="s">
        <v>75</v>
      </c>
      <c r="G61" s="44">
        <v>0</v>
      </c>
      <c r="H61" s="149" t="s">
        <v>0</v>
      </c>
      <c r="I61" s="154" t="s">
        <v>0</v>
      </c>
      <c r="J61" s="66">
        <f>SUMPRODUCT(($H61="r")*(G61)+($I61="r")*(G61))+'8'!J61-K61-M61</f>
        <v>0</v>
      </c>
      <c r="K61" s="138">
        <v>0</v>
      </c>
      <c r="L61" s="139"/>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4" x14ac:dyDescent="0.25">
      <c r="A65" s="8"/>
      <c r="B65" s="99"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42474</v>
      </c>
      <c r="I66" s="81">
        <f>I46+1</f>
        <v>42481</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7" t="s">
        <v>0</v>
      </c>
      <c r="I67" s="152" t="s">
        <v>0</v>
      </c>
      <c r="J67" s="66">
        <f>SUMPRODUCT(($H67="r")*(G67)+($I67="r")*(G67))+'8'!J67-K67-M67</f>
        <v>0</v>
      </c>
      <c r="K67" s="138">
        <v>0</v>
      </c>
      <c r="L67" s="139" t="s">
        <v>0</v>
      </c>
      <c r="M67" s="132">
        <v>0</v>
      </c>
      <c r="N67" s="133" t="s">
        <v>0</v>
      </c>
    </row>
    <row r="68" spans="1:14" x14ac:dyDescent="0.25">
      <c r="A68" s="206" t="s">
        <v>35</v>
      </c>
      <c r="B68" s="207"/>
      <c r="C68" s="52"/>
      <c r="D68" s="52"/>
      <c r="E68" s="193"/>
      <c r="F68" s="14" t="s">
        <v>75</v>
      </c>
      <c r="G68" s="44">
        <v>0</v>
      </c>
      <c r="H68" s="148" t="s">
        <v>0</v>
      </c>
      <c r="I68" s="153" t="s">
        <v>0</v>
      </c>
      <c r="J68" s="66">
        <f>SUMPRODUCT(($H68="r")*(G68)+($I68="r")*(G68))+'8'!J68-K68-M68</f>
        <v>0</v>
      </c>
      <c r="K68" s="138">
        <v>0</v>
      </c>
      <c r="L68" s="139" t="s">
        <v>0</v>
      </c>
      <c r="M68" s="132">
        <v>0</v>
      </c>
      <c r="N68" s="133"/>
    </row>
    <row r="69" spans="1:14" x14ac:dyDescent="0.25">
      <c r="A69" s="206" t="s">
        <v>36</v>
      </c>
      <c r="B69" s="207"/>
      <c r="C69" s="52"/>
      <c r="D69" s="52"/>
      <c r="E69" s="193"/>
      <c r="F69" s="14" t="s">
        <v>75</v>
      </c>
      <c r="G69" s="44">
        <v>0</v>
      </c>
      <c r="H69" s="148" t="s">
        <v>0</v>
      </c>
      <c r="I69" s="153" t="s">
        <v>0</v>
      </c>
      <c r="J69" s="66">
        <f>SUMPRODUCT(($H69="r")*(G69)+($I69="r")*(G69))+'8'!J69-K69-M69</f>
        <v>0</v>
      </c>
      <c r="K69" s="138">
        <v>0</v>
      </c>
      <c r="L69" s="139" t="s">
        <v>0</v>
      </c>
      <c r="M69" s="132">
        <v>0</v>
      </c>
      <c r="N69" s="133"/>
    </row>
    <row r="70" spans="1:14" x14ac:dyDescent="0.25">
      <c r="A70" s="206" t="s">
        <v>37</v>
      </c>
      <c r="B70" s="207"/>
      <c r="C70" s="52"/>
      <c r="D70" s="52"/>
      <c r="E70" s="193"/>
      <c r="F70" s="14" t="s">
        <v>75</v>
      </c>
      <c r="G70" s="44">
        <v>0</v>
      </c>
      <c r="H70" s="148" t="s">
        <v>0</v>
      </c>
      <c r="I70" s="153" t="s">
        <v>0</v>
      </c>
      <c r="J70" s="66">
        <f>SUMPRODUCT(($H70="r")*(G70)+($I70="r")*(G70))+'8'!J70-K70-M70</f>
        <v>0</v>
      </c>
      <c r="K70" s="138">
        <v>0</v>
      </c>
      <c r="L70" s="139" t="s">
        <v>0</v>
      </c>
      <c r="M70" s="132">
        <v>0</v>
      </c>
      <c r="N70" s="133"/>
    </row>
    <row r="71" spans="1:14" x14ac:dyDescent="0.25">
      <c r="A71" s="206" t="s">
        <v>38</v>
      </c>
      <c r="B71" s="207"/>
      <c r="C71" s="52"/>
      <c r="D71" s="52"/>
      <c r="E71" s="193"/>
      <c r="F71" s="14" t="s">
        <v>75</v>
      </c>
      <c r="G71" s="44">
        <v>0</v>
      </c>
      <c r="H71" s="148" t="s">
        <v>0</v>
      </c>
      <c r="I71" s="153" t="s">
        <v>0</v>
      </c>
      <c r="J71" s="66">
        <f>SUMPRODUCT(($H71="r")*(G71)+($I71="r")*(G71))+'8'!J71-K71-M71</f>
        <v>0</v>
      </c>
      <c r="K71" s="138">
        <v>0</v>
      </c>
      <c r="L71" s="139" t="s">
        <v>0</v>
      </c>
      <c r="M71" s="132">
        <v>0</v>
      </c>
      <c r="N71" s="133"/>
    </row>
    <row r="72" spans="1:14" x14ac:dyDescent="0.25">
      <c r="A72" s="206" t="s">
        <v>167</v>
      </c>
      <c r="B72" s="207"/>
      <c r="C72" s="52"/>
      <c r="D72" s="52"/>
      <c r="E72" s="193"/>
      <c r="F72" s="14" t="s">
        <v>158</v>
      </c>
      <c r="G72" s="44">
        <v>30</v>
      </c>
      <c r="H72" s="148" t="s">
        <v>0</v>
      </c>
      <c r="I72" s="153" t="s">
        <v>0</v>
      </c>
      <c r="J72" s="66">
        <f>SUMPRODUCT(($H72="r")*(G72)+($I72="r")*(G72))+'8'!J72-K72-M72</f>
        <v>0</v>
      </c>
      <c r="K72" s="138">
        <v>0</v>
      </c>
      <c r="L72" s="139" t="s">
        <v>0</v>
      </c>
      <c r="M72" s="132">
        <v>0</v>
      </c>
      <c r="N72" s="133"/>
    </row>
    <row r="73" spans="1:14" ht="15.75" thickBot="1" x14ac:dyDescent="0.3">
      <c r="A73" s="206" t="s">
        <v>168</v>
      </c>
      <c r="B73" s="207"/>
      <c r="C73" s="162"/>
      <c r="D73" s="162"/>
      <c r="E73" s="194"/>
      <c r="F73" s="14" t="s">
        <v>160</v>
      </c>
      <c r="G73" s="44">
        <v>45</v>
      </c>
      <c r="H73" s="149" t="s">
        <v>0</v>
      </c>
      <c r="I73" s="154" t="s">
        <v>0</v>
      </c>
      <c r="J73" s="66">
        <f>SUMPRODUCT(($H73="r")*(G73)+($I73="r")*(G73))+'8'!J73-K73-M73</f>
        <v>0</v>
      </c>
      <c r="K73" s="138">
        <v>0</v>
      </c>
      <c r="L73" s="140" t="s">
        <v>0</v>
      </c>
      <c r="M73" s="132">
        <v>0</v>
      </c>
      <c r="N73" s="134"/>
    </row>
    <row r="74" spans="1:14" ht="15.75" thickBot="1" x14ac:dyDescent="0.3">
      <c r="A74" s="29" t="s">
        <v>109</v>
      </c>
      <c r="B74" s="53"/>
      <c r="C74" s="163"/>
      <c r="D74" s="163"/>
      <c r="E74" s="195"/>
      <c r="F74" s="74" t="s">
        <v>169</v>
      </c>
      <c r="G74" s="75">
        <v>15</v>
      </c>
      <c r="H74" s="73"/>
      <c r="I74" s="67"/>
      <c r="J74" s="55" t="s">
        <v>0</v>
      </c>
      <c r="K74" s="98">
        <v>0</v>
      </c>
      <c r="L74" s="136" t="s">
        <v>0</v>
      </c>
      <c r="M74" s="98">
        <v>0</v>
      </c>
      <c r="N74" s="56" t="s">
        <v>0</v>
      </c>
    </row>
    <row r="75" spans="1:14" x14ac:dyDescent="0.25">
      <c r="A75" s="206" t="s">
        <v>170</v>
      </c>
      <c r="B75" s="207"/>
      <c r="C75" s="164"/>
      <c r="D75" s="164"/>
      <c r="E75" s="196"/>
      <c r="F75" s="14" t="s">
        <v>171</v>
      </c>
      <c r="G75" s="44">
        <v>45</v>
      </c>
      <c r="H75" s="147" t="s">
        <v>0</v>
      </c>
      <c r="I75" s="152" t="s">
        <v>0</v>
      </c>
      <c r="J75" s="66">
        <f>SUMPRODUCT(($H75="r")*(G75)+($I75="r")*(G75))+'8'!J75-K75-M75</f>
        <v>0</v>
      </c>
      <c r="K75" s="138">
        <v>0</v>
      </c>
      <c r="L75" s="141"/>
      <c r="M75" s="132">
        <v>0</v>
      </c>
      <c r="N75" s="135"/>
    </row>
    <row r="76" spans="1:14" x14ac:dyDescent="0.25">
      <c r="A76" s="206" t="s">
        <v>172</v>
      </c>
      <c r="B76" s="207"/>
      <c r="C76" s="52"/>
      <c r="D76" s="52"/>
      <c r="E76" s="193"/>
      <c r="F76" s="14" t="s">
        <v>173</v>
      </c>
      <c r="G76" s="44">
        <v>45</v>
      </c>
      <c r="H76" s="148" t="s">
        <v>0</v>
      </c>
      <c r="I76" s="153" t="s">
        <v>0</v>
      </c>
      <c r="J76" s="66">
        <f>SUMPRODUCT(($H76="r")*(G76)+($I76="r")*(G76))+'8'!J76-K76-M76</f>
        <v>0</v>
      </c>
      <c r="K76" s="138">
        <v>0</v>
      </c>
      <c r="L76" s="139"/>
      <c r="M76" s="132">
        <v>0</v>
      </c>
      <c r="N76" s="133"/>
    </row>
    <row r="77" spans="1:14" x14ac:dyDescent="0.25">
      <c r="A77" s="206" t="s">
        <v>174</v>
      </c>
      <c r="B77" s="207"/>
      <c r="C77" s="52"/>
      <c r="D77" s="52"/>
      <c r="E77" s="193"/>
      <c r="F77" s="14" t="s">
        <v>175</v>
      </c>
      <c r="G77" s="44">
        <v>75</v>
      </c>
      <c r="H77" s="148" t="s">
        <v>0</v>
      </c>
      <c r="I77" s="153" t="s">
        <v>0</v>
      </c>
      <c r="J77" s="66">
        <f>SUMPRODUCT(($H77="r")*(G77)+($I77="r")*(G77))+'8'!J77-K77-M77</f>
        <v>0</v>
      </c>
      <c r="K77" s="138">
        <v>0</v>
      </c>
      <c r="L77" s="139"/>
      <c r="M77" s="132">
        <v>0</v>
      </c>
      <c r="N77" s="133"/>
    </row>
    <row r="78" spans="1:14" x14ac:dyDescent="0.25">
      <c r="A78" s="206" t="s">
        <v>90</v>
      </c>
      <c r="B78" s="207"/>
      <c r="C78" s="52"/>
      <c r="D78" s="52"/>
      <c r="E78" s="193"/>
      <c r="F78" s="14" t="s">
        <v>75</v>
      </c>
      <c r="G78" s="44">
        <v>0</v>
      </c>
      <c r="H78" s="148" t="s">
        <v>0</v>
      </c>
      <c r="I78" s="153" t="s">
        <v>0</v>
      </c>
      <c r="J78" s="66">
        <f>SUMPRODUCT(($H78="r")*(G78)+($I78="r")*(G78))+'8'!J78-K78-M78</f>
        <v>0</v>
      </c>
      <c r="K78" s="138">
        <v>0</v>
      </c>
      <c r="L78" s="139"/>
      <c r="M78" s="132">
        <v>0</v>
      </c>
      <c r="N78" s="133"/>
    </row>
    <row r="79" spans="1:14" x14ac:dyDescent="0.25">
      <c r="A79" s="206" t="s">
        <v>91</v>
      </c>
      <c r="B79" s="207"/>
      <c r="C79" s="52"/>
      <c r="D79" s="52"/>
      <c r="E79" s="193"/>
      <c r="F79" s="14" t="s">
        <v>75</v>
      </c>
      <c r="G79" s="44">
        <v>0</v>
      </c>
      <c r="H79" s="148" t="s">
        <v>0</v>
      </c>
      <c r="I79" s="153" t="s">
        <v>0</v>
      </c>
      <c r="J79" s="66">
        <f>SUMPRODUCT(($H79="r")*(G79)+($I79="r")*(G79))+'8'!J79-K79-M79</f>
        <v>0</v>
      </c>
      <c r="K79" s="138">
        <v>0</v>
      </c>
      <c r="L79" s="139"/>
      <c r="M79" s="132">
        <v>0</v>
      </c>
      <c r="N79" s="133"/>
    </row>
    <row r="80" spans="1:14" x14ac:dyDescent="0.25">
      <c r="A80" s="206" t="s">
        <v>92</v>
      </c>
      <c r="B80" s="207"/>
      <c r="C80" s="52"/>
      <c r="D80" s="52"/>
      <c r="E80" s="193"/>
      <c r="F80" s="14" t="s">
        <v>75</v>
      </c>
      <c r="G80" s="44">
        <v>0</v>
      </c>
      <c r="H80" s="148" t="s">
        <v>0</v>
      </c>
      <c r="I80" s="153" t="s">
        <v>0</v>
      </c>
      <c r="J80" s="66">
        <f>SUMPRODUCT(($H80="r")*(G80)+($I80="r")*(G80))+'8'!J80-K80-M80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SUMPRODUCT(($H81="r")*(G81)+($I81="r")*(G81))+'8'!J81-K81-M81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0</v>
      </c>
      <c r="J82" s="87" t="s">
        <v>0</v>
      </c>
      <c r="K82" s="16" t="s">
        <v>0</v>
      </c>
      <c r="L82" s="84"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84" t="s">
        <v>0</v>
      </c>
    </row>
    <row r="84" spans="1:14" x14ac:dyDescent="0.25">
      <c r="A84" s="19"/>
      <c r="B84" s="19"/>
      <c r="C84" s="167"/>
      <c r="D84" s="167"/>
      <c r="E84" s="167"/>
      <c r="F84" s="11"/>
      <c r="G84" s="5"/>
      <c r="H84" s="6"/>
      <c r="I84" s="6"/>
    </row>
    <row r="85" spans="1:14" x14ac:dyDescent="0.25">
      <c r="B85" s="99" t="s">
        <v>0</v>
      </c>
      <c r="F85" s="13"/>
      <c r="H85" s="4"/>
      <c r="I85" s="4"/>
    </row>
    <row r="86" spans="1:14" ht="15.75" thickBot="1" x14ac:dyDescent="0.3">
      <c r="A86" s="114" t="s">
        <v>8</v>
      </c>
      <c r="B86" s="94" t="s">
        <v>115</v>
      </c>
      <c r="C86" s="213" t="s">
        <v>153</v>
      </c>
      <c r="D86" s="214"/>
      <c r="E86" s="192" t="s">
        <v>151</v>
      </c>
      <c r="F86" s="122" t="s">
        <v>126</v>
      </c>
      <c r="G86" s="47" t="s">
        <v>2</v>
      </c>
      <c r="H86" s="81">
        <f>H66+1</f>
        <v>42475</v>
      </c>
      <c r="I86" s="81">
        <f>I66+1</f>
        <v>42482</v>
      </c>
      <c r="J86" s="125" t="s">
        <v>77</v>
      </c>
      <c r="K86" s="126" t="s">
        <v>76</v>
      </c>
      <c r="L86" s="127" t="s">
        <v>6</v>
      </c>
      <c r="M86" s="123" t="s">
        <v>76</v>
      </c>
      <c r="N86" s="124" t="s">
        <v>6</v>
      </c>
    </row>
    <row r="87" spans="1:14" x14ac:dyDescent="0.25">
      <c r="A87" s="209" t="s">
        <v>39</v>
      </c>
      <c r="B87" s="210"/>
      <c r="C87" s="164"/>
      <c r="D87" s="164"/>
      <c r="E87" s="196"/>
      <c r="F87" s="115" t="s">
        <v>75</v>
      </c>
      <c r="G87" s="30">
        <v>0</v>
      </c>
      <c r="H87" s="147" t="s">
        <v>0</v>
      </c>
      <c r="I87" s="152" t="s">
        <v>0</v>
      </c>
      <c r="J87" s="66">
        <f>SUMPRODUCT(($H87="r")*(G87)+($I87="r")*(G87))+'8'!J87-K87-M87</f>
        <v>0</v>
      </c>
      <c r="K87" s="138">
        <v>0</v>
      </c>
      <c r="L87" s="139" t="s">
        <v>0</v>
      </c>
      <c r="M87" s="132">
        <v>0</v>
      </c>
      <c r="N87" s="133" t="s">
        <v>0</v>
      </c>
    </row>
    <row r="88" spans="1:14" x14ac:dyDescent="0.25">
      <c r="A88" s="206" t="s">
        <v>40</v>
      </c>
      <c r="B88" s="207"/>
      <c r="C88" s="52"/>
      <c r="D88" s="52"/>
      <c r="E88" s="193"/>
      <c r="F88" s="14" t="s">
        <v>75</v>
      </c>
      <c r="G88" s="44">
        <v>0</v>
      </c>
      <c r="H88" s="148" t="s">
        <v>0</v>
      </c>
      <c r="I88" s="153" t="s">
        <v>0</v>
      </c>
      <c r="J88" s="66">
        <f>SUMPRODUCT(($H88="r")*(G88)+($I88="r")*(G88))+'8'!J88-K88-M88</f>
        <v>0</v>
      </c>
      <c r="K88" s="138">
        <v>0</v>
      </c>
      <c r="L88" s="139" t="s">
        <v>0</v>
      </c>
      <c r="M88" s="132">
        <v>0</v>
      </c>
      <c r="N88" s="133"/>
    </row>
    <row r="89" spans="1:14" x14ac:dyDescent="0.25">
      <c r="A89" s="206" t="s">
        <v>41</v>
      </c>
      <c r="B89" s="207"/>
      <c r="C89" s="52"/>
      <c r="D89" s="52"/>
      <c r="E89" s="193"/>
      <c r="F89" s="14" t="s">
        <v>75</v>
      </c>
      <c r="G89" s="44">
        <v>0</v>
      </c>
      <c r="H89" s="148" t="s">
        <v>0</v>
      </c>
      <c r="I89" s="153" t="s">
        <v>0</v>
      </c>
      <c r="J89" s="66">
        <f>SUMPRODUCT(($H89="r")*(G89)+($I89="r")*(G89))+'8'!J89-K89-M89</f>
        <v>0</v>
      </c>
      <c r="K89" s="138">
        <v>0</v>
      </c>
      <c r="L89" s="139" t="s">
        <v>0</v>
      </c>
      <c r="M89" s="132">
        <v>0</v>
      </c>
      <c r="N89" s="133"/>
    </row>
    <row r="90" spans="1:14" x14ac:dyDescent="0.25">
      <c r="A90" s="206" t="s">
        <v>42</v>
      </c>
      <c r="B90" s="207"/>
      <c r="C90" s="52"/>
      <c r="D90" s="52"/>
      <c r="E90" s="193"/>
      <c r="F90" s="14" t="s">
        <v>75</v>
      </c>
      <c r="G90" s="44">
        <v>0</v>
      </c>
      <c r="H90" s="148" t="s">
        <v>0</v>
      </c>
      <c r="I90" s="153" t="s">
        <v>0</v>
      </c>
      <c r="J90" s="66">
        <f>SUMPRODUCT(($H90="r")*(G90)+($I90="r")*(G90))+'8'!J90-K90-M90</f>
        <v>0</v>
      </c>
      <c r="K90" s="138">
        <v>0</v>
      </c>
      <c r="L90" s="139" t="s">
        <v>0</v>
      </c>
      <c r="M90" s="132">
        <v>0</v>
      </c>
      <c r="N90" s="133"/>
    </row>
    <row r="91" spans="1:14" x14ac:dyDescent="0.25">
      <c r="A91" s="206" t="s">
        <v>43</v>
      </c>
      <c r="B91" s="207"/>
      <c r="C91" s="52"/>
      <c r="D91" s="52"/>
      <c r="E91" s="193"/>
      <c r="F91" s="14" t="s">
        <v>75</v>
      </c>
      <c r="G91" s="44">
        <v>0</v>
      </c>
      <c r="H91" s="148" t="s">
        <v>0</v>
      </c>
      <c r="I91" s="153" t="s">
        <v>0</v>
      </c>
      <c r="J91" s="66">
        <f>SUMPRODUCT(($H91="r")*(G91)+($I91="r")*(G91))+'8'!J91-K91-M91</f>
        <v>0</v>
      </c>
      <c r="K91" s="138">
        <v>0</v>
      </c>
      <c r="L91" s="139" t="s">
        <v>0</v>
      </c>
      <c r="M91" s="132">
        <v>0</v>
      </c>
      <c r="N91" s="133"/>
    </row>
    <row r="92" spans="1:14" x14ac:dyDescent="0.25">
      <c r="A92" s="206" t="s">
        <v>44</v>
      </c>
      <c r="B92" s="207"/>
      <c r="C92" s="52"/>
      <c r="D92" s="52"/>
      <c r="E92" s="193"/>
      <c r="F92" s="14" t="s">
        <v>75</v>
      </c>
      <c r="G92" s="44">
        <v>0</v>
      </c>
      <c r="H92" s="148" t="s">
        <v>0</v>
      </c>
      <c r="I92" s="153" t="s">
        <v>0</v>
      </c>
      <c r="J92" s="66">
        <f>SUMPRODUCT(($H92="r")*(G92)+($I92="r")*(G92))+'8'!J92-K92-M92</f>
        <v>0</v>
      </c>
      <c r="K92" s="138">
        <v>0</v>
      </c>
      <c r="L92" s="139" t="s">
        <v>0</v>
      </c>
      <c r="M92" s="132">
        <v>0</v>
      </c>
      <c r="N92" s="133"/>
    </row>
    <row r="93" spans="1:14" ht="15.75" thickBot="1" x14ac:dyDescent="0.3">
      <c r="A93" s="206" t="s">
        <v>45</v>
      </c>
      <c r="B93" s="207"/>
      <c r="C93" s="162"/>
      <c r="D93" s="162"/>
      <c r="E93" s="194"/>
      <c r="F93" s="14" t="s">
        <v>75</v>
      </c>
      <c r="G93" s="44">
        <v>0</v>
      </c>
      <c r="H93" s="149" t="s">
        <v>0</v>
      </c>
      <c r="I93" s="154" t="s">
        <v>0</v>
      </c>
      <c r="J93" s="66">
        <f>SUMPRODUCT(($H93="r")*(G93)+($I93="r")*(G93))+'8'!J93-K93-M93</f>
        <v>0</v>
      </c>
      <c r="K93" s="138">
        <v>0</v>
      </c>
      <c r="L93" s="140" t="s">
        <v>0</v>
      </c>
      <c r="M93" s="132">
        <v>0</v>
      </c>
      <c r="N93" s="134"/>
    </row>
    <row r="94" spans="1:14" ht="15.75" thickBot="1" x14ac:dyDescent="0.3">
      <c r="A94" s="29" t="s">
        <v>109</v>
      </c>
      <c r="B94" s="53"/>
      <c r="C94" s="163"/>
      <c r="D94" s="163"/>
      <c r="E94" s="195"/>
      <c r="F94" s="74" t="s">
        <v>75</v>
      </c>
      <c r="G94" s="75">
        <v>0</v>
      </c>
      <c r="H94" s="73"/>
      <c r="I94" s="67"/>
      <c r="J94" s="55" t="s">
        <v>0</v>
      </c>
      <c r="K94" s="98">
        <v>0</v>
      </c>
      <c r="L94" s="136" t="s">
        <v>0</v>
      </c>
      <c r="M94" s="98">
        <v>0</v>
      </c>
      <c r="N94" s="56" t="s">
        <v>0</v>
      </c>
    </row>
    <row r="95" spans="1:14" x14ac:dyDescent="0.25">
      <c r="A95" s="206" t="s">
        <v>46</v>
      </c>
      <c r="B95" s="207"/>
      <c r="C95" s="164"/>
      <c r="D95" s="164"/>
      <c r="E95" s="196"/>
      <c r="F95" s="14" t="s">
        <v>75</v>
      </c>
      <c r="G95" s="44">
        <v>0</v>
      </c>
      <c r="H95" s="147" t="s">
        <v>0</v>
      </c>
      <c r="I95" s="152" t="s">
        <v>0</v>
      </c>
      <c r="J95" s="66">
        <f>SUMPRODUCT(($H95="r")*(G95)+($I95="r")*(G95))+'8'!J95-K95-M95</f>
        <v>0</v>
      </c>
      <c r="K95" s="138">
        <v>0</v>
      </c>
      <c r="L95" s="141"/>
      <c r="M95" s="132">
        <v>0</v>
      </c>
      <c r="N95" s="135"/>
    </row>
    <row r="96" spans="1:14" x14ac:dyDescent="0.25">
      <c r="A96" s="206" t="s">
        <v>47</v>
      </c>
      <c r="B96" s="207"/>
      <c r="C96" s="52"/>
      <c r="D96" s="52"/>
      <c r="E96" s="193"/>
      <c r="F96" s="14" t="s">
        <v>75</v>
      </c>
      <c r="G96" s="44">
        <v>0</v>
      </c>
      <c r="H96" s="148" t="s">
        <v>0</v>
      </c>
      <c r="I96" s="153" t="s">
        <v>0</v>
      </c>
      <c r="J96" s="66">
        <f>SUMPRODUCT(($H96="r")*(G96)+($I96="r")*(G96))+'8'!J96-K96-M96</f>
        <v>0</v>
      </c>
      <c r="K96" s="138">
        <v>0</v>
      </c>
      <c r="L96" s="139"/>
      <c r="M96" s="132">
        <v>0</v>
      </c>
      <c r="N96" s="133"/>
    </row>
    <row r="97" spans="1:14" x14ac:dyDescent="0.25">
      <c r="A97" s="206" t="s">
        <v>61</v>
      </c>
      <c r="B97" s="207"/>
      <c r="C97" s="52"/>
      <c r="D97" s="52"/>
      <c r="E97" s="193"/>
      <c r="F97" s="14" t="s">
        <v>75</v>
      </c>
      <c r="G97" s="44">
        <v>0</v>
      </c>
      <c r="H97" s="148" t="s">
        <v>0</v>
      </c>
      <c r="I97" s="153" t="s">
        <v>0</v>
      </c>
      <c r="J97" s="66">
        <f>SUMPRODUCT(($H97="r")*(G97)+($I97="r")*(G97))+'8'!J97-K97-M97</f>
        <v>0</v>
      </c>
      <c r="K97" s="138">
        <v>0</v>
      </c>
      <c r="L97" s="139"/>
      <c r="M97" s="132">
        <v>0</v>
      </c>
      <c r="N97" s="133"/>
    </row>
    <row r="98" spans="1:14" x14ac:dyDescent="0.25">
      <c r="A98" s="206" t="s">
        <v>94</v>
      </c>
      <c r="B98" s="207"/>
      <c r="C98" s="52"/>
      <c r="D98" s="52"/>
      <c r="E98" s="193"/>
      <c r="F98" s="14" t="s">
        <v>75</v>
      </c>
      <c r="G98" s="44">
        <v>0</v>
      </c>
      <c r="H98" s="148" t="s">
        <v>0</v>
      </c>
      <c r="I98" s="153" t="s">
        <v>0</v>
      </c>
      <c r="J98" s="66">
        <f>SUMPRODUCT(($H98="r")*(G98)+($I98="r")*(G98))+'8'!J98-K98-M98</f>
        <v>0</v>
      </c>
      <c r="K98" s="138">
        <v>0</v>
      </c>
      <c r="L98" s="139"/>
      <c r="M98" s="132">
        <v>0</v>
      </c>
      <c r="N98" s="133"/>
    </row>
    <row r="99" spans="1:14" x14ac:dyDescent="0.25">
      <c r="A99" s="206" t="s">
        <v>95</v>
      </c>
      <c r="B99" s="207"/>
      <c r="C99" s="52"/>
      <c r="D99" s="52"/>
      <c r="E99" s="193"/>
      <c r="F99" s="14" t="s">
        <v>75</v>
      </c>
      <c r="G99" s="44">
        <v>0</v>
      </c>
      <c r="H99" s="148" t="s">
        <v>0</v>
      </c>
      <c r="I99" s="153" t="s">
        <v>0</v>
      </c>
      <c r="J99" s="66">
        <f>SUMPRODUCT(($H99="r")*(G99)+($I99="r")*(G99))+'8'!J99-K99-M99</f>
        <v>0</v>
      </c>
      <c r="K99" s="138">
        <v>0</v>
      </c>
      <c r="L99" s="139"/>
      <c r="M99" s="132">
        <v>0</v>
      </c>
      <c r="N99" s="133"/>
    </row>
    <row r="100" spans="1:14" x14ac:dyDescent="0.25">
      <c r="A100" s="206" t="s">
        <v>96</v>
      </c>
      <c r="B100" s="207"/>
      <c r="C100" s="52"/>
      <c r="D100" s="52"/>
      <c r="E100" s="193"/>
      <c r="F100" s="14" t="s">
        <v>75</v>
      </c>
      <c r="G100" s="44">
        <v>0</v>
      </c>
      <c r="H100" s="148" t="s">
        <v>0</v>
      </c>
      <c r="I100" s="153" t="s">
        <v>0</v>
      </c>
      <c r="J100" s="66">
        <f>SUMPRODUCT(($H100="r")*(G100)+($I100="r")*(G100))+'8'!J100-K100-M100</f>
        <v>0</v>
      </c>
      <c r="K100" s="138">
        <v>0</v>
      </c>
      <c r="L100" s="139"/>
      <c r="M100" s="132">
        <v>0</v>
      </c>
      <c r="N100" s="133"/>
    </row>
    <row r="101" spans="1:14" ht="15.75" thickBot="1" x14ac:dyDescent="0.3">
      <c r="A101" s="206" t="s">
        <v>97</v>
      </c>
      <c r="B101" s="207"/>
      <c r="C101" s="52"/>
      <c r="D101" s="52"/>
      <c r="E101" s="193"/>
      <c r="F101" s="14" t="s">
        <v>75</v>
      </c>
      <c r="G101" s="44">
        <v>0</v>
      </c>
      <c r="H101" s="149" t="s">
        <v>0</v>
      </c>
      <c r="I101" s="154" t="s">
        <v>0</v>
      </c>
      <c r="J101" s="66">
        <f>SUMPRODUCT(($H101="r")*(G101)+($I101="r")*(G101))+'8'!J101-K101-M101</f>
        <v>0</v>
      </c>
      <c r="K101" s="138">
        <v>0</v>
      </c>
      <c r="L101" s="139"/>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x14ac:dyDescent="0.25">
      <c r="A104" s="28"/>
      <c r="B104" s="28"/>
      <c r="F104" s="11"/>
      <c r="G104" s="5"/>
      <c r="H104" s="6"/>
      <c r="I104" s="6"/>
    </row>
    <row r="105" spans="1:14" x14ac:dyDescent="0.25">
      <c r="B105" s="99" t="s">
        <v>0</v>
      </c>
    </row>
    <row r="106" spans="1:14" ht="15.75" thickBot="1" x14ac:dyDescent="0.3">
      <c r="A106" s="114" t="s">
        <v>9</v>
      </c>
      <c r="B106" s="94" t="s">
        <v>115</v>
      </c>
      <c r="C106" s="213" t="s">
        <v>153</v>
      </c>
      <c r="D106" s="214"/>
      <c r="E106" s="192" t="s">
        <v>151</v>
      </c>
      <c r="F106" s="122" t="s">
        <v>126</v>
      </c>
      <c r="G106" s="47" t="s">
        <v>2</v>
      </c>
      <c r="H106" s="81">
        <f>H86+1</f>
        <v>42476</v>
      </c>
      <c r="I106" s="81">
        <f>I86+1</f>
        <v>42483</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7" t="s">
        <v>0</v>
      </c>
      <c r="I107" s="152" t="s">
        <v>0</v>
      </c>
      <c r="J107" s="66">
        <f>SUMPRODUCT(($H107="r")*(G107)+($I107="r")*(G107))+'8'!J107-K107-M107</f>
        <v>0</v>
      </c>
      <c r="K107" s="138">
        <v>0</v>
      </c>
      <c r="L107" s="139" t="s">
        <v>0</v>
      </c>
      <c r="M107" s="132">
        <v>0</v>
      </c>
      <c r="N107" s="133" t="s">
        <v>0</v>
      </c>
    </row>
    <row r="108" spans="1:14" x14ac:dyDescent="0.25">
      <c r="A108" s="206" t="s">
        <v>49</v>
      </c>
      <c r="B108" s="207"/>
      <c r="C108" s="176"/>
      <c r="D108" s="166"/>
      <c r="E108" s="198"/>
      <c r="F108" s="14" t="s">
        <v>75</v>
      </c>
      <c r="G108" s="44">
        <v>0</v>
      </c>
      <c r="H108" s="148" t="s">
        <v>0</v>
      </c>
      <c r="I108" s="153" t="s">
        <v>0</v>
      </c>
      <c r="J108" s="66">
        <f>SUMPRODUCT(($H108="r")*(G108)+($I108="r")*(G108))+'8'!J108-K108-M108</f>
        <v>0</v>
      </c>
      <c r="K108" s="138">
        <v>0</v>
      </c>
      <c r="L108" s="139" t="s">
        <v>0</v>
      </c>
      <c r="M108" s="132">
        <v>0</v>
      </c>
      <c r="N108" s="133"/>
    </row>
    <row r="109" spans="1:14" x14ac:dyDescent="0.25">
      <c r="A109" s="206" t="s">
        <v>50</v>
      </c>
      <c r="B109" s="207"/>
      <c r="C109" s="176"/>
      <c r="D109" s="166"/>
      <c r="E109" s="198"/>
      <c r="F109" s="14" t="s">
        <v>75</v>
      </c>
      <c r="G109" s="44">
        <v>0</v>
      </c>
      <c r="H109" s="148" t="s">
        <v>0</v>
      </c>
      <c r="I109" s="153" t="s">
        <v>0</v>
      </c>
      <c r="J109" s="66">
        <f>SUMPRODUCT(($H109="r")*(G109)+($I109="r")*(G109))+'8'!J109-K109-M109</f>
        <v>0</v>
      </c>
      <c r="K109" s="138">
        <v>0</v>
      </c>
      <c r="L109" s="139" t="s">
        <v>0</v>
      </c>
      <c r="M109" s="132">
        <v>0</v>
      </c>
      <c r="N109" s="133"/>
    </row>
    <row r="110" spans="1:14" x14ac:dyDescent="0.25">
      <c r="A110" s="206" t="s">
        <v>51</v>
      </c>
      <c r="B110" s="207"/>
      <c r="C110" s="176"/>
      <c r="D110" s="166"/>
      <c r="E110" s="198"/>
      <c r="F110" s="14" t="s">
        <v>75</v>
      </c>
      <c r="G110" s="44">
        <v>0</v>
      </c>
      <c r="H110" s="148" t="s">
        <v>0</v>
      </c>
      <c r="I110" s="153" t="s">
        <v>0</v>
      </c>
      <c r="J110" s="66">
        <f>SUMPRODUCT(($H110="r")*(G110)+($I110="r")*(G110))+'8'!J110-K110-M110</f>
        <v>0</v>
      </c>
      <c r="K110" s="138">
        <v>0</v>
      </c>
      <c r="L110" s="139" t="s">
        <v>0</v>
      </c>
      <c r="M110" s="132">
        <v>0</v>
      </c>
      <c r="N110" s="133"/>
    </row>
    <row r="111" spans="1:14" x14ac:dyDescent="0.25">
      <c r="A111" s="206" t="s">
        <v>52</v>
      </c>
      <c r="B111" s="207"/>
      <c r="C111" s="177"/>
      <c r="D111" s="166"/>
      <c r="E111" s="198"/>
      <c r="F111" s="14" t="s">
        <v>75</v>
      </c>
      <c r="G111" s="44">
        <v>0</v>
      </c>
      <c r="H111" s="148" t="s">
        <v>0</v>
      </c>
      <c r="I111" s="153" t="s">
        <v>0</v>
      </c>
      <c r="J111" s="66">
        <f>SUMPRODUCT(($H111="r")*(G111)+($I111="r")*(G111))+'8'!J111-K111-M111</f>
        <v>0</v>
      </c>
      <c r="K111" s="138">
        <v>0</v>
      </c>
      <c r="L111" s="139" t="s">
        <v>0</v>
      </c>
      <c r="M111" s="132">
        <v>0</v>
      </c>
      <c r="N111" s="133"/>
    </row>
    <row r="112" spans="1:14" x14ac:dyDescent="0.25">
      <c r="A112" s="206" t="s">
        <v>53</v>
      </c>
      <c r="B112" s="207"/>
      <c r="C112" s="177"/>
      <c r="D112" s="166"/>
      <c r="E112" s="198"/>
      <c r="F112" s="14" t="s">
        <v>75</v>
      </c>
      <c r="G112" s="44">
        <v>0</v>
      </c>
      <c r="H112" s="148" t="s">
        <v>0</v>
      </c>
      <c r="I112" s="153" t="s">
        <v>0</v>
      </c>
      <c r="J112" s="66">
        <f>SUMPRODUCT(($H112="r")*(G112)+($I112="r")*(G112))+'8'!J112-K112-M112</f>
        <v>0</v>
      </c>
      <c r="K112" s="138">
        <v>0</v>
      </c>
      <c r="L112" s="139" t="s">
        <v>0</v>
      </c>
      <c r="M112" s="132">
        <v>0</v>
      </c>
      <c r="N112" s="133"/>
    </row>
    <row r="113" spans="1:14" ht="15.75" thickBot="1" x14ac:dyDescent="0.3">
      <c r="A113" s="206" t="s">
        <v>54</v>
      </c>
      <c r="B113" s="207"/>
      <c r="C113" s="178"/>
      <c r="D113" s="168"/>
      <c r="E113" s="199"/>
      <c r="F113" s="14" t="s">
        <v>75</v>
      </c>
      <c r="G113" s="44">
        <v>0</v>
      </c>
      <c r="H113" s="149" t="s">
        <v>0</v>
      </c>
      <c r="I113" s="154" t="s">
        <v>0</v>
      </c>
      <c r="J113" s="66">
        <f>SUMPRODUCT(($H113="r")*(G113)+($I113="r")*(G113))+'8'!J113-K113-M113</f>
        <v>0</v>
      </c>
      <c r="K113" s="138">
        <v>0</v>
      </c>
      <c r="L113" s="140" t="s">
        <v>0</v>
      </c>
      <c r="M113" s="132">
        <v>0</v>
      </c>
      <c r="N113" s="134"/>
    </row>
    <row r="114" spans="1:14" ht="15.75" thickBot="1" x14ac:dyDescent="0.3">
      <c r="A114" s="29" t="s">
        <v>109</v>
      </c>
      <c r="B114" s="53"/>
      <c r="C114" s="163"/>
      <c r="D114" s="163"/>
      <c r="E114" s="195"/>
      <c r="F114" s="74" t="s">
        <v>75</v>
      </c>
      <c r="G114" s="75">
        <v>0</v>
      </c>
      <c r="H114" s="73"/>
      <c r="I114" s="67"/>
      <c r="J114" s="55" t="s">
        <v>0</v>
      </c>
      <c r="K114" s="98">
        <v>0</v>
      </c>
      <c r="L114" s="136" t="s">
        <v>0</v>
      </c>
      <c r="M114" s="98">
        <v>0</v>
      </c>
      <c r="N114" s="56" t="s">
        <v>0</v>
      </c>
    </row>
    <row r="115" spans="1:14" x14ac:dyDescent="0.25">
      <c r="A115" s="206" t="s">
        <v>55</v>
      </c>
      <c r="B115" s="207"/>
      <c r="C115" s="175"/>
      <c r="D115" s="165"/>
      <c r="E115" s="197"/>
      <c r="F115" s="14" t="s">
        <v>75</v>
      </c>
      <c r="G115" s="44">
        <v>0</v>
      </c>
      <c r="H115" s="147" t="s">
        <v>0</v>
      </c>
      <c r="I115" s="152" t="s">
        <v>0</v>
      </c>
      <c r="J115" s="66">
        <f>SUMPRODUCT(($H115="r")*(G115)+($I115="r")*(G115))+'8'!J115-K115-M115</f>
        <v>0</v>
      </c>
      <c r="K115" s="138">
        <v>0</v>
      </c>
      <c r="L115" s="141"/>
      <c r="M115" s="132">
        <v>0</v>
      </c>
      <c r="N115" s="135"/>
    </row>
    <row r="116" spans="1:14" x14ac:dyDescent="0.25">
      <c r="A116" s="206" t="s">
        <v>56</v>
      </c>
      <c r="B116" s="207"/>
      <c r="C116" s="176"/>
      <c r="D116" s="166"/>
      <c r="E116" s="198"/>
      <c r="F116" s="14" t="s">
        <v>75</v>
      </c>
      <c r="G116" s="44">
        <v>0</v>
      </c>
      <c r="H116" s="148" t="s">
        <v>0</v>
      </c>
      <c r="I116" s="153" t="s">
        <v>0</v>
      </c>
      <c r="J116" s="66">
        <f>SUMPRODUCT(($H116="r")*(G116)+($I116="r")*(G116))+'8'!J116-K116-M116</f>
        <v>0</v>
      </c>
      <c r="K116" s="138">
        <v>0</v>
      </c>
      <c r="L116" s="139"/>
      <c r="M116" s="132">
        <v>0</v>
      </c>
      <c r="N116" s="133"/>
    </row>
    <row r="117" spans="1:14" x14ac:dyDescent="0.25">
      <c r="A117" s="206" t="s">
        <v>62</v>
      </c>
      <c r="B117" s="207"/>
      <c r="C117" s="176"/>
      <c r="D117" s="166"/>
      <c r="E117" s="198"/>
      <c r="F117" s="14" t="s">
        <v>75</v>
      </c>
      <c r="G117" s="44">
        <v>0</v>
      </c>
      <c r="H117" s="148" t="s">
        <v>0</v>
      </c>
      <c r="I117" s="153" t="s">
        <v>0</v>
      </c>
      <c r="J117" s="66">
        <f>SUMPRODUCT(($H117="r")*(G117)+($I117="r")*(G117))+'8'!J117-K117-M117</f>
        <v>0</v>
      </c>
      <c r="K117" s="138">
        <v>0</v>
      </c>
      <c r="L117" s="139"/>
      <c r="M117" s="132">
        <v>0</v>
      </c>
      <c r="N117" s="133"/>
    </row>
    <row r="118" spans="1:14" x14ac:dyDescent="0.25">
      <c r="A118" s="206" t="s">
        <v>98</v>
      </c>
      <c r="B118" s="207"/>
      <c r="C118" s="177"/>
      <c r="D118" s="166"/>
      <c r="E118" s="198"/>
      <c r="F118" s="14" t="s">
        <v>75</v>
      </c>
      <c r="G118" s="44">
        <v>0</v>
      </c>
      <c r="H118" s="148" t="s">
        <v>0</v>
      </c>
      <c r="I118" s="153" t="s">
        <v>0</v>
      </c>
      <c r="J118" s="66">
        <f>SUMPRODUCT(($H118="r")*(G118)+($I118="r")*(G118))+'8'!J118-K118-M118</f>
        <v>0</v>
      </c>
      <c r="K118" s="138">
        <v>0</v>
      </c>
      <c r="L118" s="139"/>
      <c r="M118" s="132">
        <v>0</v>
      </c>
      <c r="N118" s="133"/>
    </row>
    <row r="119" spans="1:14" x14ac:dyDescent="0.25">
      <c r="A119" s="206" t="s">
        <v>99</v>
      </c>
      <c r="B119" s="207"/>
      <c r="C119" s="175"/>
      <c r="D119" s="166"/>
      <c r="E119" s="198"/>
      <c r="F119" s="14" t="s">
        <v>75</v>
      </c>
      <c r="G119" s="44">
        <v>0</v>
      </c>
      <c r="H119" s="148" t="s">
        <v>0</v>
      </c>
      <c r="I119" s="153" t="s">
        <v>0</v>
      </c>
      <c r="J119" s="66">
        <f>SUMPRODUCT(($H119="r")*(G119)+($I119="r")*(G119))+'8'!J119-K119-M119</f>
        <v>0</v>
      </c>
      <c r="K119" s="138">
        <v>0</v>
      </c>
      <c r="L119" s="139"/>
      <c r="M119" s="132">
        <v>0</v>
      </c>
      <c r="N119" s="133"/>
    </row>
    <row r="120" spans="1:14" x14ac:dyDescent="0.25">
      <c r="A120" s="206" t="s">
        <v>100</v>
      </c>
      <c r="B120" s="207"/>
      <c r="C120" s="176"/>
      <c r="D120" s="166"/>
      <c r="E120" s="198"/>
      <c r="F120" s="14" t="s">
        <v>75</v>
      </c>
      <c r="G120" s="44">
        <v>0</v>
      </c>
      <c r="H120" s="148" t="s">
        <v>0</v>
      </c>
      <c r="I120" s="153" t="s">
        <v>0</v>
      </c>
      <c r="J120" s="66">
        <f>SUMPRODUCT(($H120="r")*(G120)+($I120="r")*(G120))+'8'!J120-K120-M120</f>
        <v>0</v>
      </c>
      <c r="K120" s="138">
        <v>0</v>
      </c>
      <c r="L120" s="139"/>
      <c r="M120" s="132">
        <v>0</v>
      </c>
      <c r="N120" s="133"/>
    </row>
    <row r="121" spans="1:14" ht="15.75" thickBot="1" x14ac:dyDescent="0.3">
      <c r="A121" s="206" t="s">
        <v>101</v>
      </c>
      <c r="B121" s="207"/>
      <c r="C121" s="176"/>
      <c r="D121" s="166"/>
      <c r="E121" s="198"/>
      <c r="F121" s="14" t="s">
        <v>75</v>
      </c>
      <c r="G121" s="44">
        <v>0</v>
      </c>
      <c r="H121" s="149" t="s">
        <v>0</v>
      </c>
      <c r="I121" s="154" t="s">
        <v>0</v>
      </c>
      <c r="J121" s="66">
        <f>SUMPRODUCT(($H121="r")*(G121)+($I121="r")*(G121))+'8'!J121-K121-M121</f>
        <v>0</v>
      </c>
      <c r="K121" s="138">
        <v>0</v>
      </c>
      <c r="L121" s="139"/>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x14ac:dyDescent="0.25">
      <c r="A124" s="28"/>
      <c r="B124" s="28"/>
      <c r="F124" s="19"/>
      <c r="G124" s="5"/>
      <c r="H124" s="17"/>
      <c r="I124" s="17"/>
    </row>
    <row r="125" spans="1:14" x14ac:dyDescent="0.25">
      <c r="A125" s="19"/>
      <c r="B125" s="99" t="s">
        <v>0</v>
      </c>
      <c r="F125" s="19"/>
      <c r="G125" s="5"/>
      <c r="H125" s="17"/>
      <c r="I125" s="17"/>
    </row>
    <row r="126" spans="1:14" ht="15.75" thickBot="1" x14ac:dyDescent="0.3">
      <c r="A126" s="114" t="s">
        <v>63</v>
      </c>
      <c r="B126" s="94" t="s">
        <v>115</v>
      </c>
      <c r="C126" s="213" t="s">
        <v>153</v>
      </c>
      <c r="D126" s="214"/>
      <c r="E126" s="192" t="s">
        <v>151</v>
      </c>
      <c r="F126" s="122" t="s">
        <v>126</v>
      </c>
      <c r="G126" s="47" t="s">
        <v>2</v>
      </c>
      <c r="H126" s="81">
        <f>H106+1</f>
        <v>42477</v>
      </c>
      <c r="I126" s="81">
        <f>I106+1</f>
        <v>42484</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7" t="s">
        <v>0</v>
      </c>
      <c r="I127" s="152" t="s">
        <v>0</v>
      </c>
      <c r="J127" s="66">
        <f>SUMPRODUCT(($H127="r")*(G127)+($I127="r")*(G127))+'8'!J127-K127-M127</f>
        <v>0</v>
      </c>
      <c r="K127" s="138">
        <v>0</v>
      </c>
      <c r="L127" s="139" t="s">
        <v>0</v>
      </c>
      <c r="M127" s="132">
        <v>0</v>
      </c>
      <c r="N127" s="133" t="s">
        <v>0</v>
      </c>
    </row>
    <row r="128" spans="1:14" x14ac:dyDescent="0.25">
      <c r="A128" s="206" t="s">
        <v>65</v>
      </c>
      <c r="B128" s="207"/>
      <c r="C128" s="176"/>
      <c r="D128" s="166"/>
      <c r="E128" s="198"/>
      <c r="F128" s="14" t="s">
        <v>75</v>
      </c>
      <c r="G128" s="44">
        <v>0</v>
      </c>
      <c r="H128" s="148" t="s">
        <v>0</v>
      </c>
      <c r="I128" s="153" t="s">
        <v>0</v>
      </c>
      <c r="J128" s="66">
        <f>SUMPRODUCT(($H128="r")*(G128)+($I128="r")*(G128))+'8'!J128-K128-M128</f>
        <v>0</v>
      </c>
      <c r="K128" s="138">
        <v>0</v>
      </c>
      <c r="L128" s="139" t="s">
        <v>0</v>
      </c>
      <c r="M128" s="132">
        <v>0</v>
      </c>
      <c r="N128" s="133"/>
    </row>
    <row r="129" spans="1:14" x14ac:dyDescent="0.25">
      <c r="A129" s="206" t="s">
        <v>66</v>
      </c>
      <c r="B129" s="207"/>
      <c r="C129" s="176"/>
      <c r="D129" s="166"/>
      <c r="E129" s="198"/>
      <c r="F129" s="14" t="s">
        <v>75</v>
      </c>
      <c r="G129" s="44">
        <v>0</v>
      </c>
      <c r="H129" s="148" t="s">
        <v>0</v>
      </c>
      <c r="I129" s="153" t="s">
        <v>0</v>
      </c>
      <c r="J129" s="66">
        <f>SUMPRODUCT(($H129="r")*(G129)+($I129="r")*(G129))+'8'!J129-K129-M129</f>
        <v>0</v>
      </c>
      <c r="K129" s="138">
        <v>0</v>
      </c>
      <c r="L129" s="139" t="s">
        <v>0</v>
      </c>
      <c r="M129" s="132">
        <v>0</v>
      </c>
      <c r="N129" s="133"/>
    </row>
    <row r="130" spans="1:14" x14ac:dyDescent="0.25">
      <c r="A130" s="206" t="s">
        <v>67</v>
      </c>
      <c r="B130" s="207"/>
      <c r="C130" s="176"/>
      <c r="D130" s="166"/>
      <c r="E130" s="198"/>
      <c r="F130" s="14" t="s">
        <v>75</v>
      </c>
      <c r="G130" s="44">
        <v>0</v>
      </c>
      <c r="H130" s="148" t="s">
        <v>0</v>
      </c>
      <c r="I130" s="153" t="s">
        <v>0</v>
      </c>
      <c r="J130" s="66">
        <f>SUMPRODUCT(($H130="r")*(G130)+($I130="r")*(G130))+'8'!J130-K130-M130</f>
        <v>0</v>
      </c>
      <c r="K130" s="138">
        <v>0</v>
      </c>
      <c r="L130" s="139" t="s">
        <v>0</v>
      </c>
      <c r="M130" s="132">
        <v>0</v>
      </c>
      <c r="N130" s="133"/>
    </row>
    <row r="131" spans="1:14" x14ac:dyDescent="0.25">
      <c r="A131" s="206" t="s">
        <v>68</v>
      </c>
      <c r="B131" s="207"/>
      <c r="C131" s="176"/>
      <c r="D131" s="166"/>
      <c r="E131" s="198"/>
      <c r="F131" s="14" t="s">
        <v>75</v>
      </c>
      <c r="G131" s="44">
        <v>0</v>
      </c>
      <c r="H131" s="148" t="s">
        <v>0</v>
      </c>
      <c r="I131" s="153" t="s">
        <v>0</v>
      </c>
      <c r="J131" s="66">
        <f>SUMPRODUCT(($H131="r")*(G131)+($I131="r")*(G131))+'8'!J131-K131-M131</f>
        <v>0</v>
      </c>
      <c r="K131" s="138">
        <v>0</v>
      </c>
      <c r="L131" s="139" t="s">
        <v>0</v>
      </c>
      <c r="M131" s="132">
        <v>0</v>
      </c>
      <c r="N131" s="133"/>
    </row>
    <row r="132" spans="1:14" x14ac:dyDescent="0.25">
      <c r="A132" s="206" t="s">
        <v>69</v>
      </c>
      <c r="B132" s="207"/>
      <c r="C132" s="176"/>
      <c r="D132" s="166"/>
      <c r="E132" s="198"/>
      <c r="F132" s="14" t="s">
        <v>75</v>
      </c>
      <c r="G132" s="44">
        <v>0</v>
      </c>
      <c r="H132" s="148" t="s">
        <v>0</v>
      </c>
      <c r="I132" s="153" t="s">
        <v>0</v>
      </c>
      <c r="J132" s="66">
        <f>SUMPRODUCT(($H132="r")*(G132)+($I132="r")*(G132))+'8'!J132-K132-M132</f>
        <v>0</v>
      </c>
      <c r="K132" s="138">
        <v>0</v>
      </c>
      <c r="L132" s="139" t="s">
        <v>0</v>
      </c>
      <c r="M132" s="132">
        <v>0</v>
      </c>
      <c r="N132" s="133"/>
    </row>
    <row r="133" spans="1:14" ht="15.75" thickBot="1" x14ac:dyDescent="0.3">
      <c r="A133" s="206" t="s">
        <v>70</v>
      </c>
      <c r="B133" s="207"/>
      <c r="C133" s="179"/>
      <c r="D133" s="168"/>
      <c r="E133" s="199"/>
      <c r="F133" s="14" t="s">
        <v>75</v>
      </c>
      <c r="G133" s="44">
        <v>0</v>
      </c>
      <c r="H133" s="149" t="s">
        <v>0</v>
      </c>
      <c r="I133" s="154" t="s">
        <v>0</v>
      </c>
      <c r="J133" s="66">
        <f>SUMPRODUCT(($H133="r")*(G133)+($I133="r")*(G133))+'8'!J133-K133-M133</f>
        <v>0</v>
      </c>
      <c r="K133" s="138">
        <v>0</v>
      </c>
      <c r="L133" s="140" t="s">
        <v>0</v>
      </c>
      <c r="M133" s="132">
        <v>0</v>
      </c>
      <c r="N133" s="134"/>
    </row>
    <row r="134" spans="1:14" ht="15.75" thickBot="1" x14ac:dyDescent="0.3">
      <c r="A134" s="29" t="s">
        <v>109</v>
      </c>
      <c r="B134" s="53"/>
      <c r="C134" s="163"/>
      <c r="D134" s="163"/>
      <c r="E134" s="195"/>
      <c r="F134" s="74" t="s">
        <v>75</v>
      </c>
      <c r="G134" s="75">
        <v>0</v>
      </c>
      <c r="H134" s="73"/>
      <c r="I134" s="67"/>
      <c r="J134" s="55" t="s">
        <v>0</v>
      </c>
      <c r="K134" s="98">
        <v>0</v>
      </c>
      <c r="L134" s="136" t="s">
        <v>0</v>
      </c>
      <c r="M134" s="98">
        <v>0</v>
      </c>
      <c r="N134" s="56" t="s">
        <v>0</v>
      </c>
    </row>
    <row r="135" spans="1:14" x14ac:dyDescent="0.25">
      <c r="A135" s="246" t="s">
        <v>71</v>
      </c>
      <c r="B135" s="247"/>
      <c r="C135" s="180"/>
      <c r="D135" s="169"/>
      <c r="E135" s="200"/>
      <c r="F135" s="14" t="s">
        <v>75</v>
      </c>
      <c r="G135" s="44">
        <v>0</v>
      </c>
      <c r="H135" s="147" t="s">
        <v>0</v>
      </c>
      <c r="I135" s="152" t="s">
        <v>0</v>
      </c>
      <c r="J135" s="66">
        <f>SUMPRODUCT(($H135="r")*(G135)+($I135="r")*(G135))+'8'!J135-K135-M135</f>
        <v>0</v>
      </c>
      <c r="K135" s="138">
        <v>0</v>
      </c>
      <c r="L135" s="141"/>
      <c r="M135" s="132">
        <v>0</v>
      </c>
      <c r="N135" s="135"/>
    </row>
    <row r="136" spans="1:14" x14ac:dyDescent="0.25">
      <c r="A136" s="246" t="s">
        <v>72</v>
      </c>
      <c r="B136" s="247"/>
      <c r="C136" s="181"/>
      <c r="D136" s="170"/>
      <c r="E136" s="201"/>
      <c r="F136" s="14" t="s">
        <v>75</v>
      </c>
      <c r="G136" s="44">
        <v>0</v>
      </c>
      <c r="H136" s="148" t="s">
        <v>0</v>
      </c>
      <c r="I136" s="153" t="s">
        <v>0</v>
      </c>
      <c r="J136" s="66">
        <f>SUMPRODUCT(($H136="r")*(G136)+($I136="r")*(G136))+'8'!J136-K136-M136</f>
        <v>0</v>
      </c>
      <c r="K136" s="138">
        <v>0</v>
      </c>
      <c r="L136" s="139"/>
      <c r="M136" s="132">
        <v>0</v>
      </c>
      <c r="N136" s="133"/>
    </row>
    <row r="137" spans="1:14" x14ac:dyDescent="0.25">
      <c r="A137" s="246" t="s">
        <v>73</v>
      </c>
      <c r="B137" s="247"/>
      <c r="C137" s="181"/>
      <c r="D137" s="170"/>
      <c r="E137" s="201"/>
      <c r="F137" s="14" t="s">
        <v>75</v>
      </c>
      <c r="G137" s="44">
        <v>0</v>
      </c>
      <c r="H137" s="148" t="s">
        <v>0</v>
      </c>
      <c r="I137" s="153" t="s">
        <v>0</v>
      </c>
      <c r="J137" s="66">
        <f>SUMPRODUCT(($H137="r")*(G137)+($I137="r")*(G137))+'8'!J137-K137-M137</f>
        <v>0</v>
      </c>
      <c r="K137" s="138">
        <v>0</v>
      </c>
      <c r="L137" s="139"/>
      <c r="M137" s="132">
        <v>0</v>
      </c>
      <c r="N137" s="133"/>
    </row>
    <row r="138" spans="1:14" x14ac:dyDescent="0.25">
      <c r="A138" s="246" t="s">
        <v>102</v>
      </c>
      <c r="B138" s="247"/>
      <c r="C138" s="181"/>
      <c r="D138" s="170"/>
      <c r="E138" s="201"/>
      <c r="F138" s="14" t="s">
        <v>75</v>
      </c>
      <c r="G138" s="44">
        <v>0</v>
      </c>
      <c r="H138" s="148" t="s">
        <v>0</v>
      </c>
      <c r="I138" s="153" t="s">
        <v>0</v>
      </c>
      <c r="J138" s="66">
        <f>SUMPRODUCT(($H138="r")*(G138)+($I138="r")*(G138))+'8'!J138-K138-M138</f>
        <v>0</v>
      </c>
      <c r="K138" s="138">
        <v>0</v>
      </c>
      <c r="L138" s="139"/>
      <c r="M138" s="132">
        <v>0</v>
      </c>
      <c r="N138" s="133"/>
    </row>
    <row r="139" spans="1:14" x14ac:dyDescent="0.25">
      <c r="A139" s="246" t="s">
        <v>103</v>
      </c>
      <c r="B139" s="247"/>
      <c r="C139" s="181"/>
      <c r="D139" s="170"/>
      <c r="E139" s="201"/>
      <c r="F139" s="14" t="s">
        <v>75</v>
      </c>
      <c r="G139" s="44">
        <v>0</v>
      </c>
      <c r="H139" s="148" t="s">
        <v>0</v>
      </c>
      <c r="I139" s="153" t="s">
        <v>0</v>
      </c>
      <c r="J139" s="66">
        <f>SUMPRODUCT(($H139="r")*(G139)+($I139="r")*(G139))+'8'!J139-K139-M139</f>
        <v>0</v>
      </c>
      <c r="K139" s="138">
        <v>0</v>
      </c>
      <c r="L139" s="139"/>
      <c r="M139" s="132">
        <v>0</v>
      </c>
      <c r="N139" s="133"/>
    </row>
    <row r="140" spans="1:14" x14ac:dyDescent="0.25">
      <c r="A140" s="246" t="s">
        <v>104</v>
      </c>
      <c r="B140" s="247"/>
      <c r="C140" s="181"/>
      <c r="D140" s="170"/>
      <c r="E140" s="201"/>
      <c r="F140" s="14" t="s">
        <v>75</v>
      </c>
      <c r="G140" s="44">
        <v>0</v>
      </c>
      <c r="H140" s="148" t="s">
        <v>0</v>
      </c>
      <c r="I140" s="153" t="s">
        <v>0</v>
      </c>
      <c r="J140" s="66">
        <f>SUMPRODUCT(($H140="r")*(G140)+($I140="r")*(G140))+'8'!J140-K140-M140</f>
        <v>0</v>
      </c>
      <c r="K140" s="138">
        <v>0</v>
      </c>
      <c r="L140" s="139"/>
      <c r="M140" s="132">
        <v>0</v>
      </c>
      <c r="N140" s="133"/>
    </row>
    <row r="141" spans="1:14" ht="15.75" thickBot="1" x14ac:dyDescent="0.3">
      <c r="A141" s="246" t="s">
        <v>105</v>
      </c>
      <c r="B141" s="247"/>
      <c r="C141" s="181"/>
      <c r="D141" s="170"/>
      <c r="E141" s="201"/>
      <c r="F141" s="14" t="s">
        <v>75</v>
      </c>
      <c r="G141" s="44">
        <v>0</v>
      </c>
      <c r="H141" s="149" t="s">
        <v>0</v>
      </c>
      <c r="I141" s="154" t="s">
        <v>0</v>
      </c>
      <c r="J141" s="66">
        <f>SUMPRODUCT(($H141="r")*(G141)+($I141="r")*(G141))+'8'!J141-K141-M141</f>
        <v>0</v>
      </c>
      <c r="K141" s="138">
        <v>0</v>
      </c>
      <c r="L141" s="139"/>
      <c r="M141" s="132">
        <v>0</v>
      </c>
      <c r="N141" s="133"/>
    </row>
    <row r="142" spans="1:14"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84"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78"/>
      <c r="B144" s="78"/>
      <c r="C144" s="171"/>
      <c r="D144" s="171"/>
      <c r="E144" s="171"/>
      <c r="F144" s="79"/>
      <c r="G144" s="22"/>
      <c r="H144" s="43"/>
      <c r="I144" s="43"/>
    </row>
    <row r="145" spans="1:11" x14ac:dyDescent="0.25">
      <c r="A145" s="77"/>
      <c r="B145" s="77"/>
      <c r="C145" s="51"/>
      <c r="D145" s="51"/>
      <c r="E145" s="51"/>
      <c r="F145" s="77"/>
      <c r="G145" s="77"/>
      <c r="H145" s="43"/>
      <c r="I145" s="43"/>
      <c r="J145" s="32"/>
    </row>
    <row r="146" spans="1:11" x14ac:dyDescent="0.25">
      <c r="A146" s="117" t="s">
        <v>110</v>
      </c>
      <c r="B146" s="77"/>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28" t="s">
        <v>0</v>
      </c>
      <c r="B148" s="229"/>
      <c r="C148" s="229"/>
      <c r="D148" s="229"/>
      <c r="E148" s="229"/>
      <c r="F148" s="230"/>
      <c r="G148" s="41">
        <v>0</v>
      </c>
      <c r="H148" s="222">
        <f>G148/60</f>
        <v>0</v>
      </c>
      <c r="I148" s="223"/>
      <c r="J148" s="35"/>
    </row>
    <row r="149" spans="1:11" x14ac:dyDescent="0.25">
      <c r="A149" s="228" t="s">
        <v>0</v>
      </c>
      <c r="B149" s="229"/>
      <c r="C149" s="229"/>
      <c r="D149" s="229"/>
      <c r="E149" s="229"/>
      <c r="F149" s="230"/>
      <c r="G149" s="41">
        <v>0</v>
      </c>
      <c r="H149" s="222">
        <f t="shared" ref="H149:H157" si="0">G149/60</f>
        <v>0</v>
      </c>
      <c r="I149" s="223"/>
      <c r="J149" s="35"/>
    </row>
    <row r="150" spans="1:11" x14ac:dyDescent="0.25">
      <c r="A150" s="228" t="s">
        <v>0</v>
      </c>
      <c r="B150" s="229"/>
      <c r="C150" s="229"/>
      <c r="D150" s="229"/>
      <c r="E150" s="229"/>
      <c r="F150" s="230"/>
      <c r="G150" s="41">
        <v>0</v>
      </c>
      <c r="H150" s="222">
        <f t="shared" si="0"/>
        <v>0</v>
      </c>
      <c r="I150" s="223"/>
      <c r="J150" s="35"/>
    </row>
    <row r="151" spans="1:11" x14ac:dyDescent="0.25">
      <c r="A151" s="228" t="s">
        <v>0</v>
      </c>
      <c r="B151" s="229"/>
      <c r="C151" s="229"/>
      <c r="D151" s="229"/>
      <c r="E151" s="229"/>
      <c r="F151" s="230"/>
      <c r="G151" s="41">
        <v>0</v>
      </c>
      <c r="H151" s="222">
        <f t="shared" si="0"/>
        <v>0</v>
      </c>
      <c r="I151" s="223"/>
      <c r="J151" s="35"/>
    </row>
    <row r="152" spans="1:11" x14ac:dyDescent="0.25">
      <c r="A152" s="228" t="s">
        <v>0</v>
      </c>
      <c r="B152" s="229"/>
      <c r="C152" s="229"/>
      <c r="D152" s="229"/>
      <c r="E152" s="229"/>
      <c r="F152" s="230"/>
      <c r="G152" s="41">
        <v>0</v>
      </c>
      <c r="H152" s="222">
        <f t="shared" si="0"/>
        <v>0</v>
      </c>
      <c r="I152" s="223"/>
      <c r="J152" s="35"/>
    </row>
    <row r="153" spans="1:11" x14ac:dyDescent="0.25">
      <c r="A153" s="228" t="s">
        <v>0</v>
      </c>
      <c r="B153" s="229"/>
      <c r="C153" s="229"/>
      <c r="D153" s="229"/>
      <c r="E153" s="229"/>
      <c r="F153" s="230"/>
      <c r="G153" s="41">
        <v>0</v>
      </c>
      <c r="H153" s="222">
        <f t="shared" si="0"/>
        <v>0</v>
      </c>
      <c r="I153" s="223"/>
      <c r="J153" s="35"/>
    </row>
    <row r="154" spans="1:11" x14ac:dyDescent="0.25">
      <c r="A154" s="228" t="s">
        <v>0</v>
      </c>
      <c r="B154" s="229"/>
      <c r="C154" s="229"/>
      <c r="D154" s="229"/>
      <c r="E154" s="229"/>
      <c r="F154" s="230"/>
      <c r="G154" s="41">
        <v>0</v>
      </c>
      <c r="H154" s="222">
        <f t="shared" si="0"/>
        <v>0</v>
      </c>
      <c r="I154" s="223"/>
      <c r="J154" s="35"/>
    </row>
    <row r="155" spans="1:11" x14ac:dyDescent="0.25">
      <c r="A155" s="228" t="s">
        <v>0</v>
      </c>
      <c r="B155" s="229"/>
      <c r="C155" s="229"/>
      <c r="D155" s="229"/>
      <c r="E155" s="229"/>
      <c r="F155" s="230"/>
      <c r="G155" s="41">
        <v>0</v>
      </c>
      <c r="H155" s="222">
        <f t="shared" si="0"/>
        <v>0</v>
      </c>
      <c r="I155" s="223"/>
      <c r="J155" s="35"/>
    </row>
    <row r="156" spans="1:11" x14ac:dyDescent="0.25">
      <c r="A156" s="228" t="s">
        <v>0</v>
      </c>
      <c r="B156" s="229"/>
      <c r="C156" s="229"/>
      <c r="D156" s="229"/>
      <c r="E156" s="229"/>
      <c r="F156" s="230"/>
      <c r="G156" s="41">
        <v>0</v>
      </c>
      <c r="H156" s="222">
        <f t="shared" si="0"/>
        <v>0</v>
      </c>
      <c r="I156" s="223"/>
      <c r="J156" s="35"/>
    </row>
    <row r="157" spans="1:11" x14ac:dyDescent="0.25">
      <c r="A157" s="228" t="s">
        <v>0</v>
      </c>
      <c r="B157" s="229"/>
      <c r="C157" s="229"/>
      <c r="D157" s="229"/>
      <c r="E157" s="229"/>
      <c r="F157" s="230"/>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0</v>
      </c>
      <c r="I159" s="219"/>
      <c r="J159" s="35"/>
    </row>
    <row r="160" spans="1:11" x14ac:dyDescent="0.25">
      <c r="A160" s="80"/>
      <c r="B160" s="80"/>
      <c r="C160" s="172"/>
      <c r="D160" s="172"/>
      <c r="E160" s="172"/>
      <c r="F160" s="92" t="s">
        <v>119</v>
      </c>
      <c r="G160" s="40">
        <v>0</v>
      </c>
      <c r="H160" s="220">
        <f>H159*G160</f>
        <v>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6"/>
      <c r="G162" s="40"/>
      <c r="H162" s="64"/>
      <c r="I162" s="64"/>
      <c r="J162" s="35"/>
    </row>
    <row r="163" spans="1:10" x14ac:dyDescent="0.25">
      <c r="A163" s="120" t="s">
        <v>124</v>
      </c>
      <c r="B163" s="39"/>
      <c r="C163" s="173"/>
      <c r="D163" s="173"/>
      <c r="E163" s="173"/>
      <c r="F163" s="76"/>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28" t="s">
        <v>0</v>
      </c>
      <c r="B165" s="229"/>
      <c r="C165" s="229"/>
      <c r="D165" s="229"/>
      <c r="E165" s="229"/>
      <c r="F165" s="230"/>
      <c r="G165" s="41">
        <v>0</v>
      </c>
      <c r="H165" s="239">
        <f>G165/60</f>
        <v>0</v>
      </c>
      <c r="I165" s="240"/>
      <c r="J165" s="35"/>
    </row>
    <row r="166" spans="1:10" x14ac:dyDescent="0.25">
      <c r="A166" s="228" t="s">
        <v>0</v>
      </c>
      <c r="B166" s="229"/>
      <c r="C166" s="229"/>
      <c r="D166" s="229"/>
      <c r="E166" s="229"/>
      <c r="F166" s="230"/>
      <c r="G166" s="41">
        <v>0</v>
      </c>
      <c r="H166" s="239">
        <f t="shared" ref="H166:H174" si="2">G166/60</f>
        <v>0</v>
      </c>
      <c r="I166" s="240"/>
      <c r="J166" s="35"/>
    </row>
    <row r="167" spans="1:10" x14ac:dyDescent="0.25">
      <c r="A167" s="228" t="s">
        <v>0</v>
      </c>
      <c r="B167" s="229"/>
      <c r="C167" s="229"/>
      <c r="D167" s="229"/>
      <c r="E167" s="229"/>
      <c r="F167" s="230"/>
      <c r="G167" s="41">
        <v>0</v>
      </c>
      <c r="H167" s="239">
        <f t="shared" si="2"/>
        <v>0</v>
      </c>
      <c r="I167" s="240"/>
      <c r="J167" s="35"/>
    </row>
    <row r="168" spans="1:10" x14ac:dyDescent="0.25">
      <c r="A168" s="228" t="s">
        <v>0</v>
      </c>
      <c r="B168" s="229"/>
      <c r="C168" s="229"/>
      <c r="D168" s="229"/>
      <c r="E168" s="229"/>
      <c r="F168" s="230"/>
      <c r="G168" s="41">
        <v>0</v>
      </c>
      <c r="H168" s="239">
        <f t="shared" si="2"/>
        <v>0</v>
      </c>
      <c r="I168" s="240"/>
      <c r="J168" s="35"/>
    </row>
    <row r="169" spans="1:10" x14ac:dyDescent="0.25">
      <c r="A169" s="228" t="s">
        <v>0</v>
      </c>
      <c r="B169" s="229"/>
      <c r="C169" s="229"/>
      <c r="D169" s="229"/>
      <c r="E169" s="229"/>
      <c r="F169" s="230"/>
      <c r="G169" s="41">
        <v>0</v>
      </c>
      <c r="H169" s="239">
        <f t="shared" si="2"/>
        <v>0</v>
      </c>
      <c r="I169" s="240"/>
      <c r="J169" s="35"/>
    </row>
    <row r="170" spans="1:10" x14ac:dyDescent="0.25">
      <c r="A170" s="228" t="s">
        <v>0</v>
      </c>
      <c r="B170" s="229"/>
      <c r="C170" s="229"/>
      <c r="D170" s="229"/>
      <c r="E170" s="229"/>
      <c r="F170" s="230"/>
      <c r="G170" s="41">
        <v>0</v>
      </c>
      <c r="H170" s="239">
        <f t="shared" si="2"/>
        <v>0</v>
      </c>
      <c r="I170" s="240"/>
      <c r="J170" s="35"/>
    </row>
    <row r="171" spans="1:10" x14ac:dyDescent="0.25">
      <c r="A171" s="228" t="s">
        <v>0</v>
      </c>
      <c r="B171" s="229"/>
      <c r="C171" s="229"/>
      <c r="D171" s="229"/>
      <c r="E171" s="229"/>
      <c r="F171" s="230"/>
      <c r="G171" s="41">
        <v>0</v>
      </c>
      <c r="H171" s="239">
        <f t="shared" si="2"/>
        <v>0</v>
      </c>
      <c r="I171" s="240"/>
      <c r="J171" s="35"/>
    </row>
    <row r="172" spans="1:10" x14ac:dyDescent="0.25">
      <c r="A172" s="228" t="s">
        <v>0</v>
      </c>
      <c r="B172" s="229"/>
      <c r="C172" s="229"/>
      <c r="D172" s="229"/>
      <c r="E172" s="229"/>
      <c r="F172" s="230"/>
      <c r="G172" s="41">
        <v>0</v>
      </c>
      <c r="H172" s="239">
        <f t="shared" si="2"/>
        <v>0</v>
      </c>
      <c r="I172" s="240"/>
      <c r="J172" s="35"/>
    </row>
    <row r="173" spans="1:10" x14ac:dyDescent="0.25">
      <c r="A173" s="228" t="s">
        <v>0</v>
      </c>
      <c r="B173" s="229"/>
      <c r="C173" s="229"/>
      <c r="D173" s="229"/>
      <c r="E173" s="229"/>
      <c r="F173" s="230"/>
      <c r="G173" s="41">
        <v>0</v>
      </c>
      <c r="H173" s="239">
        <f t="shared" ref="H173" si="3">G173/60</f>
        <v>0</v>
      </c>
      <c r="I173" s="240"/>
      <c r="J173" s="35"/>
    </row>
    <row r="174" spans="1:10" x14ac:dyDescent="0.25">
      <c r="A174" s="228" t="s">
        <v>0</v>
      </c>
      <c r="B174" s="229"/>
      <c r="C174" s="229"/>
      <c r="D174" s="229"/>
      <c r="E174" s="229"/>
      <c r="F174" s="230"/>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28" t="s">
        <v>0</v>
      </c>
      <c r="B181" s="229"/>
      <c r="C181" s="229"/>
      <c r="D181" s="229"/>
      <c r="E181" s="229"/>
      <c r="F181" s="230"/>
      <c r="G181" s="41">
        <v>0</v>
      </c>
      <c r="H181" s="222">
        <f>G181/60</f>
        <v>0</v>
      </c>
      <c r="I181" s="223"/>
      <c r="J181" s="35"/>
    </row>
    <row r="182" spans="1:11" hidden="1" x14ac:dyDescent="0.25">
      <c r="A182" s="228" t="s">
        <v>0</v>
      </c>
      <c r="B182" s="229"/>
      <c r="C182" s="229"/>
      <c r="D182" s="229"/>
      <c r="E182" s="229"/>
      <c r="F182" s="230"/>
      <c r="G182" s="41">
        <v>0</v>
      </c>
      <c r="H182" s="222">
        <f t="shared" ref="H182:H191" si="4">G182/60</f>
        <v>0</v>
      </c>
      <c r="I182" s="223"/>
      <c r="J182" s="35"/>
    </row>
    <row r="183" spans="1:11" hidden="1" x14ac:dyDescent="0.25">
      <c r="A183" s="228" t="s">
        <v>0</v>
      </c>
      <c r="B183" s="229"/>
      <c r="C183" s="229"/>
      <c r="D183" s="229"/>
      <c r="E183" s="229"/>
      <c r="F183" s="230"/>
      <c r="G183" s="41">
        <v>0</v>
      </c>
      <c r="H183" s="222">
        <f t="shared" si="4"/>
        <v>0</v>
      </c>
      <c r="I183" s="223"/>
      <c r="J183" s="35"/>
    </row>
    <row r="184" spans="1:11" hidden="1" x14ac:dyDescent="0.25">
      <c r="A184" s="228" t="s">
        <v>0</v>
      </c>
      <c r="B184" s="229"/>
      <c r="C184" s="229"/>
      <c r="D184" s="229"/>
      <c r="E184" s="229"/>
      <c r="F184" s="230"/>
      <c r="G184" s="41">
        <v>0</v>
      </c>
      <c r="H184" s="222">
        <f t="shared" si="4"/>
        <v>0</v>
      </c>
      <c r="I184" s="223"/>
      <c r="J184" s="35"/>
    </row>
    <row r="185" spans="1:11" hidden="1" x14ac:dyDescent="0.25">
      <c r="A185" s="228" t="s">
        <v>0</v>
      </c>
      <c r="B185" s="229"/>
      <c r="C185" s="229"/>
      <c r="D185" s="229"/>
      <c r="E185" s="229"/>
      <c r="F185" s="230"/>
      <c r="G185" s="41">
        <v>0</v>
      </c>
      <c r="H185" s="222">
        <f t="shared" si="4"/>
        <v>0</v>
      </c>
      <c r="I185" s="223"/>
      <c r="J185" s="35"/>
    </row>
    <row r="186" spans="1:11" hidden="1" x14ac:dyDescent="0.25">
      <c r="A186" s="228" t="s">
        <v>0</v>
      </c>
      <c r="B186" s="229"/>
      <c r="C186" s="229"/>
      <c r="D186" s="229"/>
      <c r="E186" s="229"/>
      <c r="F186" s="230"/>
      <c r="G186" s="41">
        <v>0</v>
      </c>
      <c r="H186" s="222">
        <f t="shared" si="4"/>
        <v>0</v>
      </c>
      <c r="I186" s="223"/>
      <c r="J186" s="35"/>
    </row>
    <row r="187" spans="1:11" hidden="1" x14ac:dyDescent="0.25">
      <c r="A187" s="228" t="s">
        <v>0</v>
      </c>
      <c r="B187" s="229"/>
      <c r="C187" s="229"/>
      <c r="D187" s="229"/>
      <c r="E187" s="229"/>
      <c r="F187" s="230"/>
      <c r="G187" s="41">
        <v>0</v>
      </c>
      <c r="H187" s="222">
        <f t="shared" si="4"/>
        <v>0</v>
      </c>
      <c r="I187" s="223"/>
      <c r="J187" s="35"/>
    </row>
    <row r="188" spans="1:11" hidden="1" x14ac:dyDescent="0.25">
      <c r="A188" s="228" t="s">
        <v>0</v>
      </c>
      <c r="B188" s="229"/>
      <c r="C188" s="229"/>
      <c r="D188" s="229"/>
      <c r="E188" s="229"/>
      <c r="F188" s="230"/>
      <c r="G188" s="41">
        <v>0</v>
      </c>
      <c r="H188" s="222">
        <f t="shared" si="4"/>
        <v>0</v>
      </c>
      <c r="I188" s="223"/>
      <c r="J188" s="35"/>
    </row>
    <row r="189" spans="1:11" hidden="1" x14ac:dyDescent="0.25">
      <c r="A189" s="228" t="s">
        <v>0</v>
      </c>
      <c r="B189" s="229"/>
      <c r="C189" s="229"/>
      <c r="D189" s="229"/>
      <c r="E189" s="229"/>
      <c r="F189" s="230"/>
      <c r="G189" s="41">
        <v>0</v>
      </c>
      <c r="H189" s="222">
        <f t="shared" si="4"/>
        <v>0</v>
      </c>
      <c r="I189" s="223"/>
      <c r="J189" s="35"/>
    </row>
    <row r="190" spans="1:11" hidden="1" x14ac:dyDescent="0.25">
      <c r="A190" s="228" t="s">
        <v>0</v>
      </c>
      <c r="B190" s="229"/>
      <c r="C190" s="229"/>
      <c r="D190" s="229"/>
      <c r="E190" s="229"/>
      <c r="F190" s="230"/>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28" t="s">
        <v>0</v>
      </c>
      <c r="B198" s="229"/>
      <c r="C198" s="229"/>
      <c r="D198" s="229"/>
      <c r="E198" s="229"/>
      <c r="F198" s="230"/>
      <c r="G198" s="41">
        <v>0</v>
      </c>
      <c r="H198" s="222">
        <f>G198/60</f>
        <v>0</v>
      </c>
      <c r="I198" s="223"/>
      <c r="J198" s="35"/>
    </row>
    <row r="199" spans="1:11" hidden="1" x14ac:dyDescent="0.25">
      <c r="A199" s="228" t="s">
        <v>0</v>
      </c>
      <c r="B199" s="229"/>
      <c r="C199" s="229"/>
      <c r="D199" s="229"/>
      <c r="E199" s="229"/>
      <c r="F199" s="230"/>
      <c r="G199" s="41">
        <v>0</v>
      </c>
      <c r="H199" s="222">
        <f t="shared" ref="H199:H207" si="5">G199/60</f>
        <v>0</v>
      </c>
      <c r="I199" s="223"/>
      <c r="J199" s="35"/>
    </row>
    <row r="200" spans="1:11" hidden="1" x14ac:dyDescent="0.25">
      <c r="A200" s="228" t="s">
        <v>0</v>
      </c>
      <c r="B200" s="229"/>
      <c r="C200" s="229"/>
      <c r="D200" s="229"/>
      <c r="E200" s="229"/>
      <c r="F200" s="230"/>
      <c r="G200" s="41">
        <v>0</v>
      </c>
      <c r="H200" s="222">
        <f t="shared" si="5"/>
        <v>0</v>
      </c>
      <c r="I200" s="223"/>
      <c r="J200" s="35"/>
    </row>
    <row r="201" spans="1:11" hidden="1" x14ac:dyDescent="0.25">
      <c r="A201" s="228" t="s">
        <v>0</v>
      </c>
      <c r="B201" s="229"/>
      <c r="C201" s="229"/>
      <c r="D201" s="229"/>
      <c r="E201" s="229"/>
      <c r="F201" s="230"/>
      <c r="G201" s="41">
        <v>0</v>
      </c>
      <c r="H201" s="222">
        <f t="shared" si="5"/>
        <v>0</v>
      </c>
      <c r="I201" s="223"/>
      <c r="J201" s="35"/>
    </row>
    <row r="202" spans="1:11" hidden="1" x14ac:dyDescent="0.25">
      <c r="A202" s="228" t="s">
        <v>0</v>
      </c>
      <c r="B202" s="229"/>
      <c r="C202" s="229"/>
      <c r="D202" s="229"/>
      <c r="E202" s="229"/>
      <c r="F202" s="230"/>
      <c r="G202" s="41">
        <v>0</v>
      </c>
      <c r="H202" s="222">
        <f t="shared" si="5"/>
        <v>0</v>
      </c>
      <c r="I202" s="223"/>
      <c r="J202" s="35"/>
    </row>
    <row r="203" spans="1:11" hidden="1" x14ac:dyDescent="0.25">
      <c r="A203" s="228" t="s">
        <v>0</v>
      </c>
      <c r="B203" s="229"/>
      <c r="C203" s="229"/>
      <c r="D203" s="229"/>
      <c r="E203" s="229"/>
      <c r="F203" s="230"/>
      <c r="G203" s="41">
        <v>0</v>
      </c>
      <c r="H203" s="222">
        <f t="shared" si="5"/>
        <v>0</v>
      </c>
      <c r="I203" s="223"/>
      <c r="J203" s="35"/>
    </row>
    <row r="204" spans="1:11" hidden="1" x14ac:dyDescent="0.25">
      <c r="A204" s="228" t="s">
        <v>0</v>
      </c>
      <c r="B204" s="229"/>
      <c r="C204" s="229"/>
      <c r="D204" s="229"/>
      <c r="E204" s="229"/>
      <c r="F204" s="230"/>
      <c r="G204" s="41">
        <v>0</v>
      </c>
      <c r="H204" s="222">
        <f t="shared" si="5"/>
        <v>0</v>
      </c>
      <c r="I204" s="223"/>
      <c r="J204" s="35"/>
    </row>
    <row r="205" spans="1:11" hidden="1" x14ac:dyDescent="0.25">
      <c r="A205" s="228" t="s">
        <v>0</v>
      </c>
      <c r="B205" s="229"/>
      <c r="C205" s="229"/>
      <c r="D205" s="229"/>
      <c r="E205" s="229"/>
      <c r="F205" s="230"/>
      <c r="G205" s="41">
        <v>0</v>
      </c>
      <c r="H205" s="222">
        <f t="shared" si="5"/>
        <v>0</v>
      </c>
      <c r="I205" s="223"/>
      <c r="J205" s="35"/>
    </row>
    <row r="206" spans="1:11" hidden="1" x14ac:dyDescent="0.25">
      <c r="A206" s="228" t="s">
        <v>0</v>
      </c>
      <c r="B206" s="229"/>
      <c r="C206" s="229"/>
      <c r="D206" s="229"/>
      <c r="E206" s="229"/>
      <c r="F206" s="230"/>
      <c r="G206" s="41">
        <v>0</v>
      </c>
      <c r="H206" s="222">
        <f t="shared" si="5"/>
        <v>0</v>
      </c>
      <c r="I206" s="223"/>
      <c r="J206" s="35"/>
    </row>
    <row r="207" spans="1:11" hidden="1" x14ac:dyDescent="0.25">
      <c r="A207" s="228" t="s">
        <v>0</v>
      </c>
      <c r="B207" s="229"/>
      <c r="C207" s="229"/>
      <c r="D207" s="229"/>
      <c r="E207" s="229"/>
      <c r="F207" s="230"/>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0</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73" t="s">
        <v>0</v>
      </c>
      <c r="B216" s="273"/>
      <c r="C216" s="273"/>
      <c r="D216" s="273"/>
      <c r="E216" s="273"/>
      <c r="F216" s="273"/>
      <c r="G216" s="273"/>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0</v>
      </c>
      <c r="I218" s="271"/>
    </row>
    <row r="219" spans="1:10" x14ac:dyDescent="0.25">
      <c r="A219" s="2" t="s">
        <v>0</v>
      </c>
      <c r="H219" s="86" t="s">
        <v>0</v>
      </c>
      <c r="I219" s="86"/>
    </row>
  </sheetData>
  <sheetProtection password="CEEF" sheet="1" objects="1" scenarios="1" formatRows="0"/>
  <mergeCells count="234">
    <mergeCell ref="A2:N2"/>
    <mergeCell ref="C26:D26"/>
    <mergeCell ref="C46:D46"/>
    <mergeCell ref="C66:D66"/>
    <mergeCell ref="C86:D86"/>
    <mergeCell ref="C106:D106"/>
    <mergeCell ref="C126:D126"/>
    <mergeCell ref="A204:F204"/>
    <mergeCell ref="A3:B3"/>
    <mergeCell ref="C6:D6"/>
    <mergeCell ref="J4:N4"/>
    <mergeCell ref="A155:F155"/>
    <mergeCell ref="H159:I159"/>
    <mergeCell ref="A122:F122"/>
    <mergeCell ref="A123:F123"/>
    <mergeCell ref="A142:F142"/>
    <mergeCell ref="H147:I147"/>
    <mergeCell ref="H148:I148"/>
    <mergeCell ref="H157:I157"/>
    <mergeCell ref="H158:I158"/>
    <mergeCell ref="H150:I150"/>
    <mergeCell ref="H151:I151"/>
    <mergeCell ref="H152:I152"/>
    <mergeCell ref="A159:G159"/>
    <mergeCell ref="A27:B27"/>
    <mergeCell ref="A28:B28"/>
    <mergeCell ref="A29:B29"/>
    <mergeCell ref="A30:B30"/>
    <mergeCell ref="A31:B31"/>
    <mergeCell ref="C5:D5"/>
    <mergeCell ref="H5:I5"/>
    <mergeCell ref="A22:F22"/>
    <mergeCell ref="A7:B7"/>
    <mergeCell ref="A8:B8"/>
    <mergeCell ref="A9:B9"/>
    <mergeCell ref="A10:B10"/>
    <mergeCell ref="A11:B11"/>
    <mergeCell ref="A12:B12"/>
    <mergeCell ref="A13:B13"/>
    <mergeCell ref="A15:B15"/>
    <mergeCell ref="A16:B16"/>
    <mergeCell ref="A17:B17"/>
    <mergeCell ref="A18:B18"/>
    <mergeCell ref="A19:B19"/>
    <mergeCell ref="A20:B20"/>
    <mergeCell ref="A21:B21"/>
    <mergeCell ref="A158:F158"/>
    <mergeCell ref="A206:F206"/>
    <mergeCell ref="A173:F173"/>
    <mergeCell ref="A174:F174"/>
    <mergeCell ref="A181:F181"/>
    <mergeCell ref="A182:F182"/>
    <mergeCell ref="A183:F183"/>
    <mergeCell ref="A184:F184"/>
    <mergeCell ref="A185:F185"/>
    <mergeCell ref="A186:F186"/>
    <mergeCell ref="A187:F187"/>
    <mergeCell ref="A188:F188"/>
    <mergeCell ref="A189:F189"/>
    <mergeCell ref="A190:F190"/>
    <mergeCell ref="A198:F198"/>
    <mergeCell ref="A199:F199"/>
    <mergeCell ref="A200:F200"/>
    <mergeCell ref="A201:F201"/>
    <mergeCell ref="A202:F202"/>
    <mergeCell ref="A203:F203"/>
    <mergeCell ref="A191:F191"/>
    <mergeCell ref="A205:F205"/>
    <mergeCell ref="A1:N1"/>
    <mergeCell ref="H218:I218"/>
    <mergeCell ref="A23:F23"/>
    <mergeCell ref="A143:F143"/>
    <mergeCell ref="A42:F42"/>
    <mergeCell ref="A43:F43"/>
    <mergeCell ref="A62:F62"/>
    <mergeCell ref="A63:F63"/>
    <mergeCell ref="A82:F82"/>
    <mergeCell ref="A83:F83"/>
    <mergeCell ref="A102:F102"/>
    <mergeCell ref="A103:F103"/>
    <mergeCell ref="H166:I166"/>
    <mergeCell ref="H167:I167"/>
    <mergeCell ref="H149:I149"/>
    <mergeCell ref="H164:I164"/>
    <mergeCell ref="H156:I156"/>
    <mergeCell ref="A148:F148"/>
    <mergeCell ref="A149:F149"/>
    <mergeCell ref="A150:F150"/>
    <mergeCell ref="A151:F151"/>
    <mergeCell ref="A152:F152"/>
    <mergeCell ref="A153:F153"/>
    <mergeCell ref="A154:F154"/>
    <mergeCell ref="H154:I154"/>
    <mergeCell ref="H155:I155"/>
    <mergeCell ref="H153:I153"/>
    <mergeCell ref="A128:B128"/>
    <mergeCell ref="A156:F156"/>
    <mergeCell ref="A157:F157"/>
    <mergeCell ref="A140:B140"/>
    <mergeCell ref="A141:B141"/>
    <mergeCell ref="A135:B135"/>
    <mergeCell ref="A136:B136"/>
    <mergeCell ref="A137:B137"/>
    <mergeCell ref="A138:B138"/>
    <mergeCell ref="A139:B139"/>
    <mergeCell ref="A129:B129"/>
    <mergeCell ref="A130:B130"/>
    <mergeCell ref="A131:B131"/>
    <mergeCell ref="A132:B132"/>
    <mergeCell ref="A133:B133"/>
    <mergeCell ref="H198:I198"/>
    <mergeCell ref="H199:I199"/>
    <mergeCell ref="H200:I200"/>
    <mergeCell ref="H190:I190"/>
    <mergeCell ref="H191:I191"/>
    <mergeCell ref="H193:I193"/>
    <mergeCell ref="H197:I197"/>
    <mergeCell ref="H176:I176"/>
    <mergeCell ref="H172:I172"/>
    <mergeCell ref="H174:I174"/>
    <mergeCell ref="H186:I186"/>
    <mergeCell ref="H187:I187"/>
    <mergeCell ref="H188:I188"/>
    <mergeCell ref="H189:I189"/>
    <mergeCell ref="H160:I160"/>
    <mergeCell ref="A175:G175"/>
    <mergeCell ref="H175:I175"/>
    <mergeCell ref="H171:I171"/>
    <mergeCell ref="H173:I173"/>
    <mergeCell ref="H165:I165"/>
    <mergeCell ref="A192:G192"/>
    <mergeCell ref="H192:I192"/>
    <mergeCell ref="H180:I180"/>
    <mergeCell ref="H181:I181"/>
    <mergeCell ref="H182:I182"/>
    <mergeCell ref="H183:I183"/>
    <mergeCell ref="H184:I184"/>
    <mergeCell ref="H185:I185"/>
    <mergeCell ref="H169:I169"/>
    <mergeCell ref="H170:I170"/>
    <mergeCell ref="A165:F165"/>
    <mergeCell ref="A166:F166"/>
    <mergeCell ref="A167:F167"/>
    <mergeCell ref="A168:F168"/>
    <mergeCell ref="A169:F169"/>
    <mergeCell ref="A170:F170"/>
    <mergeCell ref="A171:F171"/>
    <mergeCell ref="A172:F172"/>
    <mergeCell ref="H217:I217"/>
    <mergeCell ref="H207:I207"/>
    <mergeCell ref="A208:G208"/>
    <mergeCell ref="H208:I208"/>
    <mergeCell ref="H209:I209"/>
    <mergeCell ref="A216:G216"/>
    <mergeCell ref="H216:I216"/>
    <mergeCell ref="H215:I215"/>
    <mergeCell ref="A215:G215"/>
    <mergeCell ref="A213:G213"/>
    <mergeCell ref="H213:I213"/>
    <mergeCell ref="H212:I212"/>
    <mergeCell ref="A207:F207"/>
    <mergeCell ref="H206:I206"/>
    <mergeCell ref="H204:I204"/>
    <mergeCell ref="H205:I205"/>
    <mergeCell ref="H201:I201"/>
    <mergeCell ref="H202:I202"/>
    <mergeCell ref="H168:I168"/>
    <mergeCell ref="H203:I203"/>
    <mergeCell ref="A33:B33"/>
    <mergeCell ref="A35:B35"/>
    <mergeCell ref="A36:B36"/>
    <mergeCell ref="A37:B37"/>
    <mergeCell ref="A38:B38"/>
    <mergeCell ref="A57:B57"/>
    <mergeCell ref="A58:B58"/>
    <mergeCell ref="A59:B59"/>
    <mergeCell ref="A81:B81"/>
    <mergeCell ref="A87:B87"/>
    <mergeCell ref="A88:B88"/>
    <mergeCell ref="A89:B89"/>
    <mergeCell ref="A90:B90"/>
    <mergeCell ref="A77:B77"/>
    <mergeCell ref="A78:B78"/>
    <mergeCell ref="A79:B79"/>
    <mergeCell ref="A80:B80"/>
    <mergeCell ref="A32:B32"/>
    <mergeCell ref="A49:B49"/>
    <mergeCell ref="A50:B50"/>
    <mergeCell ref="A51:B51"/>
    <mergeCell ref="A76:B76"/>
    <mergeCell ref="A52:B52"/>
    <mergeCell ref="A53:B53"/>
    <mergeCell ref="A39:B39"/>
    <mergeCell ref="A40:B40"/>
    <mergeCell ref="A41:B41"/>
    <mergeCell ref="A47:B47"/>
    <mergeCell ref="A48:B48"/>
    <mergeCell ref="A60:B60"/>
    <mergeCell ref="A61:B61"/>
    <mergeCell ref="A70:B70"/>
    <mergeCell ref="A71:B71"/>
    <mergeCell ref="A72:B72"/>
    <mergeCell ref="A73:B73"/>
    <mergeCell ref="A75:B75"/>
    <mergeCell ref="A67:B67"/>
    <mergeCell ref="A68:B68"/>
    <mergeCell ref="A107:B107"/>
    <mergeCell ref="A108:B108"/>
    <mergeCell ref="A109:B109"/>
    <mergeCell ref="A110:B110"/>
    <mergeCell ref="A111:B111"/>
    <mergeCell ref="A69:B69"/>
    <mergeCell ref="A55:B55"/>
    <mergeCell ref="A56:B56"/>
    <mergeCell ref="A100:B100"/>
    <mergeCell ref="A101:B101"/>
    <mergeCell ref="A91:B91"/>
    <mergeCell ref="A92:B92"/>
    <mergeCell ref="A93:B93"/>
    <mergeCell ref="A95:B95"/>
    <mergeCell ref="A96:B96"/>
    <mergeCell ref="A97:B97"/>
    <mergeCell ref="A98:B98"/>
    <mergeCell ref="A99:B99"/>
    <mergeCell ref="A118:B118"/>
    <mergeCell ref="A119:B119"/>
    <mergeCell ref="A120:B120"/>
    <mergeCell ref="A121:B121"/>
    <mergeCell ref="A127:B127"/>
    <mergeCell ref="A112:B112"/>
    <mergeCell ref="A113:B113"/>
    <mergeCell ref="A115:B115"/>
    <mergeCell ref="A116:B116"/>
    <mergeCell ref="A117:B117"/>
  </mergeCells>
  <pageMargins left="0.70866141732283505" right="0.70866141732283505" top="0.74803149606299202" bottom="0.74803149606299202" header="0.31496062992126" footer="0.31496062992126"/>
  <pageSetup orientation="landscape" horizontalDpi="4294967294" verticalDpi="0" r:id="rId1"/>
  <headerFooter differentFirst="1">
    <oddHeader xml:space="preserve">&amp;L&amp;"-,Gras italique" &amp;C&amp;"+,Gras italique"&amp;8 Présences 2016
Paie : 9
</oddHeader>
    <oddFooter xml:space="preserve">&amp;C&amp;P / 7 &amp;R </oddFooter>
    <firstHeader xml:space="preserve">&amp;L&amp;"-,Gras" &amp;C&amp;"-,Gras italique"&amp;16 </firstHeader>
    <firstFooter xml:space="preserve">&amp;C </firstFooter>
  </headerFooter>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tabColor rgb="FFFF0000"/>
  </sheetPr>
  <dimension ref="A1:Q219"/>
  <sheetViews>
    <sheetView showGridLines="0" zoomScaleNormal="100" zoomScalePageLayoutView="140" workbookViewId="0">
      <pane ySplit="5" topLeftCell="A102" activePane="bottomLeft" state="frozen"/>
      <selection activeCell="R16" sqref="R16"/>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136</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'9'!I126+1</f>
        <v>42485</v>
      </c>
      <c r="I6" s="81">
        <f>H126+1</f>
        <v>42492</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c r="K7" s="138"/>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SUMPRODUCT(($H8="r")*(G8)+($I8="r")*(G8))+'9'!J8-K8-M8</f>
        <v>0</v>
      </c>
      <c r="K8" s="138">
        <v>0</v>
      </c>
      <c r="L8" s="139"/>
      <c r="M8" s="132">
        <v>0</v>
      </c>
      <c r="N8" s="133"/>
    </row>
    <row r="9" spans="1:15" ht="14.25" customHeight="1" x14ac:dyDescent="0.25">
      <c r="A9" s="206" t="s">
        <v>15</v>
      </c>
      <c r="B9" s="207"/>
      <c r="C9" s="52" t="s">
        <v>0</v>
      </c>
      <c r="D9" s="52"/>
      <c r="E9" s="193"/>
      <c r="F9" s="14" t="s">
        <v>75</v>
      </c>
      <c r="G9" s="54">
        <v>0</v>
      </c>
      <c r="H9" s="148" t="s">
        <v>0</v>
      </c>
      <c r="I9" s="153" t="s">
        <v>0</v>
      </c>
      <c r="J9" s="66">
        <f>SUMPRODUCT(($H9="r")*(G9)+($I9="r")*(G9))+'9'!J9-K9-M9</f>
        <v>0</v>
      </c>
      <c r="K9" s="138">
        <v>0</v>
      </c>
      <c r="L9" s="139"/>
      <c r="M9" s="132">
        <v>0</v>
      </c>
      <c r="N9" s="133"/>
    </row>
    <row r="10" spans="1:15" ht="14.25" customHeight="1" x14ac:dyDescent="0.25">
      <c r="A10" s="206" t="s">
        <v>155</v>
      </c>
      <c r="B10" s="207"/>
      <c r="C10" s="52" t="s">
        <v>0</v>
      </c>
      <c r="D10" s="52"/>
      <c r="E10" s="193"/>
      <c r="F10" s="14" t="s">
        <v>156</v>
      </c>
      <c r="G10" s="54">
        <v>45</v>
      </c>
      <c r="H10" s="148" t="s">
        <v>0</v>
      </c>
      <c r="I10" s="153" t="s">
        <v>0</v>
      </c>
      <c r="J10" s="66">
        <f>SUMPRODUCT(($H10="r")*(G10)+($I10="r")*(G10))+'9'!J10-K10-M10</f>
        <v>0</v>
      </c>
      <c r="K10" s="138">
        <v>0</v>
      </c>
      <c r="L10" s="139"/>
      <c r="M10" s="132">
        <v>0</v>
      </c>
      <c r="N10" s="133"/>
      <c r="O10" s="3"/>
    </row>
    <row r="11" spans="1:15" ht="14.25" customHeight="1" x14ac:dyDescent="0.25">
      <c r="A11" s="206" t="s">
        <v>157</v>
      </c>
      <c r="B11" s="207"/>
      <c r="C11" s="52"/>
      <c r="D11" s="52"/>
      <c r="E11" s="193"/>
      <c r="F11" s="14" t="s">
        <v>158</v>
      </c>
      <c r="G11" s="54">
        <v>30</v>
      </c>
      <c r="H11" s="148" t="s">
        <v>0</v>
      </c>
      <c r="I11" s="153" t="s">
        <v>0</v>
      </c>
      <c r="J11" s="66">
        <f>SUMPRODUCT(($H11="r")*(G11)+($I11="r")*(G11))+'9'!J11-K11-M11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0</v>
      </c>
      <c r="I12" s="153" t="s">
        <v>0</v>
      </c>
      <c r="J12" s="66">
        <f>SUMPRODUCT(($H12="r")*(G12)+($I12="r")*(G12))+'9'!J12-K12-M12</f>
        <v>0</v>
      </c>
      <c r="K12" s="138">
        <v>0</v>
      </c>
      <c r="L12" s="139"/>
      <c r="M12" s="132">
        <v>0</v>
      </c>
      <c r="N12" s="133"/>
    </row>
    <row r="13" spans="1:15" ht="15.75" thickBot="1" x14ac:dyDescent="0.3">
      <c r="A13" s="206" t="s">
        <v>161</v>
      </c>
      <c r="B13" s="207"/>
      <c r="C13" s="162"/>
      <c r="D13" s="162"/>
      <c r="E13" s="194"/>
      <c r="F13" s="14" t="s">
        <v>162</v>
      </c>
      <c r="G13" s="54">
        <v>90</v>
      </c>
      <c r="H13" s="149" t="s">
        <v>0</v>
      </c>
      <c r="I13" s="154" t="s">
        <v>0</v>
      </c>
      <c r="J13" s="66">
        <f>SUMPRODUCT(($H13="r")*(G13)+($I13="r")*(G13))+'9'!J13-K13-M13</f>
        <v>0</v>
      </c>
      <c r="K13" s="138">
        <v>0</v>
      </c>
      <c r="L13" s="140"/>
      <c r="M13" s="132">
        <v>0</v>
      </c>
      <c r="N13" s="134"/>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56" t="s">
        <v>0</v>
      </c>
    </row>
    <row r="15" spans="1:15" x14ac:dyDescent="0.25">
      <c r="A15" s="206" t="s">
        <v>163</v>
      </c>
      <c r="B15" s="207"/>
      <c r="C15" s="164"/>
      <c r="D15" s="164"/>
      <c r="E15" s="196"/>
      <c r="F15" s="14" t="s">
        <v>165</v>
      </c>
      <c r="G15" s="54">
        <v>60</v>
      </c>
      <c r="H15" s="147" t="s">
        <v>0</v>
      </c>
      <c r="I15" s="152" t="s">
        <v>0</v>
      </c>
      <c r="J15" s="66">
        <f>SUMPRODUCT(($H15="r")*(G15)+($I15="r")*(G15))+'9'!J15-K15-M15</f>
        <v>0</v>
      </c>
      <c r="K15" s="138">
        <v>0</v>
      </c>
      <c r="L15" s="141"/>
      <c r="M15" s="132">
        <v>0</v>
      </c>
      <c r="N15" s="135"/>
    </row>
    <row r="16" spans="1:15" x14ac:dyDescent="0.25">
      <c r="A16" s="206" t="s">
        <v>164</v>
      </c>
      <c r="B16" s="207"/>
      <c r="C16" s="52"/>
      <c r="D16" s="52"/>
      <c r="E16" s="193"/>
      <c r="F16" s="14" t="s">
        <v>166</v>
      </c>
      <c r="G16" s="54">
        <v>60</v>
      </c>
      <c r="H16" s="148" t="s">
        <v>0</v>
      </c>
      <c r="I16" s="153" t="s">
        <v>0</v>
      </c>
      <c r="J16" s="66">
        <f>SUMPRODUCT(($H16="r")*(G16)+($I16="r")*(G16))+'9'!J16-K16-M16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SUMPRODUCT(($H17="r")*(G17)+($I17="r")*(G17))+'9'!J17-K17-M17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SUMPRODUCT(($H18="r")*(G18)+($I18="r")*(G18))+'9'!J18-K18-M18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SUMPRODUCT(($H19="r")*(G19)+($I19="r")*(G19))+'9'!J19-K19-M19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SUMPRODUCT(($H20="r")*(G20)+($I20="r")*(G20))+'9'!J20-K20-M20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SUMPRODUCT(($H21="r")*(G21)+($I21="r")*(G21))+'9'!J21-K21-M21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04"/>
    </row>
    <row r="26" spans="1:14" ht="15.75" thickBot="1" x14ac:dyDescent="0.3">
      <c r="A26" s="114" t="s">
        <v>3</v>
      </c>
      <c r="B26" s="94" t="s">
        <v>115</v>
      </c>
      <c r="C26" s="213" t="s">
        <v>153</v>
      </c>
      <c r="D26" s="214"/>
      <c r="E26" s="192" t="s">
        <v>151</v>
      </c>
      <c r="F26" s="122" t="s">
        <v>126</v>
      </c>
      <c r="G26" s="47" t="s">
        <v>2</v>
      </c>
      <c r="H26" s="81">
        <f>H6+1</f>
        <v>42486</v>
      </c>
      <c r="I26" s="81">
        <f>I6+1</f>
        <v>42493</v>
      </c>
      <c r="J26" s="125" t="s">
        <v>77</v>
      </c>
      <c r="K26" s="126" t="s">
        <v>76</v>
      </c>
      <c r="L26" s="127" t="s">
        <v>6</v>
      </c>
      <c r="M26" s="123" t="s">
        <v>76</v>
      </c>
      <c r="N26" s="124" t="s">
        <v>6</v>
      </c>
    </row>
    <row r="27" spans="1:14" x14ac:dyDescent="0.25">
      <c r="A27" s="206" t="s">
        <v>16</v>
      </c>
      <c r="B27" s="207"/>
      <c r="C27" s="166" t="s">
        <v>0</v>
      </c>
      <c r="D27" s="166"/>
      <c r="E27" s="197"/>
      <c r="F27" s="115" t="s">
        <v>75</v>
      </c>
      <c r="G27" s="30">
        <v>0</v>
      </c>
      <c r="H27" s="147" t="s">
        <v>0</v>
      </c>
      <c r="I27" s="152" t="s">
        <v>0</v>
      </c>
      <c r="J27" s="66">
        <f>SUMPRODUCT(($H27="r")*(G27)+($I27="r")*(G27))+'9'!J27-K27-M27</f>
        <v>0</v>
      </c>
      <c r="K27" s="138">
        <v>0</v>
      </c>
      <c r="L27" s="139" t="s">
        <v>0</v>
      </c>
      <c r="M27" s="132">
        <v>0</v>
      </c>
      <c r="N27" s="133" t="s">
        <v>0</v>
      </c>
    </row>
    <row r="28" spans="1:14" x14ac:dyDescent="0.25">
      <c r="A28" s="206" t="s">
        <v>17</v>
      </c>
      <c r="B28" s="207"/>
      <c r="C28" s="166"/>
      <c r="D28" s="166"/>
      <c r="E28" s="198"/>
      <c r="F28" s="14" t="s">
        <v>75</v>
      </c>
      <c r="G28" s="44">
        <v>0</v>
      </c>
      <c r="H28" s="148" t="s">
        <v>0</v>
      </c>
      <c r="I28" s="153" t="s">
        <v>0</v>
      </c>
      <c r="J28" s="66">
        <f>SUMPRODUCT(($H28="r")*(G28)+($I28="r")*(G28))+'9'!J28-K28-M28</f>
        <v>0</v>
      </c>
      <c r="K28" s="138">
        <v>0</v>
      </c>
      <c r="L28" s="139"/>
      <c r="M28" s="132">
        <v>0</v>
      </c>
      <c r="N28" s="133"/>
    </row>
    <row r="29" spans="1:14" x14ac:dyDescent="0.25">
      <c r="A29" s="206" t="s">
        <v>18</v>
      </c>
      <c r="B29" s="207"/>
      <c r="C29" s="166"/>
      <c r="D29" s="166"/>
      <c r="E29" s="198"/>
      <c r="F29" s="14" t="s">
        <v>75</v>
      </c>
      <c r="G29" s="44">
        <v>0</v>
      </c>
      <c r="H29" s="148" t="s">
        <v>0</v>
      </c>
      <c r="I29" s="153" t="s">
        <v>0</v>
      </c>
      <c r="J29" s="66">
        <f>SUMPRODUCT(($H29="r")*(G29)+($I29="r")*(G29))+'9'!J29-K29-M29</f>
        <v>0</v>
      </c>
      <c r="K29" s="138">
        <v>0</v>
      </c>
      <c r="L29" s="139"/>
      <c r="M29" s="132">
        <v>0</v>
      </c>
      <c r="N29" s="133"/>
    </row>
    <row r="30" spans="1:14" x14ac:dyDescent="0.25">
      <c r="A30" s="206" t="s">
        <v>19</v>
      </c>
      <c r="B30" s="207"/>
      <c r="C30" s="166"/>
      <c r="D30" s="166"/>
      <c r="E30" s="198"/>
      <c r="F30" s="14" t="s">
        <v>75</v>
      </c>
      <c r="G30" s="44">
        <v>0</v>
      </c>
      <c r="H30" s="148" t="s">
        <v>0</v>
      </c>
      <c r="I30" s="153" t="s">
        <v>0</v>
      </c>
      <c r="J30" s="66">
        <f>SUMPRODUCT(($H30="r")*(G30)+($I30="r")*(G30))+'9'!J30-K30-M30</f>
        <v>0</v>
      </c>
      <c r="K30" s="138">
        <v>0</v>
      </c>
      <c r="L30" s="139"/>
      <c r="M30" s="132">
        <v>0</v>
      </c>
      <c r="N30" s="133"/>
    </row>
    <row r="31" spans="1:14" x14ac:dyDescent="0.25">
      <c r="A31" s="206" t="s">
        <v>20</v>
      </c>
      <c r="B31" s="207"/>
      <c r="C31" s="166"/>
      <c r="D31" s="166"/>
      <c r="E31" s="198"/>
      <c r="F31" s="14" t="s">
        <v>75</v>
      </c>
      <c r="G31" s="44">
        <v>0</v>
      </c>
      <c r="H31" s="148" t="s">
        <v>0</v>
      </c>
      <c r="I31" s="153" t="s">
        <v>0</v>
      </c>
      <c r="J31" s="66">
        <f>SUMPRODUCT(($H31="r")*(G31)+($I31="r")*(G31))+'9'!J31-K31-M31</f>
        <v>0</v>
      </c>
      <c r="K31" s="138">
        <v>0</v>
      </c>
      <c r="L31" s="139"/>
      <c r="M31" s="132">
        <v>0</v>
      </c>
      <c r="N31" s="133"/>
    </row>
    <row r="32" spans="1:14" x14ac:dyDescent="0.25">
      <c r="A32" s="206" t="s">
        <v>21</v>
      </c>
      <c r="B32" s="207"/>
      <c r="C32" s="166"/>
      <c r="D32" s="166"/>
      <c r="E32" s="198"/>
      <c r="F32" s="14" t="s">
        <v>75</v>
      </c>
      <c r="G32" s="44">
        <v>0</v>
      </c>
      <c r="H32" s="148" t="s">
        <v>0</v>
      </c>
      <c r="I32" s="153" t="s">
        <v>0</v>
      </c>
      <c r="J32" s="66">
        <f>SUMPRODUCT(($H32="r")*(G32)+($I32="r")*(G32))+'9'!J32-K32-M32</f>
        <v>0</v>
      </c>
      <c r="K32" s="138">
        <v>0</v>
      </c>
      <c r="L32" s="139"/>
      <c r="M32" s="132">
        <v>0</v>
      </c>
      <c r="N32" s="133"/>
    </row>
    <row r="33" spans="1:17" ht="15.75" thickBot="1" x14ac:dyDescent="0.3">
      <c r="A33" s="206" t="s">
        <v>22</v>
      </c>
      <c r="B33" s="207"/>
      <c r="C33" s="168"/>
      <c r="D33" s="168"/>
      <c r="E33" s="199"/>
      <c r="F33" s="14" t="s">
        <v>75</v>
      </c>
      <c r="G33" s="44">
        <v>0</v>
      </c>
      <c r="H33" s="149" t="s">
        <v>0</v>
      </c>
      <c r="I33" s="154" t="s">
        <v>0</v>
      </c>
      <c r="J33" s="66">
        <f>SUMPRODUCT(($H33="r")*(G33)+($I33="r")*(G33))+'9'!J33-K33-M33</f>
        <v>0</v>
      </c>
      <c r="K33" s="138">
        <v>0</v>
      </c>
      <c r="L33" s="140"/>
      <c r="M33" s="132">
        <v>0</v>
      </c>
      <c r="N33" s="134"/>
    </row>
    <row r="34" spans="1:17" ht="15.75" thickBot="1" x14ac:dyDescent="0.3">
      <c r="A34" s="29" t="s">
        <v>109</v>
      </c>
      <c r="B34" s="53"/>
      <c r="C34" s="163"/>
      <c r="D34" s="163"/>
      <c r="E34" s="195"/>
      <c r="F34" s="74" t="s">
        <v>75</v>
      </c>
      <c r="G34" s="75">
        <v>0</v>
      </c>
      <c r="H34" s="73"/>
      <c r="I34" s="67"/>
      <c r="J34" s="55" t="s">
        <v>0</v>
      </c>
      <c r="K34" s="98">
        <v>0</v>
      </c>
      <c r="L34" s="136" t="s">
        <v>0</v>
      </c>
      <c r="M34" s="98">
        <v>0</v>
      </c>
      <c r="N34" s="56" t="s">
        <v>0</v>
      </c>
    </row>
    <row r="35" spans="1:17" x14ac:dyDescent="0.25">
      <c r="A35" s="206" t="s">
        <v>23</v>
      </c>
      <c r="B35" s="207"/>
      <c r="C35" s="165"/>
      <c r="D35" s="165"/>
      <c r="E35" s="197"/>
      <c r="F35" s="14" t="s">
        <v>75</v>
      </c>
      <c r="G35" s="44">
        <v>0</v>
      </c>
      <c r="H35" s="147" t="s">
        <v>0</v>
      </c>
      <c r="I35" s="152" t="s">
        <v>0</v>
      </c>
      <c r="J35" s="66">
        <f>SUMPRODUCT(($H35="r")*(G35)+($I35="r")*(G35))+'9'!J35-K35-M35</f>
        <v>0</v>
      </c>
      <c r="K35" s="138">
        <v>0</v>
      </c>
      <c r="L35" s="141"/>
      <c r="M35" s="132">
        <v>0</v>
      </c>
      <c r="N35" s="135"/>
    </row>
    <row r="36" spans="1:17" x14ac:dyDescent="0.25">
      <c r="A36" s="206" t="s">
        <v>24</v>
      </c>
      <c r="B36" s="207"/>
      <c r="C36" s="166"/>
      <c r="D36" s="166"/>
      <c r="E36" s="198"/>
      <c r="F36" s="14" t="s">
        <v>75</v>
      </c>
      <c r="G36" s="44">
        <v>0</v>
      </c>
      <c r="H36" s="148" t="s">
        <v>0</v>
      </c>
      <c r="I36" s="153" t="s">
        <v>0</v>
      </c>
      <c r="J36" s="66">
        <f>SUMPRODUCT(($H36="r")*(G36)+($I36="r")*(G36))+'9'!J36-K36-M36</f>
        <v>0</v>
      </c>
      <c r="K36" s="138">
        <v>0</v>
      </c>
      <c r="L36" s="139"/>
      <c r="M36" s="132">
        <v>0</v>
      </c>
      <c r="N36" s="133"/>
    </row>
    <row r="37" spans="1:17" x14ac:dyDescent="0.25">
      <c r="A37" s="206" t="s">
        <v>59</v>
      </c>
      <c r="B37" s="207"/>
      <c r="C37" s="166"/>
      <c r="D37" s="166"/>
      <c r="E37" s="198"/>
      <c r="F37" s="14" t="s">
        <v>75</v>
      </c>
      <c r="G37" s="44">
        <v>0</v>
      </c>
      <c r="H37" s="148" t="s">
        <v>0</v>
      </c>
      <c r="I37" s="153" t="s">
        <v>0</v>
      </c>
      <c r="J37" s="66">
        <f>SUMPRODUCT(($H37="r")*(G37)+($I37="r")*(G37))+'9'!J37-K37-M37</f>
        <v>0</v>
      </c>
      <c r="K37" s="138">
        <v>0</v>
      </c>
      <c r="L37" s="139"/>
      <c r="M37" s="132">
        <v>0</v>
      </c>
      <c r="N37" s="133"/>
    </row>
    <row r="38" spans="1:17" x14ac:dyDescent="0.25">
      <c r="A38" s="206" t="s">
        <v>82</v>
      </c>
      <c r="B38" s="207"/>
      <c r="C38" s="166"/>
      <c r="D38" s="166"/>
      <c r="E38" s="198"/>
      <c r="F38" s="14" t="s">
        <v>75</v>
      </c>
      <c r="G38" s="30">
        <v>0</v>
      </c>
      <c r="H38" s="148" t="s">
        <v>0</v>
      </c>
      <c r="I38" s="153" t="s">
        <v>0</v>
      </c>
      <c r="J38" s="66">
        <f>SUMPRODUCT(($H38="r")*(G38)+($I38="r")*(G38))+'9'!J38-K38-M38</f>
        <v>0</v>
      </c>
      <c r="K38" s="138">
        <v>0</v>
      </c>
      <c r="L38" s="139"/>
      <c r="M38" s="132">
        <v>0</v>
      </c>
      <c r="N38" s="133"/>
    </row>
    <row r="39" spans="1:17" x14ac:dyDescent="0.25">
      <c r="A39" s="208" t="s">
        <v>83</v>
      </c>
      <c r="B39" s="207"/>
      <c r="C39" s="166"/>
      <c r="D39" s="166"/>
      <c r="E39" s="198"/>
      <c r="F39" s="14" t="s">
        <v>75</v>
      </c>
      <c r="G39" s="30">
        <v>0</v>
      </c>
      <c r="H39" s="148" t="s">
        <v>0</v>
      </c>
      <c r="I39" s="153" t="s">
        <v>0</v>
      </c>
      <c r="J39" s="66">
        <f>SUMPRODUCT(($H39="r")*(G39)+($I39="r")*(G39))+'9'!J39-K39-M39</f>
        <v>0</v>
      </c>
      <c r="K39" s="138">
        <v>0</v>
      </c>
      <c r="L39" s="139"/>
      <c r="M39" s="132">
        <v>0</v>
      </c>
      <c r="N39" s="133"/>
      <c r="P39" s="3"/>
    </row>
    <row r="40" spans="1:17" x14ac:dyDescent="0.25">
      <c r="A40" s="206" t="s">
        <v>84</v>
      </c>
      <c r="B40" s="207"/>
      <c r="C40" s="166"/>
      <c r="D40" s="166"/>
      <c r="E40" s="198"/>
      <c r="F40" s="14" t="s">
        <v>75</v>
      </c>
      <c r="G40" s="30">
        <v>0</v>
      </c>
      <c r="H40" s="148" t="s">
        <v>0</v>
      </c>
      <c r="I40" s="153" t="s">
        <v>0</v>
      </c>
      <c r="J40" s="66">
        <f>SUMPRODUCT(($H40="r")*(G40)+($I40="r")*(G40))+'9'!J40-K40-M40</f>
        <v>0</v>
      </c>
      <c r="K40" s="138">
        <v>0</v>
      </c>
      <c r="L40" s="139"/>
      <c r="M40" s="132">
        <v>0</v>
      </c>
      <c r="N40" s="133"/>
      <c r="P40" s="3"/>
    </row>
    <row r="41" spans="1:17" ht="15.75" thickBot="1" x14ac:dyDescent="0.3">
      <c r="A41" s="208" t="s">
        <v>85</v>
      </c>
      <c r="B41" s="207"/>
      <c r="C41" s="166"/>
      <c r="D41" s="166"/>
      <c r="E41" s="198"/>
      <c r="F41" s="14" t="s">
        <v>75</v>
      </c>
      <c r="G41" s="30">
        <v>0</v>
      </c>
      <c r="H41" s="149" t="s">
        <v>0</v>
      </c>
      <c r="I41" s="154" t="s">
        <v>0</v>
      </c>
      <c r="J41" s="66">
        <f>SUMPRODUCT(($H41="r")*(G41)+($I41="r")*(G41))+'9'!J41-K41-M41</f>
        <v>0</v>
      </c>
      <c r="K41" s="138">
        <v>0</v>
      </c>
      <c r="L41" s="139"/>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x14ac:dyDescent="0.25">
      <c r="A44" s="28"/>
      <c r="B44" s="28"/>
      <c r="F44" s="11"/>
      <c r="G44" s="5"/>
      <c r="H44" s="6"/>
      <c r="I44" s="6"/>
      <c r="Q44" s="3"/>
    </row>
    <row r="45" spans="1:17" x14ac:dyDescent="0.25">
      <c r="A45" s="7"/>
      <c r="B45" s="99"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42487</v>
      </c>
      <c r="I46" s="81">
        <f>I26+1</f>
        <v>42494</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7" t="s">
        <v>0</v>
      </c>
      <c r="I47" s="152" t="s">
        <v>0</v>
      </c>
      <c r="J47" s="66">
        <f>SUMPRODUCT(($H47="r")*(G47)+($I47="r")*(G47))+'9'!J47-K47-M47</f>
        <v>0</v>
      </c>
      <c r="K47" s="138">
        <v>0</v>
      </c>
      <c r="L47" s="139" t="s">
        <v>0</v>
      </c>
      <c r="M47" s="132">
        <v>0</v>
      </c>
      <c r="N47" s="133" t="s">
        <v>0</v>
      </c>
    </row>
    <row r="48" spans="1:17" x14ac:dyDescent="0.25">
      <c r="A48" s="206" t="s">
        <v>26</v>
      </c>
      <c r="B48" s="207"/>
      <c r="C48" s="52"/>
      <c r="D48" s="52"/>
      <c r="E48" s="193"/>
      <c r="F48" s="14" t="s">
        <v>75</v>
      </c>
      <c r="G48" s="44">
        <v>0</v>
      </c>
      <c r="H48" s="148" t="s">
        <v>0</v>
      </c>
      <c r="I48" s="153" t="s">
        <v>0</v>
      </c>
      <c r="J48" s="66">
        <f>SUMPRODUCT(($H48="r")*(G48)+($I48="r")*(G48))+'9'!J48-K48-M48</f>
        <v>0</v>
      </c>
      <c r="K48" s="138">
        <v>0</v>
      </c>
      <c r="L48" s="139"/>
      <c r="M48" s="132">
        <v>0</v>
      </c>
      <c r="N48" s="133"/>
    </row>
    <row r="49" spans="1:14" x14ac:dyDescent="0.25">
      <c r="A49" s="206" t="s">
        <v>27</v>
      </c>
      <c r="B49" s="207"/>
      <c r="C49" s="52"/>
      <c r="D49" s="52"/>
      <c r="E49" s="193"/>
      <c r="F49" s="14" t="s">
        <v>75</v>
      </c>
      <c r="G49" s="44">
        <v>0</v>
      </c>
      <c r="H49" s="148" t="s">
        <v>0</v>
      </c>
      <c r="I49" s="153" t="s">
        <v>0</v>
      </c>
      <c r="J49" s="66">
        <f>SUMPRODUCT(($H49="r")*(G49)+($I49="r")*(G49))+'9'!J49-K49-M49</f>
        <v>0</v>
      </c>
      <c r="K49" s="138">
        <v>0</v>
      </c>
      <c r="L49" s="139"/>
      <c r="M49" s="132">
        <v>0</v>
      </c>
      <c r="N49" s="133"/>
    </row>
    <row r="50" spans="1:14" x14ac:dyDescent="0.25">
      <c r="A50" s="206" t="s">
        <v>28</v>
      </c>
      <c r="B50" s="207"/>
      <c r="C50" s="52"/>
      <c r="D50" s="52"/>
      <c r="E50" s="193"/>
      <c r="F50" s="14" t="s">
        <v>75</v>
      </c>
      <c r="G50" s="44">
        <v>0</v>
      </c>
      <c r="H50" s="148" t="s">
        <v>0</v>
      </c>
      <c r="I50" s="153" t="s">
        <v>0</v>
      </c>
      <c r="J50" s="66">
        <f>SUMPRODUCT(($H50="r")*(G50)+($I50="r")*(G50))+'9'!J50-K50-M50</f>
        <v>0</v>
      </c>
      <c r="K50" s="138">
        <v>0</v>
      </c>
      <c r="L50" s="139"/>
      <c r="M50" s="132">
        <v>0</v>
      </c>
      <c r="N50" s="133"/>
    </row>
    <row r="51" spans="1:14" x14ac:dyDescent="0.25">
      <c r="A51" s="206" t="s">
        <v>29</v>
      </c>
      <c r="B51" s="207"/>
      <c r="C51" s="52"/>
      <c r="D51" s="52"/>
      <c r="E51" s="193"/>
      <c r="F51" s="14" t="s">
        <v>75</v>
      </c>
      <c r="G51" s="44">
        <v>0</v>
      </c>
      <c r="H51" s="148" t="s">
        <v>0</v>
      </c>
      <c r="I51" s="153" t="s">
        <v>0</v>
      </c>
      <c r="J51" s="66">
        <f>SUMPRODUCT(($H51="r")*(G51)+($I51="r")*(G51))+'9'!J51-K51-M51</f>
        <v>0</v>
      </c>
      <c r="K51" s="138">
        <v>0</v>
      </c>
      <c r="L51" s="139"/>
      <c r="M51" s="132">
        <v>0</v>
      </c>
      <c r="N51" s="133"/>
    </row>
    <row r="52" spans="1:14" x14ac:dyDescent="0.25">
      <c r="A52" s="206" t="s">
        <v>30</v>
      </c>
      <c r="B52" s="207"/>
      <c r="C52" s="52"/>
      <c r="D52" s="52"/>
      <c r="E52" s="193"/>
      <c r="F52" s="14" t="s">
        <v>75</v>
      </c>
      <c r="G52" s="44">
        <v>0</v>
      </c>
      <c r="H52" s="148" t="s">
        <v>0</v>
      </c>
      <c r="I52" s="153" t="s">
        <v>0</v>
      </c>
      <c r="J52" s="66">
        <f>SUMPRODUCT(($H52="r")*(G52)+($I52="r")*(G52))+'9'!J52-K52-M52</f>
        <v>0</v>
      </c>
      <c r="K52" s="138">
        <v>0</v>
      </c>
      <c r="L52" s="139"/>
      <c r="M52" s="132">
        <v>0</v>
      </c>
      <c r="N52" s="133"/>
    </row>
    <row r="53" spans="1:14" ht="15.75" thickBot="1" x14ac:dyDescent="0.3">
      <c r="A53" s="206" t="s">
        <v>31</v>
      </c>
      <c r="B53" s="207"/>
      <c r="C53" s="162"/>
      <c r="D53" s="162"/>
      <c r="E53" s="194"/>
      <c r="F53" s="14" t="s">
        <v>75</v>
      </c>
      <c r="G53" s="44">
        <v>0</v>
      </c>
      <c r="H53" s="149" t="s">
        <v>0</v>
      </c>
      <c r="I53" s="154" t="s">
        <v>0</v>
      </c>
      <c r="J53" s="66">
        <f>SUMPRODUCT(($H53="r")*(G53)+($I53="r")*(G53))+'9'!J53-K53-M53</f>
        <v>0</v>
      </c>
      <c r="K53" s="138">
        <v>0</v>
      </c>
      <c r="L53" s="140"/>
      <c r="M53" s="132">
        <v>0</v>
      </c>
      <c r="N53" s="134"/>
    </row>
    <row r="54" spans="1:14" ht="15.75" thickBot="1" x14ac:dyDescent="0.3">
      <c r="A54" s="29" t="s">
        <v>109</v>
      </c>
      <c r="B54" s="53"/>
      <c r="C54" s="163"/>
      <c r="D54" s="163"/>
      <c r="E54" s="195"/>
      <c r="F54" s="74" t="s">
        <v>75</v>
      </c>
      <c r="G54" s="75">
        <v>0</v>
      </c>
      <c r="H54" s="73"/>
      <c r="I54" s="67"/>
      <c r="J54" s="55" t="s">
        <v>0</v>
      </c>
      <c r="K54" s="98">
        <v>0</v>
      </c>
      <c r="L54" s="136" t="s">
        <v>0</v>
      </c>
      <c r="M54" s="98">
        <v>0</v>
      </c>
      <c r="N54" s="56" t="s">
        <v>0</v>
      </c>
    </row>
    <row r="55" spans="1:14" x14ac:dyDescent="0.25">
      <c r="A55" s="206" t="s">
        <v>32</v>
      </c>
      <c r="B55" s="207"/>
      <c r="C55" s="164"/>
      <c r="D55" s="164"/>
      <c r="E55" s="196"/>
      <c r="F55" s="14" t="s">
        <v>75</v>
      </c>
      <c r="G55" s="44">
        <v>0</v>
      </c>
      <c r="H55" s="147" t="s">
        <v>0</v>
      </c>
      <c r="I55" s="152" t="s">
        <v>0</v>
      </c>
      <c r="J55" s="66">
        <f>SUMPRODUCT(($H55="r")*(G55)+($I55="r")*(G55))+'9'!J55-K55-M55</f>
        <v>0</v>
      </c>
      <c r="K55" s="138">
        <v>0</v>
      </c>
      <c r="L55" s="141"/>
      <c r="M55" s="132">
        <v>0</v>
      </c>
      <c r="N55" s="135"/>
    </row>
    <row r="56" spans="1:14" x14ac:dyDescent="0.25">
      <c r="A56" s="206" t="s">
        <v>33</v>
      </c>
      <c r="B56" s="207"/>
      <c r="C56" s="52"/>
      <c r="D56" s="52"/>
      <c r="E56" s="193"/>
      <c r="F56" s="14" t="s">
        <v>75</v>
      </c>
      <c r="G56" s="44">
        <v>0</v>
      </c>
      <c r="H56" s="148" t="s">
        <v>0</v>
      </c>
      <c r="I56" s="153" t="s">
        <v>0</v>
      </c>
      <c r="J56" s="66">
        <f>SUMPRODUCT(($H56="r")*(G56)+($I56="r")*(G56))+'9'!J56-K56-M56</f>
        <v>0</v>
      </c>
      <c r="K56" s="138">
        <v>0</v>
      </c>
      <c r="L56" s="139"/>
      <c r="M56" s="132">
        <v>0</v>
      </c>
      <c r="N56" s="133"/>
    </row>
    <row r="57" spans="1:14" x14ac:dyDescent="0.25">
      <c r="A57" s="206" t="s">
        <v>60</v>
      </c>
      <c r="B57" s="207"/>
      <c r="C57" s="52"/>
      <c r="D57" s="52"/>
      <c r="E57" s="193"/>
      <c r="F57" s="14" t="s">
        <v>75</v>
      </c>
      <c r="G57" s="44">
        <v>0</v>
      </c>
      <c r="H57" s="148" t="s">
        <v>0</v>
      </c>
      <c r="I57" s="153" t="s">
        <v>0</v>
      </c>
      <c r="J57" s="66">
        <f>SUMPRODUCT(($H57="r")*(G57)+($I57="r")*(G57))+'9'!J57-K57-M57</f>
        <v>0</v>
      </c>
      <c r="K57" s="138">
        <v>0</v>
      </c>
      <c r="L57" s="139"/>
      <c r="M57" s="132">
        <v>0</v>
      </c>
      <c r="N57" s="133"/>
    </row>
    <row r="58" spans="1:14" x14ac:dyDescent="0.25">
      <c r="A58" s="206" t="s">
        <v>86</v>
      </c>
      <c r="B58" s="207"/>
      <c r="C58" s="52"/>
      <c r="D58" s="52"/>
      <c r="E58" s="193"/>
      <c r="F58" s="14" t="s">
        <v>75</v>
      </c>
      <c r="G58" s="44">
        <v>0</v>
      </c>
      <c r="H58" s="148" t="s">
        <v>0</v>
      </c>
      <c r="I58" s="153" t="s">
        <v>0</v>
      </c>
      <c r="J58" s="66">
        <f>SUMPRODUCT(($H58="r")*(G58)+($I58="r")*(G58))+'9'!J58-K58-M58</f>
        <v>0</v>
      </c>
      <c r="K58" s="138">
        <v>0</v>
      </c>
      <c r="L58" s="139"/>
      <c r="M58" s="132">
        <v>0</v>
      </c>
      <c r="N58" s="133"/>
    </row>
    <row r="59" spans="1:14" x14ac:dyDescent="0.25">
      <c r="A59" s="206" t="s">
        <v>87</v>
      </c>
      <c r="B59" s="207"/>
      <c r="C59" s="52"/>
      <c r="D59" s="52"/>
      <c r="E59" s="193"/>
      <c r="F59" s="14" t="s">
        <v>75</v>
      </c>
      <c r="G59" s="44">
        <v>0</v>
      </c>
      <c r="H59" s="148" t="s">
        <v>0</v>
      </c>
      <c r="I59" s="153" t="s">
        <v>0</v>
      </c>
      <c r="J59" s="66">
        <f>SUMPRODUCT(($H59="r")*(G59)+($I59="r")*(G59))+'9'!J59-K59-M59</f>
        <v>0</v>
      </c>
      <c r="K59" s="138">
        <v>0</v>
      </c>
      <c r="L59" s="139"/>
      <c r="M59" s="132">
        <v>0</v>
      </c>
      <c r="N59" s="133"/>
    </row>
    <row r="60" spans="1:14" x14ac:dyDescent="0.25">
      <c r="A60" s="206" t="s">
        <v>88</v>
      </c>
      <c r="B60" s="207"/>
      <c r="C60" s="52"/>
      <c r="D60" s="52"/>
      <c r="E60" s="193"/>
      <c r="F60" s="14" t="s">
        <v>75</v>
      </c>
      <c r="G60" s="44">
        <v>0</v>
      </c>
      <c r="H60" s="148" t="s">
        <v>0</v>
      </c>
      <c r="I60" s="153" t="s">
        <v>0</v>
      </c>
      <c r="J60" s="66">
        <f>SUMPRODUCT(($H60="r")*(G60)+($I60="r")*(G60))+'9'!J60-K60-M60</f>
        <v>0</v>
      </c>
      <c r="K60" s="138">
        <v>0</v>
      </c>
      <c r="L60" s="139"/>
      <c r="M60" s="132">
        <v>0</v>
      </c>
      <c r="N60" s="133"/>
    </row>
    <row r="61" spans="1:14" ht="15.75" thickBot="1" x14ac:dyDescent="0.3">
      <c r="A61" s="206" t="s">
        <v>89</v>
      </c>
      <c r="B61" s="207"/>
      <c r="C61" s="52"/>
      <c r="D61" s="52"/>
      <c r="E61" s="193"/>
      <c r="F61" s="14" t="s">
        <v>75</v>
      </c>
      <c r="G61" s="44">
        <v>0</v>
      </c>
      <c r="H61" s="149" t="s">
        <v>0</v>
      </c>
      <c r="I61" s="154" t="s">
        <v>0</v>
      </c>
      <c r="J61" s="66">
        <f>SUMPRODUCT(($H61="r")*(G61)+($I61="r")*(G61))+'9'!J61-K61-M61</f>
        <v>0</v>
      </c>
      <c r="K61" s="138">
        <v>0</v>
      </c>
      <c r="L61" s="139"/>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4" x14ac:dyDescent="0.25">
      <c r="A65" s="8"/>
      <c r="B65" s="99"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42488</v>
      </c>
      <c r="I66" s="81">
        <f>I46+1</f>
        <v>42495</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7" t="s">
        <v>0</v>
      </c>
      <c r="I67" s="152" t="s">
        <v>0</v>
      </c>
      <c r="J67" s="66">
        <f>SUMPRODUCT(($H67="r")*(G67)+($I67="r")*(G67))+'9'!J67-K67-M67</f>
        <v>0</v>
      </c>
      <c r="K67" s="138">
        <v>0</v>
      </c>
      <c r="L67" s="139" t="s">
        <v>0</v>
      </c>
      <c r="M67" s="132">
        <v>0</v>
      </c>
      <c r="N67" s="133" t="s">
        <v>0</v>
      </c>
    </row>
    <row r="68" spans="1:14" x14ac:dyDescent="0.25">
      <c r="A68" s="206" t="s">
        <v>35</v>
      </c>
      <c r="B68" s="207"/>
      <c r="C68" s="52"/>
      <c r="D68" s="52"/>
      <c r="E68" s="193"/>
      <c r="F68" s="14" t="s">
        <v>75</v>
      </c>
      <c r="G68" s="44">
        <v>0</v>
      </c>
      <c r="H68" s="148" t="s">
        <v>0</v>
      </c>
      <c r="I68" s="153" t="s">
        <v>0</v>
      </c>
      <c r="J68" s="66">
        <f>SUMPRODUCT(($H68="r")*(G68)+($I68="r")*(G68))+'9'!J68-K68-M68</f>
        <v>0</v>
      </c>
      <c r="K68" s="138">
        <v>0</v>
      </c>
      <c r="L68" s="139" t="s">
        <v>0</v>
      </c>
      <c r="M68" s="132">
        <v>0</v>
      </c>
      <c r="N68" s="133"/>
    </row>
    <row r="69" spans="1:14" x14ac:dyDescent="0.25">
      <c r="A69" s="206" t="s">
        <v>36</v>
      </c>
      <c r="B69" s="207"/>
      <c r="C69" s="52"/>
      <c r="D69" s="52"/>
      <c r="E69" s="193"/>
      <c r="F69" s="14" t="s">
        <v>75</v>
      </c>
      <c r="G69" s="44">
        <v>0</v>
      </c>
      <c r="H69" s="148" t="s">
        <v>0</v>
      </c>
      <c r="I69" s="153" t="s">
        <v>0</v>
      </c>
      <c r="J69" s="66">
        <f>SUMPRODUCT(($H69="r")*(G69)+($I69="r")*(G69))+'9'!J69-K69-M69</f>
        <v>0</v>
      </c>
      <c r="K69" s="138">
        <v>0</v>
      </c>
      <c r="L69" s="139" t="s">
        <v>0</v>
      </c>
      <c r="M69" s="132">
        <v>0</v>
      </c>
      <c r="N69" s="133"/>
    </row>
    <row r="70" spans="1:14" x14ac:dyDescent="0.25">
      <c r="A70" s="206" t="s">
        <v>37</v>
      </c>
      <c r="B70" s="207"/>
      <c r="C70" s="52"/>
      <c r="D70" s="52"/>
      <c r="E70" s="193"/>
      <c r="F70" s="14" t="s">
        <v>75</v>
      </c>
      <c r="G70" s="44">
        <v>0</v>
      </c>
      <c r="H70" s="148" t="s">
        <v>0</v>
      </c>
      <c r="I70" s="153" t="s">
        <v>0</v>
      </c>
      <c r="J70" s="66">
        <f>SUMPRODUCT(($H70="r")*(G70)+($I70="r")*(G70))+'9'!J70-K70-M70</f>
        <v>0</v>
      </c>
      <c r="K70" s="138">
        <v>0</v>
      </c>
      <c r="L70" s="139" t="s">
        <v>0</v>
      </c>
      <c r="M70" s="132">
        <v>0</v>
      </c>
      <c r="N70" s="133"/>
    </row>
    <row r="71" spans="1:14" x14ac:dyDescent="0.25">
      <c r="A71" s="206" t="s">
        <v>38</v>
      </c>
      <c r="B71" s="207"/>
      <c r="C71" s="52"/>
      <c r="D71" s="52"/>
      <c r="E71" s="193"/>
      <c r="F71" s="14" t="s">
        <v>75</v>
      </c>
      <c r="G71" s="44">
        <v>0</v>
      </c>
      <c r="H71" s="148" t="s">
        <v>0</v>
      </c>
      <c r="I71" s="153" t="s">
        <v>0</v>
      </c>
      <c r="J71" s="66">
        <f>SUMPRODUCT(($H71="r")*(G71)+($I71="r")*(G71))+'9'!J71-K71-M71</f>
        <v>0</v>
      </c>
      <c r="K71" s="138">
        <v>0</v>
      </c>
      <c r="L71" s="139" t="s">
        <v>0</v>
      </c>
      <c r="M71" s="132">
        <v>0</v>
      </c>
      <c r="N71" s="133"/>
    </row>
    <row r="72" spans="1:14" x14ac:dyDescent="0.25">
      <c r="A72" s="206" t="s">
        <v>167</v>
      </c>
      <c r="B72" s="207"/>
      <c r="C72" s="52"/>
      <c r="D72" s="52"/>
      <c r="E72" s="193"/>
      <c r="F72" s="14" t="s">
        <v>158</v>
      </c>
      <c r="G72" s="44">
        <v>30</v>
      </c>
      <c r="H72" s="148" t="s">
        <v>0</v>
      </c>
      <c r="I72" s="153" t="s">
        <v>0</v>
      </c>
      <c r="J72" s="66">
        <f>SUMPRODUCT(($H72="r")*(G72)+($I72="r")*(G72))+'9'!J72-K72-M72</f>
        <v>0</v>
      </c>
      <c r="K72" s="138">
        <v>0</v>
      </c>
      <c r="L72" s="139" t="s">
        <v>0</v>
      </c>
      <c r="M72" s="132">
        <v>0</v>
      </c>
      <c r="N72" s="133"/>
    </row>
    <row r="73" spans="1:14" ht="15.75" thickBot="1" x14ac:dyDescent="0.3">
      <c r="A73" s="206" t="s">
        <v>168</v>
      </c>
      <c r="B73" s="207"/>
      <c r="C73" s="162"/>
      <c r="D73" s="162"/>
      <c r="E73" s="194"/>
      <c r="F73" s="14" t="s">
        <v>160</v>
      </c>
      <c r="G73" s="44">
        <v>45</v>
      </c>
      <c r="H73" s="149" t="s">
        <v>0</v>
      </c>
      <c r="I73" s="154" t="s">
        <v>0</v>
      </c>
      <c r="J73" s="66">
        <f>SUMPRODUCT(($H73="r")*(G73)+($I73="r")*(G73))+'9'!J73-K73-M73</f>
        <v>0</v>
      </c>
      <c r="K73" s="138">
        <v>0</v>
      </c>
      <c r="L73" s="140" t="s">
        <v>0</v>
      </c>
      <c r="M73" s="132">
        <v>0</v>
      </c>
      <c r="N73" s="134"/>
    </row>
    <row r="74" spans="1:14" ht="15.75" thickBot="1" x14ac:dyDescent="0.3">
      <c r="A74" s="29" t="s">
        <v>109</v>
      </c>
      <c r="B74" s="53"/>
      <c r="C74" s="163"/>
      <c r="D74" s="163"/>
      <c r="E74" s="195"/>
      <c r="F74" s="74" t="s">
        <v>169</v>
      </c>
      <c r="G74" s="75">
        <v>15</v>
      </c>
      <c r="H74" s="73"/>
      <c r="I74" s="67"/>
      <c r="J74" s="55" t="s">
        <v>0</v>
      </c>
      <c r="K74" s="98">
        <v>0</v>
      </c>
      <c r="L74" s="136" t="s">
        <v>0</v>
      </c>
      <c r="M74" s="98">
        <v>0</v>
      </c>
      <c r="N74" s="56" t="s">
        <v>0</v>
      </c>
    </row>
    <row r="75" spans="1:14" x14ac:dyDescent="0.25">
      <c r="A75" s="206" t="s">
        <v>170</v>
      </c>
      <c r="B75" s="207"/>
      <c r="C75" s="164"/>
      <c r="D75" s="164"/>
      <c r="E75" s="196"/>
      <c r="F75" s="14" t="s">
        <v>171</v>
      </c>
      <c r="G75" s="44">
        <v>45</v>
      </c>
      <c r="H75" s="147" t="s">
        <v>0</v>
      </c>
      <c r="I75" s="152" t="s">
        <v>0</v>
      </c>
      <c r="J75" s="66">
        <f>SUMPRODUCT(($H75="r")*(G75)+($I75="r")*(G75))+'9'!J75-K75-M75</f>
        <v>0</v>
      </c>
      <c r="K75" s="138">
        <v>0</v>
      </c>
      <c r="L75" s="141"/>
      <c r="M75" s="132">
        <v>0</v>
      </c>
      <c r="N75" s="135"/>
    </row>
    <row r="76" spans="1:14" x14ac:dyDescent="0.25">
      <c r="A76" s="206" t="s">
        <v>172</v>
      </c>
      <c r="B76" s="207"/>
      <c r="C76" s="52"/>
      <c r="D76" s="52"/>
      <c r="E76" s="193"/>
      <c r="F76" s="14" t="s">
        <v>173</v>
      </c>
      <c r="G76" s="44">
        <v>45</v>
      </c>
      <c r="H76" s="148" t="s">
        <v>0</v>
      </c>
      <c r="I76" s="153" t="s">
        <v>0</v>
      </c>
      <c r="J76" s="66">
        <f>SUMPRODUCT(($H76="r")*(G76)+($I76="r")*(G76))+'9'!J76-K76-M76</f>
        <v>0</v>
      </c>
      <c r="K76" s="138">
        <v>0</v>
      </c>
      <c r="L76" s="139"/>
      <c r="M76" s="132">
        <v>0</v>
      </c>
      <c r="N76" s="133"/>
    </row>
    <row r="77" spans="1:14" x14ac:dyDescent="0.25">
      <c r="A77" s="206" t="s">
        <v>174</v>
      </c>
      <c r="B77" s="207"/>
      <c r="C77" s="52"/>
      <c r="D77" s="52"/>
      <c r="E77" s="193"/>
      <c r="F77" s="14" t="s">
        <v>175</v>
      </c>
      <c r="G77" s="44">
        <v>75</v>
      </c>
      <c r="H77" s="148" t="s">
        <v>0</v>
      </c>
      <c r="I77" s="153" t="s">
        <v>0</v>
      </c>
      <c r="J77" s="66">
        <f>SUMPRODUCT(($H77="r")*(G77)+($I77="r")*(G77))+'9'!J77-K77-M77</f>
        <v>0</v>
      </c>
      <c r="K77" s="138">
        <v>0</v>
      </c>
      <c r="L77" s="139"/>
      <c r="M77" s="132">
        <v>0</v>
      </c>
      <c r="N77" s="133"/>
    </row>
    <row r="78" spans="1:14" x14ac:dyDescent="0.25">
      <c r="A78" s="206" t="s">
        <v>90</v>
      </c>
      <c r="B78" s="207"/>
      <c r="C78" s="52"/>
      <c r="D78" s="52"/>
      <c r="E78" s="193"/>
      <c r="F78" s="14" t="s">
        <v>75</v>
      </c>
      <c r="G78" s="44">
        <v>0</v>
      </c>
      <c r="H78" s="148" t="s">
        <v>0</v>
      </c>
      <c r="I78" s="153" t="s">
        <v>0</v>
      </c>
      <c r="J78" s="66">
        <f>SUMPRODUCT(($H78="r")*(G78)+($I78="r")*(G78))+'9'!J78-K78-M78</f>
        <v>0</v>
      </c>
      <c r="K78" s="138">
        <v>0</v>
      </c>
      <c r="L78" s="139"/>
      <c r="M78" s="132">
        <v>0</v>
      </c>
      <c r="N78" s="133"/>
    </row>
    <row r="79" spans="1:14" x14ac:dyDescent="0.25">
      <c r="A79" s="206" t="s">
        <v>91</v>
      </c>
      <c r="B79" s="207"/>
      <c r="C79" s="52"/>
      <c r="D79" s="52"/>
      <c r="E79" s="193"/>
      <c r="F79" s="14" t="s">
        <v>75</v>
      </c>
      <c r="G79" s="44">
        <v>0</v>
      </c>
      <c r="H79" s="148" t="s">
        <v>0</v>
      </c>
      <c r="I79" s="153" t="s">
        <v>0</v>
      </c>
      <c r="J79" s="66">
        <f>SUMPRODUCT(($H79="r")*(G79)+($I79="r")*(G79))+'9'!J79-K79-M79</f>
        <v>0</v>
      </c>
      <c r="K79" s="138">
        <v>0</v>
      </c>
      <c r="L79" s="139"/>
      <c r="M79" s="132">
        <v>0</v>
      </c>
      <c r="N79" s="133"/>
    </row>
    <row r="80" spans="1:14" x14ac:dyDescent="0.25">
      <c r="A80" s="206" t="s">
        <v>92</v>
      </c>
      <c r="B80" s="207"/>
      <c r="C80" s="52"/>
      <c r="D80" s="52"/>
      <c r="E80" s="193"/>
      <c r="F80" s="14" t="s">
        <v>75</v>
      </c>
      <c r="G80" s="44">
        <v>0</v>
      </c>
      <c r="H80" s="148" t="s">
        <v>0</v>
      </c>
      <c r="I80" s="153" t="s">
        <v>0</v>
      </c>
      <c r="J80" s="66">
        <f>SUMPRODUCT(($H80="r")*(G80)+($I80="r")*(G80))+'9'!J80-K80-M80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SUMPRODUCT(($H81="r")*(G81)+($I81="r")*(G81))+'9'!J81-K81-M81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0</v>
      </c>
      <c r="J82" s="87" t="s">
        <v>0</v>
      </c>
      <c r="K82" s="16" t="s">
        <v>0</v>
      </c>
      <c r="L82" s="84"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84" t="s">
        <v>0</v>
      </c>
    </row>
    <row r="84" spans="1:14" x14ac:dyDescent="0.25">
      <c r="A84" s="19"/>
      <c r="B84" s="19"/>
      <c r="C84" s="167"/>
      <c r="D84" s="167"/>
      <c r="E84" s="167"/>
      <c r="F84" s="11"/>
      <c r="G84" s="5"/>
      <c r="H84" s="6"/>
      <c r="I84" s="6"/>
    </row>
    <row r="85" spans="1:14" x14ac:dyDescent="0.25">
      <c r="B85" s="99" t="s">
        <v>0</v>
      </c>
      <c r="F85" s="13"/>
      <c r="H85" s="4"/>
      <c r="I85" s="4"/>
    </row>
    <row r="86" spans="1:14" ht="15.75" thickBot="1" x14ac:dyDescent="0.3">
      <c r="A86" s="114" t="s">
        <v>8</v>
      </c>
      <c r="B86" s="94" t="s">
        <v>115</v>
      </c>
      <c r="C86" s="213" t="s">
        <v>153</v>
      </c>
      <c r="D86" s="214"/>
      <c r="E86" s="192" t="s">
        <v>151</v>
      </c>
      <c r="F86" s="122" t="s">
        <v>126</v>
      </c>
      <c r="G86" s="47" t="s">
        <v>2</v>
      </c>
      <c r="H86" s="81">
        <f>H66+1</f>
        <v>42489</v>
      </c>
      <c r="I86" s="81">
        <f>I66+1</f>
        <v>42496</v>
      </c>
      <c r="J86" s="125" t="s">
        <v>77</v>
      </c>
      <c r="K86" s="126" t="s">
        <v>76</v>
      </c>
      <c r="L86" s="127" t="s">
        <v>6</v>
      </c>
      <c r="M86" s="123" t="s">
        <v>76</v>
      </c>
      <c r="N86" s="124" t="s">
        <v>6</v>
      </c>
    </row>
    <row r="87" spans="1:14" x14ac:dyDescent="0.25">
      <c r="A87" s="209" t="s">
        <v>39</v>
      </c>
      <c r="B87" s="210"/>
      <c r="C87" s="164"/>
      <c r="D87" s="164"/>
      <c r="E87" s="196"/>
      <c r="F87" s="115" t="s">
        <v>75</v>
      </c>
      <c r="G87" s="30">
        <v>0</v>
      </c>
      <c r="H87" s="147" t="s">
        <v>0</v>
      </c>
      <c r="I87" s="152" t="s">
        <v>0</v>
      </c>
      <c r="J87" s="66">
        <f>SUMPRODUCT(($H87="r")*(G87)+($I87="r")*(G87))+'9'!J87-K87-M87</f>
        <v>0</v>
      </c>
      <c r="K87" s="138">
        <v>0</v>
      </c>
      <c r="L87" s="139" t="s">
        <v>0</v>
      </c>
      <c r="M87" s="132">
        <v>0</v>
      </c>
      <c r="N87" s="133" t="s">
        <v>0</v>
      </c>
    </row>
    <row r="88" spans="1:14" x14ac:dyDescent="0.25">
      <c r="A88" s="206" t="s">
        <v>40</v>
      </c>
      <c r="B88" s="207"/>
      <c r="C88" s="52"/>
      <c r="D88" s="52"/>
      <c r="E88" s="193"/>
      <c r="F88" s="14" t="s">
        <v>75</v>
      </c>
      <c r="G88" s="44">
        <v>0</v>
      </c>
      <c r="H88" s="148" t="s">
        <v>0</v>
      </c>
      <c r="I88" s="153" t="s">
        <v>0</v>
      </c>
      <c r="J88" s="66">
        <f>SUMPRODUCT(($H88="r")*(G88)+($I88="r")*(G88))+'9'!J88-K88-M88</f>
        <v>0</v>
      </c>
      <c r="K88" s="138">
        <v>0</v>
      </c>
      <c r="L88" s="139" t="s">
        <v>0</v>
      </c>
      <c r="M88" s="132">
        <v>0</v>
      </c>
      <c r="N88" s="133"/>
    </row>
    <row r="89" spans="1:14" x14ac:dyDescent="0.25">
      <c r="A89" s="206" t="s">
        <v>41</v>
      </c>
      <c r="B89" s="207"/>
      <c r="C89" s="52"/>
      <c r="D89" s="52"/>
      <c r="E89" s="193"/>
      <c r="F89" s="14" t="s">
        <v>75</v>
      </c>
      <c r="G89" s="44">
        <v>0</v>
      </c>
      <c r="H89" s="148" t="s">
        <v>0</v>
      </c>
      <c r="I89" s="153" t="s">
        <v>0</v>
      </c>
      <c r="J89" s="66">
        <f>SUMPRODUCT(($H89="r")*(G89)+($I89="r")*(G89))+'9'!J89-K89-M89</f>
        <v>0</v>
      </c>
      <c r="K89" s="138">
        <v>0</v>
      </c>
      <c r="L89" s="139" t="s">
        <v>0</v>
      </c>
      <c r="M89" s="132">
        <v>0</v>
      </c>
      <c r="N89" s="133"/>
    </row>
    <row r="90" spans="1:14" x14ac:dyDescent="0.25">
      <c r="A90" s="206" t="s">
        <v>42</v>
      </c>
      <c r="B90" s="207"/>
      <c r="C90" s="52"/>
      <c r="D90" s="52"/>
      <c r="E90" s="193"/>
      <c r="F90" s="14" t="s">
        <v>75</v>
      </c>
      <c r="G90" s="44">
        <v>0</v>
      </c>
      <c r="H90" s="148" t="s">
        <v>0</v>
      </c>
      <c r="I90" s="153" t="s">
        <v>0</v>
      </c>
      <c r="J90" s="66">
        <f>SUMPRODUCT(($H90="r")*(G90)+($I90="r")*(G90))+'9'!J90-K90-M90</f>
        <v>0</v>
      </c>
      <c r="K90" s="138">
        <v>0</v>
      </c>
      <c r="L90" s="139" t="s">
        <v>0</v>
      </c>
      <c r="M90" s="132">
        <v>0</v>
      </c>
      <c r="N90" s="133"/>
    </row>
    <row r="91" spans="1:14" x14ac:dyDescent="0.25">
      <c r="A91" s="206" t="s">
        <v>43</v>
      </c>
      <c r="B91" s="207"/>
      <c r="C91" s="52"/>
      <c r="D91" s="52"/>
      <c r="E91" s="193"/>
      <c r="F91" s="14" t="s">
        <v>75</v>
      </c>
      <c r="G91" s="44">
        <v>0</v>
      </c>
      <c r="H91" s="148" t="s">
        <v>0</v>
      </c>
      <c r="I91" s="153" t="s">
        <v>0</v>
      </c>
      <c r="J91" s="66">
        <f>SUMPRODUCT(($H91="r")*(G91)+($I91="r")*(G91))+'9'!J91-K91-M91</f>
        <v>0</v>
      </c>
      <c r="K91" s="138">
        <v>0</v>
      </c>
      <c r="L91" s="139" t="s">
        <v>0</v>
      </c>
      <c r="M91" s="132">
        <v>0</v>
      </c>
      <c r="N91" s="133"/>
    </row>
    <row r="92" spans="1:14" x14ac:dyDescent="0.25">
      <c r="A92" s="206" t="s">
        <v>44</v>
      </c>
      <c r="B92" s="207"/>
      <c r="C92" s="52"/>
      <c r="D92" s="52"/>
      <c r="E92" s="193"/>
      <c r="F92" s="14" t="s">
        <v>75</v>
      </c>
      <c r="G92" s="44">
        <v>0</v>
      </c>
      <c r="H92" s="148" t="s">
        <v>0</v>
      </c>
      <c r="I92" s="153" t="s">
        <v>0</v>
      </c>
      <c r="J92" s="66">
        <f>SUMPRODUCT(($H92="r")*(G92)+($I92="r")*(G92))+'9'!J92-K92-M92</f>
        <v>0</v>
      </c>
      <c r="K92" s="138">
        <v>0</v>
      </c>
      <c r="L92" s="139" t="s">
        <v>0</v>
      </c>
      <c r="M92" s="132">
        <v>0</v>
      </c>
      <c r="N92" s="133"/>
    </row>
    <row r="93" spans="1:14" ht="15.75" thickBot="1" x14ac:dyDescent="0.3">
      <c r="A93" s="206" t="s">
        <v>45</v>
      </c>
      <c r="B93" s="207"/>
      <c r="C93" s="162"/>
      <c r="D93" s="162"/>
      <c r="E93" s="194"/>
      <c r="F93" s="14" t="s">
        <v>75</v>
      </c>
      <c r="G93" s="44">
        <v>0</v>
      </c>
      <c r="H93" s="149" t="s">
        <v>0</v>
      </c>
      <c r="I93" s="154" t="s">
        <v>0</v>
      </c>
      <c r="J93" s="66">
        <f>SUMPRODUCT(($H93="r")*(G93)+($I93="r")*(G93))+'9'!J93-K93-M93</f>
        <v>0</v>
      </c>
      <c r="K93" s="138">
        <v>0</v>
      </c>
      <c r="L93" s="140" t="s">
        <v>0</v>
      </c>
      <c r="M93" s="132">
        <v>0</v>
      </c>
      <c r="N93" s="134"/>
    </row>
    <row r="94" spans="1:14" ht="15.75" thickBot="1" x14ac:dyDescent="0.3">
      <c r="A94" s="29" t="s">
        <v>109</v>
      </c>
      <c r="B94" s="53"/>
      <c r="C94" s="163"/>
      <c r="D94" s="163"/>
      <c r="E94" s="195"/>
      <c r="F94" s="74" t="s">
        <v>75</v>
      </c>
      <c r="G94" s="75">
        <v>0</v>
      </c>
      <c r="H94" s="73"/>
      <c r="I94" s="67"/>
      <c r="J94" s="55" t="s">
        <v>0</v>
      </c>
      <c r="K94" s="98">
        <v>0</v>
      </c>
      <c r="L94" s="136" t="s">
        <v>0</v>
      </c>
      <c r="M94" s="98">
        <v>0</v>
      </c>
      <c r="N94" s="56" t="s">
        <v>0</v>
      </c>
    </row>
    <row r="95" spans="1:14" x14ac:dyDescent="0.25">
      <c r="A95" s="206" t="s">
        <v>46</v>
      </c>
      <c r="B95" s="207"/>
      <c r="C95" s="164"/>
      <c r="D95" s="164"/>
      <c r="E95" s="196"/>
      <c r="F95" s="14" t="s">
        <v>75</v>
      </c>
      <c r="G95" s="44">
        <v>0</v>
      </c>
      <c r="H95" s="147" t="s">
        <v>0</v>
      </c>
      <c r="I95" s="152" t="s">
        <v>0</v>
      </c>
      <c r="J95" s="66">
        <f>SUMPRODUCT(($H95="r")*(G95)+($I95="r")*(G95))+'9'!J95-K95-M95</f>
        <v>0</v>
      </c>
      <c r="K95" s="138">
        <v>0</v>
      </c>
      <c r="L95" s="141"/>
      <c r="M95" s="132">
        <v>0</v>
      </c>
      <c r="N95" s="135"/>
    </row>
    <row r="96" spans="1:14" x14ac:dyDescent="0.25">
      <c r="A96" s="206" t="s">
        <v>47</v>
      </c>
      <c r="B96" s="207"/>
      <c r="C96" s="52"/>
      <c r="D96" s="52"/>
      <c r="E96" s="193"/>
      <c r="F96" s="14" t="s">
        <v>75</v>
      </c>
      <c r="G96" s="44">
        <v>0</v>
      </c>
      <c r="H96" s="148" t="s">
        <v>0</v>
      </c>
      <c r="I96" s="153" t="s">
        <v>0</v>
      </c>
      <c r="J96" s="66">
        <f>SUMPRODUCT(($H96="r")*(G96)+($I96="r")*(G96))+'9'!J96-K96-M96</f>
        <v>0</v>
      </c>
      <c r="K96" s="138">
        <v>0</v>
      </c>
      <c r="L96" s="139"/>
      <c r="M96" s="132">
        <v>0</v>
      </c>
      <c r="N96" s="133"/>
    </row>
    <row r="97" spans="1:14" x14ac:dyDescent="0.25">
      <c r="A97" s="206" t="s">
        <v>61</v>
      </c>
      <c r="B97" s="207"/>
      <c r="C97" s="52"/>
      <c r="D97" s="52"/>
      <c r="E97" s="193"/>
      <c r="F97" s="14" t="s">
        <v>75</v>
      </c>
      <c r="G97" s="44">
        <v>0</v>
      </c>
      <c r="H97" s="148" t="s">
        <v>0</v>
      </c>
      <c r="I97" s="153" t="s">
        <v>0</v>
      </c>
      <c r="J97" s="66">
        <f>SUMPRODUCT(($H97="r")*(G97)+($I97="r")*(G97))+'9'!J97-K97-M97</f>
        <v>0</v>
      </c>
      <c r="K97" s="138">
        <v>0</v>
      </c>
      <c r="L97" s="139"/>
      <c r="M97" s="132">
        <v>0</v>
      </c>
      <c r="N97" s="133"/>
    </row>
    <row r="98" spans="1:14" x14ac:dyDescent="0.25">
      <c r="A98" s="206" t="s">
        <v>94</v>
      </c>
      <c r="B98" s="207"/>
      <c r="C98" s="52"/>
      <c r="D98" s="52"/>
      <c r="E98" s="193"/>
      <c r="F98" s="14" t="s">
        <v>75</v>
      </c>
      <c r="G98" s="44">
        <v>0</v>
      </c>
      <c r="H98" s="148" t="s">
        <v>0</v>
      </c>
      <c r="I98" s="153" t="s">
        <v>0</v>
      </c>
      <c r="J98" s="66">
        <f>SUMPRODUCT(($H98="r")*(G98)+($I98="r")*(G98))+'9'!J98-K98-M98</f>
        <v>0</v>
      </c>
      <c r="K98" s="138">
        <v>0</v>
      </c>
      <c r="L98" s="139"/>
      <c r="M98" s="132">
        <v>0</v>
      </c>
      <c r="N98" s="133"/>
    </row>
    <row r="99" spans="1:14" x14ac:dyDescent="0.25">
      <c r="A99" s="206" t="s">
        <v>95</v>
      </c>
      <c r="B99" s="207"/>
      <c r="C99" s="52"/>
      <c r="D99" s="52"/>
      <c r="E99" s="193"/>
      <c r="F99" s="14" t="s">
        <v>75</v>
      </c>
      <c r="G99" s="44">
        <v>0</v>
      </c>
      <c r="H99" s="148" t="s">
        <v>0</v>
      </c>
      <c r="I99" s="153" t="s">
        <v>0</v>
      </c>
      <c r="J99" s="66">
        <f>SUMPRODUCT(($H99="r")*(G99)+($I99="r")*(G99))+'9'!J99-K99-M99</f>
        <v>0</v>
      </c>
      <c r="K99" s="138">
        <v>0</v>
      </c>
      <c r="L99" s="139"/>
      <c r="M99" s="132">
        <v>0</v>
      </c>
      <c r="N99" s="133"/>
    </row>
    <row r="100" spans="1:14" x14ac:dyDescent="0.25">
      <c r="A100" s="206" t="s">
        <v>96</v>
      </c>
      <c r="B100" s="207"/>
      <c r="C100" s="52"/>
      <c r="D100" s="52"/>
      <c r="E100" s="193"/>
      <c r="F100" s="14" t="s">
        <v>75</v>
      </c>
      <c r="G100" s="44">
        <v>0</v>
      </c>
      <c r="H100" s="148" t="s">
        <v>0</v>
      </c>
      <c r="I100" s="153" t="s">
        <v>0</v>
      </c>
      <c r="J100" s="66">
        <f>SUMPRODUCT(($H100="r")*(G100)+($I100="r")*(G100))+'9'!J100-K100-M100</f>
        <v>0</v>
      </c>
      <c r="K100" s="138">
        <v>0</v>
      </c>
      <c r="L100" s="139"/>
      <c r="M100" s="132">
        <v>0</v>
      </c>
      <c r="N100" s="133"/>
    </row>
    <row r="101" spans="1:14" ht="15.75" thickBot="1" x14ac:dyDescent="0.3">
      <c r="A101" s="206" t="s">
        <v>97</v>
      </c>
      <c r="B101" s="207"/>
      <c r="C101" s="52"/>
      <c r="D101" s="52"/>
      <c r="E101" s="193"/>
      <c r="F101" s="14" t="s">
        <v>75</v>
      </c>
      <c r="G101" s="44">
        <v>0</v>
      </c>
      <c r="H101" s="149" t="s">
        <v>0</v>
      </c>
      <c r="I101" s="154" t="s">
        <v>0</v>
      </c>
      <c r="J101" s="66">
        <f>SUMPRODUCT(($H101="r")*(G101)+($I101="r")*(G101))+'9'!J101-K101-M101</f>
        <v>0</v>
      </c>
      <c r="K101" s="138">
        <v>0</v>
      </c>
      <c r="L101" s="139"/>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x14ac:dyDescent="0.25">
      <c r="A104" s="28"/>
      <c r="B104" s="28"/>
      <c r="F104" s="11"/>
      <c r="G104" s="5"/>
      <c r="H104" s="6"/>
      <c r="I104" s="6"/>
    </row>
    <row r="105" spans="1:14" x14ac:dyDescent="0.25">
      <c r="B105" s="99" t="s">
        <v>0</v>
      </c>
    </row>
    <row r="106" spans="1:14" ht="15.75" thickBot="1" x14ac:dyDescent="0.3">
      <c r="A106" s="114" t="s">
        <v>9</v>
      </c>
      <c r="B106" s="94" t="s">
        <v>115</v>
      </c>
      <c r="C106" s="213" t="s">
        <v>153</v>
      </c>
      <c r="D106" s="214"/>
      <c r="E106" s="192" t="s">
        <v>151</v>
      </c>
      <c r="F106" s="122" t="s">
        <v>126</v>
      </c>
      <c r="G106" s="47" t="s">
        <v>2</v>
      </c>
      <c r="H106" s="81">
        <f>H86+1</f>
        <v>42490</v>
      </c>
      <c r="I106" s="81">
        <f>I86+1</f>
        <v>42497</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7" t="s">
        <v>0</v>
      </c>
      <c r="I107" s="152" t="s">
        <v>0</v>
      </c>
      <c r="J107" s="66">
        <f>SUMPRODUCT(($H107="r")*(G107)+($I107="r")*(G107))+'9'!J107-K107-M107</f>
        <v>0</v>
      </c>
      <c r="K107" s="138">
        <v>0</v>
      </c>
      <c r="L107" s="139" t="s">
        <v>0</v>
      </c>
      <c r="M107" s="132">
        <v>0</v>
      </c>
      <c r="N107" s="133" t="s">
        <v>0</v>
      </c>
    </row>
    <row r="108" spans="1:14" x14ac:dyDescent="0.25">
      <c r="A108" s="206" t="s">
        <v>49</v>
      </c>
      <c r="B108" s="207"/>
      <c r="C108" s="176"/>
      <c r="D108" s="166"/>
      <c r="E108" s="198"/>
      <c r="F108" s="14" t="s">
        <v>75</v>
      </c>
      <c r="G108" s="44">
        <v>0</v>
      </c>
      <c r="H108" s="148" t="s">
        <v>0</v>
      </c>
      <c r="I108" s="153" t="s">
        <v>0</v>
      </c>
      <c r="J108" s="66">
        <f>SUMPRODUCT(($H108="r")*(G108)+($I108="r")*(G108))+'9'!J108-K108-M108</f>
        <v>0</v>
      </c>
      <c r="K108" s="138">
        <v>0</v>
      </c>
      <c r="L108" s="139" t="s">
        <v>0</v>
      </c>
      <c r="M108" s="132">
        <v>0</v>
      </c>
      <c r="N108" s="133"/>
    </row>
    <row r="109" spans="1:14" x14ac:dyDescent="0.25">
      <c r="A109" s="206" t="s">
        <v>50</v>
      </c>
      <c r="B109" s="207"/>
      <c r="C109" s="176"/>
      <c r="D109" s="166"/>
      <c r="E109" s="198"/>
      <c r="F109" s="14" t="s">
        <v>75</v>
      </c>
      <c r="G109" s="44">
        <v>0</v>
      </c>
      <c r="H109" s="148" t="s">
        <v>0</v>
      </c>
      <c r="I109" s="153" t="s">
        <v>0</v>
      </c>
      <c r="J109" s="66">
        <f>SUMPRODUCT(($H109="r")*(G109)+($I109="r")*(G109))+'9'!J109-K109-M109</f>
        <v>0</v>
      </c>
      <c r="K109" s="138">
        <v>0</v>
      </c>
      <c r="L109" s="139" t="s">
        <v>0</v>
      </c>
      <c r="M109" s="132">
        <v>0</v>
      </c>
      <c r="N109" s="133"/>
    </row>
    <row r="110" spans="1:14" x14ac:dyDescent="0.25">
      <c r="A110" s="206" t="s">
        <v>51</v>
      </c>
      <c r="B110" s="207"/>
      <c r="C110" s="176"/>
      <c r="D110" s="166"/>
      <c r="E110" s="198"/>
      <c r="F110" s="14" t="s">
        <v>75</v>
      </c>
      <c r="G110" s="44">
        <v>0</v>
      </c>
      <c r="H110" s="148" t="s">
        <v>0</v>
      </c>
      <c r="I110" s="153" t="s">
        <v>0</v>
      </c>
      <c r="J110" s="66">
        <f>SUMPRODUCT(($H110="r")*(G110)+($I110="r")*(G110))+'9'!J110-K110-M110</f>
        <v>0</v>
      </c>
      <c r="K110" s="138">
        <v>0</v>
      </c>
      <c r="L110" s="139" t="s">
        <v>0</v>
      </c>
      <c r="M110" s="132">
        <v>0</v>
      </c>
      <c r="N110" s="133"/>
    </row>
    <row r="111" spans="1:14" x14ac:dyDescent="0.25">
      <c r="A111" s="206" t="s">
        <v>52</v>
      </c>
      <c r="B111" s="207"/>
      <c r="C111" s="177"/>
      <c r="D111" s="166"/>
      <c r="E111" s="198"/>
      <c r="F111" s="14" t="s">
        <v>75</v>
      </c>
      <c r="G111" s="44">
        <v>0</v>
      </c>
      <c r="H111" s="148" t="s">
        <v>0</v>
      </c>
      <c r="I111" s="153" t="s">
        <v>0</v>
      </c>
      <c r="J111" s="66">
        <f>SUMPRODUCT(($H111="r")*(G111)+($I111="r")*(G111))+'9'!J111-K111-M111</f>
        <v>0</v>
      </c>
      <c r="K111" s="138">
        <v>0</v>
      </c>
      <c r="L111" s="139" t="s">
        <v>0</v>
      </c>
      <c r="M111" s="132">
        <v>0</v>
      </c>
      <c r="N111" s="133"/>
    </row>
    <row r="112" spans="1:14" x14ac:dyDescent="0.25">
      <c r="A112" s="206" t="s">
        <v>53</v>
      </c>
      <c r="B112" s="207"/>
      <c r="C112" s="177"/>
      <c r="D112" s="166"/>
      <c r="E112" s="198"/>
      <c r="F112" s="14" t="s">
        <v>75</v>
      </c>
      <c r="G112" s="44">
        <v>0</v>
      </c>
      <c r="H112" s="148" t="s">
        <v>0</v>
      </c>
      <c r="I112" s="153" t="s">
        <v>0</v>
      </c>
      <c r="J112" s="66">
        <f>SUMPRODUCT(($H112="r")*(G112)+($I112="r")*(G112))+'9'!J112-K112-M112</f>
        <v>0</v>
      </c>
      <c r="K112" s="138">
        <v>0</v>
      </c>
      <c r="L112" s="139" t="s">
        <v>0</v>
      </c>
      <c r="M112" s="132">
        <v>0</v>
      </c>
      <c r="N112" s="133"/>
    </row>
    <row r="113" spans="1:14" ht="15.75" thickBot="1" x14ac:dyDescent="0.3">
      <c r="A113" s="206" t="s">
        <v>54</v>
      </c>
      <c r="B113" s="207"/>
      <c r="C113" s="178"/>
      <c r="D113" s="168"/>
      <c r="E113" s="199"/>
      <c r="F113" s="14" t="s">
        <v>75</v>
      </c>
      <c r="G113" s="44">
        <v>0</v>
      </c>
      <c r="H113" s="149" t="s">
        <v>0</v>
      </c>
      <c r="I113" s="154" t="s">
        <v>0</v>
      </c>
      <c r="J113" s="66">
        <f>SUMPRODUCT(($H113="r")*(G113)+($I113="r")*(G113))+'9'!J113-K113-M113</f>
        <v>0</v>
      </c>
      <c r="K113" s="138">
        <v>0</v>
      </c>
      <c r="L113" s="140" t="s">
        <v>0</v>
      </c>
      <c r="M113" s="132">
        <v>0</v>
      </c>
      <c r="N113" s="134"/>
    </row>
    <row r="114" spans="1:14" ht="15.75" thickBot="1" x14ac:dyDescent="0.3">
      <c r="A114" s="29" t="s">
        <v>109</v>
      </c>
      <c r="B114" s="53"/>
      <c r="C114" s="163"/>
      <c r="D114" s="163"/>
      <c r="E114" s="195"/>
      <c r="F114" s="74" t="s">
        <v>75</v>
      </c>
      <c r="G114" s="75">
        <v>0</v>
      </c>
      <c r="H114" s="73"/>
      <c r="I114" s="67"/>
      <c r="J114" s="55" t="s">
        <v>0</v>
      </c>
      <c r="K114" s="98">
        <v>0</v>
      </c>
      <c r="L114" s="136" t="s">
        <v>0</v>
      </c>
      <c r="M114" s="98">
        <v>0</v>
      </c>
      <c r="N114" s="56" t="s">
        <v>0</v>
      </c>
    </row>
    <row r="115" spans="1:14" x14ac:dyDescent="0.25">
      <c r="A115" s="206" t="s">
        <v>55</v>
      </c>
      <c r="B115" s="207"/>
      <c r="C115" s="175"/>
      <c r="D115" s="165"/>
      <c r="E115" s="197"/>
      <c r="F115" s="14" t="s">
        <v>75</v>
      </c>
      <c r="G115" s="44">
        <v>0</v>
      </c>
      <c r="H115" s="147" t="s">
        <v>0</v>
      </c>
      <c r="I115" s="152" t="s">
        <v>0</v>
      </c>
      <c r="J115" s="66">
        <f>SUMPRODUCT(($H115="r")*(G115)+($I115="r")*(G115))+'9'!J115-K115-M115</f>
        <v>0</v>
      </c>
      <c r="K115" s="138">
        <v>0</v>
      </c>
      <c r="L115" s="141"/>
      <c r="M115" s="132">
        <v>0</v>
      </c>
      <c r="N115" s="135"/>
    </row>
    <row r="116" spans="1:14" x14ac:dyDescent="0.25">
      <c r="A116" s="206" t="s">
        <v>56</v>
      </c>
      <c r="B116" s="207"/>
      <c r="C116" s="176"/>
      <c r="D116" s="166"/>
      <c r="E116" s="198"/>
      <c r="F116" s="14" t="s">
        <v>75</v>
      </c>
      <c r="G116" s="44">
        <v>0</v>
      </c>
      <c r="H116" s="148" t="s">
        <v>0</v>
      </c>
      <c r="I116" s="153" t="s">
        <v>0</v>
      </c>
      <c r="J116" s="66">
        <f>SUMPRODUCT(($H116="r")*(G116)+($I116="r")*(G116))+'9'!J116-K116-M116</f>
        <v>0</v>
      </c>
      <c r="K116" s="138">
        <v>0</v>
      </c>
      <c r="L116" s="139"/>
      <c r="M116" s="132">
        <v>0</v>
      </c>
      <c r="N116" s="133"/>
    </row>
    <row r="117" spans="1:14" x14ac:dyDescent="0.25">
      <c r="A117" s="206" t="s">
        <v>62</v>
      </c>
      <c r="B117" s="207"/>
      <c r="C117" s="176"/>
      <c r="D117" s="166"/>
      <c r="E117" s="198"/>
      <c r="F117" s="14" t="s">
        <v>75</v>
      </c>
      <c r="G117" s="44">
        <v>0</v>
      </c>
      <c r="H117" s="148" t="s">
        <v>0</v>
      </c>
      <c r="I117" s="153" t="s">
        <v>0</v>
      </c>
      <c r="J117" s="66">
        <f>SUMPRODUCT(($H117="r")*(G117)+($I117="r")*(G117))+'9'!J117-K117-M117</f>
        <v>0</v>
      </c>
      <c r="K117" s="138">
        <v>0</v>
      </c>
      <c r="L117" s="139"/>
      <c r="M117" s="132">
        <v>0</v>
      </c>
      <c r="N117" s="133"/>
    </row>
    <row r="118" spans="1:14" x14ac:dyDescent="0.25">
      <c r="A118" s="206" t="s">
        <v>98</v>
      </c>
      <c r="B118" s="207"/>
      <c r="C118" s="177"/>
      <c r="D118" s="166"/>
      <c r="E118" s="198"/>
      <c r="F118" s="14" t="s">
        <v>75</v>
      </c>
      <c r="G118" s="44">
        <v>0</v>
      </c>
      <c r="H118" s="148" t="s">
        <v>0</v>
      </c>
      <c r="I118" s="153" t="s">
        <v>0</v>
      </c>
      <c r="J118" s="66">
        <f>SUMPRODUCT(($H118="r")*(G118)+($I118="r")*(G118))+'9'!J118-K118-M118</f>
        <v>0</v>
      </c>
      <c r="K118" s="138">
        <v>0</v>
      </c>
      <c r="L118" s="139"/>
      <c r="M118" s="132">
        <v>0</v>
      </c>
      <c r="N118" s="133"/>
    </row>
    <row r="119" spans="1:14" x14ac:dyDescent="0.25">
      <c r="A119" s="206" t="s">
        <v>99</v>
      </c>
      <c r="B119" s="207"/>
      <c r="C119" s="175"/>
      <c r="D119" s="166"/>
      <c r="E119" s="198"/>
      <c r="F119" s="14" t="s">
        <v>75</v>
      </c>
      <c r="G119" s="44">
        <v>0</v>
      </c>
      <c r="H119" s="148" t="s">
        <v>0</v>
      </c>
      <c r="I119" s="153" t="s">
        <v>0</v>
      </c>
      <c r="J119" s="66">
        <f>SUMPRODUCT(($H119="r")*(G119)+($I119="r")*(G119))+'9'!J119-K119-M119</f>
        <v>0</v>
      </c>
      <c r="K119" s="138">
        <v>0</v>
      </c>
      <c r="L119" s="139"/>
      <c r="M119" s="132">
        <v>0</v>
      </c>
      <c r="N119" s="133"/>
    </row>
    <row r="120" spans="1:14" x14ac:dyDescent="0.25">
      <c r="A120" s="206" t="s">
        <v>100</v>
      </c>
      <c r="B120" s="207"/>
      <c r="C120" s="176"/>
      <c r="D120" s="166"/>
      <c r="E120" s="198"/>
      <c r="F120" s="14" t="s">
        <v>75</v>
      </c>
      <c r="G120" s="44">
        <v>0</v>
      </c>
      <c r="H120" s="148" t="s">
        <v>0</v>
      </c>
      <c r="I120" s="153" t="s">
        <v>0</v>
      </c>
      <c r="J120" s="66">
        <f>SUMPRODUCT(($H120="r")*(G120)+($I120="r")*(G120))+'9'!J120-K120-M120</f>
        <v>0</v>
      </c>
      <c r="K120" s="138">
        <v>0</v>
      </c>
      <c r="L120" s="139"/>
      <c r="M120" s="132">
        <v>0</v>
      </c>
      <c r="N120" s="133"/>
    </row>
    <row r="121" spans="1:14" ht="15.75" thickBot="1" x14ac:dyDescent="0.3">
      <c r="A121" s="206" t="s">
        <v>101</v>
      </c>
      <c r="B121" s="207"/>
      <c r="C121" s="176"/>
      <c r="D121" s="166"/>
      <c r="E121" s="198"/>
      <c r="F121" s="14" t="s">
        <v>75</v>
      </c>
      <c r="G121" s="44">
        <v>0</v>
      </c>
      <c r="H121" s="149" t="s">
        <v>0</v>
      </c>
      <c r="I121" s="154" t="s">
        <v>0</v>
      </c>
      <c r="J121" s="66">
        <f>SUMPRODUCT(($H121="r")*(G121)+($I121="r")*(G121))+'9'!J121-K121-M121</f>
        <v>0</v>
      </c>
      <c r="K121" s="138">
        <v>0</v>
      </c>
      <c r="L121" s="139"/>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x14ac:dyDescent="0.25">
      <c r="A124" s="28"/>
      <c r="B124" s="28"/>
      <c r="F124" s="19"/>
      <c r="G124" s="5"/>
      <c r="H124" s="17"/>
      <c r="I124" s="17"/>
    </row>
    <row r="125" spans="1:14" x14ac:dyDescent="0.25">
      <c r="A125" s="19"/>
      <c r="B125" s="99" t="s">
        <v>0</v>
      </c>
      <c r="F125" s="19"/>
      <c r="G125" s="5"/>
      <c r="H125" s="17"/>
      <c r="I125" s="17"/>
    </row>
    <row r="126" spans="1:14" ht="15.75" thickBot="1" x14ac:dyDescent="0.3">
      <c r="A126" s="114" t="s">
        <v>63</v>
      </c>
      <c r="B126" s="94" t="s">
        <v>115</v>
      </c>
      <c r="C126" s="213" t="s">
        <v>153</v>
      </c>
      <c r="D126" s="214"/>
      <c r="E126" s="192" t="s">
        <v>151</v>
      </c>
      <c r="F126" s="122" t="s">
        <v>126</v>
      </c>
      <c r="G126" s="47" t="s">
        <v>2</v>
      </c>
      <c r="H126" s="81">
        <f>H106+1</f>
        <v>42491</v>
      </c>
      <c r="I126" s="81">
        <f>I106+1</f>
        <v>42498</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7" t="s">
        <v>0</v>
      </c>
      <c r="I127" s="152" t="s">
        <v>0</v>
      </c>
      <c r="J127" s="66">
        <f>SUMPRODUCT(($H127="r")*(G127)+($I127="r")*(G127))+'9'!J127-K127-M127</f>
        <v>0</v>
      </c>
      <c r="K127" s="138">
        <v>0</v>
      </c>
      <c r="L127" s="139" t="s">
        <v>0</v>
      </c>
      <c r="M127" s="132">
        <v>0</v>
      </c>
      <c r="N127" s="133" t="s">
        <v>0</v>
      </c>
    </row>
    <row r="128" spans="1:14" x14ac:dyDescent="0.25">
      <c r="A128" s="206" t="s">
        <v>65</v>
      </c>
      <c r="B128" s="207"/>
      <c r="C128" s="176"/>
      <c r="D128" s="166"/>
      <c r="E128" s="198"/>
      <c r="F128" s="14" t="s">
        <v>75</v>
      </c>
      <c r="G128" s="44">
        <v>0</v>
      </c>
      <c r="H128" s="148" t="s">
        <v>0</v>
      </c>
      <c r="I128" s="153" t="s">
        <v>0</v>
      </c>
      <c r="J128" s="66">
        <f>SUMPRODUCT(($H128="r")*(G128)+($I128="r")*(G128))+'9'!J128-K128-M128</f>
        <v>0</v>
      </c>
      <c r="K128" s="138">
        <v>0</v>
      </c>
      <c r="L128" s="139" t="s">
        <v>0</v>
      </c>
      <c r="M128" s="132">
        <v>0</v>
      </c>
      <c r="N128" s="133"/>
    </row>
    <row r="129" spans="1:14" x14ac:dyDescent="0.25">
      <c r="A129" s="206" t="s">
        <v>66</v>
      </c>
      <c r="B129" s="207"/>
      <c r="C129" s="176"/>
      <c r="D129" s="166"/>
      <c r="E129" s="198"/>
      <c r="F129" s="14" t="s">
        <v>75</v>
      </c>
      <c r="G129" s="44">
        <v>0</v>
      </c>
      <c r="H129" s="148" t="s">
        <v>0</v>
      </c>
      <c r="I129" s="153" t="s">
        <v>0</v>
      </c>
      <c r="J129" s="66">
        <f>SUMPRODUCT(($H129="r")*(G129)+($I129="r")*(G129))+'9'!J129-K129-M129</f>
        <v>0</v>
      </c>
      <c r="K129" s="138">
        <v>0</v>
      </c>
      <c r="L129" s="139" t="s">
        <v>0</v>
      </c>
      <c r="M129" s="132">
        <v>0</v>
      </c>
      <c r="N129" s="133"/>
    </row>
    <row r="130" spans="1:14" x14ac:dyDescent="0.25">
      <c r="A130" s="206" t="s">
        <v>67</v>
      </c>
      <c r="B130" s="207"/>
      <c r="C130" s="176"/>
      <c r="D130" s="166"/>
      <c r="E130" s="198"/>
      <c r="F130" s="14" t="s">
        <v>75</v>
      </c>
      <c r="G130" s="44">
        <v>0</v>
      </c>
      <c r="H130" s="148" t="s">
        <v>0</v>
      </c>
      <c r="I130" s="153" t="s">
        <v>0</v>
      </c>
      <c r="J130" s="66">
        <f>SUMPRODUCT(($H130="r")*(G130)+($I130="r")*(G130))+'9'!J130-K130-M130</f>
        <v>0</v>
      </c>
      <c r="K130" s="138">
        <v>0</v>
      </c>
      <c r="L130" s="139" t="s">
        <v>0</v>
      </c>
      <c r="M130" s="132">
        <v>0</v>
      </c>
      <c r="N130" s="133"/>
    </row>
    <row r="131" spans="1:14" x14ac:dyDescent="0.25">
      <c r="A131" s="206" t="s">
        <v>68</v>
      </c>
      <c r="B131" s="207"/>
      <c r="C131" s="176"/>
      <c r="D131" s="166"/>
      <c r="E131" s="198"/>
      <c r="F131" s="14" t="s">
        <v>75</v>
      </c>
      <c r="G131" s="44">
        <v>0</v>
      </c>
      <c r="H131" s="148" t="s">
        <v>0</v>
      </c>
      <c r="I131" s="153" t="s">
        <v>0</v>
      </c>
      <c r="J131" s="66">
        <f>SUMPRODUCT(($H131="r")*(G131)+($I131="r")*(G131))+'9'!J131-K131-M131</f>
        <v>0</v>
      </c>
      <c r="K131" s="138">
        <v>0</v>
      </c>
      <c r="L131" s="139" t="s">
        <v>0</v>
      </c>
      <c r="M131" s="132">
        <v>0</v>
      </c>
      <c r="N131" s="133"/>
    </row>
    <row r="132" spans="1:14" x14ac:dyDescent="0.25">
      <c r="A132" s="206" t="s">
        <v>69</v>
      </c>
      <c r="B132" s="207"/>
      <c r="C132" s="176"/>
      <c r="D132" s="166"/>
      <c r="E132" s="198"/>
      <c r="F132" s="14" t="s">
        <v>75</v>
      </c>
      <c r="G132" s="44">
        <v>0</v>
      </c>
      <c r="H132" s="148" t="s">
        <v>0</v>
      </c>
      <c r="I132" s="153" t="s">
        <v>0</v>
      </c>
      <c r="J132" s="66">
        <f>SUMPRODUCT(($H132="r")*(G132)+($I132="r")*(G132))+'9'!J132-K132-M132</f>
        <v>0</v>
      </c>
      <c r="K132" s="138">
        <v>0</v>
      </c>
      <c r="L132" s="139" t="s">
        <v>0</v>
      </c>
      <c r="M132" s="132">
        <v>0</v>
      </c>
      <c r="N132" s="133"/>
    </row>
    <row r="133" spans="1:14" ht="15.75" thickBot="1" x14ac:dyDescent="0.3">
      <c r="A133" s="206" t="s">
        <v>70</v>
      </c>
      <c r="B133" s="207"/>
      <c r="C133" s="179"/>
      <c r="D133" s="168"/>
      <c r="E133" s="199"/>
      <c r="F133" s="14" t="s">
        <v>75</v>
      </c>
      <c r="G133" s="44">
        <v>0</v>
      </c>
      <c r="H133" s="149" t="s">
        <v>0</v>
      </c>
      <c r="I133" s="154" t="s">
        <v>0</v>
      </c>
      <c r="J133" s="66">
        <f>SUMPRODUCT(($H133="r")*(G133)+($I133="r")*(G133))+'9'!J133-K133-M133</f>
        <v>0</v>
      </c>
      <c r="K133" s="138">
        <v>0</v>
      </c>
      <c r="L133" s="140" t="s">
        <v>0</v>
      </c>
      <c r="M133" s="132">
        <v>0</v>
      </c>
      <c r="N133" s="134"/>
    </row>
    <row r="134" spans="1:14" ht="15.75" thickBot="1" x14ac:dyDescent="0.3">
      <c r="A134" s="29" t="s">
        <v>109</v>
      </c>
      <c r="B134" s="53"/>
      <c r="C134" s="163"/>
      <c r="D134" s="163"/>
      <c r="E134" s="195"/>
      <c r="F134" s="74" t="s">
        <v>75</v>
      </c>
      <c r="G134" s="75">
        <v>0</v>
      </c>
      <c r="H134" s="73"/>
      <c r="I134" s="67"/>
      <c r="J134" s="55" t="s">
        <v>0</v>
      </c>
      <c r="K134" s="98">
        <v>0</v>
      </c>
      <c r="L134" s="136" t="s">
        <v>0</v>
      </c>
      <c r="M134" s="98">
        <v>0</v>
      </c>
      <c r="N134" s="56" t="s">
        <v>0</v>
      </c>
    </row>
    <row r="135" spans="1:14" x14ac:dyDescent="0.25">
      <c r="A135" s="246" t="s">
        <v>71</v>
      </c>
      <c r="B135" s="247"/>
      <c r="C135" s="180"/>
      <c r="D135" s="169"/>
      <c r="E135" s="200"/>
      <c r="F135" s="14" t="s">
        <v>75</v>
      </c>
      <c r="G135" s="44">
        <v>0</v>
      </c>
      <c r="H135" s="147" t="s">
        <v>0</v>
      </c>
      <c r="I135" s="152" t="s">
        <v>0</v>
      </c>
      <c r="J135" s="66">
        <f>SUMPRODUCT(($H135="r")*(G135)+($I135="r")*(G135))+'9'!J135-K135-M135</f>
        <v>0</v>
      </c>
      <c r="K135" s="138">
        <v>0</v>
      </c>
      <c r="L135" s="141"/>
      <c r="M135" s="132">
        <v>0</v>
      </c>
      <c r="N135" s="135"/>
    </row>
    <row r="136" spans="1:14" x14ac:dyDescent="0.25">
      <c r="A136" s="246" t="s">
        <v>72</v>
      </c>
      <c r="B136" s="247"/>
      <c r="C136" s="181"/>
      <c r="D136" s="170"/>
      <c r="E136" s="201"/>
      <c r="F136" s="14" t="s">
        <v>75</v>
      </c>
      <c r="G136" s="44">
        <v>0</v>
      </c>
      <c r="H136" s="148" t="s">
        <v>0</v>
      </c>
      <c r="I136" s="153" t="s">
        <v>0</v>
      </c>
      <c r="J136" s="66">
        <f>SUMPRODUCT(($H136="r")*(G136)+($I136="r")*(G136))+'9'!J136-K136-M136</f>
        <v>0</v>
      </c>
      <c r="K136" s="138">
        <v>0</v>
      </c>
      <c r="L136" s="139"/>
      <c r="M136" s="132">
        <v>0</v>
      </c>
      <c r="N136" s="133"/>
    </row>
    <row r="137" spans="1:14" x14ac:dyDescent="0.25">
      <c r="A137" s="246" t="s">
        <v>73</v>
      </c>
      <c r="B137" s="247"/>
      <c r="C137" s="181"/>
      <c r="D137" s="170"/>
      <c r="E137" s="201"/>
      <c r="F137" s="14" t="s">
        <v>75</v>
      </c>
      <c r="G137" s="44">
        <v>0</v>
      </c>
      <c r="H137" s="148" t="s">
        <v>0</v>
      </c>
      <c r="I137" s="153" t="s">
        <v>0</v>
      </c>
      <c r="J137" s="66">
        <f>SUMPRODUCT(($H137="r")*(G137)+($I137="r")*(G137))+'9'!J137-K137-M137</f>
        <v>0</v>
      </c>
      <c r="K137" s="138">
        <v>0</v>
      </c>
      <c r="L137" s="139"/>
      <c r="M137" s="132">
        <v>0</v>
      </c>
      <c r="N137" s="133"/>
    </row>
    <row r="138" spans="1:14" x14ac:dyDescent="0.25">
      <c r="A138" s="246" t="s">
        <v>102</v>
      </c>
      <c r="B138" s="247"/>
      <c r="C138" s="181"/>
      <c r="D138" s="170"/>
      <c r="E138" s="201"/>
      <c r="F138" s="14" t="s">
        <v>75</v>
      </c>
      <c r="G138" s="44">
        <v>0</v>
      </c>
      <c r="H138" s="148" t="s">
        <v>0</v>
      </c>
      <c r="I138" s="153" t="s">
        <v>0</v>
      </c>
      <c r="J138" s="66">
        <f>SUMPRODUCT(($H138="r")*(G138)+($I138="r")*(G138))+'9'!J138-K138-M138</f>
        <v>0</v>
      </c>
      <c r="K138" s="138">
        <v>0</v>
      </c>
      <c r="L138" s="139"/>
      <c r="M138" s="132">
        <v>0</v>
      </c>
      <c r="N138" s="133"/>
    </row>
    <row r="139" spans="1:14" x14ac:dyDescent="0.25">
      <c r="A139" s="246" t="s">
        <v>103</v>
      </c>
      <c r="B139" s="247"/>
      <c r="C139" s="181"/>
      <c r="D139" s="170"/>
      <c r="E139" s="201"/>
      <c r="F139" s="14" t="s">
        <v>75</v>
      </c>
      <c r="G139" s="44">
        <v>0</v>
      </c>
      <c r="H139" s="148" t="s">
        <v>0</v>
      </c>
      <c r="I139" s="153" t="s">
        <v>0</v>
      </c>
      <c r="J139" s="66">
        <f>SUMPRODUCT(($H139="r")*(G139)+($I139="r")*(G139))+'9'!J139-K139-M139</f>
        <v>0</v>
      </c>
      <c r="K139" s="138">
        <v>0</v>
      </c>
      <c r="L139" s="139"/>
      <c r="M139" s="132">
        <v>0</v>
      </c>
      <c r="N139" s="133"/>
    </row>
    <row r="140" spans="1:14" x14ac:dyDescent="0.25">
      <c r="A140" s="246" t="s">
        <v>104</v>
      </c>
      <c r="B140" s="247"/>
      <c r="C140" s="181"/>
      <c r="D140" s="170"/>
      <c r="E140" s="201"/>
      <c r="F140" s="14" t="s">
        <v>75</v>
      </c>
      <c r="G140" s="44">
        <v>0</v>
      </c>
      <c r="H140" s="148" t="s">
        <v>0</v>
      </c>
      <c r="I140" s="153" t="s">
        <v>0</v>
      </c>
      <c r="J140" s="66">
        <f>SUMPRODUCT(($H140="r")*(G140)+($I140="r")*(G140))+'9'!J140-K140-M140</f>
        <v>0</v>
      </c>
      <c r="K140" s="138">
        <v>0</v>
      </c>
      <c r="L140" s="139"/>
      <c r="M140" s="132">
        <v>0</v>
      </c>
      <c r="N140" s="133"/>
    </row>
    <row r="141" spans="1:14" ht="15.75" thickBot="1" x14ac:dyDescent="0.3">
      <c r="A141" s="246" t="s">
        <v>105</v>
      </c>
      <c r="B141" s="247"/>
      <c r="C141" s="181"/>
      <c r="D141" s="170"/>
      <c r="E141" s="201"/>
      <c r="F141" s="14" t="s">
        <v>75</v>
      </c>
      <c r="G141" s="44">
        <v>0</v>
      </c>
      <c r="H141" s="149" t="s">
        <v>0</v>
      </c>
      <c r="I141" s="154" t="s">
        <v>0</v>
      </c>
      <c r="J141" s="66">
        <f>SUMPRODUCT(($H141="r")*(G141)+($I141="r")*(G141))+'9'!J141-K141-M141</f>
        <v>0</v>
      </c>
      <c r="K141" s="138">
        <v>0</v>
      </c>
      <c r="L141" s="139"/>
      <c r="M141" s="132">
        <v>0</v>
      </c>
      <c r="N141" s="133"/>
    </row>
    <row r="142" spans="1:14"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84"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78"/>
      <c r="B144" s="78"/>
      <c r="C144" s="171"/>
      <c r="D144" s="171"/>
      <c r="E144" s="171"/>
      <c r="F144" s="79"/>
      <c r="G144" s="22"/>
      <c r="H144" s="43"/>
      <c r="I144" s="43"/>
    </row>
    <row r="145" spans="1:11" x14ac:dyDescent="0.25">
      <c r="A145" s="77"/>
      <c r="B145" s="77"/>
      <c r="C145" s="51"/>
      <c r="D145" s="51"/>
      <c r="E145" s="51"/>
      <c r="F145" s="77"/>
      <c r="G145" s="77"/>
      <c r="H145" s="43"/>
      <c r="I145" s="43"/>
      <c r="J145" s="32"/>
    </row>
    <row r="146" spans="1:11" x14ac:dyDescent="0.25">
      <c r="A146" s="117" t="s">
        <v>110</v>
      </c>
      <c r="B146" s="77"/>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67" t="s">
        <v>0</v>
      </c>
      <c r="B148" s="268"/>
      <c r="C148" s="268"/>
      <c r="D148" s="268"/>
      <c r="E148" s="268"/>
      <c r="F148" s="269"/>
      <c r="G148" s="41">
        <v>0</v>
      </c>
      <c r="H148" s="222">
        <f>G148/60</f>
        <v>0</v>
      </c>
      <c r="I148" s="223"/>
      <c r="J148" s="35"/>
    </row>
    <row r="149" spans="1:11" x14ac:dyDescent="0.25">
      <c r="A149" s="267" t="s">
        <v>0</v>
      </c>
      <c r="B149" s="268"/>
      <c r="C149" s="268"/>
      <c r="D149" s="268"/>
      <c r="E149" s="268"/>
      <c r="F149" s="269"/>
      <c r="G149" s="41">
        <v>0</v>
      </c>
      <c r="H149" s="222">
        <f t="shared" ref="H149:H157" si="0">G149/60</f>
        <v>0</v>
      </c>
      <c r="I149" s="223"/>
      <c r="J149" s="35"/>
    </row>
    <row r="150" spans="1:11" x14ac:dyDescent="0.25">
      <c r="A150" s="267" t="s">
        <v>0</v>
      </c>
      <c r="B150" s="268"/>
      <c r="C150" s="268"/>
      <c r="D150" s="268"/>
      <c r="E150" s="268"/>
      <c r="F150" s="269"/>
      <c r="G150" s="41">
        <v>0</v>
      </c>
      <c r="H150" s="222">
        <f t="shared" si="0"/>
        <v>0</v>
      </c>
      <c r="I150" s="223"/>
      <c r="J150" s="35"/>
    </row>
    <row r="151" spans="1:11" x14ac:dyDescent="0.25">
      <c r="A151" s="267" t="s">
        <v>0</v>
      </c>
      <c r="B151" s="268"/>
      <c r="C151" s="268"/>
      <c r="D151" s="268"/>
      <c r="E151" s="268"/>
      <c r="F151" s="269"/>
      <c r="G151" s="41">
        <v>0</v>
      </c>
      <c r="H151" s="222">
        <f t="shared" si="0"/>
        <v>0</v>
      </c>
      <c r="I151" s="223"/>
      <c r="J151" s="35"/>
    </row>
    <row r="152" spans="1:11" x14ac:dyDescent="0.25">
      <c r="A152" s="267" t="s">
        <v>0</v>
      </c>
      <c r="B152" s="268"/>
      <c r="C152" s="268"/>
      <c r="D152" s="268"/>
      <c r="E152" s="268"/>
      <c r="F152" s="269"/>
      <c r="G152" s="41">
        <v>0</v>
      </c>
      <c r="H152" s="222">
        <f t="shared" si="0"/>
        <v>0</v>
      </c>
      <c r="I152" s="223"/>
      <c r="J152" s="35"/>
    </row>
    <row r="153" spans="1:11" x14ac:dyDescent="0.25">
      <c r="A153" s="267" t="s">
        <v>0</v>
      </c>
      <c r="B153" s="268"/>
      <c r="C153" s="268"/>
      <c r="D153" s="268"/>
      <c r="E153" s="268"/>
      <c r="F153" s="269"/>
      <c r="G153" s="41">
        <v>0</v>
      </c>
      <c r="H153" s="222">
        <f t="shared" si="0"/>
        <v>0</v>
      </c>
      <c r="I153" s="223"/>
      <c r="J153" s="35"/>
    </row>
    <row r="154" spans="1:11" x14ac:dyDescent="0.25">
      <c r="A154" s="267" t="s">
        <v>0</v>
      </c>
      <c r="B154" s="268"/>
      <c r="C154" s="268"/>
      <c r="D154" s="268"/>
      <c r="E154" s="268"/>
      <c r="F154" s="269"/>
      <c r="G154" s="41">
        <v>0</v>
      </c>
      <c r="H154" s="222">
        <f t="shared" si="0"/>
        <v>0</v>
      </c>
      <c r="I154" s="223"/>
      <c r="J154" s="35"/>
    </row>
    <row r="155" spans="1:11" x14ac:dyDescent="0.25">
      <c r="A155" s="267" t="s">
        <v>0</v>
      </c>
      <c r="B155" s="268"/>
      <c r="C155" s="268"/>
      <c r="D155" s="268"/>
      <c r="E155" s="268"/>
      <c r="F155" s="269"/>
      <c r="G155" s="41">
        <v>0</v>
      </c>
      <c r="H155" s="222">
        <f t="shared" si="0"/>
        <v>0</v>
      </c>
      <c r="I155" s="223"/>
      <c r="J155" s="35"/>
    </row>
    <row r="156" spans="1:11" x14ac:dyDescent="0.25">
      <c r="A156" s="267" t="s">
        <v>0</v>
      </c>
      <c r="B156" s="268"/>
      <c r="C156" s="268"/>
      <c r="D156" s="268"/>
      <c r="E156" s="268"/>
      <c r="F156" s="269"/>
      <c r="G156" s="41">
        <v>0</v>
      </c>
      <c r="H156" s="222">
        <f t="shared" si="0"/>
        <v>0</v>
      </c>
      <c r="I156" s="223"/>
      <c r="J156" s="35"/>
    </row>
    <row r="157" spans="1:11" x14ac:dyDescent="0.25">
      <c r="A157" s="267" t="s">
        <v>0</v>
      </c>
      <c r="B157" s="268"/>
      <c r="C157" s="268"/>
      <c r="D157" s="268"/>
      <c r="E157" s="268"/>
      <c r="F157" s="269"/>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0</v>
      </c>
      <c r="I159" s="219"/>
      <c r="J159" s="35"/>
    </row>
    <row r="160" spans="1:11" x14ac:dyDescent="0.25">
      <c r="A160" s="80"/>
      <c r="B160" s="80"/>
      <c r="C160" s="172"/>
      <c r="D160" s="172"/>
      <c r="E160" s="172"/>
      <c r="F160" s="92" t="s">
        <v>119</v>
      </c>
      <c r="G160" s="40">
        <v>0</v>
      </c>
      <c r="H160" s="220">
        <f>H159*G160</f>
        <v>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6"/>
      <c r="G162" s="40"/>
      <c r="H162" s="64"/>
      <c r="I162" s="64"/>
      <c r="J162" s="35"/>
    </row>
    <row r="163" spans="1:10" x14ac:dyDescent="0.25">
      <c r="A163" s="120" t="s">
        <v>124</v>
      </c>
      <c r="B163" s="39"/>
      <c r="C163" s="173"/>
      <c r="D163" s="173"/>
      <c r="E163" s="173"/>
      <c r="F163" s="76"/>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67" t="s">
        <v>0</v>
      </c>
      <c r="B165" s="268"/>
      <c r="C165" s="268"/>
      <c r="D165" s="268"/>
      <c r="E165" s="268"/>
      <c r="F165" s="269"/>
      <c r="G165" s="41">
        <v>0</v>
      </c>
      <c r="H165" s="239">
        <f>G165/60</f>
        <v>0</v>
      </c>
      <c r="I165" s="240"/>
      <c r="J165" s="35"/>
    </row>
    <row r="166" spans="1:10" x14ac:dyDescent="0.25">
      <c r="A166" s="267" t="s">
        <v>0</v>
      </c>
      <c r="B166" s="268"/>
      <c r="C166" s="268"/>
      <c r="D166" s="268"/>
      <c r="E166" s="268"/>
      <c r="F166" s="269"/>
      <c r="G166" s="41">
        <v>0</v>
      </c>
      <c r="H166" s="239">
        <f t="shared" ref="H166:H174" si="2">G166/60</f>
        <v>0</v>
      </c>
      <c r="I166" s="240"/>
      <c r="J166" s="35"/>
    </row>
    <row r="167" spans="1:10" x14ac:dyDescent="0.25">
      <c r="A167" s="267" t="s">
        <v>0</v>
      </c>
      <c r="B167" s="268"/>
      <c r="C167" s="268"/>
      <c r="D167" s="268"/>
      <c r="E167" s="268"/>
      <c r="F167" s="269"/>
      <c r="G167" s="41">
        <v>0</v>
      </c>
      <c r="H167" s="239">
        <f t="shared" si="2"/>
        <v>0</v>
      </c>
      <c r="I167" s="240"/>
      <c r="J167" s="35"/>
    </row>
    <row r="168" spans="1:10" x14ac:dyDescent="0.25">
      <c r="A168" s="267" t="s">
        <v>0</v>
      </c>
      <c r="B168" s="268"/>
      <c r="C168" s="268"/>
      <c r="D168" s="268"/>
      <c r="E168" s="268"/>
      <c r="F168" s="269"/>
      <c r="G168" s="41">
        <v>0</v>
      </c>
      <c r="H168" s="239">
        <f t="shared" si="2"/>
        <v>0</v>
      </c>
      <c r="I168" s="240"/>
      <c r="J168" s="35"/>
    </row>
    <row r="169" spans="1:10" x14ac:dyDescent="0.25">
      <c r="A169" s="267" t="s">
        <v>0</v>
      </c>
      <c r="B169" s="268"/>
      <c r="C169" s="268"/>
      <c r="D169" s="268"/>
      <c r="E169" s="268"/>
      <c r="F169" s="269"/>
      <c r="G169" s="41">
        <v>0</v>
      </c>
      <c r="H169" s="239">
        <f t="shared" si="2"/>
        <v>0</v>
      </c>
      <c r="I169" s="240"/>
      <c r="J169" s="35"/>
    </row>
    <row r="170" spans="1:10" x14ac:dyDescent="0.25">
      <c r="A170" s="267" t="s">
        <v>0</v>
      </c>
      <c r="B170" s="268"/>
      <c r="C170" s="268"/>
      <c r="D170" s="268"/>
      <c r="E170" s="268"/>
      <c r="F170" s="269"/>
      <c r="G170" s="41">
        <v>0</v>
      </c>
      <c r="H170" s="239">
        <f t="shared" si="2"/>
        <v>0</v>
      </c>
      <c r="I170" s="240"/>
      <c r="J170" s="35"/>
    </row>
    <row r="171" spans="1:10" x14ac:dyDescent="0.25">
      <c r="A171" s="267" t="s">
        <v>0</v>
      </c>
      <c r="B171" s="268"/>
      <c r="C171" s="268"/>
      <c r="D171" s="268"/>
      <c r="E171" s="268"/>
      <c r="F171" s="269"/>
      <c r="G171" s="41">
        <v>0</v>
      </c>
      <c r="H171" s="239">
        <f t="shared" si="2"/>
        <v>0</v>
      </c>
      <c r="I171" s="240"/>
      <c r="J171" s="35"/>
    </row>
    <row r="172" spans="1:10" x14ac:dyDescent="0.25">
      <c r="A172" s="267" t="s">
        <v>0</v>
      </c>
      <c r="B172" s="268"/>
      <c r="C172" s="268"/>
      <c r="D172" s="268"/>
      <c r="E172" s="268"/>
      <c r="F172" s="269"/>
      <c r="G172" s="41">
        <v>0</v>
      </c>
      <c r="H172" s="239">
        <f t="shared" si="2"/>
        <v>0</v>
      </c>
      <c r="I172" s="240"/>
      <c r="J172" s="35"/>
    </row>
    <row r="173" spans="1:10" x14ac:dyDescent="0.25">
      <c r="A173" s="267" t="s">
        <v>0</v>
      </c>
      <c r="B173" s="268"/>
      <c r="C173" s="268"/>
      <c r="D173" s="268"/>
      <c r="E173" s="268"/>
      <c r="F173" s="269"/>
      <c r="G173" s="41">
        <v>0</v>
      </c>
      <c r="H173" s="239">
        <f t="shared" ref="H173" si="3">G173/60</f>
        <v>0</v>
      </c>
      <c r="I173" s="240"/>
      <c r="J173" s="35"/>
    </row>
    <row r="174" spans="1:10" x14ac:dyDescent="0.25">
      <c r="A174" s="267" t="s">
        <v>0</v>
      </c>
      <c r="B174" s="268"/>
      <c r="C174" s="268"/>
      <c r="D174" s="268"/>
      <c r="E174" s="268"/>
      <c r="F174" s="269"/>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67" t="s">
        <v>0</v>
      </c>
      <c r="B181" s="268"/>
      <c r="C181" s="268"/>
      <c r="D181" s="268"/>
      <c r="E181" s="268"/>
      <c r="F181" s="269"/>
      <c r="G181" s="41">
        <v>0</v>
      </c>
      <c r="H181" s="222">
        <f>G181/60</f>
        <v>0</v>
      </c>
      <c r="I181" s="223"/>
      <c r="J181" s="35"/>
    </row>
    <row r="182" spans="1:11" hidden="1" x14ac:dyDescent="0.25">
      <c r="A182" s="267" t="s">
        <v>0</v>
      </c>
      <c r="B182" s="268"/>
      <c r="C182" s="268"/>
      <c r="D182" s="268"/>
      <c r="E182" s="268"/>
      <c r="F182" s="269"/>
      <c r="G182" s="41">
        <v>0</v>
      </c>
      <c r="H182" s="222">
        <f t="shared" ref="H182:H191" si="4">G182/60</f>
        <v>0</v>
      </c>
      <c r="I182" s="223"/>
      <c r="J182" s="35"/>
    </row>
    <row r="183" spans="1:11" hidden="1" x14ac:dyDescent="0.25">
      <c r="A183" s="267" t="s">
        <v>0</v>
      </c>
      <c r="B183" s="268"/>
      <c r="C183" s="268"/>
      <c r="D183" s="268"/>
      <c r="E183" s="268"/>
      <c r="F183" s="269"/>
      <c r="G183" s="41">
        <v>0</v>
      </c>
      <c r="H183" s="222">
        <f t="shared" si="4"/>
        <v>0</v>
      </c>
      <c r="I183" s="223"/>
      <c r="J183" s="35"/>
    </row>
    <row r="184" spans="1:11" hidden="1" x14ac:dyDescent="0.25">
      <c r="A184" s="267" t="s">
        <v>0</v>
      </c>
      <c r="B184" s="268"/>
      <c r="C184" s="268"/>
      <c r="D184" s="268"/>
      <c r="E184" s="268"/>
      <c r="F184" s="269"/>
      <c r="G184" s="41">
        <v>0</v>
      </c>
      <c r="H184" s="222">
        <f t="shared" si="4"/>
        <v>0</v>
      </c>
      <c r="I184" s="223"/>
      <c r="J184" s="35"/>
    </row>
    <row r="185" spans="1:11" hidden="1" x14ac:dyDescent="0.25">
      <c r="A185" s="267" t="s">
        <v>0</v>
      </c>
      <c r="B185" s="268"/>
      <c r="C185" s="268"/>
      <c r="D185" s="268"/>
      <c r="E185" s="268"/>
      <c r="F185" s="269"/>
      <c r="G185" s="41">
        <v>0</v>
      </c>
      <c r="H185" s="222">
        <f t="shared" si="4"/>
        <v>0</v>
      </c>
      <c r="I185" s="223"/>
      <c r="J185" s="35"/>
    </row>
    <row r="186" spans="1:11" hidden="1" x14ac:dyDescent="0.25">
      <c r="A186" s="267" t="s">
        <v>0</v>
      </c>
      <c r="B186" s="268"/>
      <c r="C186" s="268"/>
      <c r="D186" s="268"/>
      <c r="E186" s="268"/>
      <c r="F186" s="269"/>
      <c r="G186" s="41">
        <v>0</v>
      </c>
      <c r="H186" s="222">
        <f t="shared" si="4"/>
        <v>0</v>
      </c>
      <c r="I186" s="223"/>
      <c r="J186" s="35"/>
    </row>
    <row r="187" spans="1:11" hidden="1" x14ac:dyDescent="0.25">
      <c r="A187" s="267" t="s">
        <v>0</v>
      </c>
      <c r="B187" s="268"/>
      <c r="C187" s="268"/>
      <c r="D187" s="268"/>
      <c r="E187" s="268"/>
      <c r="F187" s="269"/>
      <c r="G187" s="41">
        <v>0</v>
      </c>
      <c r="H187" s="222">
        <f t="shared" si="4"/>
        <v>0</v>
      </c>
      <c r="I187" s="223"/>
      <c r="J187" s="35"/>
    </row>
    <row r="188" spans="1:11" hidden="1" x14ac:dyDescent="0.25">
      <c r="A188" s="267" t="s">
        <v>0</v>
      </c>
      <c r="B188" s="268"/>
      <c r="C188" s="268"/>
      <c r="D188" s="268"/>
      <c r="E188" s="268"/>
      <c r="F188" s="269"/>
      <c r="G188" s="41">
        <v>0</v>
      </c>
      <c r="H188" s="222">
        <f t="shared" si="4"/>
        <v>0</v>
      </c>
      <c r="I188" s="223"/>
      <c r="J188" s="35"/>
    </row>
    <row r="189" spans="1:11" hidden="1" x14ac:dyDescent="0.25">
      <c r="A189" s="267" t="s">
        <v>0</v>
      </c>
      <c r="B189" s="268"/>
      <c r="C189" s="268"/>
      <c r="D189" s="268"/>
      <c r="E189" s="268"/>
      <c r="F189" s="269"/>
      <c r="G189" s="41">
        <v>0</v>
      </c>
      <c r="H189" s="222">
        <f t="shared" si="4"/>
        <v>0</v>
      </c>
      <c r="I189" s="223"/>
      <c r="J189" s="35"/>
    </row>
    <row r="190" spans="1:11" hidden="1" x14ac:dyDescent="0.25">
      <c r="A190" s="267" t="s">
        <v>0</v>
      </c>
      <c r="B190" s="268"/>
      <c r="C190" s="268"/>
      <c r="D190" s="268"/>
      <c r="E190" s="268"/>
      <c r="F190" s="269"/>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67" t="s">
        <v>0</v>
      </c>
      <c r="B198" s="268"/>
      <c r="C198" s="268"/>
      <c r="D198" s="268"/>
      <c r="E198" s="268"/>
      <c r="F198" s="269"/>
      <c r="G198" s="41">
        <v>0</v>
      </c>
      <c r="H198" s="222">
        <f>G198/60</f>
        <v>0</v>
      </c>
      <c r="I198" s="223"/>
      <c r="J198" s="35"/>
    </row>
    <row r="199" spans="1:11" hidden="1" x14ac:dyDescent="0.25">
      <c r="A199" s="267" t="s">
        <v>0</v>
      </c>
      <c r="B199" s="268"/>
      <c r="C199" s="268"/>
      <c r="D199" s="268"/>
      <c r="E199" s="268"/>
      <c r="F199" s="269"/>
      <c r="G199" s="41">
        <v>0</v>
      </c>
      <c r="H199" s="222">
        <f t="shared" ref="H199:H207" si="5">G199/60</f>
        <v>0</v>
      </c>
      <c r="I199" s="223"/>
      <c r="J199" s="35"/>
    </row>
    <row r="200" spans="1:11" hidden="1" x14ac:dyDescent="0.25">
      <c r="A200" s="267" t="s">
        <v>0</v>
      </c>
      <c r="B200" s="268"/>
      <c r="C200" s="268"/>
      <c r="D200" s="268"/>
      <c r="E200" s="268"/>
      <c r="F200" s="269"/>
      <c r="G200" s="41">
        <v>0</v>
      </c>
      <c r="H200" s="222">
        <f t="shared" si="5"/>
        <v>0</v>
      </c>
      <c r="I200" s="223"/>
      <c r="J200" s="35"/>
    </row>
    <row r="201" spans="1:11" hidden="1" x14ac:dyDescent="0.25">
      <c r="A201" s="267" t="s">
        <v>0</v>
      </c>
      <c r="B201" s="268"/>
      <c r="C201" s="268"/>
      <c r="D201" s="268"/>
      <c r="E201" s="268"/>
      <c r="F201" s="269"/>
      <c r="G201" s="41">
        <v>0</v>
      </c>
      <c r="H201" s="222">
        <f t="shared" si="5"/>
        <v>0</v>
      </c>
      <c r="I201" s="223"/>
      <c r="J201" s="35"/>
    </row>
    <row r="202" spans="1:11" hidden="1" x14ac:dyDescent="0.25">
      <c r="A202" s="267" t="s">
        <v>0</v>
      </c>
      <c r="B202" s="268"/>
      <c r="C202" s="268"/>
      <c r="D202" s="268"/>
      <c r="E202" s="268"/>
      <c r="F202" s="269"/>
      <c r="G202" s="41">
        <v>0</v>
      </c>
      <c r="H202" s="222">
        <f t="shared" si="5"/>
        <v>0</v>
      </c>
      <c r="I202" s="223"/>
      <c r="J202" s="35"/>
    </row>
    <row r="203" spans="1:11" hidden="1" x14ac:dyDescent="0.25">
      <c r="A203" s="267" t="s">
        <v>0</v>
      </c>
      <c r="B203" s="268"/>
      <c r="C203" s="268"/>
      <c r="D203" s="268"/>
      <c r="E203" s="268"/>
      <c r="F203" s="269"/>
      <c r="G203" s="41">
        <v>0</v>
      </c>
      <c r="H203" s="222">
        <f t="shared" si="5"/>
        <v>0</v>
      </c>
      <c r="I203" s="223"/>
      <c r="J203" s="35"/>
    </row>
    <row r="204" spans="1:11" hidden="1" x14ac:dyDescent="0.25">
      <c r="A204" s="267" t="s">
        <v>0</v>
      </c>
      <c r="B204" s="268"/>
      <c r="C204" s="268"/>
      <c r="D204" s="268"/>
      <c r="E204" s="268"/>
      <c r="F204" s="269"/>
      <c r="G204" s="41">
        <v>0</v>
      </c>
      <c r="H204" s="222">
        <f t="shared" si="5"/>
        <v>0</v>
      </c>
      <c r="I204" s="223"/>
      <c r="J204" s="35"/>
    </row>
    <row r="205" spans="1:11" hidden="1" x14ac:dyDescent="0.25">
      <c r="A205" s="267" t="s">
        <v>0</v>
      </c>
      <c r="B205" s="268"/>
      <c r="C205" s="268"/>
      <c r="D205" s="268"/>
      <c r="E205" s="268"/>
      <c r="F205" s="269"/>
      <c r="G205" s="41">
        <v>0</v>
      </c>
      <c r="H205" s="222">
        <f t="shared" si="5"/>
        <v>0</v>
      </c>
      <c r="I205" s="223"/>
      <c r="J205" s="35"/>
    </row>
    <row r="206" spans="1:11" hidden="1" x14ac:dyDescent="0.25">
      <c r="A206" s="267" t="s">
        <v>0</v>
      </c>
      <c r="B206" s="268"/>
      <c r="C206" s="268"/>
      <c r="D206" s="268"/>
      <c r="E206" s="268"/>
      <c r="F206" s="269"/>
      <c r="G206" s="41">
        <v>0</v>
      </c>
      <c r="H206" s="222">
        <f t="shared" si="5"/>
        <v>0</v>
      </c>
      <c r="I206" s="223"/>
      <c r="J206" s="35"/>
    </row>
    <row r="207" spans="1:11" hidden="1" x14ac:dyDescent="0.25">
      <c r="A207" s="267" t="s">
        <v>0</v>
      </c>
      <c r="B207" s="268"/>
      <c r="C207" s="268"/>
      <c r="D207" s="268"/>
      <c r="E207" s="268"/>
      <c r="F207" s="269"/>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0</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73" t="s">
        <v>0</v>
      </c>
      <c r="B216" s="273"/>
      <c r="C216" s="273"/>
      <c r="D216" s="273"/>
      <c r="E216" s="273"/>
      <c r="F216" s="273"/>
      <c r="G216" s="273"/>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0</v>
      </c>
      <c r="I218" s="271"/>
    </row>
    <row r="219" spans="1:10" x14ac:dyDescent="0.25">
      <c r="A219" s="2" t="s">
        <v>0</v>
      </c>
      <c r="H219" s="86" t="s">
        <v>0</v>
      </c>
      <c r="I219" s="86"/>
    </row>
  </sheetData>
  <sheetProtection password="CEEF" sheet="1" objects="1" scenarios="1" formatRows="0"/>
  <mergeCells count="234">
    <mergeCell ref="A2:N2"/>
    <mergeCell ref="C26:D26"/>
    <mergeCell ref="C46:D46"/>
    <mergeCell ref="C66:D66"/>
    <mergeCell ref="C86:D86"/>
    <mergeCell ref="C106:D106"/>
    <mergeCell ref="C126:D126"/>
    <mergeCell ref="A204:F204"/>
    <mergeCell ref="A3:B3"/>
    <mergeCell ref="C6:D6"/>
    <mergeCell ref="J4:N4"/>
    <mergeCell ref="A155:F155"/>
    <mergeCell ref="H159:I159"/>
    <mergeCell ref="A122:F122"/>
    <mergeCell ref="A123:F123"/>
    <mergeCell ref="A142:F142"/>
    <mergeCell ref="H147:I147"/>
    <mergeCell ref="H148:I148"/>
    <mergeCell ref="H157:I157"/>
    <mergeCell ref="H158:I158"/>
    <mergeCell ref="H150:I150"/>
    <mergeCell ref="H151:I151"/>
    <mergeCell ref="H152:I152"/>
    <mergeCell ref="A159:G159"/>
    <mergeCell ref="A27:B27"/>
    <mergeCell ref="A28:B28"/>
    <mergeCell ref="A29:B29"/>
    <mergeCell ref="A30:B30"/>
    <mergeCell ref="A31:B31"/>
    <mergeCell ref="C5:D5"/>
    <mergeCell ref="H5:I5"/>
    <mergeCell ref="A22:F22"/>
    <mergeCell ref="A7:B7"/>
    <mergeCell ref="A8:B8"/>
    <mergeCell ref="A9:B9"/>
    <mergeCell ref="A10:B10"/>
    <mergeCell ref="A11:B11"/>
    <mergeCell ref="A12:B12"/>
    <mergeCell ref="A13:B13"/>
    <mergeCell ref="A15:B15"/>
    <mergeCell ref="A16:B16"/>
    <mergeCell ref="A17:B17"/>
    <mergeCell ref="A18:B18"/>
    <mergeCell ref="A19:B19"/>
    <mergeCell ref="A20:B20"/>
    <mergeCell ref="A21:B21"/>
    <mergeCell ref="A158:F158"/>
    <mergeCell ref="A206:F206"/>
    <mergeCell ref="A173:F173"/>
    <mergeCell ref="A174:F174"/>
    <mergeCell ref="A181:F181"/>
    <mergeCell ref="A182:F182"/>
    <mergeCell ref="A183:F183"/>
    <mergeCell ref="A184:F184"/>
    <mergeCell ref="A185:F185"/>
    <mergeCell ref="A186:F186"/>
    <mergeCell ref="A187:F187"/>
    <mergeCell ref="A188:F188"/>
    <mergeCell ref="A189:F189"/>
    <mergeCell ref="A190:F190"/>
    <mergeCell ref="A198:F198"/>
    <mergeCell ref="A199:F199"/>
    <mergeCell ref="A200:F200"/>
    <mergeCell ref="A201:F201"/>
    <mergeCell ref="A202:F202"/>
    <mergeCell ref="A203:F203"/>
    <mergeCell ref="A191:F191"/>
    <mergeCell ref="A205:F205"/>
    <mergeCell ref="A1:N1"/>
    <mergeCell ref="H218:I218"/>
    <mergeCell ref="A23:F23"/>
    <mergeCell ref="A143:F143"/>
    <mergeCell ref="A42:F42"/>
    <mergeCell ref="A43:F43"/>
    <mergeCell ref="A62:F62"/>
    <mergeCell ref="A63:F63"/>
    <mergeCell ref="A82:F82"/>
    <mergeCell ref="A83:F83"/>
    <mergeCell ref="A102:F102"/>
    <mergeCell ref="A103:F103"/>
    <mergeCell ref="H166:I166"/>
    <mergeCell ref="H167:I167"/>
    <mergeCell ref="H149:I149"/>
    <mergeCell ref="H164:I164"/>
    <mergeCell ref="H156:I156"/>
    <mergeCell ref="A148:F148"/>
    <mergeCell ref="A149:F149"/>
    <mergeCell ref="A150:F150"/>
    <mergeCell ref="A151:F151"/>
    <mergeCell ref="A152:F152"/>
    <mergeCell ref="A153:F153"/>
    <mergeCell ref="A154:F154"/>
    <mergeCell ref="H154:I154"/>
    <mergeCell ref="H155:I155"/>
    <mergeCell ref="H153:I153"/>
    <mergeCell ref="A128:B128"/>
    <mergeCell ref="A156:F156"/>
    <mergeCell ref="A157:F157"/>
    <mergeCell ref="A140:B140"/>
    <mergeCell ref="A141:B141"/>
    <mergeCell ref="A135:B135"/>
    <mergeCell ref="A136:B136"/>
    <mergeCell ref="A137:B137"/>
    <mergeCell ref="A138:B138"/>
    <mergeCell ref="A139:B139"/>
    <mergeCell ref="A129:B129"/>
    <mergeCell ref="A130:B130"/>
    <mergeCell ref="A131:B131"/>
    <mergeCell ref="A132:B132"/>
    <mergeCell ref="A133:B133"/>
    <mergeCell ref="H198:I198"/>
    <mergeCell ref="H199:I199"/>
    <mergeCell ref="H200:I200"/>
    <mergeCell ref="H190:I190"/>
    <mergeCell ref="H191:I191"/>
    <mergeCell ref="H193:I193"/>
    <mergeCell ref="H197:I197"/>
    <mergeCell ref="H176:I176"/>
    <mergeCell ref="H172:I172"/>
    <mergeCell ref="H174:I174"/>
    <mergeCell ref="H186:I186"/>
    <mergeCell ref="H187:I187"/>
    <mergeCell ref="H188:I188"/>
    <mergeCell ref="H189:I189"/>
    <mergeCell ref="H160:I160"/>
    <mergeCell ref="A175:G175"/>
    <mergeCell ref="H175:I175"/>
    <mergeCell ref="H171:I171"/>
    <mergeCell ref="H173:I173"/>
    <mergeCell ref="H165:I165"/>
    <mergeCell ref="A192:G192"/>
    <mergeCell ref="H192:I192"/>
    <mergeCell ref="H180:I180"/>
    <mergeCell ref="H181:I181"/>
    <mergeCell ref="H182:I182"/>
    <mergeCell ref="H183:I183"/>
    <mergeCell ref="H184:I184"/>
    <mergeCell ref="H185:I185"/>
    <mergeCell ref="H169:I169"/>
    <mergeCell ref="H170:I170"/>
    <mergeCell ref="A165:F165"/>
    <mergeCell ref="A166:F166"/>
    <mergeCell ref="A167:F167"/>
    <mergeCell ref="A168:F168"/>
    <mergeCell ref="A169:F169"/>
    <mergeCell ref="A170:F170"/>
    <mergeCell ref="A171:F171"/>
    <mergeCell ref="A172:F172"/>
    <mergeCell ref="H217:I217"/>
    <mergeCell ref="H207:I207"/>
    <mergeCell ref="A208:G208"/>
    <mergeCell ref="H208:I208"/>
    <mergeCell ref="H209:I209"/>
    <mergeCell ref="A216:G216"/>
    <mergeCell ref="H216:I216"/>
    <mergeCell ref="H215:I215"/>
    <mergeCell ref="A215:G215"/>
    <mergeCell ref="A213:G213"/>
    <mergeCell ref="H213:I213"/>
    <mergeCell ref="H212:I212"/>
    <mergeCell ref="A207:F207"/>
    <mergeCell ref="H206:I206"/>
    <mergeCell ref="H204:I204"/>
    <mergeCell ref="H205:I205"/>
    <mergeCell ref="H201:I201"/>
    <mergeCell ref="H202:I202"/>
    <mergeCell ref="H168:I168"/>
    <mergeCell ref="H203:I203"/>
    <mergeCell ref="A33:B33"/>
    <mergeCell ref="A35:B35"/>
    <mergeCell ref="A36:B36"/>
    <mergeCell ref="A37:B37"/>
    <mergeCell ref="A38:B38"/>
    <mergeCell ref="A57:B57"/>
    <mergeCell ref="A58:B58"/>
    <mergeCell ref="A59:B59"/>
    <mergeCell ref="A81:B81"/>
    <mergeCell ref="A87:B87"/>
    <mergeCell ref="A88:B88"/>
    <mergeCell ref="A89:B89"/>
    <mergeCell ref="A90:B90"/>
    <mergeCell ref="A77:B77"/>
    <mergeCell ref="A78:B78"/>
    <mergeCell ref="A79:B79"/>
    <mergeCell ref="A80:B80"/>
    <mergeCell ref="A32:B32"/>
    <mergeCell ref="A49:B49"/>
    <mergeCell ref="A50:B50"/>
    <mergeCell ref="A51:B51"/>
    <mergeCell ref="A76:B76"/>
    <mergeCell ref="A52:B52"/>
    <mergeCell ref="A53:B53"/>
    <mergeCell ref="A39:B39"/>
    <mergeCell ref="A40:B40"/>
    <mergeCell ref="A41:B41"/>
    <mergeCell ref="A47:B47"/>
    <mergeCell ref="A48:B48"/>
    <mergeCell ref="A60:B60"/>
    <mergeCell ref="A61:B61"/>
    <mergeCell ref="A70:B70"/>
    <mergeCell ref="A71:B71"/>
    <mergeCell ref="A72:B72"/>
    <mergeCell ref="A73:B73"/>
    <mergeCell ref="A75:B75"/>
    <mergeCell ref="A67:B67"/>
    <mergeCell ref="A68:B68"/>
    <mergeCell ref="A107:B107"/>
    <mergeCell ref="A108:B108"/>
    <mergeCell ref="A109:B109"/>
    <mergeCell ref="A110:B110"/>
    <mergeCell ref="A111:B111"/>
    <mergeCell ref="A69:B69"/>
    <mergeCell ref="A55:B55"/>
    <mergeCell ref="A56:B56"/>
    <mergeCell ref="A100:B100"/>
    <mergeCell ref="A101:B101"/>
    <mergeCell ref="A91:B91"/>
    <mergeCell ref="A92:B92"/>
    <mergeCell ref="A93:B93"/>
    <mergeCell ref="A95:B95"/>
    <mergeCell ref="A96:B96"/>
    <mergeCell ref="A97:B97"/>
    <mergeCell ref="A98:B98"/>
    <mergeCell ref="A99:B99"/>
    <mergeCell ref="A118:B118"/>
    <mergeCell ref="A119:B119"/>
    <mergeCell ref="A120:B120"/>
    <mergeCell ref="A121:B121"/>
    <mergeCell ref="A127:B127"/>
    <mergeCell ref="A112:B112"/>
    <mergeCell ref="A113:B113"/>
    <mergeCell ref="A115:B115"/>
    <mergeCell ref="A116:B116"/>
    <mergeCell ref="A117:B117"/>
  </mergeCells>
  <pageMargins left="0.70866141732283505" right="0.70866141732283505" top="0.74803149606299202" bottom="0.74803149606299202" header="0.31496062992126" footer="0.31496062992126"/>
  <pageSetup paperSize="5" orientation="landscape" horizontalDpi="4294967294" verticalDpi="0" r:id="rId1"/>
  <headerFooter differentFirst="1">
    <oddHeader xml:space="preserve">&amp;L&amp;"-,Gras italique" &amp;C&amp;"+,Gras italique"&amp;8 Présences 2016
Paie : 10 </oddHeader>
    <oddFooter xml:space="preserve">&amp;L &amp;C &amp;P / 7&amp;R </oddFooter>
    <firstHeader xml:space="preserve">&amp;L&amp;"-,Gras" &amp;C&amp;"-,Gras italique"&amp;16 </firstHeader>
    <firstFooter xml:space="preserve">&amp;C </firstFooter>
  </headerFooter>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tabColor theme="0" tint="-0.14999847407452621"/>
  </sheetPr>
  <dimension ref="A1:Q219"/>
  <sheetViews>
    <sheetView showGridLines="0" zoomScaleNormal="100" zoomScalePageLayoutView="140" workbookViewId="0">
      <pane ySplit="5" topLeftCell="A132" activePane="bottomLeft" state="frozen"/>
      <selection activeCell="R16" sqref="R16"/>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137</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'10'!I126+1</f>
        <v>42499</v>
      </c>
      <c r="I6" s="81">
        <f>H126+1</f>
        <v>42506</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f>SUMPRODUCT(($H7="r")*(G7)+($I7="r")*(G7))+'10'!J7-K7-M7</f>
        <v>0</v>
      </c>
      <c r="K7" s="138">
        <v>0</v>
      </c>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SUMPRODUCT(($H8="r")*(G8)+($I8="r")*(G8))+'10'!J8-K8-M8</f>
        <v>0</v>
      </c>
      <c r="K8" s="138">
        <v>0</v>
      </c>
      <c r="L8" s="139"/>
      <c r="M8" s="132">
        <v>0</v>
      </c>
      <c r="N8" s="133"/>
    </row>
    <row r="9" spans="1:15" ht="14.25" customHeight="1" x14ac:dyDescent="0.25">
      <c r="A9" s="206" t="s">
        <v>15</v>
      </c>
      <c r="B9" s="207"/>
      <c r="C9" s="52" t="s">
        <v>0</v>
      </c>
      <c r="D9" s="52"/>
      <c r="E9" s="193"/>
      <c r="F9" s="14" t="s">
        <v>75</v>
      </c>
      <c r="G9" s="54">
        <v>0</v>
      </c>
      <c r="H9" s="148" t="s">
        <v>0</v>
      </c>
      <c r="I9" s="153" t="s">
        <v>0</v>
      </c>
      <c r="J9" s="66">
        <f>SUMPRODUCT(($H9="r")*(G9)+($I9="r")*(G9))+'10'!J9-K9-M9</f>
        <v>0</v>
      </c>
      <c r="K9" s="138">
        <v>0</v>
      </c>
      <c r="L9" s="139"/>
      <c r="M9" s="132">
        <v>0</v>
      </c>
      <c r="N9" s="133"/>
    </row>
    <row r="10" spans="1:15" ht="14.25" customHeight="1" x14ac:dyDescent="0.25">
      <c r="A10" s="206" t="s">
        <v>155</v>
      </c>
      <c r="B10" s="207"/>
      <c r="C10" s="52" t="s">
        <v>0</v>
      </c>
      <c r="D10" s="52"/>
      <c r="E10" s="193"/>
      <c r="F10" s="14" t="s">
        <v>156</v>
      </c>
      <c r="G10" s="54">
        <v>45</v>
      </c>
      <c r="H10" s="148" t="s">
        <v>0</v>
      </c>
      <c r="I10" s="153" t="s">
        <v>0</v>
      </c>
      <c r="J10" s="66">
        <f>SUMPRODUCT(($H10="r")*(G10)+($I10="r")*(G10))+'10'!J10-K10-M10</f>
        <v>0</v>
      </c>
      <c r="K10" s="138">
        <v>0</v>
      </c>
      <c r="L10" s="139"/>
      <c r="M10" s="132">
        <v>0</v>
      </c>
      <c r="N10" s="133"/>
      <c r="O10" s="3"/>
    </row>
    <row r="11" spans="1:15" ht="14.25" customHeight="1" x14ac:dyDescent="0.25">
      <c r="A11" s="206" t="s">
        <v>157</v>
      </c>
      <c r="B11" s="207"/>
      <c r="C11" s="52"/>
      <c r="D11" s="52"/>
      <c r="E11" s="193"/>
      <c r="F11" s="14" t="s">
        <v>158</v>
      </c>
      <c r="G11" s="54">
        <v>30</v>
      </c>
      <c r="H11" s="148" t="s">
        <v>0</v>
      </c>
      <c r="I11" s="153" t="s">
        <v>0</v>
      </c>
      <c r="J11" s="66">
        <f>SUMPRODUCT(($H11="r")*(G11)+($I11="r")*(G11))+'10'!J11-K11-M11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0</v>
      </c>
      <c r="I12" s="153" t="s">
        <v>0</v>
      </c>
      <c r="J12" s="66">
        <f>SUMPRODUCT(($H12="r")*(G12)+($I12="r")*(G12))+'10'!J12-K12-M12</f>
        <v>0</v>
      </c>
      <c r="K12" s="138">
        <v>0</v>
      </c>
      <c r="L12" s="139"/>
      <c r="M12" s="132">
        <v>0</v>
      </c>
      <c r="N12" s="133"/>
    </row>
    <row r="13" spans="1:15" ht="15.75" thickBot="1" x14ac:dyDescent="0.3">
      <c r="A13" s="206" t="s">
        <v>161</v>
      </c>
      <c r="B13" s="207"/>
      <c r="C13" s="162"/>
      <c r="D13" s="162"/>
      <c r="E13" s="194"/>
      <c r="F13" s="14" t="s">
        <v>162</v>
      </c>
      <c r="G13" s="54">
        <v>90</v>
      </c>
      <c r="H13" s="149" t="s">
        <v>0</v>
      </c>
      <c r="I13" s="154" t="s">
        <v>0</v>
      </c>
      <c r="J13" s="66">
        <f>SUMPRODUCT(($H13="r")*(G13)+($I13="r")*(G13))+'10'!J13-K13-M13</f>
        <v>0</v>
      </c>
      <c r="K13" s="138">
        <v>0</v>
      </c>
      <c r="L13" s="140"/>
      <c r="M13" s="132">
        <v>0</v>
      </c>
      <c r="N13" s="134"/>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56" t="s">
        <v>0</v>
      </c>
    </row>
    <row r="15" spans="1:15" x14ac:dyDescent="0.25">
      <c r="A15" s="206" t="s">
        <v>163</v>
      </c>
      <c r="B15" s="207"/>
      <c r="C15" s="164"/>
      <c r="D15" s="164"/>
      <c r="E15" s="196"/>
      <c r="F15" s="14" t="s">
        <v>165</v>
      </c>
      <c r="G15" s="54">
        <v>60</v>
      </c>
      <c r="H15" s="147" t="s">
        <v>0</v>
      </c>
      <c r="I15" s="152" t="s">
        <v>0</v>
      </c>
      <c r="J15" s="66">
        <f>SUMPRODUCT(($H15="r")*(G15)+($I15="r")*(G15))+'10'!J15-K15-M15</f>
        <v>0</v>
      </c>
      <c r="K15" s="138">
        <v>0</v>
      </c>
      <c r="L15" s="141"/>
      <c r="M15" s="132">
        <v>0</v>
      </c>
      <c r="N15" s="135"/>
    </row>
    <row r="16" spans="1:15" x14ac:dyDescent="0.25">
      <c r="A16" s="206" t="s">
        <v>164</v>
      </c>
      <c r="B16" s="207"/>
      <c r="C16" s="52"/>
      <c r="D16" s="52"/>
      <c r="E16" s="193"/>
      <c r="F16" s="14" t="s">
        <v>166</v>
      </c>
      <c r="G16" s="54">
        <v>60</v>
      </c>
      <c r="H16" s="148" t="s">
        <v>0</v>
      </c>
      <c r="I16" s="153" t="s">
        <v>0</v>
      </c>
      <c r="J16" s="66">
        <f>SUMPRODUCT(($H16="r")*(G16)+($I16="r")*(G16))+'10'!J16-K16-M16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SUMPRODUCT(($H17="r")*(G17)+($I17="r")*(G17))+'10'!J17-K17-M17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SUMPRODUCT(($H18="r")*(G18)+($I18="r")*(G18))+'10'!J18-K18-M18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SUMPRODUCT(($H19="r")*(G19)+($I19="r")*(G19))+'10'!J19-K19-M19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SUMPRODUCT(($H20="r")*(G20)+($I20="r")*(G20))+'10'!J20-K20-M20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SUMPRODUCT(($H21="r")*(G21)+($I21="r")*(G21))+'10'!J21-K21-M21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04"/>
    </row>
    <row r="26" spans="1:14" ht="15.75" thickBot="1" x14ac:dyDescent="0.3">
      <c r="A26" s="114" t="s">
        <v>3</v>
      </c>
      <c r="B26" s="94" t="s">
        <v>115</v>
      </c>
      <c r="C26" s="213" t="s">
        <v>153</v>
      </c>
      <c r="D26" s="214"/>
      <c r="E26" s="192" t="s">
        <v>151</v>
      </c>
      <c r="F26" s="122" t="s">
        <v>126</v>
      </c>
      <c r="G26" s="47" t="s">
        <v>2</v>
      </c>
      <c r="H26" s="81">
        <f>H6+1</f>
        <v>42500</v>
      </c>
      <c r="I26" s="81">
        <f>I6+1</f>
        <v>42507</v>
      </c>
      <c r="J26" s="125" t="s">
        <v>77</v>
      </c>
      <c r="K26" s="126" t="s">
        <v>76</v>
      </c>
      <c r="L26" s="127" t="s">
        <v>6</v>
      </c>
      <c r="M26" s="123" t="s">
        <v>76</v>
      </c>
      <c r="N26" s="124" t="s">
        <v>6</v>
      </c>
    </row>
    <row r="27" spans="1:14" x14ac:dyDescent="0.25">
      <c r="A27" s="206" t="s">
        <v>16</v>
      </c>
      <c r="B27" s="207"/>
      <c r="C27" s="166" t="s">
        <v>0</v>
      </c>
      <c r="D27" s="166"/>
      <c r="E27" s="197"/>
      <c r="F27" s="115" t="s">
        <v>75</v>
      </c>
      <c r="G27" s="30">
        <v>0</v>
      </c>
      <c r="H27" s="147" t="s">
        <v>0</v>
      </c>
      <c r="I27" s="152" t="s">
        <v>0</v>
      </c>
      <c r="J27" s="66">
        <f>SUMPRODUCT(($H27="r")*(G27)+($I27="r")*(G27))+'10'!J27-K27-M27</f>
        <v>0</v>
      </c>
      <c r="K27" s="138">
        <v>0</v>
      </c>
      <c r="L27" s="139" t="s">
        <v>0</v>
      </c>
      <c r="M27" s="132">
        <v>0</v>
      </c>
      <c r="N27" s="133" t="s">
        <v>0</v>
      </c>
    </row>
    <row r="28" spans="1:14" x14ac:dyDescent="0.25">
      <c r="A28" s="206" t="s">
        <v>17</v>
      </c>
      <c r="B28" s="207"/>
      <c r="C28" s="166"/>
      <c r="D28" s="166"/>
      <c r="E28" s="198"/>
      <c r="F28" s="14" t="s">
        <v>75</v>
      </c>
      <c r="G28" s="44">
        <v>0</v>
      </c>
      <c r="H28" s="148" t="s">
        <v>0</v>
      </c>
      <c r="I28" s="153" t="s">
        <v>0</v>
      </c>
      <c r="J28" s="66">
        <f>SUMPRODUCT(($H28="r")*(G28)+($I28="r")*(G28))+'10'!J28-K28-M28</f>
        <v>0</v>
      </c>
      <c r="K28" s="138">
        <v>0</v>
      </c>
      <c r="L28" s="139"/>
      <c r="M28" s="132">
        <v>0</v>
      </c>
      <c r="N28" s="133"/>
    </row>
    <row r="29" spans="1:14" x14ac:dyDescent="0.25">
      <c r="A29" s="206" t="s">
        <v>18</v>
      </c>
      <c r="B29" s="207"/>
      <c r="C29" s="166"/>
      <c r="D29" s="166"/>
      <c r="E29" s="198"/>
      <c r="F29" s="14" t="s">
        <v>75</v>
      </c>
      <c r="G29" s="44">
        <v>0</v>
      </c>
      <c r="H29" s="148" t="s">
        <v>0</v>
      </c>
      <c r="I29" s="153" t="s">
        <v>0</v>
      </c>
      <c r="J29" s="66">
        <f>SUMPRODUCT(($H29="r")*(G29)+($I29="r")*(G29))+'10'!J29-K29-M29</f>
        <v>0</v>
      </c>
      <c r="K29" s="138">
        <v>0</v>
      </c>
      <c r="L29" s="139"/>
      <c r="M29" s="132">
        <v>0</v>
      </c>
      <c r="N29" s="133"/>
    </row>
    <row r="30" spans="1:14" x14ac:dyDescent="0.25">
      <c r="A30" s="206" t="s">
        <v>19</v>
      </c>
      <c r="B30" s="207"/>
      <c r="C30" s="166"/>
      <c r="D30" s="166"/>
      <c r="E30" s="198"/>
      <c r="F30" s="14" t="s">
        <v>75</v>
      </c>
      <c r="G30" s="44">
        <v>0</v>
      </c>
      <c r="H30" s="148" t="s">
        <v>0</v>
      </c>
      <c r="I30" s="153" t="s">
        <v>0</v>
      </c>
      <c r="J30" s="66">
        <f>SUMPRODUCT(($H30="r")*(G30)+($I30="r")*(G30))+'10'!J30-K30-M30</f>
        <v>0</v>
      </c>
      <c r="K30" s="138">
        <v>0</v>
      </c>
      <c r="L30" s="139"/>
      <c r="M30" s="132">
        <v>0</v>
      </c>
      <c r="N30" s="133"/>
    </row>
    <row r="31" spans="1:14" x14ac:dyDescent="0.25">
      <c r="A31" s="206" t="s">
        <v>20</v>
      </c>
      <c r="B31" s="207"/>
      <c r="C31" s="166"/>
      <c r="D31" s="166"/>
      <c r="E31" s="198"/>
      <c r="F31" s="14" t="s">
        <v>75</v>
      </c>
      <c r="G31" s="44">
        <v>0</v>
      </c>
      <c r="H31" s="148" t="s">
        <v>0</v>
      </c>
      <c r="I31" s="153" t="s">
        <v>0</v>
      </c>
      <c r="J31" s="66">
        <f>SUMPRODUCT(($H31="r")*(G31)+($I31="r")*(G31))+'10'!J31-K31-M31</f>
        <v>0</v>
      </c>
      <c r="K31" s="138">
        <v>0</v>
      </c>
      <c r="L31" s="139"/>
      <c r="M31" s="132">
        <v>0</v>
      </c>
      <c r="N31" s="133"/>
    </row>
    <row r="32" spans="1:14" x14ac:dyDescent="0.25">
      <c r="A32" s="206" t="s">
        <v>21</v>
      </c>
      <c r="B32" s="207"/>
      <c r="C32" s="166"/>
      <c r="D32" s="166"/>
      <c r="E32" s="198"/>
      <c r="F32" s="14" t="s">
        <v>75</v>
      </c>
      <c r="G32" s="44">
        <v>0</v>
      </c>
      <c r="H32" s="148" t="s">
        <v>0</v>
      </c>
      <c r="I32" s="153" t="s">
        <v>0</v>
      </c>
      <c r="J32" s="66">
        <f>SUMPRODUCT(($H32="r")*(G32)+($I32="r")*(G32))+'10'!J32-K32-M32</f>
        <v>0</v>
      </c>
      <c r="K32" s="138">
        <v>0</v>
      </c>
      <c r="L32" s="139"/>
      <c r="M32" s="132">
        <v>0</v>
      </c>
      <c r="N32" s="133"/>
    </row>
    <row r="33" spans="1:17" ht="15.75" thickBot="1" x14ac:dyDescent="0.3">
      <c r="A33" s="206" t="s">
        <v>22</v>
      </c>
      <c r="B33" s="207"/>
      <c r="C33" s="168"/>
      <c r="D33" s="168"/>
      <c r="E33" s="199"/>
      <c r="F33" s="14" t="s">
        <v>75</v>
      </c>
      <c r="G33" s="44">
        <v>0</v>
      </c>
      <c r="H33" s="149" t="s">
        <v>0</v>
      </c>
      <c r="I33" s="154" t="s">
        <v>0</v>
      </c>
      <c r="J33" s="66">
        <f>SUMPRODUCT(($H33="r")*(G33)+($I33="r")*(G33))+'10'!J33-K33-M33</f>
        <v>0</v>
      </c>
      <c r="K33" s="138">
        <v>0</v>
      </c>
      <c r="L33" s="140"/>
      <c r="M33" s="132">
        <v>0</v>
      </c>
      <c r="N33" s="134"/>
    </row>
    <row r="34" spans="1:17" ht="15.75" thickBot="1" x14ac:dyDescent="0.3">
      <c r="A34" s="29" t="s">
        <v>109</v>
      </c>
      <c r="B34" s="53"/>
      <c r="C34" s="163"/>
      <c r="D34" s="163"/>
      <c r="E34" s="195"/>
      <c r="F34" s="74" t="s">
        <v>75</v>
      </c>
      <c r="G34" s="75">
        <v>0</v>
      </c>
      <c r="H34" s="73"/>
      <c r="I34" s="67"/>
      <c r="J34" s="55" t="s">
        <v>0</v>
      </c>
      <c r="K34" s="98">
        <v>0</v>
      </c>
      <c r="L34" s="136" t="s">
        <v>0</v>
      </c>
      <c r="M34" s="98">
        <v>0</v>
      </c>
      <c r="N34" s="56" t="s">
        <v>0</v>
      </c>
    </row>
    <row r="35" spans="1:17" x14ac:dyDescent="0.25">
      <c r="A35" s="206" t="s">
        <v>23</v>
      </c>
      <c r="B35" s="207"/>
      <c r="C35" s="165"/>
      <c r="D35" s="165"/>
      <c r="E35" s="197"/>
      <c r="F35" s="14" t="s">
        <v>75</v>
      </c>
      <c r="G35" s="44">
        <v>0</v>
      </c>
      <c r="H35" s="147" t="s">
        <v>0</v>
      </c>
      <c r="I35" s="152" t="s">
        <v>0</v>
      </c>
      <c r="J35" s="66">
        <f>SUMPRODUCT(($H35="r")*(G35)+($I35="r")*(G35))+'10'!J35-K35-M35</f>
        <v>0</v>
      </c>
      <c r="K35" s="138">
        <v>0</v>
      </c>
      <c r="L35" s="141"/>
      <c r="M35" s="132">
        <v>0</v>
      </c>
      <c r="N35" s="135"/>
    </row>
    <row r="36" spans="1:17" x14ac:dyDescent="0.25">
      <c r="A36" s="206" t="s">
        <v>24</v>
      </c>
      <c r="B36" s="207"/>
      <c r="C36" s="166"/>
      <c r="D36" s="166"/>
      <c r="E36" s="198"/>
      <c r="F36" s="14" t="s">
        <v>75</v>
      </c>
      <c r="G36" s="44">
        <v>0</v>
      </c>
      <c r="H36" s="148" t="s">
        <v>0</v>
      </c>
      <c r="I36" s="153" t="s">
        <v>0</v>
      </c>
      <c r="J36" s="66">
        <f>SUMPRODUCT(($H36="r")*(G36)+($I36="r")*(G36))+'10'!J36-K36-M36</f>
        <v>0</v>
      </c>
      <c r="K36" s="138">
        <v>0</v>
      </c>
      <c r="L36" s="139"/>
      <c r="M36" s="132">
        <v>0</v>
      </c>
      <c r="N36" s="133"/>
    </row>
    <row r="37" spans="1:17" x14ac:dyDescent="0.25">
      <c r="A37" s="206" t="s">
        <v>59</v>
      </c>
      <c r="B37" s="207"/>
      <c r="C37" s="166"/>
      <c r="D37" s="166"/>
      <c r="E37" s="198"/>
      <c r="F37" s="14" t="s">
        <v>75</v>
      </c>
      <c r="G37" s="44">
        <v>0</v>
      </c>
      <c r="H37" s="148" t="s">
        <v>0</v>
      </c>
      <c r="I37" s="153" t="s">
        <v>0</v>
      </c>
      <c r="J37" s="66">
        <f>SUMPRODUCT(($H37="r")*(G37)+($I37="r")*(G37))+'10'!J37-K37-M37</f>
        <v>0</v>
      </c>
      <c r="K37" s="138">
        <v>0</v>
      </c>
      <c r="L37" s="139"/>
      <c r="M37" s="132">
        <v>0</v>
      </c>
      <c r="N37" s="133"/>
    </row>
    <row r="38" spans="1:17" x14ac:dyDescent="0.25">
      <c r="A38" s="206" t="s">
        <v>82</v>
      </c>
      <c r="B38" s="207"/>
      <c r="C38" s="166"/>
      <c r="D38" s="166"/>
      <c r="E38" s="198"/>
      <c r="F38" s="14" t="s">
        <v>75</v>
      </c>
      <c r="G38" s="30">
        <v>0</v>
      </c>
      <c r="H38" s="148" t="s">
        <v>0</v>
      </c>
      <c r="I38" s="153" t="s">
        <v>0</v>
      </c>
      <c r="J38" s="66">
        <f>SUMPRODUCT(($H38="r")*(G38)+($I38="r")*(G38))+'10'!J38-K38-M38</f>
        <v>0</v>
      </c>
      <c r="K38" s="138">
        <v>0</v>
      </c>
      <c r="L38" s="139"/>
      <c r="M38" s="132">
        <v>0</v>
      </c>
      <c r="N38" s="133"/>
    </row>
    <row r="39" spans="1:17" x14ac:dyDescent="0.25">
      <c r="A39" s="208" t="s">
        <v>83</v>
      </c>
      <c r="B39" s="207"/>
      <c r="C39" s="166"/>
      <c r="D39" s="166"/>
      <c r="E39" s="198"/>
      <c r="F39" s="14" t="s">
        <v>75</v>
      </c>
      <c r="G39" s="30">
        <v>0</v>
      </c>
      <c r="H39" s="148" t="s">
        <v>0</v>
      </c>
      <c r="I39" s="153" t="s">
        <v>0</v>
      </c>
      <c r="J39" s="66">
        <f>SUMPRODUCT(($H39="r")*(G39)+($I39="r")*(G39))+'10'!J39-K39-M39</f>
        <v>0</v>
      </c>
      <c r="K39" s="138">
        <v>0</v>
      </c>
      <c r="L39" s="139"/>
      <c r="M39" s="132">
        <v>0</v>
      </c>
      <c r="N39" s="133"/>
      <c r="P39" s="3"/>
    </row>
    <row r="40" spans="1:17" x14ac:dyDescent="0.25">
      <c r="A40" s="206" t="s">
        <v>84</v>
      </c>
      <c r="B40" s="207"/>
      <c r="C40" s="166"/>
      <c r="D40" s="166"/>
      <c r="E40" s="198"/>
      <c r="F40" s="14" t="s">
        <v>75</v>
      </c>
      <c r="G40" s="30">
        <v>0</v>
      </c>
      <c r="H40" s="148" t="s">
        <v>0</v>
      </c>
      <c r="I40" s="153" t="s">
        <v>0</v>
      </c>
      <c r="J40" s="66">
        <f>SUMPRODUCT(($H40="r")*(G40)+($I40="r")*(G40))+'10'!J40-K40-M40</f>
        <v>0</v>
      </c>
      <c r="K40" s="138">
        <v>0</v>
      </c>
      <c r="L40" s="139"/>
      <c r="M40" s="132">
        <v>0</v>
      </c>
      <c r="N40" s="133"/>
      <c r="P40" s="3"/>
    </row>
    <row r="41" spans="1:17" ht="15.75" thickBot="1" x14ac:dyDescent="0.3">
      <c r="A41" s="208" t="s">
        <v>85</v>
      </c>
      <c r="B41" s="207"/>
      <c r="C41" s="166"/>
      <c r="D41" s="166"/>
      <c r="E41" s="198"/>
      <c r="F41" s="14" t="s">
        <v>75</v>
      </c>
      <c r="G41" s="30">
        <v>0</v>
      </c>
      <c r="H41" s="149" t="s">
        <v>0</v>
      </c>
      <c r="I41" s="154" t="s">
        <v>0</v>
      </c>
      <c r="J41" s="66">
        <f>SUMPRODUCT(($H41="r")*(G41)+($I41="r")*(G41))+'10'!J41-K41-M41</f>
        <v>0</v>
      </c>
      <c r="K41" s="138">
        <v>0</v>
      </c>
      <c r="L41" s="139"/>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x14ac:dyDescent="0.25">
      <c r="A44" s="28"/>
      <c r="B44" s="28"/>
      <c r="F44" s="11"/>
      <c r="G44" s="5"/>
      <c r="H44" s="6"/>
      <c r="I44" s="6"/>
      <c r="Q44" s="3"/>
    </row>
    <row r="45" spans="1:17" x14ac:dyDescent="0.25">
      <c r="A45" s="7"/>
      <c r="B45" s="99"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42501</v>
      </c>
      <c r="I46" s="81">
        <f>I26+1</f>
        <v>42508</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7" t="s">
        <v>0</v>
      </c>
      <c r="I47" s="152" t="s">
        <v>0</v>
      </c>
      <c r="J47" s="66">
        <f>SUMPRODUCT(($H47="r")*(G47)+($I47="r")*(G47))+'10'!J47-K47-M47</f>
        <v>0</v>
      </c>
      <c r="K47" s="138">
        <v>0</v>
      </c>
      <c r="L47" s="139" t="s">
        <v>0</v>
      </c>
      <c r="M47" s="132">
        <v>0</v>
      </c>
      <c r="N47" s="133" t="s">
        <v>0</v>
      </c>
    </row>
    <row r="48" spans="1:17" x14ac:dyDescent="0.25">
      <c r="A48" s="206" t="s">
        <v>26</v>
      </c>
      <c r="B48" s="207"/>
      <c r="C48" s="52"/>
      <c r="D48" s="52"/>
      <c r="E48" s="193"/>
      <c r="F48" s="14" t="s">
        <v>75</v>
      </c>
      <c r="G48" s="44">
        <v>0</v>
      </c>
      <c r="H48" s="148" t="s">
        <v>0</v>
      </c>
      <c r="I48" s="153" t="s">
        <v>0</v>
      </c>
      <c r="J48" s="66">
        <f>SUMPRODUCT(($H48="r")*(G48)+($I48="r")*(G48))+'10'!J48-K48-M48</f>
        <v>0</v>
      </c>
      <c r="K48" s="138">
        <v>0</v>
      </c>
      <c r="L48" s="139"/>
      <c r="M48" s="132">
        <v>0</v>
      </c>
      <c r="N48" s="133"/>
    </row>
    <row r="49" spans="1:14" x14ac:dyDescent="0.25">
      <c r="A49" s="206" t="s">
        <v>27</v>
      </c>
      <c r="B49" s="207"/>
      <c r="C49" s="52"/>
      <c r="D49" s="52"/>
      <c r="E49" s="193"/>
      <c r="F49" s="14" t="s">
        <v>75</v>
      </c>
      <c r="G49" s="44">
        <v>0</v>
      </c>
      <c r="H49" s="148" t="s">
        <v>0</v>
      </c>
      <c r="I49" s="153" t="s">
        <v>0</v>
      </c>
      <c r="J49" s="66">
        <f>SUMPRODUCT(($H49="r")*(G49)+($I49="r")*(G49))+'10'!J49-K49-M49</f>
        <v>0</v>
      </c>
      <c r="K49" s="138">
        <v>0</v>
      </c>
      <c r="L49" s="139"/>
      <c r="M49" s="132">
        <v>0</v>
      </c>
      <c r="N49" s="133"/>
    </row>
    <row r="50" spans="1:14" x14ac:dyDescent="0.25">
      <c r="A50" s="206" t="s">
        <v>28</v>
      </c>
      <c r="B50" s="207"/>
      <c r="C50" s="52"/>
      <c r="D50" s="52"/>
      <c r="E50" s="193"/>
      <c r="F50" s="14" t="s">
        <v>75</v>
      </c>
      <c r="G50" s="44">
        <v>0</v>
      </c>
      <c r="H50" s="148" t="s">
        <v>0</v>
      </c>
      <c r="I50" s="153" t="s">
        <v>0</v>
      </c>
      <c r="J50" s="66">
        <f>SUMPRODUCT(($H50="r")*(G50)+($I50="r")*(G50))+'10'!J50-K50-M50</f>
        <v>0</v>
      </c>
      <c r="K50" s="138">
        <v>0</v>
      </c>
      <c r="L50" s="139"/>
      <c r="M50" s="132">
        <v>0</v>
      </c>
      <c r="N50" s="133"/>
    </row>
    <row r="51" spans="1:14" x14ac:dyDescent="0.25">
      <c r="A51" s="206" t="s">
        <v>29</v>
      </c>
      <c r="B51" s="207"/>
      <c r="C51" s="52"/>
      <c r="D51" s="52"/>
      <c r="E51" s="193"/>
      <c r="F51" s="14" t="s">
        <v>75</v>
      </c>
      <c r="G51" s="44">
        <v>0</v>
      </c>
      <c r="H51" s="148" t="s">
        <v>0</v>
      </c>
      <c r="I51" s="153" t="s">
        <v>0</v>
      </c>
      <c r="J51" s="66">
        <f>SUMPRODUCT(($H51="r")*(G51)+($I51="r")*(G51))+'10'!J51-K51-M51</f>
        <v>0</v>
      </c>
      <c r="K51" s="138">
        <v>0</v>
      </c>
      <c r="L51" s="139"/>
      <c r="M51" s="132">
        <v>0</v>
      </c>
      <c r="N51" s="133"/>
    </row>
    <row r="52" spans="1:14" x14ac:dyDescent="0.25">
      <c r="A52" s="206" t="s">
        <v>30</v>
      </c>
      <c r="B52" s="207"/>
      <c r="C52" s="52"/>
      <c r="D52" s="52"/>
      <c r="E52" s="193"/>
      <c r="F52" s="14" t="s">
        <v>75</v>
      </c>
      <c r="G52" s="44">
        <v>0</v>
      </c>
      <c r="H52" s="148" t="s">
        <v>0</v>
      </c>
      <c r="I52" s="153" t="s">
        <v>0</v>
      </c>
      <c r="J52" s="66">
        <f>SUMPRODUCT(($H52="r")*(G52)+($I52="r")*(G52))+'10'!J52-K52-M52</f>
        <v>0</v>
      </c>
      <c r="K52" s="138">
        <v>0</v>
      </c>
      <c r="L52" s="139"/>
      <c r="M52" s="132">
        <v>0</v>
      </c>
      <c r="N52" s="133"/>
    </row>
    <row r="53" spans="1:14" ht="15.75" thickBot="1" x14ac:dyDescent="0.3">
      <c r="A53" s="206" t="s">
        <v>31</v>
      </c>
      <c r="B53" s="207"/>
      <c r="C53" s="162"/>
      <c r="D53" s="162"/>
      <c r="E53" s="194"/>
      <c r="F53" s="14" t="s">
        <v>75</v>
      </c>
      <c r="G53" s="44">
        <v>0</v>
      </c>
      <c r="H53" s="149" t="s">
        <v>0</v>
      </c>
      <c r="I53" s="154" t="s">
        <v>0</v>
      </c>
      <c r="J53" s="66">
        <f>SUMPRODUCT(($H53="r")*(G53)+($I53="r")*(G53))+'10'!J53-K53-M53</f>
        <v>0</v>
      </c>
      <c r="K53" s="138">
        <v>0</v>
      </c>
      <c r="L53" s="140"/>
      <c r="M53" s="132">
        <v>0</v>
      </c>
      <c r="N53" s="134"/>
    </row>
    <row r="54" spans="1:14" ht="15.75" thickBot="1" x14ac:dyDescent="0.3">
      <c r="A54" s="29" t="s">
        <v>109</v>
      </c>
      <c r="B54" s="53"/>
      <c r="C54" s="163"/>
      <c r="D54" s="163"/>
      <c r="E54" s="195"/>
      <c r="F54" s="74" t="s">
        <v>75</v>
      </c>
      <c r="G54" s="75">
        <v>0</v>
      </c>
      <c r="H54" s="73"/>
      <c r="I54" s="67"/>
      <c r="J54" s="55" t="s">
        <v>0</v>
      </c>
      <c r="K54" s="98">
        <v>0</v>
      </c>
      <c r="L54" s="136" t="s">
        <v>0</v>
      </c>
      <c r="M54" s="98">
        <v>0</v>
      </c>
      <c r="N54" s="56" t="s">
        <v>0</v>
      </c>
    </row>
    <row r="55" spans="1:14" x14ac:dyDescent="0.25">
      <c r="A55" s="206" t="s">
        <v>32</v>
      </c>
      <c r="B55" s="207"/>
      <c r="C55" s="164"/>
      <c r="D55" s="164"/>
      <c r="E55" s="196"/>
      <c r="F55" s="14" t="s">
        <v>75</v>
      </c>
      <c r="G55" s="44">
        <v>0</v>
      </c>
      <c r="H55" s="147" t="s">
        <v>0</v>
      </c>
      <c r="I55" s="152" t="s">
        <v>0</v>
      </c>
      <c r="J55" s="66">
        <f>SUMPRODUCT(($H55="r")*(G55)+($I55="r")*(G55))+'10'!J55-K55-M55</f>
        <v>0</v>
      </c>
      <c r="K55" s="138">
        <v>0</v>
      </c>
      <c r="L55" s="141"/>
      <c r="M55" s="132">
        <v>0</v>
      </c>
      <c r="N55" s="135"/>
    </row>
    <row r="56" spans="1:14" x14ac:dyDescent="0.25">
      <c r="A56" s="206" t="s">
        <v>33</v>
      </c>
      <c r="B56" s="207"/>
      <c r="C56" s="52"/>
      <c r="D56" s="52"/>
      <c r="E56" s="193"/>
      <c r="F56" s="14" t="s">
        <v>75</v>
      </c>
      <c r="G56" s="44">
        <v>0</v>
      </c>
      <c r="H56" s="148" t="s">
        <v>0</v>
      </c>
      <c r="I56" s="153" t="s">
        <v>0</v>
      </c>
      <c r="J56" s="66">
        <f>SUMPRODUCT(($H56="r")*(G56)+($I56="r")*(G56))+'10'!J56-K56-M56</f>
        <v>0</v>
      </c>
      <c r="K56" s="138">
        <v>0</v>
      </c>
      <c r="L56" s="139"/>
      <c r="M56" s="132">
        <v>0</v>
      </c>
      <c r="N56" s="133"/>
    </row>
    <row r="57" spans="1:14" x14ac:dyDescent="0.25">
      <c r="A57" s="206" t="s">
        <v>60</v>
      </c>
      <c r="B57" s="207"/>
      <c r="C57" s="52"/>
      <c r="D57" s="52"/>
      <c r="E57" s="193"/>
      <c r="F57" s="14" t="s">
        <v>75</v>
      </c>
      <c r="G57" s="44">
        <v>0</v>
      </c>
      <c r="H57" s="148" t="s">
        <v>0</v>
      </c>
      <c r="I57" s="153" t="s">
        <v>0</v>
      </c>
      <c r="J57" s="66">
        <f>SUMPRODUCT(($H57="r")*(G57)+($I57="r")*(G57))+'10'!J57-K57-M57</f>
        <v>0</v>
      </c>
      <c r="K57" s="138">
        <v>0</v>
      </c>
      <c r="L57" s="139"/>
      <c r="M57" s="132">
        <v>0</v>
      </c>
      <c r="N57" s="133"/>
    </row>
    <row r="58" spans="1:14" x14ac:dyDescent="0.25">
      <c r="A58" s="206" t="s">
        <v>86</v>
      </c>
      <c r="B58" s="207"/>
      <c r="C58" s="52"/>
      <c r="D58" s="52"/>
      <c r="E58" s="193"/>
      <c r="F58" s="14" t="s">
        <v>75</v>
      </c>
      <c r="G58" s="44">
        <v>0</v>
      </c>
      <c r="H58" s="148" t="s">
        <v>0</v>
      </c>
      <c r="I58" s="153" t="s">
        <v>0</v>
      </c>
      <c r="J58" s="66">
        <f>SUMPRODUCT(($H58="r")*(G58)+($I58="r")*(G58))+'10'!J58-K58-M58</f>
        <v>0</v>
      </c>
      <c r="K58" s="138">
        <v>0</v>
      </c>
      <c r="L58" s="139"/>
      <c r="M58" s="132">
        <v>0</v>
      </c>
      <c r="N58" s="133"/>
    </row>
    <row r="59" spans="1:14" x14ac:dyDescent="0.25">
      <c r="A59" s="206" t="s">
        <v>87</v>
      </c>
      <c r="B59" s="207"/>
      <c r="C59" s="52"/>
      <c r="D59" s="52"/>
      <c r="E59" s="193"/>
      <c r="F59" s="14" t="s">
        <v>75</v>
      </c>
      <c r="G59" s="44">
        <v>0</v>
      </c>
      <c r="H59" s="148" t="s">
        <v>0</v>
      </c>
      <c r="I59" s="153" t="s">
        <v>0</v>
      </c>
      <c r="J59" s="66">
        <f>SUMPRODUCT(($H59="r")*(G59)+($I59="r")*(G59))+'10'!J59-K59-M59</f>
        <v>0</v>
      </c>
      <c r="K59" s="138">
        <v>0</v>
      </c>
      <c r="L59" s="139"/>
      <c r="M59" s="132">
        <v>0</v>
      </c>
      <c r="N59" s="133"/>
    </row>
    <row r="60" spans="1:14" x14ac:dyDescent="0.25">
      <c r="A60" s="206" t="s">
        <v>88</v>
      </c>
      <c r="B60" s="207"/>
      <c r="C60" s="52"/>
      <c r="D60" s="52"/>
      <c r="E60" s="193"/>
      <c r="F60" s="14" t="s">
        <v>75</v>
      </c>
      <c r="G60" s="44">
        <v>0</v>
      </c>
      <c r="H60" s="148" t="s">
        <v>0</v>
      </c>
      <c r="I60" s="153" t="s">
        <v>0</v>
      </c>
      <c r="J60" s="66">
        <f>SUMPRODUCT(($H60="r")*(G60)+($I60="r")*(G60))+'10'!J60-K60-M60</f>
        <v>0</v>
      </c>
      <c r="K60" s="138">
        <v>0</v>
      </c>
      <c r="L60" s="139"/>
      <c r="M60" s="132">
        <v>0</v>
      </c>
      <c r="N60" s="133"/>
    </row>
    <row r="61" spans="1:14" ht="15.75" thickBot="1" x14ac:dyDescent="0.3">
      <c r="A61" s="206" t="s">
        <v>89</v>
      </c>
      <c r="B61" s="207"/>
      <c r="C61" s="52"/>
      <c r="D61" s="52"/>
      <c r="E61" s="193"/>
      <c r="F61" s="14" t="s">
        <v>75</v>
      </c>
      <c r="G61" s="44">
        <v>0</v>
      </c>
      <c r="H61" s="149" t="s">
        <v>0</v>
      </c>
      <c r="I61" s="154" t="s">
        <v>0</v>
      </c>
      <c r="J61" s="66">
        <f>SUMPRODUCT(($H61="r")*(G61)+($I61="r")*(G61))+'10'!J61-K61-M61</f>
        <v>0</v>
      </c>
      <c r="K61" s="138">
        <v>0</v>
      </c>
      <c r="L61" s="139"/>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4" x14ac:dyDescent="0.25">
      <c r="A65" s="8"/>
      <c r="B65" s="99"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42502</v>
      </c>
      <c r="I66" s="81">
        <f>I46+1</f>
        <v>42509</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7" t="s">
        <v>0</v>
      </c>
      <c r="I67" s="152" t="s">
        <v>0</v>
      </c>
      <c r="J67" s="66">
        <f>SUMPRODUCT(($H67="r")*(G67)+($I67="r")*(G67))+'10'!J67-K67-M67</f>
        <v>0</v>
      </c>
      <c r="K67" s="138">
        <v>0</v>
      </c>
      <c r="L67" s="139" t="s">
        <v>0</v>
      </c>
      <c r="M67" s="132">
        <v>0</v>
      </c>
      <c r="N67" s="133" t="s">
        <v>0</v>
      </c>
    </row>
    <row r="68" spans="1:14" x14ac:dyDescent="0.25">
      <c r="A68" s="206" t="s">
        <v>35</v>
      </c>
      <c r="B68" s="207"/>
      <c r="C68" s="52"/>
      <c r="D68" s="52"/>
      <c r="E68" s="193"/>
      <c r="F68" s="14" t="s">
        <v>75</v>
      </c>
      <c r="G68" s="44">
        <v>0</v>
      </c>
      <c r="H68" s="148" t="s">
        <v>0</v>
      </c>
      <c r="I68" s="153" t="s">
        <v>0</v>
      </c>
      <c r="J68" s="66">
        <f>SUMPRODUCT(($H68="r")*(G68)+($I68="r")*(G68))+'10'!J68-K68-M68</f>
        <v>0</v>
      </c>
      <c r="K68" s="138">
        <v>0</v>
      </c>
      <c r="L68" s="139" t="s">
        <v>0</v>
      </c>
      <c r="M68" s="132">
        <v>0</v>
      </c>
      <c r="N68" s="133"/>
    </row>
    <row r="69" spans="1:14" x14ac:dyDescent="0.25">
      <c r="A69" s="206" t="s">
        <v>36</v>
      </c>
      <c r="B69" s="207"/>
      <c r="C69" s="52"/>
      <c r="D69" s="52"/>
      <c r="E69" s="193"/>
      <c r="F69" s="14" t="s">
        <v>75</v>
      </c>
      <c r="G69" s="44">
        <v>0</v>
      </c>
      <c r="H69" s="148" t="s">
        <v>0</v>
      </c>
      <c r="I69" s="153" t="s">
        <v>0</v>
      </c>
      <c r="J69" s="66">
        <f>SUMPRODUCT(($H69="r")*(G69)+($I69="r")*(G69))+'10'!J69-K69-M69</f>
        <v>0</v>
      </c>
      <c r="K69" s="138">
        <v>0</v>
      </c>
      <c r="L69" s="139" t="s">
        <v>0</v>
      </c>
      <c r="M69" s="132">
        <v>0</v>
      </c>
      <c r="N69" s="133"/>
    </row>
    <row r="70" spans="1:14" x14ac:dyDescent="0.25">
      <c r="A70" s="206" t="s">
        <v>37</v>
      </c>
      <c r="B70" s="207"/>
      <c r="C70" s="52"/>
      <c r="D70" s="52"/>
      <c r="E70" s="193"/>
      <c r="F70" s="14" t="s">
        <v>75</v>
      </c>
      <c r="G70" s="44">
        <v>0</v>
      </c>
      <c r="H70" s="148" t="s">
        <v>0</v>
      </c>
      <c r="I70" s="153" t="s">
        <v>0</v>
      </c>
      <c r="J70" s="66">
        <f>SUMPRODUCT(($H70="r")*(G70)+($I70="r")*(G70))+'10'!J70-K70-M70</f>
        <v>0</v>
      </c>
      <c r="K70" s="138">
        <v>0</v>
      </c>
      <c r="L70" s="139" t="s">
        <v>0</v>
      </c>
      <c r="M70" s="132">
        <v>0</v>
      </c>
      <c r="N70" s="133"/>
    </row>
    <row r="71" spans="1:14" x14ac:dyDescent="0.25">
      <c r="A71" s="206" t="s">
        <v>38</v>
      </c>
      <c r="B71" s="207"/>
      <c r="C71" s="52"/>
      <c r="D71" s="52"/>
      <c r="E71" s="193"/>
      <c r="F71" s="14" t="s">
        <v>75</v>
      </c>
      <c r="G71" s="44">
        <v>0</v>
      </c>
      <c r="H71" s="148" t="s">
        <v>0</v>
      </c>
      <c r="I71" s="153" t="s">
        <v>0</v>
      </c>
      <c r="J71" s="66">
        <f>SUMPRODUCT(($H71="r")*(G71)+($I71="r")*(G71))+'10'!J71-K71-M71</f>
        <v>0</v>
      </c>
      <c r="K71" s="138">
        <v>0</v>
      </c>
      <c r="L71" s="139" t="s">
        <v>0</v>
      </c>
      <c r="M71" s="132">
        <v>0</v>
      </c>
      <c r="N71" s="133"/>
    </row>
    <row r="72" spans="1:14" x14ac:dyDescent="0.25">
      <c r="A72" s="206" t="s">
        <v>167</v>
      </c>
      <c r="B72" s="207"/>
      <c r="C72" s="52"/>
      <c r="D72" s="52"/>
      <c r="E72" s="193"/>
      <c r="F72" s="14" t="s">
        <v>158</v>
      </c>
      <c r="G72" s="44">
        <v>30</v>
      </c>
      <c r="H72" s="148" t="s">
        <v>0</v>
      </c>
      <c r="I72" s="153" t="s">
        <v>0</v>
      </c>
      <c r="J72" s="66">
        <f>SUMPRODUCT(($H72="r")*(G72)+($I72="r")*(G72))+'10'!J72-K72-M72</f>
        <v>0</v>
      </c>
      <c r="K72" s="138">
        <v>0</v>
      </c>
      <c r="L72" s="139" t="s">
        <v>0</v>
      </c>
      <c r="M72" s="132">
        <v>0</v>
      </c>
      <c r="N72" s="133"/>
    </row>
    <row r="73" spans="1:14" ht="15.75" thickBot="1" x14ac:dyDescent="0.3">
      <c r="A73" s="206" t="s">
        <v>168</v>
      </c>
      <c r="B73" s="207"/>
      <c r="C73" s="162"/>
      <c r="D73" s="162"/>
      <c r="E73" s="194"/>
      <c r="F73" s="14" t="s">
        <v>160</v>
      </c>
      <c r="G73" s="44">
        <v>45</v>
      </c>
      <c r="H73" s="149" t="s">
        <v>0</v>
      </c>
      <c r="I73" s="154" t="s">
        <v>0</v>
      </c>
      <c r="J73" s="66">
        <f>SUMPRODUCT(($H73="r")*(G73)+($I73="r")*(G73))+'10'!J73-K73-M73</f>
        <v>0</v>
      </c>
      <c r="K73" s="138">
        <v>0</v>
      </c>
      <c r="L73" s="140" t="s">
        <v>0</v>
      </c>
      <c r="M73" s="132">
        <v>0</v>
      </c>
      <c r="N73" s="134"/>
    </row>
    <row r="74" spans="1:14" ht="15.75" thickBot="1" x14ac:dyDescent="0.3">
      <c r="A74" s="29" t="s">
        <v>109</v>
      </c>
      <c r="B74" s="53"/>
      <c r="C74" s="163"/>
      <c r="D74" s="163"/>
      <c r="E74" s="195"/>
      <c r="F74" s="74" t="s">
        <v>169</v>
      </c>
      <c r="G74" s="75">
        <v>15</v>
      </c>
      <c r="H74" s="73"/>
      <c r="I74" s="67"/>
      <c r="J74" s="55" t="s">
        <v>0</v>
      </c>
      <c r="K74" s="98">
        <v>0</v>
      </c>
      <c r="L74" s="136" t="s">
        <v>0</v>
      </c>
      <c r="M74" s="98">
        <v>0</v>
      </c>
      <c r="N74" s="56" t="s">
        <v>0</v>
      </c>
    </row>
    <row r="75" spans="1:14" x14ac:dyDescent="0.25">
      <c r="A75" s="206" t="s">
        <v>170</v>
      </c>
      <c r="B75" s="207"/>
      <c r="C75" s="164"/>
      <c r="D75" s="164"/>
      <c r="E75" s="196"/>
      <c r="F75" s="14" t="s">
        <v>171</v>
      </c>
      <c r="G75" s="44">
        <v>45</v>
      </c>
      <c r="H75" s="147" t="s">
        <v>0</v>
      </c>
      <c r="I75" s="152" t="s">
        <v>0</v>
      </c>
      <c r="J75" s="66">
        <f>SUMPRODUCT(($H75="r")*(G75)+($I75="r")*(G75))+'10'!J75-K75-M75</f>
        <v>0</v>
      </c>
      <c r="K75" s="138">
        <v>0</v>
      </c>
      <c r="L75" s="141"/>
      <c r="M75" s="132">
        <v>0</v>
      </c>
      <c r="N75" s="135"/>
    </row>
    <row r="76" spans="1:14" x14ac:dyDescent="0.25">
      <c r="A76" s="206" t="s">
        <v>172</v>
      </c>
      <c r="B76" s="207"/>
      <c r="C76" s="52"/>
      <c r="D76" s="52"/>
      <c r="E76" s="193"/>
      <c r="F76" s="14" t="s">
        <v>173</v>
      </c>
      <c r="G76" s="44">
        <v>45</v>
      </c>
      <c r="H76" s="148" t="s">
        <v>0</v>
      </c>
      <c r="I76" s="153" t="s">
        <v>0</v>
      </c>
      <c r="J76" s="66">
        <f>SUMPRODUCT(($H76="r")*(G76)+($I76="r")*(G76))+'10'!J76-K76-M76</f>
        <v>0</v>
      </c>
      <c r="K76" s="138">
        <v>0</v>
      </c>
      <c r="L76" s="139"/>
      <c r="M76" s="132">
        <v>0</v>
      </c>
      <c r="N76" s="133"/>
    </row>
    <row r="77" spans="1:14" x14ac:dyDescent="0.25">
      <c r="A77" s="206" t="s">
        <v>174</v>
      </c>
      <c r="B77" s="207"/>
      <c r="C77" s="52"/>
      <c r="D77" s="52"/>
      <c r="E77" s="193"/>
      <c r="F77" s="14" t="s">
        <v>175</v>
      </c>
      <c r="G77" s="44">
        <v>75</v>
      </c>
      <c r="H77" s="148" t="s">
        <v>0</v>
      </c>
      <c r="I77" s="153" t="s">
        <v>0</v>
      </c>
      <c r="J77" s="66">
        <f>SUMPRODUCT(($H77="r")*(G77)+($I77="r")*(G77))+'10'!J77-K77-M77</f>
        <v>0</v>
      </c>
      <c r="K77" s="138">
        <v>0</v>
      </c>
      <c r="L77" s="139"/>
      <c r="M77" s="132">
        <v>0</v>
      </c>
      <c r="N77" s="133"/>
    </row>
    <row r="78" spans="1:14" x14ac:dyDescent="0.25">
      <c r="A78" s="206" t="s">
        <v>90</v>
      </c>
      <c r="B78" s="207"/>
      <c r="C78" s="52"/>
      <c r="D78" s="52"/>
      <c r="E78" s="193"/>
      <c r="F78" s="14" t="s">
        <v>75</v>
      </c>
      <c r="G78" s="44">
        <v>0</v>
      </c>
      <c r="H78" s="148" t="s">
        <v>0</v>
      </c>
      <c r="I78" s="153" t="s">
        <v>0</v>
      </c>
      <c r="J78" s="66">
        <f>SUMPRODUCT(($H78="r")*(G78)+($I78="r")*(G78))+'10'!J78-K78-M78</f>
        <v>0</v>
      </c>
      <c r="K78" s="138">
        <v>0</v>
      </c>
      <c r="L78" s="139"/>
      <c r="M78" s="132">
        <v>0</v>
      </c>
      <c r="N78" s="133"/>
    </row>
    <row r="79" spans="1:14" x14ac:dyDescent="0.25">
      <c r="A79" s="206" t="s">
        <v>91</v>
      </c>
      <c r="B79" s="207"/>
      <c r="C79" s="52"/>
      <c r="D79" s="52"/>
      <c r="E79" s="193"/>
      <c r="F79" s="14" t="s">
        <v>75</v>
      </c>
      <c r="G79" s="44">
        <v>0</v>
      </c>
      <c r="H79" s="148" t="s">
        <v>0</v>
      </c>
      <c r="I79" s="153" t="s">
        <v>0</v>
      </c>
      <c r="J79" s="66">
        <f>SUMPRODUCT(($H79="r")*(G79)+($I79="r")*(G79))+'10'!J79-K79-M79</f>
        <v>0</v>
      </c>
      <c r="K79" s="138">
        <v>0</v>
      </c>
      <c r="L79" s="139"/>
      <c r="M79" s="132">
        <v>0</v>
      </c>
      <c r="N79" s="133"/>
    </row>
    <row r="80" spans="1:14" x14ac:dyDescent="0.25">
      <c r="A80" s="206" t="s">
        <v>92</v>
      </c>
      <c r="B80" s="207"/>
      <c r="C80" s="52"/>
      <c r="D80" s="52"/>
      <c r="E80" s="193"/>
      <c r="F80" s="14" t="s">
        <v>75</v>
      </c>
      <c r="G80" s="44">
        <v>0</v>
      </c>
      <c r="H80" s="148" t="s">
        <v>0</v>
      </c>
      <c r="I80" s="153" t="s">
        <v>0</v>
      </c>
      <c r="J80" s="66">
        <f>SUMPRODUCT(($H80="r")*(G80)+($I80="r")*(G80))+'10'!J80-K80-M80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SUMPRODUCT(($H81="r")*(G81)+($I81="r")*(G81))+'10'!J81-K81-M81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0</v>
      </c>
      <c r="J82" s="87" t="s">
        <v>0</v>
      </c>
      <c r="K82" s="16" t="s">
        <v>0</v>
      </c>
      <c r="L82" s="84"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84" t="s">
        <v>0</v>
      </c>
    </row>
    <row r="84" spans="1:14" x14ac:dyDescent="0.25">
      <c r="A84" s="19"/>
      <c r="B84" s="19"/>
      <c r="C84" s="167"/>
      <c r="D84" s="167"/>
      <c r="E84" s="167"/>
      <c r="F84" s="11"/>
      <c r="G84" s="5"/>
      <c r="H84" s="6"/>
      <c r="I84" s="6"/>
    </row>
    <row r="85" spans="1:14" x14ac:dyDescent="0.25">
      <c r="B85" s="99" t="s">
        <v>0</v>
      </c>
      <c r="F85" s="13"/>
      <c r="H85" s="4"/>
      <c r="I85" s="4"/>
    </row>
    <row r="86" spans="1:14" ht="15.75" thickBot="1" x14ac:dyDescent="0.3">
      <c r="A86" s="114" t="s">
        <v>8</v>
      </c>
      <c r="B86" s="94" t="s">
        <v>115</v>
      </c>
      <c r="C86" s="213" t="s">
        <v>153</v>
      </c>
      <c r="D86" s="214"/>
      <c r="E86" s="192" t="s">
        <v>151</v>
      </c>
      <c r="F86" s="122" t="s">
        <v>126</v>
      </c>
      <c r="G86" s="47" t="s">
        <v>2</v>
      </c>
      <c r="H86" s="81">
        <f>H66+1</f>
        <v>42503</v>
      </c>
      <c r="I86" s="81">
        <f>I66+1</f>
        <v>42510</v>
      </c>
      <c r="J86" s="125" t="s">
        <v>77</v>
      </c>
      <c r="K86" s="126" t="s">
        <v>76</v>
      </c>
      <c r="L86" s="127" t="s">
        <v>6</v>
      </c>
      <c r="M86" s="123" t="s">
        <v>76</v>
      </c>
      <c r="N86" s="124" t="s">
        <v>6</v>
      </c>
    </row>
    <row r="87" spans="1:14" x14ac:dyDescent="0.25">
      <c r="A87" s="209" t="s">
        <v>39</v>
      </c>
      <c r="B87" s="210"/>
      <c r="C87" s="164"/>
      <c r="D87" s="164"/>
      <c r="E87" s="196"/>
      <c r="F87" s="115" t="s">
        <v>75</v>
      </c>
      <c r="G87" s="30">
        <v>0</v>
      </c>
      <c r="H87" s="147" t="s">
        <v>0</v>
      </c>
      <c r="I87" s="152" t="s">
        <v>0</v>
      </c>
      <c r="J87" s="66">
        <f>SUMPRODUCT(($H87="r")*(G87)+($I87="r")*(G87))+'10'!J87-K87-M87</f>
        <v>0</v>
      </c>
      <c r="K87" s="138">
        <v>0</v>
      </c>
      <c r="L87" s="139" t="s">
        <v>0</v>
      </c>
      <c r="M87" s="132">
        <v>0</v>
      </c>
      <c r="N87" s="133" t="s">
        <v>0</v>
      </c>
    </row>
    <row r="88" spans="1:14" x14ac:dyDescent="0.25">
      <c r="A88" s="206" t="s">
        <v>40</v>
      </c>
      <c r="B88" s="207"/>
      <c r="C88" s="52"/>
      <c r="D88" s="52"/>
      <c r="E88" s="193"/>
      <c r="F88" s="14" t="s">
        <v>75</v>
      </c>
      <c r="G88" s="44">
        <v>0</v>
      </c>
      <c r="H88" s="148" t="s">
        <v>0</v>
      </c>
      <c r="I88" s="153" t="s">
        <v>0</v>
      </c>
      <c r="J88" s="66">
        <f>SUMPRODUCT(($H88="r")*(G88)+($I88="r")*(G88))+'10'!J88-K88-M88</f>
        <v>0</v>
      </c>
      <c r="K88" s="138">
        <v>0</v>
      </c>
      <c r="L88" s="139" t="s">
        <v>0</v>
      </c>
      <c r="M88" s="132">
        <v>0</v>
      </c>
      <c r="N88" s="133"/>
    </row>
    <row r="89" spans="1:14" x14ac:dyDescent="0.25">
      <c r="A89" s="206" t="s">
        <v>41</v>
      </c>
      <c r="B89" s="207"/>
      <c r="C89" s="52"/>
      <c r="D89" s="52"/>
      <c r="E89" s="193"/>
      <c r="F89" s="14" t="s">
        <v>75</v>
      </c>
      <c r="G89" s="44">
        <v>0</v>
      </c>
      <c r="H89" s="148" t="s">
        <v>0</v>
      </c>
      <c r="I89" s="153" t="s">
        <v>0</v>
      </c>
      <c r="J89" s="66">
        <f>SUMPRODUCT(($H89="r")*(G89)+($I89="r")*(G89))+'10'!J89-K89-M89</f>
        <v>0</v>
      </c>
      <c r="K89" s="138">
        <v>0</v>
      </c>
      <c r="L89" s="139" t="s">
        <v>0</v>
      </c>
      <c r="M89" s="132">
        <v>0</v>
      </c>
      <c r="N89" s="133"/>
    </row>
    <row r="90" spans="1:14" x14ac:dyDescent="0.25">
      <c r="A90" s="206" t="s">
        <v>42</v>
      </c>
      <c r="B90" s="207"/>
      <c r="C90" s="52"/>
      <c r="D90" s="52"/>
      <c r="E90" s="193"/>
      <c r="F90" s="14" t="s">
        <v>75</v>
      </c>
      <c r="G90" s="44">
        <v>0</v>
      </c>
      <c r="H90" s="148" t="s">
        <v>0</v>
      </c>
      <c r="I90" s="153" t="s">
        <v>0</v>
      </c>
      <c r="J90" s="66">
        <f>SUMPRODUCT(($H90="r")*(G90)+($I90="r")*(G90))+'10'!J90-K90-M90</f>
        <v>0</v>
      </c>
      <c r="K90" s="138">
        <v>0</v>
      </c>
      <c r="L90" s="139" t="s">
        <v>0</v>
      </c>
      <c r="M90" s="132">
        <v>0</v>
      </c>
      <c r="N90" s="133"/>
    </row>
    <row r="91" spans="1:14" x14ac:dyDescent="0.25">
      <c r="A91" s="206" t="s">
        <v>43</v>
      </c>
      <c r="B91" s="207"/>
      <c r="C91" s="52"/>
      <c r="D91" s="52"/>
      <c r="E91" s="193"/>
      <c r="F91" s="14" t="s">
        <v>75</v>
      </c>
      <c r="G91" s="44">
        <v>0</v>
      </c>
      <c r="H91" s="148" t="s">
        <v>0</v>
      </c>
      <c r="I91" s="153" t="s">
        <v>0</v>
      </c>
      <c r="J91" s="66">
        <f>SUMPRODUCT(($H91="r")*(G91)+($I91="r")*(G91))+'10'!J91-K91-M91</f>
        <v>0</v>
      </c>
      <c r="K91" s="138">
        <v>0</v>
      </c>
      <c r="L91" s="139" t="s">
        <v>0</v>
      </c>
      <c r="M91" s="132">
        <v>0</v>
      </c>
      <c r="N91" s="133"/>
    </row>
    <row r="92" spans="1:14" x14ac:dyDescent="0.25">
      <c r="A92" s="206" t="s">
        <v>44</v>
      </c>
      <c r="B92" s="207"/>
      <c r="C92" s="52"/>
      <c r="D92" s="52"/>
      <c r="E92" s="193"/>
      <c r="F92" s="14" t="s">
        <v>75</v>
      </c>
      <c r="G92" s="44">
        <v>0</v>
      </c>
      <c r="H92" s="148" t="s">
        <v>0</v>
      </c>
      <c r="I92" s="153" t="s">
        <v>0</v>
      </c>
      <c r="J92" s="66">
        <f>SUMPRODUCT(($H92="r")*(G92)+($I92="r")*(G92))+'10'!J92-K92-M92</f>
        <v>0</v>
      </c>
      <c r="K92" s="138">
        <v>0</v>
      </c>
      <c r="L92" s="139" t="s">
        <v>0</v>
      </c>
      <c r="M92" s="132">
        <v>0</v>
      </c>
      <c r="N92" s="133"/>
    </row>
    <row r="93" spans="1:14" ht="15.75" thickBot="1" x14ac:dyDescent="0.3">
      <c r="A93" s="206" t="s">
        <v>45</v>
      </c>
      <c r="B93" s="207"/>
      <c r="C93" s="162"/>
      <c r="D93" s="162"/>
      <c r="E93" s="194"/>
      <c r="F93" s="14" t="s">
        <v>75</v>
      </c>
      <c r="G93" s="44">
        <v>0</v>
      </c>
      <c r="H93" s="149" t="s">
        <v>0</v>
      </c>
      <c r="I93" s="154" t="s">
        <v>0</v>
      </c>
      <c r="J93" s="66">
        <f>SUMPRODUCT(($H93="r")*(G93)+($I93="r")*(G93))+'10'!J93-K93-M93</f>
        <v>0</v>
      </c>
      <c r="K93" s="138">
        <v>0</v>
      </c>
      <c r="L93" s="140" t="s">
        <v>0</v>
      </c>
      <c r="M93" s="132">
        <v>0</v>
      </c>
      <c r="N93" s="134"/>
    </row>
    <row r="94" spans="1:14" ht="15.75" thickBot="1" x14ac:dyDescent="0.3">
      <c r="A94" s="29" t="s">
        <v>109</v>
      </c>
      <c r="B94" s="53"/>
      <c r="C94" s="163"/>
      <c r="D94" s="163"/>
      <c r="E94" s="195"/>
      <c r="F94" s="74" t="s">
        <v>75</v>
      </c>
      <c r="G94" s="75">
        <v>0</v>
      </c>
      <c r="H94" s="73"/>
      <c r="I94" s="67"/>
      <c r="J94" s="55" t="s">
        <v>0</v>
      </c>
      <c r="K94" s="98">
        <v>0</v>
      </c>
      <c r="L94" s="136" t="s">
        <v>0</v>
      </c>
      <c r="M94" s="98">
        <v>0</v>
      </c>
      <c r="N94" s="56" t="s">
        <v>0</v>
      </c>
    </row>
    <row r="95" spans="1:14" x14ac:dyDescent="0.25">
      <c r="A95" s="206" t="s">
        <v>46</v>
      </c>
      <c r="B95" s="207"/>
      <c r="C95" s="164"/>
      <c r="D95" s="164"/>
      <c r="E95" s="196"/>
      <c r="F95" s="14" t="s">
        <v>75</v>
      </c>
      <c r="G95" s="44">
        <v>0</v>
      </c>
      <c r="H95" s="147" t="s">
        <v>0</v>
      </c>
      <c r="I95" s="152" t="s">
        <v>0</v>
      </c>
      <c r="J95" s="66">
        <f>SUMPRODUCT(($H95="r")*(G95)+($I95="r")*(G95))+'10'!J95-K95-M95</f>
        <v>0</v>
      </c>
      <c r="K95" s="138">
        <v>0</v>
      </c>
      <c r="L95" s="141"/>
      <c r="M95" s="132">
        <v>0</v>
      </c>
      <c r="N95" s="135"/>
    </row>
    <row r="96" spans="1:14" x14ac:dyDescent="0.25">
      <c r="A96" s="206" t="s">
        <v>47</v>
      </c>
      <c r="B96" s="207"/>
      <c r="C96" s="52"/>
      <c r="D96" s="52"/>
      <c r="E96" s="193"/>
      <c r="F96" s="14" t="s">
        <v>75</v>
      </c>
      <c r="G96" s="44">
        <v>0</v>
      </c>
      <c r="H96" s="148" t="s">
        <v>0</v>
      </c>
      <c r="I96" s="153" t="s">
        <v>0</v>
      </c>
      <c r="J96" s="66">
        <f>SUMPRODUCT(($H96="r")*(G96)+($I96="r")*(G96))+'10'!J96-K96-M96</f>
        <v>0</v>
      </c>
      <c r="K96" s="138">
        <v>0</v>
      </c>
      <c r="L96" s="139"/>
      <c r="M96" s="132">
        <v>0</v>
      </c>
      <c r="N96" s="133"/>
    </row>
    <row r="97" spans="1:14" x14ac:dyDescent="0.25">
      <c r="A97" s="206" t="s">
        <v>61</v>
      </c>
      <c r="B97" s="207"/>
      <c r="C97" s="52"/>
      <c r="D97" s="52"/>
      <c r="E97" s="193"/>
      <c r="F97" s="14" t="s">
        <v>75</v>
      </c>
      <c r="G97" s="44">
        <v>0</v>
      </c>
      <c r="H97" s="148" t="s">
        <v>0</v>
      </c>
      <c r="I97" s="153" t="s">
        <v>0</v>
      </c>
      <c r="J97" s="66">
        <f>SUMPRODUCT(($H97="r")*(G97)+($I97="r")*(G97))+'10'!J97-K97-M97</f>
        <v>0</v>
      </c>
      <c r="K97" s="138">
        <v>0</v>
      </c>
      <c r="L97" s="139"/>
      <c r="M97" s="132">
        <v>0</v>
      </c>
      <c r="N97" s="133"/>
    </row>
    <row r="98" spans="1:14" x14ac:dyDescent="0.25">
      <c r="A98" s="206" t="s">
        <v>94</v>
      </c>
      <c r="B98" s="207"/>
      <c r="C98" s="52"/>
      <c r="D98" s="52"/>
      <c r="E98" s="193"/>
      <c r="F98" s="14" t="s">
        <v>75</v>
      </c>
      <c r="G98" s="44">
        <v>0</v>
      </c>
      <c r="H98" s="148" t="s">
        <v>0</v>
      </c>
      <c r="I98" s="153" t="s">
        <v>0</v>
      </c>
      <c r="J98" s="66">
        <f>SUMPRODUCT(($H98="r")*(G98)+($I98="r")*(G98))+'10'!J98-K98-M98</f>
        <v>0</v>
      </c>
      <c r="K98" s="138">
        <v>0</v>
      </c>
      <c r="L98" s="139"/>
      <c r="M98" s="132">
        <v>0</v>
      </c>
      <c r="N98" s="133"/>
    </row>
    <row r="99" spans="1:14" x14ac:dyDescent="0.25">
      <c r="A99" s="206" t="s">
        <v>95</v>
      </c>
      <c r="B99" s="207"/>
      <c r="C99" s="52"/>
      <c r="D99" s="52"/>
      <c r="E99" s="193"/>
      <c r="F99" s="14" t="s">
        <v>75</v>
      </c>
      <c r="G99" s="44">
        <v>0</v>
      </c>
      <c r="H99" s="148" t="s">
        <v>0</v>
      </c>
      <c r="I99" s="153" t="s">
        <v>0</v>
      </c>
      <c r="J99" s="66">
        <f>SUMPRODUCT(($H99="r")*(G99)+($I99="r")*(G99))+'10'!J99-K99-M99</f>
        <v>0</v>
      </c>
      <c r="K99" s="138">
        <v>0</v>
      </c>
      <c r="L99" s="139"/>
      <c r="M99" s="132">
        <v>0</v>
      </c>
      <c r="N99" s="133"/>
    </row>
    <row r="100" spans="1:14" x14ac:dyDescent="0.25">
      <c r="A100" s="206" t="s">
        <v>96</v>
      </c>
      <c r="B100" s="207"/>
      <c r="C100" s="52"/>
      <c r="D100" s="52"/>
      <c r="E100" s="193"/>
      <c r="F100" s="14" t="s">
        <v>75</v>
      </c>
      <c r="G100" s="44">
        <v>0</v>
      </c>
      <c r="H100" s="148" t="s">
        <v>0</v>
      </c>
      <c r="I100" s="153" t="s">
        <v>0</v>
      </c>
      <c r="J100" s="66">
        <f>SUMPRODUCT(($H100="r")*(G100)+($I100="r")*(G100))+'10'!J100-K100-M100</f>
        <v>0</v>
      </c>
      <c r="K100" s="138">
        <v>0</v>
      </c>
      <c r="L100" s="139"/>
      <c r="M100" s="132">
        <v>0</v>
      </c>
      <c r="N100" s="133"/>
    </row>
    <row r="101" spans="1:14" ht="15.75" thickBot="1" x14ac:dyDescent="0.3">
      <c r="A101" s="206" t="s">
        <v>97</v>
      </c>
      <c r="B101" s="207"/>
      <c r="C101" s="52"/>
      <c r="D101" s="52"/>
      <c r="E101" s="193"/>
      <c r="F101" s="14" t="s">
        <v>75</v>
      </c>
      <c r="G101" s="44">
        <v>0</v>
      </c>
      <c r="H101" s="149" t="s">
        <v>0</v>
      </c>
      <c r="I101" s="154" t="s">
        <v>0</v>
      </c>
      <c r="J101" s="66">
        <f>SUMPRODUCT(($H101="r")*(G101)+($I101="r")*(G101))+'10'!J101-K101-M101</f>
        <v>0</v>
      </c>
      <c r="K101" s="138">
        <v>0</v>
      </c>
      <c r="L101" s="139"/>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x14ac:dyDescent="0.25">
      <c r="A104" s="28"/>
      <c r="B104" s="28"/>
      <c r="F104" s="11"/>
      <c r="G104" s="5"/>
      <c r="H104" s="6"/>
      <c r="I104" s="6"/>
    </row>
    <row r="105" spans="1:14" x14ac:dyDescent="0.25">
      <c r="B105" s="99" t="s">
        <v>0</v>
      </c>
    </row>
    <row r="106" spans="1:14" ht="15.75" thickBot="1" x14ac:dyDescent="0.3">
      <c r="A106" s="114" t="s">
        <v>9</v>
      </c>
      <c r="B106" s="94" t="s">
        <v>115</v>
      </c>
      <c r="C106" s="213" t="s">
        <v>153</v>
      </c>
      <c r="D106" s="214"/>
      <c r="E106" s="192" t="s">
        <v>151</v>
      </c>
      <c r="F106" s="122" t="s">
        <v>126</v>
      </c>
      <c r="G106" s="47" t="s">
        <v>2</v>
      </c>
      <c r="H106" s="81">
        <f>H86+1</f>
        <v>42504</v>
      </c>
      <c r="I106" s="81">
        <f>I86+1</f>
        <v>42511</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7" t="s">
        <v>0</v>
      </c>
      <c r="I107" s="152" t="s">
        <v>0</v>
      </c>
      <c r="J107" s="66">
        <f>SUMPRODUCT(($H107="r")*(G107)+($I107="r")*(G107))+'10'!J107-K107-M107</f>
        <v>0</v>
      </c>
      <c r="K107" s="138">
        <v>0</v>
      </c>
      <c r="L107" s="139" t="s">
        <v>0</v>
      </c>
      <c r="M107" s="132">
        <v>0</v>
      </c>
      <c r="N107" s="133" t="s">
        <v>0</v>
      </c>
    </row>
    <row r="108" spans="1:14" x14ac:dyDescent="0.25">
      <c r="A108" s="206" t="s">
        <v>49</v>
      </c>
      <c r="B108" s="207"/>
      <c r="C108" s="176"/>
      <c r="D108" s="166"/>
      <c r="E108" s="198"/>
      <c r="F108" s="14" t="s">
        <v>75</v>
      </c>
      <c r="G108" s="44">
        <v>0</v>
      </c>
      <c r="H108" s="148" t="s">
        <v>0</v>
      </c>
      <c r="I108" s="153" t="s">
        <v>0</v>
      </c>
      <c r="J108" s="66">
        <f>SUMPRODUCT(($H108="r")*(G108)+($I108="r")*(G108))+'10'!J108-K108-M108</f>
        <v>0</v>
      </c>
      <c r="K108" s="138">
        <v>0</v>
      </c>
      <c r="L108" s="139" t="s">
        <v>0</v>
      </c>
      <c r="M108" s="132">
        <v>0</v>
      </c>
      <c r="N108" s="133"/>
    </row>
    <row r="109" spans="1:14" x14ac:dyDescent="0.25">
      <c r="A109" s="206" t="s">
        <v>50</v>
      </c>
      <c r="B109" s="207"/>
      <c r="C109" s="176"/>
      <c r="D109" s="166"/>
      <c r="E109" s="198"/>
      <c r="F109" s="14" t="s">
        <v>75</v>
      </c>
      <c r="G109" s="44">
        <v>0</v>
      </c>
      <c r="H109" s="148" t="s">
        <v>0</v>
      </c>
      <c r="I109" s="153" t="s">
        <v>0</v>
      </c>
      <c r="J109" s="66">
        <f>SUMPRODUCT(($H109="r")*(G109)+($I109="r")*(G109))+'10'!J109-K109-M109</f>
        <v>0</v>
      </c>
      <c r="K109" s="138">
        <v>0</v>
      </c>
      <c r="L109" s="139" t="s">
        <v>0</v>
      </c>
      <c r="M109" s="132">
        <v>0</v>
      </c>
      <c r="N109" s="133"/>
    </row>
    <row r="110" spans="1:14" x14ac:dyDescent="0.25">
      <c r="A110" s="206" t="s">
        <v>51</v>
      </c>
      <c r="B110" s="207"/>
      <c r="C110" s="176"/>
      <c r="D110" s="166"/>
      <c r="E110" s="198"/>
      <c r="F110" s="14" t="s">
        <v>75</v>
      </c>
      <c r="G110" s="44">
        <v>0</v>
      </c>
      <c r="H110" s="148" t="s">
        <v>0</v>
      </c>
      <c r="I110" s="153" t="s">
        <v>0</v>
      </c>
      <c r="J110" s="66">
        <f>SUMPRODUCT(($H110="r")*(G110)+($I110="r")*(G110))+'10'!J110-K110-M110</f>
        <v>0</v>
      </c>
      <c r="K110" s="138">
        <v>0</v>
      </c>
      <c r="L110" s="139" t="s">
        <v>0</v>
      </c>
      <c r="M110" s="132">
        <v>0</v>
      </c>
      <c r="N110" s="133"/>
    </row>
    <row r="111" spans="1:14" x14ac:dyDescent="0.25">
      <c r="A111" s="206" t="s">
        <v>52</v>
      </c>
      <c r="B111" s="207"/>
      <c r="C111" s="177"/>
      <c r="D111" s="166"/>
      <c r="E111" s="198"/>
      <c r="F111" s="14" t="s">
        <v>75</v>
      </c>
      <c r="G111" s="44">
        <v>0</v>
      </c>
      <c r="H111" s="148" t="s">
        <v>0</v>
      </c>
      <c r="I111" s="153" t="s">
        <v>0</v>
      </c>
      <c r="J111" s="66">
        <f>SUMPRODUCT(($H111="r")*(G111)+($I111="r")*(G111))+'10'!J111-K111-M111</f>
        <v>0</v>
      </c>
      <c r="K111" s="138">
        <v>0</v>
      </c>
      <c r="L111" s="139" t="s">
        <v>0</v>
      </c>
      <c r="M111" s="132">
        <v>0</v>
      </c>
      <c r="N111" s="133"/>
    </row>
    <row r="112" spans="1:14" x14ac:dyDescent="0.25">
      <c r="A112" s="206" t="s">
        <v>53</v>
      </c>
      <c r="B112" s="207"/>
      <c r="C112" s="177"/>
      <c r="D112" s="166"/>
      <c r="E112" s="198"/>
      <c r="F112" s="14" t="s">
        <v>75</v>
      </c>
      <c r="G112" s="44">
        <v>0</v>
      </c>
      <c r="H112" s="148" t="s">
        <v>0</v>
      </c>
      <c r="I112" s="153" t="s">
        <v>0</v>
      </c>
      <c r="J112" s="66">
        <f>SUMPRODUCT(($H112="r")*(G112)+($I112="r")*(G112))+'10'!J112-K112-M112</f>
        <v>0</v>
      </c>
      <c r="K112" s="138">
        <v>0</v>
      </c>
      <c r="L112" s="139" t="s">
        <v>0</v>
      </c>
      <c r="M112" s="132">
        <v>0</v>
      </c>
      <c r="N112" s="133"/>
    </row>
    <row r="113" spans="1:14" ht="15.75" thickBot="1" x14ac:dyDescent="0.3">
      <c r="A113" s="206" t="s">
        <v>54</v>
      </c>
      <c r="B113" s="207"/>
      <c r="C113" s="178"/>
      <c r="D113" s="168"/>
      <c r="E113" s="199"/>
      <c r="F113" s="14" t="s">
        <v>75</v>
      </c>
      <c r="G113" s="44">
        <v>0</v>
      </c>
      <c r="H113" s="149" t="s">
        <v>0</v>
      </c>
      <c r="I113" s="154" t="s">
        <v>0</v>
      </c>
      <c r="J113" s="66">
        <f>SUMPRODUCT(($H113="r")*(G113)+($I113="r")*(G113))+'10'!J113-K113-M113</f>
        <v>0</v>
      </c>
      <c r="K113" s="138">
        <v>0</v>
      </c>
      <c r="L113" s="140" t="s">
        <v>0</v>
      </c>
      <c r="M113" s="132">
        <v>0</v>
      </c>
      <c r="N113" s="134"/>
    </row>
    <row r="114" spans="1:14" ht="15.75" thickBot="1" x14ac:dyDescent="0.3">
      <c r="A114" s="29" t="s">
        <v>109</v>
      </c>
      <c r="B114" s="53"/>
      <c r="C114" s="163"/>
      <c r="D114" s="163"/>
      <c r="E114" s="195"/>
      <c r="F114" s="74" t="s">
        <v>75</v>
      </c>
      <c r="G114" s="75">
        <v>0</v>
      </c>
      <c r="H114" s="73"/>
      <c r="I114" s="67"/>
      <c r="J114" s="55" t="s">
        <v>0</v>
      </c>
      <c r="K114" s="98">
        <v>0</v>
      </c>
      <c r="L114" s="136" t="s">
        <v>0</v>
      </c>
      <c r="M114" s="98">
        <v>0</v>
      </c>
      <c r="N114" s="56" t="s">
        <v>0</v>
      </c>
    </row>
    <row r="115" spans="1:14" x14ac:dyDescent="0.25">
      <c r="A115" s="206" t="s">
        <v>55</v>
      </c>
      <c r="B115" s="207"/>
      <c r="C115" s="175"/>
      <c r="D115" s="165"/>
      <c r="E115" s="197"/>
      <c r="F115" s="14" t="s">
        <v>75</v>
      </c>
      <c r="G115" s="44">
        <v>0</v>
      </c>
      <c r="H115" s="147" t="s">
        <v>0</v>
      </c>
      <c r="I115" s="152" t="s">
        <v>0</v>
      </c>
      <c r="J115" s="66">
        <f>SUMPRODUCT(($H115="r")*(G115)+($I115="r")*(G115))+'10'!J115-K115-M115</f>
        <v>0</v>
      </c>
      <c r="K115" s="138">
        <v>0</v>
      </c>
      <c r="L115" s="141"/>
      <c r="M115" s="132">
        <v>0</v>
      </c>
      <c r="N115" s="135"/>
    </row>
    <row r="116" spans="1:14" x14ac:dyDescent="0.25">
      <c r="A116" s="206" t="s">
        <v>56</v>
      </c>
      <c r="B116" s="207"/>
      <c r="C116" s="176"/>
      <c r="D116" s="166"/>
      <c r="E116" s="198"/>
      <c r="F116" s="14" t="s">
        <v>75</v>
      </c>
      <c r="G116" s="44">
        <v>0</v>
      </c>
      <c r="H116" s="148" t="s">
        <v>0</v>
      </c>
      <c r="I116" s="153" t="s">
        <v>0</v>
      </c>
      <c r="J116" s="66">
        <f>SUMPRODUCT(($H116="r")*(G116)+($I116="r")*(G116))+'10'!J116-K116-M116</f>
        <v>0</v>
      </c>
      <c r="K116" s="138">
        <v>0</v>
      </c>
      <c r="L116" s="139"/>
      <c r="M116" s="132">
        <v>0</v>
      </c>
      <c r="N116" s="133"/>
    </row>
    <row r="117" spans="1:14" x14ac:dyDescent="0.25">
      <c r="A117" s="206" t="s">
        <v>62</v>
      </c>
      <c r="B117" s="207"/>
      <c r="C117" s="176"/>
      <c r="D117" s="166"/>
      <c r="E117" s="198"/>
      <c r="F117" s="14" t="s">
        <v>75</v>
      </c>
      <c r="G117" s="44">
        <v>0</v>
      </c>
      <c r="H117" s="148" t="s">
        <v>0</v>
      </c>
      <c r="I117" s="153" t="s">
        <v>0</v>
      </c>
      <c r="J117" s="66">
        <f>SUMPRODUCT(($H117="r")*(G117)+($I117="r")*(G117))+'10'!J117-K117-M117</f>
        <v>0</v>
      </c>
      <c r="K117" s="138">
        <v>0</v>
      </c>
      <c r="L117" s="139"/>
      <c r="M117" s="132">
        <v>0</v>
      </c>
      <c r="N117" s="133"/>
    </row>
    <row r="118" spans="1:14" x14ac:dyDescent="0.25">
      <c r="A118" s="206" t="s">
        <v>98</v>
      </c>
      <c r="B118" s="207"/>
      <c r="C118" s="177"/>
      <c r="D118" s="166"/>
      <c r="E118" s="198"/>
      <c r="F118" s="14" t="s">
        <v>75</v>
      </c>
      <c r="G118" s="44">
        <v>0</v>
      </c>
      <c r="H118" s="148" t="s">
        <v>0</v>
      </c>
      <c r="I118" s="153" t="s">
        <v>0</v>
      </c>
      <c r="J118" s="66">
        <f>SUMPRODUCT(($H118="r")*(G118)+($I118="r")*(G118))+'10'!J118-K118-M118</f>
        <v>0</v>
      </c>
      <c r="K118" s="138">
        <v>0</v>
      </c>
      <c r="L118" s="139"/>
      <c r="M118" s="132">
        <v>0</v>
      </c>
      <c r="N118" s="133"/>
    </row>
    <row r="119" spans="1:14" x14ac:dyDescent="0.25">
      <c r="A119" s="206" t="s">
        <v>99</v>
      </c>
      <c r="B119" s="207"/>
      <c r="C119" s="175"/>
      <c r="D119" s="166"/>
      <c r="E119" s="198"/>
      <c r="F119" s="14" t="s">
        <v>75</v>
      </c>
      <c r="G119" s="44">
        <v>0</v>
      </c>
      <c r="H119" s="148" t="s">
        <v>0</v>
      </c>
      <c r="I119" s="153" t="s">
        <v>0</v>
      </c>
      <c r="J119" s="66">
        <f>SUMPRODUCT(($H119="r")*(G119)+($I119="r")*(G119))+'10'!J119-K119-M119</f>
        <v>0</v>
      </c>
      <c r="K119" s="138">
        <v>0</v>
      </c>
      <c r="L119" s="139"/>
      <c r="M119" s="132">
        <v>0</v>
      </c>
      <c r="N119" s="133"/>
    </row>
    <row r="120" spans="1:14" x14ac:dyDescent="0.25">
      <c r="A120" s="206" t="s">
        <v>100</v>
      </c>
      <c r="B120" s="207"/>
      <c r="C120" s="176"/>
      <c r="D120" s="166"/>
      <c r="E120" s="198"/>
      <c r="F120" s="14" t="s">
        <v>75</v>
      </c>
      <c r="G120" s="44">
        <v>0</v>
      </c>
      <c r="H120" s="148" t="s">
        <v>0</v>
      </c>
      <c r="I120" s="153" t="s">
        <v>0</v>
      </c>
      <c r="J120" s="66">
        <f>SUMPRODUCT(($H120="r")*(G120)+($I120="r")*(G120))+'10'!J120-K120-M120</f>
        <v>0</v>
      </c>
      <c r="K120" s="138">
        <v>0</v>
      </c>
      <c r="L120" s="139"/>
      <c r="M120" s="132">
        <v>0</v>
      </c>
      <c r="N120" s="133"/>
    </row>
    <row r="121" spans="1:14" ht="15.75" thickBot="1" x14ac:dyDescent="0.3">
      <c r="A121" s="206" t="s">
        <v>101</v>
      </c>
      <c r="B121" s="207"/>
      <c r="C121" s="176"/>
      <c r="D121" s="166"/>
      <c r="E121" s="198"/>
      <c r="F121" s="14" t="s">
        <v>75</v>
      </c>
      <c r="G121" s="44">
        <v>0</v>
      </c>
      <c r="H121" s="149" t="s">
        <v>0</v>
      </c>
      <c r="I121" s="154" t="s">
        <v>0</v>
      </c>
      <c r="J121" s="66">
        <f>SUMPRODUCT(($H121="r")*(G121)+($I121="r")*(G121))+'10'!J121-K121-M121</f>
        <v>0</v>
      </c>
      <c r="K121" s="138">
        <v>0</v>
      </c>
      <c r="L121" s="139"/>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x14ac:dyDescent="0.25">
      <c r="A124" s="28"/>
      <c r="B124" s="28"/>
      <c r="F124" s="19"/>
      <c r="G124" s="5"/>
      <c r="H124" s="17"/>
      <c r="I124" s="17"/>
    </row>
    <row r="125" spans="1:14" x14ac:dyDescent="0.25">
      <c r="A125" s="19"/>
      <c r="B125" s="99" t="s">
        <v>0</v>
      </c>
      <c r="F125" s="19"/>
      <c r="G125" s="5"/>
      <c r="H125" s="17"/>
      <c r="I125" s="17"/>
    </row>
    <row r="126" spans="1:14" ht="15.75" thickBot="1" x14ac:dyDescent="0.3">
      <c r="A126" s="114" t="s">
        <v>63</v>
      </c>
      <c r="B126" s="94" t="s">
        <v>115</v>
      </c>
      <c r="C126" s="213" t="s">
        <v>153</v>
      </c>
      <c r="D126" s="214"/>
      <c r="E126" s="192" t="s">
        <v>151</v>
      </c>
      <c r="F126" s="122" t="s">
        <v>126</v>
      </c>
      <c r="G126" s="47" t="s">
        <v>2</v>
      </c>
      <c r="H126" s="81">
        <f>H106+1</f>
        <v>42505</v>
      </c>
      <c r="I126" s="81">
        <f>I106+1</f>
        <v>42512</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7" t="s">
        <v>0</v>
      </c>
      <c r="I127" s="152" t="s">
        <v>0</v>
      </c>
      <c r="J127" s="66">
        <f>SUMPRODUCT(($H127="r")*(G127)+($I127="r")*(G127))+'10'!J127-K127-M127</f>
        <v>0</v>
      </c>
      <c r="K127" s="138">
        <v>0</v>
      </c>
      <c r="L127" s="139" t="s">
        <v>0</v>
      </c>
      <c r="M127" s="132">
        <v>0</v>
      </c>
      <c r="N127" s="133" t="s">
        <v>0</v>
      </c>
    </row>
    <row r="128" spans="1:14" x14ac:dyDescent="0.25">
      <c r="A128" s="206" t="s">
        <v>65</v>
      </c>
      <c r="B128" s="207"/>
      <c r="C128" s="176"/>
      <c r="D128" s="166"/>
      <c r="E128" s="198"/>
      <c r="F128" s="14" t="s">
        <v>75</v>
      </c>
      <c r="G128" s="44">
        <v>0</v>
      </c>
      <c r="H128" s="148" t="s">
        <v>0</v>
      </c>
      <c r="I128" s="153" t="s">
        <v>0</v>
      </c>
      <c r="J128" s="66">
        <f>SUMPRODUCT(($H128="r")*(G128)+($I128="r")*(G128))+'10'!J128-K128-M128</f>
        <v>0</v>
      </c>
      <c r="K128" s="138">
        <v>0</v>
      </c>
      <c r="L128" s="139" t="s">
        <v>0</v>
      </c>
      <c r="M128" s="132">
        <v>0</v>
      </c>
      <c r="N128" s="133"/>
    </row>
    <row r="129" spans="1:14" x14ac:dyDescent="0.25">
      <c r="A129" s="206" t="s">
        <v>66</v>
      </c>
      <c r="B129" s="207"/>
      <c r="C129" s="176"/>
      <c r="D129" s="166"/>
      <c r="E129" s="198"/>
      <c r="F129" s="14" t="s">
        <v>75</v>
      </c>
      <c r="G129" s="44">
        <v>0</v>
      </c>
      <c r="H129" s="148" t="s">
        <v>0</v>
      </c>
      <c r="I129" s="153" t="s">
        <v>0</v>
      </c>
      <c r="J129" s="66">
        <f>SUMPRODUCT(($H129="r")*(G129)+($I129="r")*(G129))+'10'!J129-K129-M129</f>
        <v>0</v>
      </c>
      <c r="K129" s="138">
        <v>0</v>
      </c>
      <c r="L129" s="139" t="s">
        <v>0</v>
      </c>
      <c r="M129" s="132">
        <v>0</v>
      </c>
      <c r="N129" s="133"/>
    </row>
    <row r="130" spans="1:14" x14ac:dyDescent="0.25">
      <c r="A130" s="206" t="s">
        <v>67</v>
      </c>
      <c r="B130" s="207"/>
      <c r="C130" s="176"/>
      <c r="D130" s="166"/>
      <c r="E130" s="198"/>
      <c r="F130" s="14" t="s">
        <v>75</v>
      </c>
      <c r="G130" s="44">
        <v>0</v>
      </c>
      <c r="H130" s="148" t="s">
        <v>0</v>
      </c>
      <c r="I130" s="153" t="s">
        <v>0</v>
      </c>
      <c r="J130" s="66">
        <f>SUMPRODUCT(($H130="r")*(G130)+($I130="r")*(G130))+'10'!J130-K130-M130</f>
        <v>0</v>
      </c>
      <c r="K130" s="138">
        <v>0</v>
      </c>
      <c r="L130" s="139" t="s">
        <v>0</v>
      </c>
      <c r="M130" s="132">
        <v>0</v>
      </c>
      <c r="N130" s="133"/>
    </row>
    <row r="131" spans="1:14" x14ac:dyDescent="0.25">
      <c r="A131" s="206" t="s">
        <v>68</v>
      </c>
      <c r="B131" s="207"/>
      <c r="C131" s="176"/>
      <c r="D131" s="166"/>
      <c r="E131" s="198"/>
      <c r="F131" s="14" t="s">
        <v>75</v>
      </c>
      <c r="G131" s="44">
        <v>0</v>
      </c>
      <c r="H131" s="148" t="s">
        <v>0</v>
      </c>
      <c r="I131" s="153" t="s">
        <v>0</v>
      </c>
      <c r="J131" s="66">
        <f>SUMPRODUCT(($H131="r")*(G131)+($I131="r")*(G131))+'10'!J131-K131-M131</f>
        <v>0</v>
      </c>
      <c r="K131" s="138">
        <v>0</v>
      </c>
      <c r="L131" s="139" t="s">
        <v>0</v>
      </c>
      <c r="M131" s="132">
        <v>0</v>
      </c>
      <c r="N131" s="133"/>
    </row>
    <row r="132" spans="1:14" x14ac:dyDescent="0.25">
      <c r="A132" s="206" t="s">
        <v>69</v>
      </c>
      <c r="B132" s="207"/>
      <c r="C132" s="176"/>
      <c r="D132" s="166"/>
      <c r="E132" s="198"/>
      <c r="F132" s="14" t="s">
        <v>75</v>
      </c>
      <c r="G132" s="44">
        <v>0</v>
      </c>
      <c r="H132" s="148" t="s">
        <v>0</v>
      </c>
      <c r="I132" s="153" t="s">
        <v>0</v>
      </c>
      <c r="J132" s="66">
        <f>SUMPRODUCT(($H132="r")*(G132)+($I132="r")*(G132))+'10'!J132-K132-M132</f>
        <v>0</v>
      </c>
      <c r="K132" s="138">
        <v>0</v>
      </c>
      <c r="L132" s="139" t="s">
        <v>0</v>
      </c>
      <c r="M132" s="132">
        <v>0</v>
      </c>
      <c r="N132" s="133"/>
    </row>
    <row r="133" spans="1:14" ht="15.75" thickBot="1" x14ac:dyDescent="0.3">
      <c r="A133" s="206" t="s">
        <v>70</v>
      </c>
      <c r="B133" s="207"/>
      <c r="C133" s="179"/>
      <c r="D133" s="168"/>
      <c r="E133" s="199"/>
      <c r="F133" s="14" t="s">
        <v>75</v>
      </c>
      <c r="G133" s="44">
        <v>0</v>
      </c>
      <c r="H133" s="149" t="s">
        <v>0</v>
      </c>
      <c r="I133" s="154" t="s">
        <v>0</v>
      </c>
      <c r="J133" s="66">
        <f>SUMPRODUCT(($H133="r")*(G133)+($I133="r")*(G133))+'10'!J133-K133-M133</f>
        <v>0</v>
      </c>
      <c r="K133" s="138">
        <v>0</v>
      </c>
      <c r="L133" s="140" t="s">
        <v>0</v>
      </c>
      <c r="M133" s="132">
        <v>0</v>
      </c>
      <c r="N133" s="134"/>
    </row>
    <row r="134" spans="1:14" ht="15.75" thickBot="1" x14ac:dyDescent="0.3">
      <c r="A134" s="29" t="s">
        <v>109</v>
      </c>
      <c r="B134" s="53"/>
      <c r="C134" s="163"/>
      <c r="D134" s="163"/>
      <c r="E134" s="195"/>
      <c r="F134" s="74" t="s">
        <v>75</v>
      </c>
      <c r="G134" s="75">
        <v>0</v>
      </c>
      <c r="H134" s="73"/>
      <c r="I134" s="67"/>
      <c r="J134" s="55" t="s">
        <v>0</v>
      </c>
      <c r="K134" s="98">
        <v>0</v>
      </c>
      <c r="L134" s="136" t="s">
        <v>0</v>
      </c>
      <c r="M134" s="98">
        <v>0</v>
      </c>
      <c r="N134" s="56" t="s">
        <v>0</v>
      </c>
    </row>
    <row r="135" spans="1:14" x14ac:dyDescent="0.25">
      <c r="A135" s="246" t="s">
        <v>71</v>
      </c>
      <c r="B135" s="247"/>
      <c r="C135" s="180"/>
      <c r="D135" s="169"/>
      <c r="E135" s="200"/>
      <c r="F135" s="14" t="s">
        <v>75</v>
      </c>
      <c r="G135" s="44">
        <v>0</v>
      </c>
      <c r="H135" s="147" t="s">
        <v>0</v>
      </c>
      <c r="I135" s="152" t="s">
        <v>0</v>
      </c>
      <c r="J135" s="66">
        <f>SUMPRODUCT(($H135="r")*(G135)+($I135="r")*(G135))+'10'!J135-K135-M135</f>
        <v>0</v>
      </c>
      <c r="K135" s="138">
        <v>0</v>
      </c>
      <c r="L135" s="141"/>
      <c r="M135" s="132">
        <v>0</v>
      </c>
      <c r="N135" s="135"/>
    </row>
    <row r="136" spans="1:14" x14ac:dyDescent="0.25">
      <c r="A136" s="246" t="s">
        <v>72</v>
      </c>
      <c r="B136" s="247"/>
      <c r="C136" s="181"/>
      <c r="D136" s="170"/>
      <c r="E136" s="201"/>
      <c r="F136" s="14" t="s">
        <v>75</v>
      </c>
      <c r="G136" s="44">
        <v>0</v>
      </c>
      <c r="H136" s="148" t="s">
        <v>0</v>
      </c>
      <c r="I136" s="153" t="s">
        <v>0</v>
      </c>
      <c r="J136" s="66">
        <f>SUMPRODUCT(($H136="r")*(G136)+($I136="r")*(G136))+'10'!J136-K136-M136</f>
        <v>0</v>
      </c>
      <c r="K136" s="138">
        <v>0</v>
      </c>
      <c r="L136" s="139"/>
      <c r="M136" s="132">
        <v>0</v>
      </c>
      <c r="N136" s="133"/>
    </row>
    <row r="137" spans="1:14" x14ac:dyDescent="0.25">
      <c r="A137" s="246" t="s">
        <v>73</v>
      </c>
      <c r="B137" s="247"/>
      <c r="C137" s="181"/>
      <c r="D137" s="170"/>
      <c r="E137" s="201"/>
      <c r="F137" s="14" t="s">
        <v>75</v>
      </c>
      <c r="G137" s="44">
        <v>0</v>
      </c>
      <c r="H137" s="148" t="s">
        <v>0</v>
      </c>
      <c r="I137" s="153" t="s">
        <v>0</v>
      </c>
      <c r="J137" s="66">
        <f>SUMPRODUCT(($H137="r")*(G137)+($I137="r")*(G137))+'10'!J137-K137-M137</f>
        <v>0</v>
      </c>
      <c r="K137" s="138">
        <v>0</v>
      </c>
      <c r="L137" s="139"/>
      <c r="M137" s="132">
        <v>0</v>
      </c>
      <c r="N137" s="133"/>
    </row>
    <row r="138" spans="1:14" x14ac:dyDescent="0.25">
      <c r="A138" s="246" t="s">
        <v>102</v>
      </c>
      <c r="B138" s="247"/>
      <c r="C138" s="181"/>
      <c r="D138" s="170"/>
      <c r="E138" s="201"/>
      <c r="F138" s="14" t="s">
        <v>75</v>
      </c>
      <c r="G138" s="44">
        <v>0</v>
      </c>
      <c r="H138" s="148" t="s">
        <v>0</v>
      </c>
      <c r="I138" s="153" t="s">
        <v>0</v>
      </c>
      <c r="J138" s="66">
        <f>SUMPRODUCT(($H138="r")*(G138)+($I138="r")*(G138))+'10'!J138-K138-M138</f>
        <v>0</v>
      </c>
      <c r="K138" s="138">
        <v>0</v>
      </c>
      <c r="L138" s="139"/>
      <c r="M138" s="132">
        <v>0</v>
      </c>
      <c r="N138" s="133"/>
    </row>
    <row r="139" spans="1:14" x14ac:dyDescent="0.25">
      <c r="A139" s="246" t="s">
        <v>103</v>
      </c>
      <c r="B139" s="247"/>
      <c r="C139" s="181"/>
      <c r="D139" s="170"/>
      <c r="E139" s="201"/>
      <c r="F139" s="14" t="s">
        <v>75</v>
      </c>
      <c r="G139" s="44">
        <v>0</v>
      </c>
      <c r="H139" s="148" t="s">
        <v>0</v>
      </c>
      <c r="I139" s="153" t="s">
        <v>0</v>
      </c>
      <c r="J139" s="66">
        <f>SUMPRODUCT(($H139="r")*(G139)+($I139="r")*(G139))+'10'!J139-K139-M139</f>
        <v>0</v>
      </c>
      <c r="K139" s="138">
        <v>0</v>
      </c>
      <c r="L139" s="139"/>
      <c r="M139" s="132">
        <v>0</v>
      </c>
      <c r="N139" s="133"/>
    </row>
    <row r="140" spans="1:14" x14ac:dyDescent="0.25">
      <c r="A140" s="246" t="s">
        <v>104</v>
      </c>
      <c r="B140" s="247"/>
      <c r="C140" s="181"/>
      <c r="D140" s="170"/>
      <c r="E140" s="201"/>
      <c r="F140" s="14" t="s">
        <v>75</v>
      </c>
      <c r="G140" s="44">
        <v>0</v>
      </c>
      <c r="H140" s="148" t="s">
        <v>0</v>
      </c>
      <c r="I140" s="153" t="s">
        <v>0</v>
      </c>
      <c r="J140" s="66">
        <f>SUMPRODUCT(($H140="r")*(G140)+($I140="r")*(G140))+'10'!J140-K140-M140</f>
        <v>0</v>
      </c>
      <c r="K140" s="138">
        <v>0</v>
      </c>
      <c r="L140" s="139"/>
      <c r="M140" s="132">
        <v>0</v>
      </c>
      <c r="N140" s="133"/>
    </row>
    <row r="141" spans="1:14" ht="15.75" thickBot="1" x14ac:dyDescent="0.3">
      <c r="A141" s="246" t="s">
        <v>105</v>
      </c>
      <c r="B141" s="247"/>
      <c r="C141" s="181"/>
      <c r="D141" s="170"/>
      <c r="E141" s="201"/>
      <c r="F141" s="14" t="s">
        <v>75</v>
      </c>
      <c r="G141" s="44">
        <v>0</v>
      </c>
      <c r="H141" s="149" t="s">
        <v>0</v>
      </c>
      <c r="I141" s="154" t="s">
        <v>0</v>
      </c>
      <c r="J141" s="66">
        <f>SUMPRODUCT(($H141="r")*(G141)+($I141="r")*(G141))+'10'!J141-K141-M141</f>
        <v>0</v>
      </c>
      <c r="K141" s="138">
        <v>0</v>
      </c>
      <c r="L141" s="139"/>
      <c r="M141" s="132">
        <v>0</v>
      </c>
      <c r="N141" s="133"/>
    </row>
    <row r="142" spans="1:14"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84"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78"/>
      <c r="B144" s="78"/>
      <c r="C144" s="171"/>
      <c r="D144" s="171"/>
      <c r="E144" s="171"/>
      <c r="F144" s="79"/>
      <c r="G144" s="22"/>
      <c r="H144" s="43"/>
      <c r="I144" s="43"/>
    </row>
    <row r="145" spans="1:11" x14ac:dyDescent="0.25">
      <c r="A145" s="77"/>
      <c r="B145" s="77"/>
      <c r="C145" s="51"/>
      <c r="D145" s="51"/>
      <c r="E145" s="51"/>
      <c r="F145" s="77"/>
      <c r="G145" s="77"/>
      <c r="H145" s="43"/>
      <c r="I145" s="43"/>
      <c r="J145" s="32"/>
    </row>
    <row r="146" spans="1:11" x14ac:dyDescent="0.25">
      <c r="A146" s="117" t="s">
        <v>110</v>
      </c>
      <c r="B146" s="77"/>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67" t="s">
        <v>0</v>
      </c>
      <c r="B148" s="268"/>
      <c r="C148" s="268"/>
      <c r="D148" s="268"/>
      <c r="E148" s="268"/>
      <c r="F148" s="269"/>
      <c r="G148" s="41">
        <v>0</v>
      </c>
      <c r="H148" s="222">
        <f>G148/60</f>
        <v>0</v>
      </c>
      <c r="I148" s="223"/>
      <c r="J148" s="35"/>
    </row>
    <row r="149" spans="1:11" x14ac:dyDescent="0.25">
      <c r="A149" s="267" t="s">
        <v>0</v>
      </c>
      <c r="B149" s="268"/>
      <c r="C149" s="268"/>
      <c r="D149" s="268"/>
      <c r="E149" s="268"/>
      <c r="F149" s="269"/>
      <c r="G149" s="41">
        <v>0</v>
      </c>
      <c r="H149" s="222">
        <f t="shared" ref="H149:H157" si="0">G149/60</f>
        <v>0</v>
      </c>
      <c r="I149" s="223"/>
      <c r="J149" s="35"/>
    </row>
    <row r="150" spans="1:11" x14ac:dyDescent="0.25">
      <c r="A150" s="267" t="s">
        <v>0</v>
      </c>
      <c r="B150" s="268"/>
      <c r="C150" s="268"/>
      <c r="D150" s="268"/>
      <c r="E150" s="268"/>
      <c r="F150" s="269"/>
      <c r="G150" s="41">
        <v>0</v>
      </c>
      <c r="H150" s="222">
        <f t="shared" si="0"/>
        <v>0</v>
      </c>
      <c r="I150" s="223"/>
      <c r="J150" s="35"/>
    </row>
    <row r="151" spans="1:11" x14ac:dyDescent="0.25">
      <c r="A151" s="267" t="s">
        <v>0</v>
      </c>
      <c r="B151" s="268"/>
      <c r="C151" s="268"/>
      <c r="D151" s="268"/>
      <c r="E151" s="268"/>
      <c r="F151" s="269"/>
      <c r="G151" s="41">
        <v>0</v>
      </c>
      <c r="H151" s="222">
        <f t="shared" si="0"/>
        <v>0</v>
      </c>
      <c r="I151" s="223"/>
      <c r="J151" s="35"/>
    </row>
    <row r="152" spans="1:11" x14ac:dyDescent="0.25">
      <c r="A152" s="267" t="s">
        <v>0</v>
      </c>
      <c r="B152" s="268"/>
      <c r="C152" s="268"/>
      <c r="D152" s="268"/>
      <c r="E152" s="268"/>
      <c r="F152" s="269"/>
      <c r="G152" s="41">
        <v>0</v>
      </c>
      <c r="H152" s="222">
        <f t="shared" si="0"/>
        <v>0</v>
      </c>
      <c r="I152" s="223"/>
      <c r="J152" s="35"/>
    </row>
    <row r="153" spans="1:11" x14ac:dyDescent="0.25">
      <c r="A153" s="267" t="s">
        <v>0</v>
      </c>
      <c r="B153" s="268"/>
      <c r="C153" s="268"/>
      <c r="D153" s="268"/>
      <c r="E153" s="268"/>
      <c r="F153" s="269"/>
      <c r="G153" s="41">
        <v>0</v>
      </c>
      <c r="H153" s="222">
        <f t="shared" si="0"/>
        <v>0</v>
      </c>
      <c r="I153" s="223"/>
      <c r="J153" s="35"/>
    </row>
    <row r="154" spans="1:11" x14ac:dyDescent="0.25">
      <c r="A154" s="267" t="s">
        <v>0</v>
      </c>
      <c r="B154" s="268"/>
      <c r="C154" s="268"/>
      <c r="D154" s="268"/>
      <c r="E154" s="268"/>
      <c r="F154" s="269"/>
      <c r="G154" s="41">
        <v>0</v>
      </c>
      <c r="H154" s="222">
        <f t="shared" si="0"/>
        <v>0</v>
      </c>
      <c r="I154" s="223"/>
      <c r="J154" s="35"/>
    </row>
    <row r="155" spans="1:11" x14ac:dyDescent="0.25">
      <c r="A155" s="267" t="s">
        <v>0</v>
      </c>
      <c r="B155" s="268"/>
      <c r="C155" s="268"/>
      <c r="D155" s="268"/>
      <c r="E155" s="268"/>
      <c r="F155" s="269"/>
      <c r="G155" s="41">
        <v>0</v>
      </c>
      <c r="H155" s="222">
        <f t="shared" si="0"/>
        <v>0</v>
      </c>
      <c r="I155" s="223"/>
      <c r="J155" s="35"/>
    </row>
    <row r="156" spans="1:11" x14ac:dyDescent="0.25">
      <c r="A156" s="267" t="s">
        <v>0</v>
      </c>
      <c r="B156" s="268"/>
      <c r="C156" s="268"/>
      <c r="D156" s="268"/>
      <c r="E156" s="268"/>
      <c r="F156" s="269"/>
      <c r="G156" s="41">
        <v>0</v>
      </c>
      <c r="H156" s="222">
        <f t="shared" si="0"/>
        <v>0</v>
      </c>
      <c r="I156" s="223"/>
      <c r="J156" s="35"/>
    </row>
    <row r="157" spans="1:11" x14ac:dyDescent="0.25">
      <c r="A157" s="267" t="s">
        <v>0</v>
      </c>
      <c r="B157" s="268"/>
      <c r="C157" s="268"/>
      <c r="D157" s="268"/>
      <c r="E157" s="268"/>
      <c r="F157" s="269"/>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0</v>
      </c>
      <c r="I159" s="219"/>
      <c r="J159" s="35"/>
    </row>
    <row r="160" spans="1:11" x14ac:dyDescent="0.25">
      <c r="A160" s="80"/>
      <c r="B160" s="80"/>
      <c r="C160" s="172"/>
      <c r="D160" s="172"/>
      <c r="E160" s="172"/>
      <c r="F160" s="92" t="s">
        <v>119</v>
      </c>
      <c r="G160" s="40">
        <v>0</v>
      </c>
      <c r="H160" s="220">
        <f>H159*G160</f>
        <v>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6"/>
      <c r="G162" s="40"/>
      <c r="H162" s="64"/>
      <c r="I162" s="64"/>
      <c r="J162" s="35"/>
    </row>
    <row r="163" spans="1:10" x14ac:dyDescent="0.25">
      <c r="A163" s="120" t="s">
        <v>124</v>
      </c>
      <c r="B163" s="39"/>
      <c r="C163" s="173"/>
      <c r="D163" s="173"/>
      <c r="E163" s="173"/>
      <c r="F163" s="76"/>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67" t="s">
        <v>0</v>
      </c>
      <c r="B165" s="268"/>
      <c r="C165" s="268"/>
      <c r="D165" s="268"/>
      <c r="E165" s="268"/>
      <c r="F165" s="269"/>
      <c r="G165" s="41">
        <v>0</v>
      </c>
      <c r="H165" s="239">
        <f>G165/60</f>
        <v>0</v>
      </c>
      <c r="I165" s="240"/>
      <c r="J165" s="35"/>
    </row>
    <row r="166" spans="1:10" x14ac:dyDescent="0.25">
      <c r="A166" s="267" t="s">
        <v>0</v>
      </c>
      <c r="B166" s="268"/>
      <c r="C166" s="268"/>
      <c r="D166" s="268"/>
      <c r="E166" s="268"/>
      <c r="F166" s="269"/>
      <c r="G166" s="41">
        <v>0</v>
      </c>
      <c r="H166" s="239">
        <f t="shared" ref="H166:H174" si="2">G166/60</f>
        <v>0</v>
      </c>
      <c r="I166" s="240"/>
      <c r="J166" s="35"/>
    </row>
    <row r="167" spans="1:10" x14ac:dyDescent="0.25">
      <c r="A167" s="267" t="s">
        <v>0</v>
      </c>
      <c r="B167" s="268"/>
      <c r="C167" s="268"/>
      <c r="D167" s="268"/>
      <c r="E167" s="268"/>
      <c r="F167" s="269"/>
      <c r="G167" s="41">
        <v>0</v>
      </c>
      <c r="H167" s="239">
        <f t="shared" si="2"/>
        <v>0</v>
      </c>
      <c r="I167" s="240"/>
      <c r="J167" s="35"/>
    </row>
    <row r="168" spans="1:10" x14ac:dyDescent="0.25">
      <c r="A168" s="267" t="s">
        <v>0</v>
      </c>
      <c r="B168" s="268"/>
      <c r="C168" s="268"/>
      <c r="D168" s="268"/>
      <c r="E168" s="268"/>
      <c r="F168" s="269"/>
      <c r="G168" s="41">
        <v>0</v>
      </c>
      <c r="H168" s="239">
        <f t="shared" si="2"/>
        <v>0</v>
      </c>
      <c r="I168" s="240"/>
      <c r="J168" s="35"/>
    </row>
    <row r="169" spans="1:10" x14ac:dyDescent="0.25">
      <c r="A169" s="267" t="s">
        <v>0</v>
      </c>
      <c r="B169" s="268"/>
      <c r="C169" s="268"/>
      <c r="D169" s="268"/>
      <c r="E169" s="268"/>
      <c r="F169" s="269"/>
      <c r="G169" s="41">
        <v>0</v>
      </c>
      <c r="H169" s="239">
        <f t="shared" si="2"/>
        <v>0</v>
      </c>
      <c r="I169" s="240"/>
      <c r="J169" s="35"/>
    </row>
    <row r="170" spans="1:10" x14ac:dyDescent="0.25">
      <c r="A170" s="267" t="s">
        <v>0</v>
      </c>
      <c r="B170" s="268"/>
      <c r="C170" s="268"/>
      <c r="D170" s="268"/>
      <c r="E170" s="268"/>
      <c r="F170" s="269"/>
      <c r="G170" s="41">
        <v>0</v>
      </c>
      <c r="H170" s="239">
        <f t="shared" si="2"/>
        <v>0</v>
      </c>
      <c r="I170" s="240"/>
      <c r="J170" s="35"/>
    </row>
    <row r="171" spans="1:10" x14ac:dyDescent="0.25">
      <c r="A171" s="267" t="s">
        <v>0</v>
      </c>
      <c r="B171" s="268"/>
      <c r="C171" s="268"/>
      <c r="D171" s="268"/>
      <c r="E171" s="268"/>
      <c r="F171" s="269"/>
      <c r="G171" s="41">
        <v>0</v>
      </c>
      <c r="H171" s="239">
        <f t="shared" si="2"/>
        <v>0</v>
      </c>
      <c r="I171" s="240"/>
      <c r="J171" s="35"/>
    </row>
    <row r="172" spans="1:10" x14ac:dyDescent="0.25">
      <c r="A172" s="267" t="s">
        <v>0</v>
      </c>
      <c r="B172" s="268"/>
      <c r="C172" s="268"/>
      <c r="D172" s="268"/>
      <c r="E172" s="268"/>
      <c r="F172" s="269"/>
      <c r="G172" s="41">
        <v>0</v>
      </c>
      <c r="H172" s="239">
        <f t="shared" si="2"/>
        <v>0</v>
      </c>
      <c r="I172" s="240"/>
      <c r="J172" s="35"/>
    </row>
    <row r="173" spans="1:10" x14ac:dyDescent="0.25">
      <c r="A173" s="267" t="s">
        <v>0</v>
      </c>
      <c r="B173" s="268"/>
      <c r="C173" s="268"/>
      <c r="D173" s="268"/>
      <c r="E173" s="268"/>
      <c r="F173" s="269"/>
      <c r="G173" s="41">
        <v>0</v>
      </c>
      <c r="H173" s="239">
        <f t="shared" ref="H173" si="3">G173/60</f>
        <v>0</v>
      </c>
      <c r="I173" s="240"/>
      <c r="J173" s="35"/>
    </row>
    <row r="174" spans="1:10" x14ac:dyDescent="0.25">
      <c r="A174" s="267" t="s">
        <v>0</v>
      </c>
      <c r="B174" s="268"/>
      <c r="C174" s="268"/>
      <c r="D174" s="268"/>
      <c r="E174" s="268"/>
      <c r="F174" s="269"/>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67" t="s">
        <v>0</v>
      </c>
      <c r="B181" s="268"/>
      <c r="C181" s="268"/>
      <c r="D181" s="268"/>
      <c r="E181" s="268"/>
      <c r="F181" s="269"/>
      <c r="G181" s="41">
        <v>0</v>
      </c>
      <c r="H181" s="222">
        <f>G181/60</f>
        <v>0</v>
      </c>
      <c r="I181" s="223"/>
      <c r="J181" s="35"/>
    </row>
    <row r="182" spans="1:11" hidden="1" x14ac:dyDescent="0.25">
      <c r="A182" s="267" t="s">
        <v>0</v>
      </c>
      <c r="B182" s="268"/>
      <c r="C182" s="268"/>
      <c r="D182" s="268"/>
      <c r="E182" s="268"/>
      <c r="F182" s="269"/>
      <c r="G182" s="41">
        <v>0</v>
      </c>
      <c r="H182" s="222">
        <f t="shared" ref="H182:H191" si="4">G182/60</f>
        <v>0</v>
      </c>
      <c r="I182" s="223"/>
      <c r="J182" s="35"/>
    </row>
    <row r="183" spans="1:11" hidden="1" x14ac:dyDescent="0.25">
      <c r="A183" s="267" t="s">
        <v>0</v>
      </c>
      <c r="B183" s="268"/>
      <c r="C183" s="268"/>
      <c r="D183" s="268"/>
      <c r="E183" s="268"/>
      <c r="F183" s="269"/>
      <c r="G183" s="41">
        <v>0</v>
      </c>
      <c r="H183" s="222">
        <f t="shared" si="4"/>
        <v>0</v>
      </c>
      <c r="I183" s="223"/>
      <c r="J183" s="35"/>
    </row>
    <row r="184" spans="1:11" hidden="1" x14ac:dyDescent="0.25">
      <c r="A184" s="267" t="s">
        <v>0</v>
      </c>
      <c r="B184" s="268"/>
      <c r="C184" s="268"/>
      <c r="D184" s="268"/>
      <c r="E184" s="268"/>
      <c r="F184" s="269"/>
      <c r="G184" s="41">
        <v>0</v>
      </c>
      <c r="H184" s="222">
        <f t="shared" si="4"/>
        <v>0</v>
      </c>
      <c r="I184" s="223"/>
      <c r="J184" s="35"/>
    </row>
    <row r="185" spans="1:11" hidden="1" x14ac:dyDescent="0.25">
      <c r="A185" s="267" t="s">
        <v>0</v>
      </c>
      <c r="B185" s="268"/>
      <c r="C185" s="268"/>
      <c r="D185" s="268"/>
      <c r="E185" s="268"/>
      <c r="F185" s="269"/>
      <c r="G185" s="41">
        <v>0</v>
      </c>
      <c r="H185" s="222">
        <f t="shared" si="4"/>
        <v>0</v>
      </c>
      <c r="I185" s="223"/>
      <c r="J185" s="35"/>
    </row>
    <row r="186" spans="1:11" hidden="1" x14ac:dyDescent="0.25">
      <c r="A186" s="267" t="s">
        <v>0</v>
      </c>
      <c r="B186" s="268"/>
      <c r="C186" s="268"/>
      <c r="D186" s="268"/>
      <c r="E186" s="268"/>
      <c r="F186" s="269"/>
      <c r="G186" s="41">
        <v>0</v>
      </c>
      <c r="H186" s="222">
        <f t="shared" si="4"/>
        <v>0</v>
      </c>
      <c r="I186" s="223"/>
      <c r="J186" s="35"/>
    </row>
    <row r="187" spans="1:11" hidden="1" x14ac:dyDescent="0.25">
      <c r="A187" s="267" t="s">
        <v>0</v>
      </c>
      <c r="B187" s="268"/>
      <c r="C187" s="268"/>
      <c r="D187" s="268"/>
      <c r="E187" s="268"/>
      <c r="F187" s="269"/>
      <c r="G187" s="41">
        <v>0</v>
      </c>
      <c r="H187" s="222">
        <f t="shared" si="4"/>
        <v>0</v>
      </c>
      <c r="I187" s="223"/>
      <c r="J187" s="35"/>
    </row>
    <row r="188" spans="1:11" hidden="1" x14ac:dyDescent="0.25">
      <c r="A188" s="267" t="s">
        <v>0</v>
      </c>
      <c r="B188" s="268"/>
      <c r="C188" s="268"/>
      <c r="D188" s="268"/>
      <c r="E188" s="268"/>
      <c r="F188" s="269"/>
      <c r="G188" s="41">
        <v>0</v>
      </c>
      <c r="H188" s="222">
        <f t="shared" si="4"/>
        <v>0</v>
      </c>
      <c r="I188" s="223"/>
      <c r="J188" s="35"/>
    </row>
    <row r="189" spans="1:11" hidden="1" x14ac:dyDescent="0.25">
      <c r="A189" s="267" t="s">
        <v>0</v>
      </c>
      <c r="B189" s="268"/>
      <c r="C189" s="268"/>
      <c r="D189" s="268"/>
      <c r="E189" s="268"/>
      <c r="F189" s="269"/>
      <c r="G189" s="41">
        <v>0</v>
      </c>
      <c r="H189" s="222">
        <f t="shared" si="4"/>
        <v>0</v>
      </c>
      <c r="I189" s="223"/>
      <c r="J189" s="35"/>
    </row>
    <row r="190" spans="1:11" hidden="1" x14ac:dyDescent="0.25">
      <c r="A190" s="267" t="s">
        <v>0</v>
      </c>
      <c r="B190" s="268"/>
      <c r="C190" s="268"/>
      <c r="D190" s="268"/>
      <c r="E190" s="268"/>
      <c r="F190" s="269"/>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67" t="s">
        <v>0</v>
      </c>
      <c r="B198" s="268"/>
      <c r="C198" s="268"/>
      <c r="D198" s="268"/>
      <c r="E198" s="268"/>
      <c r="F198" s="269"/>
      <c r="G198" s="41">
        <v>0</v>
      </c>
      <c r="H198" s="222">
        <f>G198/60</f>
        <v>0</v>
      </c>
      <c r="I198" s="223"/>
      <c r="J198" s="35"/>
    </row>
    <row r="199" spans="1:11" hidden="1" x14ac:dyDescent="0.25">
      <c r="A199" s="267" t="s">
        <v>0</v>
      </c>
      <c r="B199" s="268"/>
      <c r="C199" s="268"/>
      <c r="D199" s="268"/>
      <c r="E199" s="268"/>
      <c r="F199" s="269"/>
      <c r="G199" s="41">
        <v>0</v>
      </c>
      <c r="H199" s="222">
        <f t="shared" ref="H199:H207" si="5">G199/60</f>
        <v>0</v>
      </c>
      <c r="I199" s="223"/>
      <c r="J199" s="35"/>
    </row>
    <row r="200" spans="1:11" hidden="1" x14ac:dyDescent="0.25">
      <c r="A200" s="267" t="s">
        <v>0</v>
      </c>
      <c r="B200" s="268"/>
      <c r="C200" s="268"/>
      <c r="D200" s="268"/>
      <c r="E200" s="268"/>
      <c r="F200" s="269"/>
      <c r="G200" s="41">
        <v>0</v>
      </c>
      <c r="H200" s="222">
        <f t="shared" si="5"/>
        <v>0</v>
      </c>
      <c r="I200" s="223"/>
      <c r="J200" s="35"/>
    </row>
    <row r="201" spans="1:11" hidden="1" x14ac:dyDescent="0.25">
      <c r="A201" s="267" t="s">
        <v>0</v>
      </c>
      <c r="B201" s="268"/>
      <c r="C201" s="268"/>
      <c r="D201" s="268"/>
      <c r="E201" s="268"/>
      <c r="F201" s="269"/>
      <c r="G201" s="41">
        <v>0</v>
      </c>
      <c r="H201" s="222">
        <f t="shared" si="5"/>
        <v>0</v>
      </c>
      <c r="I201" s="223"/>
      <c r="J201" s="35"/>
    </row>
    <row r="202" spans="1:11" hidden="1" x14ac:dyDescent="0.25">
      <c r="A202" s="267" t="s">
        <v>0</v>
      </c>
      <c r="B202" s="268"/>
      <c r="C202" s="268"/>
      <c r="D202" s="268"/>
      <c r="E202" s="268"/>
      <c r="F202" s="269"/>
      <c r="G202" s="41">
        <v>0</v>
      </c>
      <c r="H202" s="222">
        <f t="shared" si="5"/>
        <v>0</v>
      </c>
      <c r="I202" s="223"/>
      <c r="J202" s="35"/>
    </row>
    <row r="203" spans="1:11" hidden="1" x14ac:dyDescent="0.25">
      <c r="A203" s="267" t="s">
        <v>0</v>
      </c>
      <c r="B203" s="268"/>
      <c r="C203" s="268"/>
      <c r="D203" s="268"/>
      <c r="E203" s="268"/>
      <c r="F203" s="269"/>
      <c r="G203" s="41">
        <v>0</v>
      </c>
      <c r="H203" s="222">
        <f t="shared" si="5"/>
        <v>0</v>
      </c>
      <c r="I203" s="223"/>
      <c r="J203" s="35"/>
    </row>
    <row r="204" spans="1:11" hidden="1" x14ac:dyDescent="0.25">
      <c r="A204" s="267" t="s">
        <v>0</v>
      </c>
      <c r="B204" s="268"/>
      <c r="C204" s="268"/>
      <c r="D204" s="268"/>
      <c r="E204" s="268"/>
      <c r="F204" s="269"/>
      <c r="G204" s="41">
        <v>0</v>
      </c>
      <c r="H204" s="222">
        <f t="shared" si="5"/>
        <v>0</v>
      </c>
      <c r="I204" s="223"/>
      <c r="J204" s="35"/>
    </row>
    <row r="205" spans="1:11" hidden="1" x14ac:dyDescent="0.25">
      <c r="A205" s="267" t="s">
        <v>0</v>
      </c>
      <c r="B205" s="268"/>
      <c r="C205" s="268"/>
      <c r="D205" s="268"/>
      <c r="E205" s="268"/>
      <c r="F205" s="269"/>
      <c r="G205" s="41">
        <v>0</v>
      </c>
      <c r="H205" s="222">
        <f t="shared" si="5"/>
        <v>0</v>
      </c>
      <c r="I205" s="223"/>
      <c r="J205" s="35"/>
    </row>
    <row r="206" spans="1:11" hidden="1" x14ac:dyDescent="0.25">
      <c r="A206" s="267" t="s">
        <v>0</v>
      </c>
      <c r="B206" s="268"/>
      <c r="C206" s="268"/>
      <c r="D206" s="268"/>
      <c r="E206" s="268"/>
      <c r="F206" s="269"/>
      <c r="G206" s="41">
        <v>0</v>
      </c>
      <c r="H206" s="222">
        <f t="shared" si="5"/>
        <v>0</v>
      </c>
      <c r="I206" s="223"/>
      <c r="J206" s="35"/>
    </row>
    <row r="207" spans="1:11" hidden="1" x14ac:dyDescent="0.25">
      <c r="A207" s="267" t="s">
        <v>0</v>
      </c>
      <c r="B207" s="268"/>
      <c r="C207" s="268"/>
      <c r="D207" s="268"/>
      <c r="E207" s="268"/>
      <c r="F207" s="269"/>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0</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73" t="s">
        <v>0</v>
      </c>
      <c r="B216" s="273"/>
      <c r="C216" s="273"/>
      <c r="D216" s="273"/>
      <c r="E216" s="273"/>
      <c r="F216" s="273"/>
      <c r="G216" s="273"/>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0</v>
      </c>
      <c r="I218" s="271"/>
    </row>
    <row r="219" spans="1:10" x14ac:dyDescent="0.25">
      <c r="A219" s="2" t="s">
        <v>0</v>
      </c>
      <c r="H219" s="86" t="s">
        <v>0</v>
      </c>
      <c r="I219" s="86"/>
    </row>
  </sheetData>
  <sheetProtection password="CEEF" sheet="1" objects="1" scenarios="1" formatRows="0"/>
  <mergeCells count="234">
    <mergeCell ref="A2:N2"/>
    <mergeCell ref="C26:D26"/>
    <mergeCell ref="C46:D46"/>
    <mergeCell ref="C66:D66"/>
    <mergeCell ref="C86:D86"/>
    <mergeCell ref="C106:D106"/>
    <mergeCell ref="C126:D126"/>
    <mergeCell ref="A204:F204"/>
    <mergeCell ref="A3:B3"/>
    <mergeCell ref="C6:D6"/>
    <mergeCell ref="J4:N4"/>
    <mergeCell ref="A155:F155"/>
    <mergeCell ref="H159:I159"/>
    <mergeCell ref="A122:F122"/>
    <mergeCell ref="A123:F123"/>
    <mergeCell ref="A142:F142"/>
    <mergeCell ref="H147:I147"/>
    <mergeCell ref="H148:I148"/>
    <mergeCell ref="H157:I157"/>
    <mergeCell ref="H158:I158"/>
    <mergeCell ref="H150:I150"/>
    <mergeCell ref="H151:I151"/>
    <mergeCell ref="H152:I152"/>
    <mergeCell ref="A159:G159"/>
    <mergeCell ref="A27:B27"/>
    <mergeCell ref="A28:B28"/>
    <mergeCell ref="A29:B29"/>
    <mergeCell ref="A30:B30"/>
    <mergeCell ref="A31:B31"/>
    <mergeCell ref="C5:D5"/>
    <mergeCell ref="H5:I5"/>
    <mergeCell ref="A22:F22"/>
    <mergeCell ref="A7:B7"/>
    <mergeCell ref="A8:B8"/>
    <mergeCell ref="A9:B9"/>
    <mergeCell ref="A10:B10"/>
    <mergeCell ref="A11:B11"/>
    <mergeCell ref="A12:B12"/>
    <mergeCell ref="A13:B13"/>
    <mergeCell ref="A15:B15"/>
    <mergeCell ref="A16:B16"/>
    <mergeCell ref="A17:B17"/>
    <mergeCell ref="A18:B18"/>
    <mergeCell ref="A19:B19"/>
    <mergeCell ref="A20:B20"/>
    <mergeCell ref="A21:B21"/>
    <mergeCell ref="A158:F158"/>
    <mergeCell ref="A206:F206"/>
    <mergeCell ref="A173:F173"/>
    <mergeCell ref="A174:F174"/>
    <mergeCell ref="A181:F181"/>
    <mergeCell ref="A182:F182"/>
    <mergeCell ref="A183:F183"/>
    <mergeCell ref="A184:F184"/>
    <mergeCell ref="A185:F185"/>
    <mergeCell ref="A186:F186"/>
    <mergeCell ref="A187:F187"/>
    <mergeCell ref="A188:F188"/>
    <mergeCell ref="A189:F189"/>
    <mergeCell ref="A190:F190"/>
    <mergeCell ref="A198:F198"/>
    <mergeCell ref="A199:F199"/>
    <mergeCell ref="A200:F200"/>
    <mergeCell ref="A201:F201"/>
    <mergeCell ref="A202:F202"/>
    <mergeCell ref="A203:F203"/>
    <mergeCell ref="A191:F191"/>
    <mergeCell ref="A205:F205"/>
    <mergeCell ref="A1:N1"/>
    <mergeCell ref="H218:I218"/>
    <mergeCell ref="A23:F23"/>
    <mergeCell ref="A143:F143"/>
    <mergeCell ref="A42:F42"/>
    <mergeCell ref="A43:F43"/>
    <mergeCell ref="A62:F62"/>
    <mergeCell ref="A63:F63"/>
    <mergeCell ref="A82:F82"/>
    <mergeCell ref="A83:F83"/>
    <mergeCell ref="A102:F102"/>
    <mergeCell ref="A103:F103"/>
    <mergeCell ref="H166:I166"/>
    <mergeCell ref="H167:I167"/>
    <mergeCell ref="H149:I149"/>
    <mergeCell ref="H164:I164"/>
    <mergeCell ref="H156:I156"/>
    <mergeCell ref="A148:F148"/>
    <mergeCell ref="A149:F149"/>
    <mergeCell ref="A150:F150"/>
    <mergeCell ref="A151:F151"/>
    <mergeCell ref="A152:F152"/>
    <mergeCell ref="A153:F153"/>
    <mergeCell ref="A154:F154"/>
    <mergeCell ref="H154:I154"/>
    <mergeCell ref="H155:I155"/>
    <mergeCell ref="H153:I153"/>
    <mergeCell ref="A128:B128"/>
    <mergeCell ref="A156:F156"/>
    <mergeCell ref="A157:F157"/>
    <mergeCell ref="A140:B140"/>
    <mergeCell ref="A141:B141"/>
    <mergeCell ref="A135:B135"/>
    <mergeCell ref="A136:B136"/>
    <mergeCell ref="A137:B137"/>
    <mergeCell ref="A138:B138"/>
    <mergeCell ref="A139:B139"/>
    <mergeCell ref="A129:B129"/>
    <mergeCell ref="A130:B130"/>
    <mergeCell ref="A131:B131"/>
    <mergeCell ref="A132:B132"/>
    <mergeCell ref="A133:B133"/>
    <mergeCell ref="H198:I198"/>
    <mergeCell ref="H199:I199"/>
    <mergeCell ref="H200:I200"/>
    <mergeCell ref="H190:I190"/>
    <mergeCell ref="H191:I191"/>
    <mergeCell ref="H193:I193"/>
    <mergeCell ref="H197:I197"/>
    <mergeCell ref="H176:I176"/>
    <mergeCell ref="H172:I172"/>
    <mergeCell ref="H174:I174"/>
    <mergeCell ref="H186:I186"/>
    <mergeCell ref="H187:I187"/>
    <mergeCell ref="H188:I188"/>
    <mergeCell ref="H189:I189"/>
    <mergeCell ref="H160:I160"/>
    <mergeCell ref="A175:G175"/>
    <mergeCell ref="H175:I175"/>
    <mergeCell ref="H171:I171"/>
    <mergeCell ref="H173:I173"/>
    <mergeCell ref="H165:I165"/>
    <mergeCell ref="A192:G192"/>
    <mergeCell ref="H192:I192"/>
    <mergeCell ref="H180:I180"/>
    <mergeCell ref="H181:I181"/>
    <mergeCell ref="H182:I182"/>
    <mergeCell ref="H183:I183"/>
    <mergeCell ref="H184:I184"/>
    <mergeCell ref="H185:I185"/>
    <mergeCell ref="H169:I169"/>
    <mergeCell ref="H170:I170"/>
    <mergeCell ref="A165:F165"/>
    <mergeCell ref="A166:F166"/>
    <mergeCell ref="A167:F167"/>
    <mergeCell ref="A168:F168"/>
    <mergeCell ref="A169:F169"/>
    <mergeCell ref="A170:F170"/>
    <mergeCell ref="A171:F171"/>
    <mergeCell ref="A172:F172"/>
    <mergeCell ref="H217:I217"/>
    <mergeCell ref="H207:I207"/>
    <mergeCell ref="A208:G208"/>
    <mergeCell ref="H208:I208"/>
    <mergeCell ref="H209:I209"/>
    <mergeCell ref="A216:G216"/>
    <mergeCell ref="H216:I216"/>
    <mergeCell ref="H215:I215"/>
    <mergeCell ref="A215:G215"/>
    <mergeCell ref="A213:G213"/>
    <mergeCell ref="H213:I213"/>
    <mergeCell ref="H212:I212"/>
    <mergeCell ref="A207:F207"/>
    <mergeCell ref="H206:I206"/>
    <mergeCell ref="H204:I204"/>
    <mergeCell ref="H205:I205"/>
    <mergeCell ref="H201:I201"/>
    <mergeCell ref="H202:I202"/>
    <mergeCell ref="H168:I168"/>
    <mergeCell ref="H203:I203"/>
    <mergeCell ref="A33:B33"/>
    <mergeCell ref="A35:B35"/>
    <mergeCell ref="A36:B36"/>
    <mergeCell ref="A37:B37"/>
    <mergeCell ref="A38:B38"/>
    <mergeCell ref="A57:B57"/>
    <mergeCell ref="A58:B58"/>
    <mergeCell ref="A59:B59"/>
    <mergeCell ref="A81:B81"/>
    <mergeCell ref="A87:B87"/>
    <mergeCell ref="A88:B88"/>
    <mergeCell ref="A89:B89"/>
    <mergeCell ref="A90:B90"/>
    <mergeCell ref="A77:B77"/>
    <mergeCell ref="A78:B78"/>
    <mergeCell ref="A79:B79"/>
    <mergeCell ref="A80:B80"/>
    <mergeCell ref="A32:B32"/>
    <mergeCell ref="A49:B49"/>
    <mergeCell ref="A50:B50"/>
    <mergeCell ref="A51:B51"/>
    <mergeCell ref="A76:B76"/>
    <mergeCell ref="A52:B52"/>
    <mergeCell ref="A53:B53"/>
    <mergeCell ref="A39:B39"/>
    <mergeCell ref="A40:B40"/>
    <mergeCell ref="A41:B41"/>
    <mergeCell ref="A47:B47"/>
    <mergeCell ref="A48:B48"/>
    <mergeCell ref="A60:B60"/>
    <mergeCell ref="A61:B61"/>
    <mergeCell ref="A70:B70"/>
    <mergeCell ref="A71:B71"/>
    <mergeCell ref="A72:B72"/>
    <mergeCell ref="A73:B73"/>
    <mergeCell ref="A75:B75"/>
    <mergeCell ref="A67:B67"/>
    <mergeCell ref="A68:B68"/>
    <mergeCell ref="A107:B107"/>
    <mergeCell ref="A108:B108"/>
    <mergeCell ref="A109:B109"/>
    <mergeCell ref="A110:B110"/>
    <mergeCell ref="A111:B111"/>
    <mergeCell ref="A69:B69"/>
    <mergeCell ref="A55:B55"/>
    <mergeCell ref="A56:B56"/>
    <mergeCell ref="A100:B100"/>
    <mergeCell ref="A101:B101"/>
    <mergeCell ref="A91:B91"/>
    <mergeCell ref="A92:B92"/>
    <mergeCell ref="A93:B93"/>
    <mergeCell ref="A95:B95"/>
    <mergeCell ref="A96:B96"/>
    <mergeCell ref="A97:B97"/>
    <mergeCell ref="A98:B98"/>
    <mergeCell ref="A99:B99"/>
    <mergeCell ref="A118:B118"/>
    <mergeCell ref="A119:B119"/>
    <mergeCell ref="A120:B120"/>
    <mergeCell ref="A121:B121"/>
    <mergeCell ref="A127:B127"/>
    <mergeCell ref="A112:B112"/>
    <mergeCell ref="A113:B113"/>
    <mergeCell ref="A115:B115"/>
    <mergeCell ref="A116:B116"/>
    <mergeCell ref="A117:B117"/>
  </mergeCells>
  <pageMargins left="0.70866141732283505" right="0.70866141732283505" top="0.74803149606299202" bottom="0.74803149606299202" header="0.31496062992126" footer="0.31496062992126"/>
  <pageSetup paperSize="5" orientation="landscape" horizontalDpi="4294967294" verticalDpi="0" r:id="rId1"/>
  <headerFooter differentFirst="1">
    <oddHeader xml:space="preserve">&amp;L&amp;"-,Gras italique" &amp;C&amp;"+,Gras italique"&amp;8 Présences 2016
Paie : 11 </oddHeader>
    <oddFooter xml:space="preserve">&amp;C &amp;P / 7&amp;R </oddFooter>
    <firstHeader xml:space="preserve">&amp;L&amp;"-,Gras" &amp;C&amp;"-,Gras italique"&amp;16 </firstHeader>
    <firstFooter xml:space="preserve">&amp;C </firstFooter>
  </headerFooter>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tabColor rgb="FFFF0000"/>
  </sheetPr>
  <dimension ref="A1:Q219"/>
  <sheetViews>
    <sheetView showGridLines="0" zoomScaleNormal="100" zoomScalePageLayoutView="140" workbookViewId="0">
      <pane ySplit="5" topLeftCell="A132" activePane="bottomLeft" state="frozen"/>
      <selection activeCell="R16" sqref="R16"/>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138</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'11'!I126+1</f>
        <v>42513</v>
      </c>
      <c r="I6" s="81">
        <f>H126+1</f>
        <v>42520</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f>SUMPRODUCT(($H7="r")*(G7)+($I7="r")*(G7))+'11'!J7-K7-M7</f>
        <v>0</v>
      </c>
      <c r="K7" s="138">
        <v>0</v>
      </c>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SUMPRODUCT(($H8="r")*(G8)+($I8="r")*(G8))+'11'!J8-K8-M8</f>
        <v>0</v>
      </c>
      <c r="K8" s="138">
        <v>0</v>
      </c>
      <c r="L8" s="139"/>
      <c r="M8" s="132">
        <v>0</v>
      </c>
      <c r="N8" s="133"/>
    </row>
    <row r="9" spans="1:15" ht="14.25" customHeight="1" x14ac:dyDescent="0.25">
      <c r="A9" s="206" t="s">
        <v>15</v>
      </c>
      <c r="B9" s="207"/>
      <c r="C9" s="52" t="s">
        <v>0</v>
      </c>
      <c r="D9" s="52"/>
      <c r="E9" s="193"/>
      <c r="F9" s="14" t="s">
        <v>75</v>
      </c>
      <c r="G9" s="54">
        <v>0</v>
      </c>
      <c r="H9" s="148" t="s">
        <v>0</v>
      </c>
      <c r="I9" s="153" t="s">
        <v>0</v>
      </c>
      <c r="J9" s="66">
        <f>SUMPRODUCT(($H9="r")*(G9)+($I9="r")*(G9))+'11'!J9-K9-M9</f>
        <v>0</v>
      </c>
      <c r="K9" s="138">
        <v>0</v>
      </c>
      <c r="L9" s="139"/>
      <c r="M9" s="132">
        <v>0</v>
      </c>
      <c r="N9" s="133"/>
    </row>
    <row r="10" spans="1:15" ht="14.25" customHeight="1" x14ac:dyDescent="0.25">
      <c r="A10" s="206" t="s">
        <v>155</v>
      </c>
      <c r="B10" s="207"/>
      <c r="C10" s="52" t="s">
        <v>0</v>
      </c>
      <c r="D10" s="52"/>
      <c r="E10" s="193"/>
      <c r="F10" s="14" t="s">
        <v>156</v>
      </c>
      <c r="G10" s="54">
        <v>45</v>
      </c>
      <c r="H10" s="148" t="s">
        <v>0</v>
      </c>
      <c r="I10" s="153" t="s">
        <v>0</v>
      </c>
      <c r="J10" s="66">
        <f>SUMPRODUCT(($H10="r")*(G10)+($I10="r")*(G10))+'11'!J10-K10-M10</f>
        <v>0</v>
      </c>
      <c r="K10" s="138">
        <v>0</v>
      </c>
      <c r="L10" s="139"/>
      <c r="M10" s="132">
        <v>0</v>
      </c>
      <c r="N10" s="133"/>
      <c r="O10" s="3"/>
    </row>
    <row r="11" spans="1:15" ht="14.25" customHeight="1" x14ac:dyDescent="0.25">
      <c r="A11" s="206" t="s">
        <v>157</v>
      </c>
      <c r="B11" s="207"/>
      <c r="C11" s="52"/>
      <c r="D11" s="52"/>
      <c r="E11" s="193"/>
      <c r="F11" s="14" t="s">
        <v>158</v>
      </c>
      <c r="G11" s="54">
        <v>30</v>
      </c>
      <c r="H11" s="148" t="s">
        <v>0</v>
      </c>
      <c r="I11" s="153" t="s">
        <v>0</v>
      </c>
      <c r="J11" s="66">
        <f>SUMPRODUCT(($H11="r")*(G11)+($I11="r")*(G11))+'11'!J11-K11-M11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0</v>
      </c>
      <c r="I12" s="153" t="s">
        <v>0</v>
      </c>
      <c r="J12" s="66">
        <f>SUMPRODUCT(($H12="r")*(G12)+($I12="r")*(G12))+'11'!J12-K12-M12</f>
        <v>0</v>
      </c>
      <c r="K12" s="138">
        <v>0</v>
      </c>
      <c r="L12" s="139"/>
      <c r="M12" s="132">
        <v>0</v>
      </c>
      <c r="N12" s="133"/>
    </row>
    <row r="13" spans="1:15" ht="15.75" thickBot="1" x14ac:dyDescent="0.3">
      <c r="A13" s="206" t="s">
        <v>161</v>
      </c>
      <c r="B13" s="207"/>
      <c r="C13" s="162"/>
      <c r="D13" s="162"/>
      <c r="E13" s="194"/>
      <c r="F13" s="14" t="s">
        <v>162</v>
      </c>
      <c r="G13" s="54">
        <v>90</v>
      </c>
      <c r="H13" s="149" t="s">
        <v>0</v>
      </c>
      <c r="I13" s="154" t="s">
        <v>0</v>
      </c>
      <c r="J13" s="66">
        <f>SUMPRODUCT(($H13="r")*(G13)+($I13="r")*(G13))+'11'!J13-K13-M13</f>
        <v>0</v>
      </c>
      <c r="K13" s="138">
        <v>0</v>
      </c>
      <c r="L13" s="140"/>
      <c r="M13" s="132">
        <v>0</v>
      </c>
      <c r="N13" s="134"/>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56" t="s">
        <v>0</v>
      </c>
    </row>
    <row r="15" spans="1:15" x14ac:dyDescent="0.25">
      <c r="A15" s="206" t="s">
        <v>163</v>
      </c>
      <c r="B15" s="207"/>
      <c r="C15" s="164"/>
      <c r="D15" s="164"/>
      <c r="E15" s="196"/>
      <c r="F15" s="14" t="s">
        <v>165</v>
      </c>
      <c r="G15" s="54">
        <v>60</v>
      </c>
      <c r="H15" s="147" t="s">
        <v>0</v>
      </c>
      <c r="I15" s="152" t="s">
        <v>0</v>
      </c>
      <c r="J15" s="66">
        <f>SUMPRODUCT(($H15="r")*(G15)+($I15="r")*(G15))+'11'!J15-K15-M15</f>
        <v>0</v>
      </c>
      <c r="K15" s="138">
        <v>0</v>
      </c>
      <c r="L15" s="141"/>
      <c r="M15" s="132">
        <v>0</v>
      </c>
      <c r="N15" s="135"/>
    </row>
    <row r="16" spans="1:15" x14ac:dyDescent="0.25">
      <c r="A16" s="206" t="s">
        <v>164</v>
      </c>
      <c r="B16" s="207"/>
      <c r="C16" s="52"/>
      <c r="D16" s="52"/>
      <c r="E16" s="193"/>
      <c r="F16" s="14" t="s">
        <v>166</v>
      </c>
      <c r="G16" s="54">
        <v>60</v>
      </c>
      <c r="H16" s="148" t="s">
        <v>0</v>
      </c>
      <c r="I16" s="153" t="s">
        <v>0</v>
      </c>
      <c r="J16" s="66">
        <f>SUMPRODUCT(($H16="r")*(G16)+($I16="r")*(G16))+'11'!J16-K16-M16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SUMPRODUCT(($H17="r")*(G17)+($I17="r")*(G17))+'11'!J17-K17-M17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SUMPRODUCT(($H18="r")*(G18)+($I18="r")*(G18))+'11'!J18-K18-M18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SUMPRODUCT(($H19="r")*(G19)+($I19="r")*(G19))+'11'!J19-K19-M19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SUMPRODUCT(($H20="r")*(G20)+($I20="r")*(G20))+'11'!J20-K20-M20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SUMPRODUCT(($H21="r")*(G21)+($I21="r")*(G21))+'11'!J21-K21-M21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04"/>
    </row>
    <row r="26" spans="1:14" ht="15.75" thickBot="1" x14ac:dyDescent="0.3">
      <c r="A26" s="114" t="s">
        <v>3</v>
      </c>
      <c r="B26" s="94" t="s">
        <v>115</v>
      </c>
      <c r="C26" s="213" t="s">
        <v>153</v>
      </c>
      <c r="D26" s="214"/>
      <c r="E26" s="192" t="s">
        <v>151</v>
      </c>
      <c r="F26" s="122" t="s">
        <v>126</v>
      </c>
      <c r="G26" s="47" t="s">
        <v>2</v>
      </c>
      <c r="H26" s="81">
        <f>H6+1</f>
        <v>42514</v>
      </c>
      <c r="I26" s="81">
        <f>I6+1</f>
        <v>42521</v>
      </c>
      <c r="J26" s="125" t="s">
        <v>77</v>
      </c>
      <c r="K26" s="126" t="s">
        <v>76</v>
      </c>
      <c r="L26" s="127" t="s">
        <v>6</v>
      </c>
      <c r="M26" s="123" t="s">
        <v>76</v>
      </c>
      <c r="N26" s="124" t="s">
        <v>6</v>
      </c>
    </row>
    <row r="27" spans="1:14" x14ac:dyDescent="0.25">
      <c r="A27" s="206" t="s">
        <v>16</v>
      </c>
      <c r="B27" s="207"/>
      <c r="C27" s="166" t="s">
        <v>0</v>
      </c>
      <c r="D27" s="166"/>
      <c r="E27" s="197"/>
      <c r="F27" s="115" t="s">
        <v>75</v>
      </c>
      <c r="G27" s="30">
        <v>0</v>
      </c>
      <c r="H27" s="147" t="s">
        <v>0</v>
      </c>
      <c r="I27" s="152" t="s">
        <v>0</v>
      </c>
      <c r="J27" s="66">
        <f>SUMPRODUCT(($H27="r")*(G27)+($I27="r")*(G27))+'11'!J27-K27-M27</f>
        <v>0</v>
      </c>
      <c r="K27" s="138">
        <v>0</v>
      </c>
      <c r="L27" s="139" t="s">
        <v>0</v>
      </c>
      <c r="M27" s="132">
        <v>0</v>
      </c>
      <c r="N27" s="133" t="s">
        <v>0</v>
      </c>
    </row>
    <row r="28" spans="1:14" x14ac:dyDescent="0.25">
      <c r="A28" s="206" t="s">
        <v>17</v>
      </c>
      <c r="B28" s="207"/>
      <c r="C28" s="166"/>
      <c r="D28" s="166"/>
      <c r="E28" s="198"/>
      <c r="F28" s="14" t="s">
        <v>75</v>
      </c>
      <c r="G28" s="44">
        <v>0</v>
      </c>
      <c r="H28" s="148" t="s">
        <v>0</v>
      </c>
      <c r="I28" s="153" t="s">
        <v>0</v>
      </c>
      <c r="J28" s="66">
        <f>SUMPRODUCT(($H28="r")*(G28)+($I28="r")*(G28))+'11'!J28-K28-M28</f>
        <v>0</v>
      </c>
      <c r="K28" s="138">
        <v>0</v>
      </c>
      <c r="L28" s="139"/>
      <c r="M28" s="132">
        <v>0</v>
      </c>
      <c r="N28" s="133"/>
    </row>
    <row r="29" spans="1:14" x14ac:dyDescent="0.25">
      <c r="A29" s="206" t="s">
        <v>18</v>
      </c>
      <c r="B29" s="207"/>
      <c r="C29" s="166"/>
      <c r="D29" s="166"/>
      <c r="E29" s="198"/>
      <c r="F29" s="14" t="s">
        <v>75</v>
      </c>
      <c r="G29" s="44">
        <v>0</v>
      </c>
      <c r="H29" s="148" t="s">
        <v>0</v>
      </c>
      <c r="I29" s="153" t="s">
        <v>0</v>
      </c>
      <c r="J29" s="66">
        <f>SUMPRODUCT(($H29="r")*(G29)+($I29="r")*(G29))+'11'!J29-K29-M29</f>
        <v>0</v>
      </c>
      <c r="K29" s="138">
        <v>0</v>
      </c>
      <c r="L29" s="139"/>
      <c r="M29" s="132">
        <v>0</v>
      </c>
      <c r="N29" s="133"/>
    </row>
    <row r="30" spans="1:14" x14ac:dyDescent="0.25">
      <c r="A30" s="206" t="s">
        <v>19</v>
      </c>
      <c r="B30" s="207"/>
      <c r="C30" s="166"/>
      <c r="D30" s="166"/>
      <c r="E30" s="198"/>
      <c r="F30" s="14" t="s">
        <v>75</v>
      </c>
      <c r="G30" s="44">
        <v>0</v>
      </c>
      <c r="H30" s="148" t="s">
        <v>0</v>
      </c>
      <c r="I30" s="153" t="s">
        <v>0</v>
      </c>
      <c r="J30" s="66">
        <f>SUMPRODUCT(($H30="r")*(G30)+($I30="r")*(G30))+'11'!J30-K30-M30</f>
        <v>0</v>
      </c>
      <c r="K30" s="138">
        <v>0</v>
      </c>
      <c r="L30" s="139"/>
      <c r="M30" s="132">
        <v>0</v>
      </c>
      <c r="N30" s="133"/>
    </row>
    <row r="31" spans="1:14" x14ac:dyDescent="0.25">
      <c r="A31" s="206" t="s">
        <v>20</v>
      </c>
      <c r="B31" s="207"/>
      <c r="C31" s="166"/>
      <c r="D31" s="166"/>
      <c r="E31" s="198"/>
      <c r="F31" s="14" t="s">
        <v>75</v>
      </c>
      <c r="G31" s="44">
        <v>0</v>
      </c>
      <c r="H31" s="148" t="s">
        <v>0</v>
      </c>
      <c r="I31" s="153" t="s">
        <v>0</v>
      </c>
      <c r="J31" s="66">
        <f>SUMPRODUCT(($H31="r")*(G31)+($I31="r")*(G31))+'11'!J31-K31-M31</f>
        <v>0</v>
      </c>
      <c r="K31" s="138">
        <v>0</v>
      </c>
      <c r="L31" s="139"/>
      <c r="M31" s="132">
        <v>0</v>
      </c>
      <c r="N31" s="133"/>
    </row>
    <row r="32" spans="1:14" x14ac:dyDescent="0.25">
      <c r="A32" s="206" t="s">
        <v>21</v>
      </c>
      <c r="B32" s="207"/>
      <c r="C32" s="166"/>
      <c r="D32" s="166"/>
      <c r="E32" s="198"/>
      <c r="F32" s="14" t="s">
        <v>75</v>
      </c>
      <c r="G32" s="44">
        <v>0</v>
      </c>
      <c r="H32" s="148" t="s">
        <v>0</v>
      </c>
      <c r="I32" s="153" t="s">
        <v>0</v>
      </c>
      <c r="J32" s="66">
        <f>SUMPRODUCT(($H32="r")*(G32)+($I32="r")*(G32))+'11'!J32-K32-M32</f>
        <v>0</v>
      </c>
      <c r="K32" s="138">
        <v>0</v>
      </c>
      <c r="L32" s="139"/>
      <c r="M32" s="132">
        <v>0</v>
      </c>
      <c r="N32" s="133"/>
    </row>
    <row r="33" spans="1:17" ht="15.75" thickBot="1" x14ac:dyDescent="0.3">
      <c r="A33" s="206" t="s">
        <v>22</v>
      </c>
      <c r="B33" s="207"/>
      <c r="C33" s="168"/>
      <c r="D33" s="168"/>
      <c r="E33" s="199"/>
      <c r="F33" s="14" t="s">
        <v>75</v>
      </c>
      <c r="G33" s="44">
        <v>0</v>
      </c>
      <c r="H33" s="149" t="s">
        <v>0</v>
      </c>
      <c r="I33" s="154" t="s">
        <v>0</v>
      </c>
      <c r="J33" s="66">
        <f>SUMPRODUCT(($H33="r")*(G33)+($I33="r")*(G33))+'11'!J33-K33-M33</f>
        <v>0</v>
      </c>
      <c r="K33" s="138">
        <v>0</v>
      </c>
      <c r="L33" s="140"/>
      <c r="M33" s="132">
        <v>0</v>
      </c>
      <c r="N33" s="134"/>
    </row>
    <row r="34" spans="1:17" ht="15.75" thickBot="1" x14ac:dyDescent="0.3">
      <c r="A34" s="29" t="s">
        <v>109</v>
      </c>
      <c r="B34" s="53"/>
      <c r="C34" s="163"/>
      <c r="D34" s="163"/>
      <c r="E34" s="195"/>
      <c r="F34" s="74" t="s">
        <v>75</v>
      </c>
      <c r="G34" s="75">
        <v>0</v>
      </c>
      <c r="H34" s="73"/>
      <c r="I34" s="67"/>
      <c r="J34" s="55" t="s">
        <v>0</v>
      </c>
      <c r="K34" s="98">
        <v>0</v>
      </c>
      <c r="L34" s="136" t="s">
        <v>0</v>
      </c>
      <c r="M34" s="98">
        <v>0</v>
      </c>
      <c r="N34" s="56" t="s">
        <v>0</v>
      </c>
    </row>
    <row r="35" spans="1:17" x14ac:dyDescent="0.25">
      <c r="A35" s="206" t="s">
        <v>23</v>
      </c>
      <c r="B35" s="207"/>
      <c r="C35" s="165"/>
      <c r="D35" s="165"/>
      <c r="E35" s="197"/>
      <c r="F35" s="14" t="s">
        <v>75</v>
      </c>
      <c r="G35" s="44">
        <v>0</v>
      </c>
      <c r="H35" s="147" t="s">
        <v>0</v>
      </c>
      <c r="I35" s="152" t="s">
        <v>0</v>
      </c>
      <c r="J35" s="66">
        <f>SUMPRODUCT(($H35="r")*(G35)+($I35="r")*(G35))+'11'!J35-K35-M35</f>
        <v>0</v>
      </c>
      <c r="K35" s="138">
        <v>0</v>
      </c>
      <c r="L35" s="141"/>
      <c r="M35" s="132">
        <v>0</v>
      </c>
      <c r="N35" s="135"/>
    </row>
    <row r="36" spans="1:17" x14ac:dyDescent="0.25">
      <c r="A36" s="206" t="s">
        <v>24</v>
      </c>
      <c r="B36" s="207"/>
      <c r="C36" s="166"/>
      <c r="D36" s="166"/>
      <c r="E36" s="198"/>
      <c r="F36" s="14" t="s">
        <v>75</v>
      </c>
      <c r="G36" s="44">
        <v>0</v>
      </c>
      <c r="H36" s="148" t="s">
        <v>0</v>
      </c>
      <c r="I36" s="153" t="s">
        <v>0</v>
      </c>
      <c r="J36" s="66">
        <f>SUMPRODUCT(($H36="r")*(G36)+($I36="r")*(G36))+'11'!J36-K36-M36</f>
        <v>0</v>
      </c>
      <c r="K36" s="138">
        <v>0</v>
      </c>
      <c r="L36" s="139"/>
      <c r="M36" s="132">
        <v>0</v>
      </c>
      <c r="N36" s="133"/>
    </row>
    <row r="37" spans="1:17" x14ac:dyDescent="0.25">
      <c r="A37" s="206" t="s">
        <v>59</v>
      </c>
      <c r="B37" s="207"/>
      <c r="C37" s="166"/>
      <c r="D37" s="166"/>
      <c r="E37" s="198"/>
      <c r="F37" s="14" t="s">
        <v>75</v>
      </c>
      <c r="G37" s="44">
        <v>0</v>
      </c>
      <c r="H37" s="148" t="s">
        <v>0</v>
      </c>
      <c r="I37" s="153" t="s">
        <v>0</v>
      </c>
      <c r="J37" s="66">
        <f>SUMPRODUCT(($H37="r")*(G37)+($I37="r")*(G37))+'11'!J37-K37-M37</f>
        <v>0</v>
      </c>
      <c r="K37" s="138">
        <v>0</v>
      </c>
      <c r="L37" s="139"/>
      <c r="M37" s="132">
        <v>0</v>
      </c>
      <c r="N37" s="133"/>
    </row>
    <row r="38" spans="1:17" x14ac:dyDescent="0.25">
      <c r="A38" s="206" t="s">
        <v>82</v>
      </c>
      <c r="B38" s="207"/>
      <c r="C38" s="166"/>
      <c r="D38" s="166"/>
      <c r="E38" s="198"/>
      <c r="F38" s="14" t="s">
        <v>75</v>
      </c>
      <c r="G38" s="30">
        <v>0</v>
      </c>
      <c r="H38" s="148" t="s">
        <v>0</v>
      </c>
      <c r="I38" s="153" t="s">
        <v>0</v>
      </c>
      <c r="J38" s="66">
        <f>SUMPRODUCT(($H38="r")*(G38)+($I38="r")*(G38))+'11'!J38-K38-M38</f>
        <v>0</v>
      </c>
      <c r="K38" s="138">
        <v>0</v>
      </c>
      <c r="L38" s="139"/>
      <c r="M38" s="132">
        <v>0</v>
      </c>
      <c r="N38" s="133"/>
    </row>
    <row r="39" spans="1:17" x14ac:dyDescent="0.25">
      <c r="A39" s="208" t="s">
        <v>83</v>
      </c>
      <c r="B39" s="207"/>
      <c r="C39" s="166"/>
      <c r="D39" s="166"/>
      <c r="E39" s="198"/>
      <c r="F39" s="14" t="s">
        <v>75</v>
      </c>
      <c r="G39" s="30">
        <v>0</v>
      </c>
      <c r="H39" s="148" t="s">
        <v>0</v>
      </c>
      <c r="I39" s="153" t="s">
        <v>0</v>
      </c>
      <c r="J39" s="66">
        <f>SUMPRODUCT(($H39="r")*(G39)+($I39="r")*(G39))+'11'!J39-K39-M39</f>
        <v>0</v>
      </c>
      <c r="K39" s="138">
        <v>0</v>
      </c>
      <c r="L39" s="139"/>
      <c r="M39" s="132">
        <v>0</v>
      </c>
      <c r="N39" s="133"/>
      <c r="P39" s="3"/>
    </row>
    <row r="40" spans="1:17" x14ac:dyDescent="0.25">
      <c r="A40" s="206" t="s">
        <v>84</v>
      </c>
      <c r="B40" s="207"/>
      <c r="C40" s="166"/>
      <c r="D40" s="166"/>
      <c r="E40" s="198"/>
      <c r="F40" s="14" t="s">
        <v>75</v>
      </c>
      <c r="G40" s="30">
        <v>0</v>
      </c>
      <c r="H40" s="148" t="s">
        <v>0</v>
      </c>
      <c r="I40" s="153" t="s">
        <v>0</v>
      </c>
      <c r="J40" s="66">
        <f>SUMPRODUCT(($H40="r")*(G40)+($I40="r")*(G40))+'11'!J40-K40-M40</f>
        <v>0</v>
      </c>
      <c r="K40" s="138">
        <v>0</v>
      </c>
      <c r="L40" s="139"/>
      <c r="M40" s="132">
        <v>0</v>
      </c>
      <c r="N40" s="133"/>
      <c r="P40" s="3"/>
    </row>
    <row r="41" spans="1:17" ht="15.75" thickBot="1" x14ac:dyDescent="0.3">
      <c r="A41" s="208" t="s">
        <v>85</v>
      </c>
      <c r="B41" s="207"/>
      <c r="C41" s="166"/>
      <c r="D41" s="166"/>
      <c r="E41" s="198"/>
      <c r="F41" s="14" t="s">
        <v>75</v>
      </c>
      <c r="G41" s="30">
        <v>0</v>
      </c>
      <c r="H41" s="149" t="s">
        <v>0</v>
      </c>
      <c r="I41" s="154" t="s">
        <v>0</v>
      </c>
      <c r="J41" s="66">
        <f>SUMPRODUCT(($H41="r")*(G41)+($I41="r")*(G41))+'11'!J41-K41-M41</f>
        <v>0</v>
      </c>
      <c r="K41" s="138">
        <v>0</v>
      </c>
      <c r="L41" s="139"/>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x14ac:dyDescent="0.25">
      <c r="A44" s="28"/>
      <c r="B44" s="28"/>
      <c r="F44" s="11"/>
      <c r="G44" s="5"/>
      <c r="H44" s="6"/>
      <c r="I44" s="6"/>
      <c r="Q44" s="3"/>
    </row>
    <row r="45" spans="1:17" x14ac:dyDescent="0.25">
      <c r="A45" s="7"/>
      <c r="B45" s="99"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42515</v>
      </c>
      <c r="I46" s="81">
        <f>I26+1</f>
        <v>42522</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7" t="s">
        <v>0</v>
      </c>
      <c r="I47" s="152" t="s">
        <v>0</v>
      </c>
      <c r="J47" s="66">
        <f>SUMPRODUCT(($H47="r")*(G47)+($I47="r")*(G47))+'11'!J47-K47-M47</f>
        <v>0</v>
      </c>
      <c r="K47" s="138">
        <v>0</v>
      </c>
      <c r="L47" s="139" t="s">
        <v>0</v>
      </c>
      <c r="M47" s="132">
        <v>0</v>
      </c>
      <c r="N47" s="133" t="s">
        <v>0</v>
      </c>
    </row>
    <row r="48" spans="1:17" x14ac:dyDescent="0.25">
      <c r="A48" s="206" t="s">
        <v>26</v>
      </c>
      <c r="B48" s="207"/>
      <c r="C48" s="52"/>
      <c r="D48" s="52"/>
      <c r="E48" s="193"/>
      <c r="F48" s="14" t="s">
        <v>75</v>
      </c>
      <c r="G48" s="44">
        <v>0</v>
      </c>
      <c r="H48" s="148" t="s">
        <v>0</v>
      </c>
      <c r="I48" s="153" t="s">
        <v>0</v>
      </c>
      <c r="J48" s="66">
        <f>SUMPRODUCT(($H48="r")*(G48)+($I48="r")*(G48))+'11'!J48-K48-M48</f>
        <v>0</v>
      </c>
      <c r="K48" s="138">
        <v>0</v>
      </c>
      <c r="L48" s="139"/>
      <c r="M48" s="132">
        <v>0</v>
      </c>
      <c r="N48" s="133"/>
    </row>
    <row r="49" spans="1:14" x14ac:dyDescent="0.25">
      <c r="A49" s="206" t="s">
        <v>27</v>
      </c>
      <c r="B49" s="207"/>
      <c r="C49" s="52"/>
      <c r="D49" s="52"/>
      <c r="E49" s="193"/>
      <c r="F49" s="14" t="s">
        <v>75</v>
      </c>
      <c r="G49" s="44">
        <v>0</v>
      </c>
      <c r="H49" s="148" t="s">
        <v>0</v>
      </c>
      <c r="I49" s="153" t="s">
        <v>0</v>
      </c>
      <c r="J49" s="66">
        <f>SUMPRODUCT(($H49="r")*(G49)+($I49="r")*(G49))+'11'!J49-K49-M49</f>
        <v>0</v>
      </c>
      <c r="K49" s="138">
        <v>0</v>
      </c>
      <c r="L49" s="139"/>
      <c r="M49" s="132">
        <v>0</v>
      </c>
      <c r="N49" s="133"/>
    </row>
    <row r="50" spans="1:14" x14ac:dyDescent="0.25">
      <c r="A50" s="206" t="s">
        <v>28</v>
      </c>
      <c r="B50" s="207"/>
      <c r="C50" s="52"/>
      <c r="D50" s="52"/>
      <c r="E50" s="193"/>
      <c r="F50" s="14" t="s">
        <v>75</v>
      </c>
      <c r="G50" s="44">
        <v>0</v>
      </c>
      <c r="H50" s="148" t="s">
        <v>0</v>
      </c>
      <c r="I50" s="153" t="s">
        <v>0</v>
      </c>
      <c r="J50" s="66">
        <f>SUMPRODUCT(($H50="r")*(G50)+($I50="r")*(G50))+'11'!J50-K50-M50</f>
        <v>0</v>
      </c>
      <c r="K50" s="138">
        <v>0</v>
      </c>
      <c r="L50" s="139"/>
      <c r="M50" s="132">
        <v>0</v>
      </c>
      <c r="N50" s="133"/>
    </row>
    <row r="51" spans="1:14" x14ac:dyDescent="0.25">
      <c r="A51" s="206" t="s">
        <v>29</v>
      </c>
      <c r="B51" s="207"/>
      <c r="C51" s="52"/>
      <c r="D51" s="52"/>
      <c r="E51" s="193"/>
      <c r="F51" s="14" t="s">
        <v>75</v>
      </c>
      <c r="G51" s="44">
        <v>0</v>
      </c>
      <c r="H51" s="148" t="s">
        <v>0</v>
      </c>
      <c r="I51" s="153" t="s">
        <v>0</v>
      </c>
      <c r="J51" s="66">
        <f>SUMPRODUCT(($H51="r")*(G51)+($I51="r")*(G51))+'11'!J51-K51-M51</f>
        <v>0</v>
      </c>
      <c r="K51" s="138">
        <v>0</v>
      </c>
      <c r="L51" s="139"/>
      <c r="M51" s="132">
        <v>0</v>
      </c>
      <c r="N51" s="133"/>
    </row>
    <row r="52" spans="1:14" x14ac:dyDescent="0.25">
      <c r="A52" s="206" t="s">
        <v>30</v>
      </c>
      <c r="B52" s="207"/>
      <c r="C52" s="52"/>
      <c r="D52" s="52"/>
      <c r="E52" s="193"/>
      <c r="F52" s="14" t="s">
        <v>75</v>
      </c>
      <c r="G52" s="44">
        <v>0</v>
      </c>
      <c r="H52" s="148" t="s">
        <v>0</v>
      </c>
      <c r="I52" s="153" t="s">
        <v>0</v>
      </c>
      <c r="J52" s="66">
        <f>SUMPRODUCT(($H52="r")*(G52)+($I52="r")*(G52))+'11'!J52-K52-M52</f>
        <v>0</v>
      </c>
      <c r="K52" s="138">
        <v>0</v>
      </c>
      <c r="L52" s="139"/>
      <c r="M52" s="132">
        <v>0</v>
      </c>
      <c r="N52" s="133"/>
    </row>
    <row r="53" spans="1:14" ht="15.75" thickBot="1" x14ac:dyDescent="0.3">
      <c r="A53" s="206" t="s">
        <v>31</v>
      </c>
      <c r="B53" s="207"/>
      <c r="C53" s="162"/>
      <c r="D53" s="162"/>
      <c r="E53" s="194"/>
      <c r="F53" s="14" t="s">
        <v>75</v>
      </c>
      <c r="G53" s="44">
        <v>0</v>
      </c>
      <c r="H53" s="149" t="s">
        <v>0</v>
      </c>
      <c r="I53" s="154" t="s">
        <v>0</v>
      </c>
      <c r="J53" s="66">
        <f>SUMPRODUCT(($H53="r")*(G53)+($I53="r")*(G53))+'11'!J53-K53-M53</f>
        <v>0</v>
      </c>
      <c r="K53" s="138">
        <v>0</v>
      </c>
      <c r="L53" s="140"/>
      <c r="M53" s="132">
        <v>0</v>
      </c>
      <c r="N53" s="134"/>
    </row>
    <row r="54" spans="1:14" ht="15.75" thickBot="1" x14ac:dyDescent="0.3">
      <c r="A54" s="29" t="s">
        <v>109</v>
      </c>
      <c r="B54" s="53"/>
      <c r="C54" s="163"/>
      <c r="D54" s="163"/>
      <c r="E54" s="195"/>
      <c r="F54" s="74" t="s">
        <v>75</v>
      </c>
      <c r="G54" s="75">
        <v>0</v>
      </c>
      <c r="H54" s="73"/>
      <c r="I54" s="67"/>
      <c r="J54" s="55" t="s">
        <v>0</v>
      </c>
      <c r="K54" s="98">
        <v>0</v>
      </c>
      <c r="L54" s="136" t="s">
        <v>0</v>
      </c>
      <c r="M54" s="98">
        <v>0</v>
      </c>
      <c r="N54" s="56" t="s">
        <v>0</v>
      </c>
    </row>
    <row r="55" spans="1:14" x14ac:dyDescent="0.25">
      <c r="A55" s="206" t="s">
        <v>32</v>
      </c>
      <c r="B55" s="207"/>
      <c r="C55" s="164"/>
      <c r="D55" s="164"/>
      <c r="E55" s="196"/>
      <c r="F55" s="14" t="s">
        <v>75</v>
      </c>
      <c r="G55" s="44">
        <v>0</v>
      </c>
      <c r="H55" s="147" t="s">
        <v>0</v>
      </c>
      <c r="I55" s="152" t="s">
        <v>0</v>
      </c>
      <c r="J55" s="66">
        <f>SUMPRODUCT(($H55="r")*(G55)+($I55="r")*(G55))+'11'!J55-K55-M55</f>
        <v>0</v>
      </c>
      <c r="K55" s="138">
        <v>0</v>
      </c>
      <c r="L55" s="141"/>
      <c r="M55" s="132">
        <v>0</v>
      </c>
      <c r="N55" s="135"/>
    </row>
    <row r="56" spans="1:14" x14ac:dyDescent="0.25">
      <c r="A56" s="206" t="s">
        <v>33</v>
      </c>
      <c r="B56" s="207"/>
      <c r="C56" s="52"/>
      <c r="D56" s="52"/>
      <c r="E56" s="193"/>
      <c r="F56" s="14" t="s">
        <v>75</v>
      </c>
      <c r="G56" s="44">
        <v>0</v>
      </c>
      <c r="H56" s="148" t="s">
        <v>0</v>
      </c>
      <c r="I56" s="153" t="s">
        <v>0</v>
      </c>
      <c r="J56" s="66">
        <f>SUMPRODUCT(($H56="r")*(G56)+($I56="r")*(G56))+'11'!J56-K56-M56</f>
        <v>0</v>
      </c>
      <c r="K56" s="138">
        <v>0</v>
      </c>
      <c r="L56" s="139"/>
      <c r="M56" s="132">
        <v>0</v>
      </c>
      <c r="N56" s="133"/>
    </row>
    <row r="57" spans="1:14" x14ac:dyDescent="0.25">
      <c r="A57" s="206" t="s">
        <v>60</v>
      </c>
      <c r="B57" s="207"/>
      <c r="C57" s="52"/>
      <c r="D57" s="52"/>
      <c r="E57" s="193"/>
      <c r="F57" s="14" t="s">
        <v>75</v>
      </c>
      <c r="G57" s="44">
        <v>0</v>
      </c>
      <c r="H57" s="148" t="s">
        <v>0</v>
      </c>
      <c r="I57" s="153" t="s">
        <v>0</v>
      </c>
      <c r="J57" s="66">
        <f>SUMPRODUCT(($H57="r")*(G57)+($I57="r")*(G57))+'11'!J57-K57-M57</f>
        <v>0</v>
      </c>
      <c r="K57" s="138">
        <v>0</v>
      </c>
      <c r="L57" s="139"/>
      <c r="M57" s="132">
        <v>0</v>
      </c>
      <c r="N57" s="133"/>
    </row>
    <row r="58" spans="1:14" x14ac:dyDescent="0.25">
      <c r="A58" s="206" t="s">
        <v>86</v>
      </c>
      <c r="B58" s="207"/>
      <c r="C58" s="52"/>
      <c r="D58" s="52"/>
      <c r="E58" s="193"/>
      <c r="F58" s="14" t="s">
        <v>75</v>
      </c>
      <c r="G58" s="44">
        <v>0</v>
      </c>
      <c r="H58" s="148" t="s">
        <v>0</v>
      </c>
      <c r="I58" s="153" t="s">
        <v>0</v>
      </c>
      <c r="J58" s="66">
        <f>SUMPRODUCT(($H58="r")*(G58)+($I58="r")*(G58))+'11'!J58-K58-M58</f>
        <v>0</v>
      </c>
      <c r="K58" s="138">
        <v>0</v>
      </c>
      <c r="L58" s="139"/>
      <c r="M58" s="132">
        <v>0</v>
      </c>
      <c r="N58" s="133"/>
    </row>
    <row r="59" spans="1:14" x14ac:dyDescent="0.25">
      <c r="A59" s="206" t="s">
        <v>87</v>
      </c>
      <c r="B59" s="207"/>
      <c r="C59" s="52"/>
      <c r="D59" s="52"/>
      <c r="E59" s="193"/>
      <c r="F59" s="14" t="s">
        <v>75</v>
      </c>
      <c r="G59" s="44">
        <v>0</v>
      </c>
      <c r="H59" s="148" t="s">
        <v>0</v>
      </c>
      <c r="I59" s="153" t="s">
        <v>0</v>
      </c>
      <c r="J59" s="66">
        <f>SUMPRODUCT(($H59="r")*(G59)+($I59="r")*(G59))+'11'!J59-K59-M59</f>
        <v>0</v>
      </c>
      <c r="K59" s="138">
        <v>0</v>
      </c>
      <c r="L59" s="139"/>
      <c r="M59" s="132">
        <v>0</v>
      </c>
      <c r="N59" s="133"/>
    </row>
    <row r="60" spans="1:14" x14ac:dyDescent="0.25">
      <c r="A60" s="206" t="s">
        <v>88</v>
      </c>
      <c r="B60" s="207"/>
      <c r="C60" s="52"/>
      <c r="D60" s="52"/>
      <c r="E60" s="193"/>
      <c r="F60" s="14" t="s">
        <v>75</v>
      </c>
      <c r="G60" s="44">
        <v>0</v>
      </c>
      <c r="H60" s="148" t="s">
        <v>0</v>
      </c>
      <c r="I60" s="153" t="s">
        <v>0</v>
      </c>
      <c r="J60" s="66">
        <f>SUMPRODUCT(($H60="r")*(G60)+($I60="r")*(G60))+'11'!J60-K60-M60</f>
        <v>0</v>
      </c>
      <c r="K60" s="138">
        <v>0</v>
      </c>
      <c r="L60" s="139"/>
      <c r="M60" s="132">
        <v>0</v>
      </c>
      <c r="N60" s="133"/>
    </row>
    <row r="61" spans="1:14" ht="15.75" thickBot="1" x14ac:dyDescent="0.3">
      <c r="A61" s="206" t="s">
        <v>89</v>
      </c>
      <c r="B61" s="207"/>
      <c r="C61" s="52"/>
      <c r="D61" s="52"/>
      <c r="E61" s="193"/>
      <c r="F61" s="14" t="s">
        <v>75</v>
      </c>
      <c r="G61" s="44">
        <v>0</v>
      </c>
      <c r="H61" s="149" t="s">
        <v>0</v>
      </c>
      <c r="I61" s="154" t="s">
        <v>0</v>
      </c>
      <c r="J61" s="66">
        <f>SUMPRODUCT(($H61="r")*(G61)+($I61="r")*(G61))+'11'!J61-K61-M61</f>
        <v>0</v>
      </c>
      <c r="K61" s="138">
        <v>0</v>
      </c>
      <c r="L61" s="139"/>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4" x14ac:dyDescent="0.25">
      <c r="A65" s="8"/>
      <c r="B65" s="99"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42516</v>
      </c>
      <c r="I66" s="81">
        <f>I46+1</f>
        <v>42523</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7" t="s">
        <v>0</v>
      </c>
      <c r="I67" s="152" t="s">
        <v>0</v>
      </c>
      <c r="J67" s="66">
        <f>SUMPRODUCT(($H67="r")*(G67)+($I67="r")*(G67))+'11'!J67-K67-M67</f>
        <v>0</v>
      </c>
      <c r="K67" s="138">
        <v>0</v>
      </c>
      <c r="L67" s="139" t="s">
        <v>0</v>
      </c>
      <c r="M67" s="132">
        <v>0</v>
      </c>
      <c r="N67" s="133" t="s">
        <v>0</v>
      </c>
    </row>
    <row r="68" spans="1:14" x14ac:dyDescent="0.25">
      <c r="A68" s="206" t="s">
        <v>35</v>
      </c>
      <c r="B68" s="207"/>
      <c r="C68" s="52"/>
      <c r="D68" s="52"/>
      <c r="E68" s="193"/>
      <c r="F68" s="14" t="s">
        <v>75</v>
      </c>
      <c r="G68" s="44">
        <v>0</v>
      </c>
      <c r="H68" s="148" t="s">
        <v>0</v>
      </c>
      <c r="I68" s="153" t="s">
        <v>0</v>
      </c>
      <c r="J68" s="66">
        <f>SUMPRODUCT(($H68="r")*(G68)+($I68="r")*(G68))+'11'!J68-K68-M68</f>
        <v>0</v>
      </c>
      <c r="K68" s="138">
        <v>0</v>
      </c>
      <c r="L68" s="139" t="s">
        <v>0</v>
      </c>
      <c r="M68" s="132">
        <v>0</v>
      </c>
      <c r="N68" s="133"/>
    </row>
    <row r="69" spans="1:14" x14ac:dyDescent="0.25">
      <c r="A69" s="206" t="s">
        <v>36</v>
      </c>
      <c r="B69" s="207"/>
      <c r="C69" s="52"/>
      <c r="D69" s="52"/>
      <c r="E69" s="193"/>
      <c r="F69" s="14" t="s">
        <v>75</v>
      </c>
      <c r="G69" s="44">
        <v>0</v>
      </c>
      <c r="H69" s="148" t="s">
        <v>0</v>
      </c>
      <c r="I69" s="153" t="s">
        <v>0</v>
      </c>
      <c r="J69" s="66">
        <f>SUMPRODUCT(($H69="r")*(G69)+($I69="r")*(G69))+'11'!J69-K69-M69</f>
        <v>0</v>
      </c>
      <c r="K69" s="138">
        <v>0</v>
      </c>
      <c r="L69" s="139" t="s">
        <v>0</v>
      </c>
      <c r="M69" s="132">
        <v>0</v>
      </c>
      <c r="N69" s="133"/>
    </row>
    <row r="70" spans="1:14" x14ac:dyDescent="0.25">
      <c r="A70" s="206" t="s">
        <v>37</v>
      </c>
      <c r="B70" s="207"/>
      <c r="C70" s="52"/>
      <c r="D70" s="52"/>
      <c r="E70" s="193"/>
      <c r="F70" s="14" t="s">
        <v>75</v>
      </c>
      <c r="G70" s="44">
        <v>0</v>
      </c>
      <c r="H70" s="148" t="s">
        <v>0</v>
      </c>
      <c r="I70" s="153" t="s">
        <v>0</v>
      </c>
      <c r="J70" s="66">
        <f>SUMPRODUCT(($H70="r")*(G70)+($I70="r")*(G70))+'11'!J70-K70-M70</f>
        <v>0</v>
      </c>
      <c r="K70" s="138">
        <v>0</v>
      </c>
      <c r="L70" s="139" t="s">
        <v>0</v>
      </c>
      <c r="M70" s="132">
        <v>0</v>
      </c>
      <c r="N70" s="133"/>
    </row>
    <row r="71" spans="1:14" x14ac:dyDescent="0.25">
      <c r="A71" s="206" t="s">
        <v>38</v>
      </c>
      <c r="B71" s="207"/>
      <c r="C71" s="52"/>
      <c r="D71" s="52"/>
      <c r="E71" s="193"/>
      <c r="F71" s="14" t="s">
        <v>75</v>
      </c>
      <c r="G71" s="44">
        <v>0</v>
      </c>
      <c r="H71" s="148" t="s">
        <v>0</v>
      </c>
      <c r="I71" s="153" t="s">
        <v>0</v>
      </c>
      <c r="J71" s="66">
        <f>SUMPRODUCT(($H71="r")*(G71)+($I71="r")*(G71))+'11'!J71-K71-M71</f>
        <v>0</v>
      </c>
      <c r="K71" s="138">
        <v>0</v>
      </c>
      <c r="L71" s="139" t="s">
        <v>0</v>
      </c>
      <c r="M71" s="132">
        <v>0</v>
      </c>
      <c r="N71" s="133"/>
    </row>
    <row r="72" spans="1:14" x14ac:dyDescent="0.25">
      <c r="A72" s="206" t="s">
        <v>167</v>
      </c>
      <c r="B72" s="207"/>
      <c r="C72" s="52"/>
      <c r="D72" s="52"/>
      <c r="E72" s="193"/>
      <c r="F72" s="14" t="s">
        <v>158</v>
      </c>
      <c r="G72" s="44">
        <v>30</v>
      </c>
      <c r="H72" s="148" t="s">
        <v>0</v>
      </c>
      <c r="I72" s="153" t="s">
        <v>0</v>
      </c>
      <c r="J72" s="66">
        <f>SUMPRODUCT(($H72="r")*(G72)+($I72="r")*(G72))+'11'!J72-K72-M72</f>
        <v>0</v>
      </c>
      <c r="K72" s="138">
        <v>0</v>
      </c>
      <c r="L72" s="139" t="s">
        <v>0</v>
      </c>
      <c r="M72" s="132">
        <v>0</v>
      </c>
      <c r="N72" s="133"/>
    </row>
    <row r="73" spans="1:14" ht="15.75" thickBot="1" x14ac:dyDescent="0.3">
      <c r="A73" s="206" t="s">
        <v>168</v>
      </c>
      <c r="B73" s="207"/>
      <c r="C73" s="162"/>
      <c r="D73" s="162"/>
      <c r="E73" s="194"/>
      <c r="F73" s="14" t="s">
        <v>160</v>
      </c>
      <c r="G73" s="44">
        <v>45</v>
      </c>
      <c r="H73" s="149" t="s">
        <v>0</v>
      </c>
      <c r="I73" s="154" t="s">
        <v>0</v>
      </c>
      <c r="J73" s="66">
        <f>SUMPRODUCT(($H73="r")*(G73)+($I73="r")*(G73))+'11'!J73-K73-M73</f>
        <v>0</v>
      </c>
      <c r="K73" s="138">
        <v>0</v>
      </c>
      <c r="L73" s="140" t="s">
        <v>0</v>
      </c>
      <c r="M73" s="132">
        <v>0</v>
      </c>
      <c r="N73" s="134"/>
    </row>
    <row r="74" spans="1:14" ht="15.75" thickBot="1" x14ac:dyDescent="0.3">
      <c r="A74" s="29" t="s">
        <v>109</v>
      </c>
      <c r="B74" s="53"/>
      <c r="C74" s="163"/>
      <c r="D74" s="163"/>
      <c r="E74" s="195"/>
      <c r="F74" s="74" t="s">
        <v>169</v>
      </c>
      <c r="G74" s="75">
        <v>15</v>
      </c>
      <c r="H74" s="73"/>
      <c r="I74" s="67"/>
      <c r="J74" s="55" t="s">
        <v>0</v>
      </c>
      <c r="K74" s="98">
        <v>0</v>
      </c>
      <c r="L74" s="136" t="s">
        <v>0</v>
      </c>
      <c r="M74" s="98">
        <v>0</v>
      </c>
      <c r="N74" s="56" t="s">
        <v>0</v>
      </c>
    </row>
    <row r="75" spans="1:14" x14ac:dyDescent="0.25">
      <c r="A75" s="206" t="s">
        <v>170</v>
      </c>
      <c r="B75" s="207"/>
      <c r="C75" s="164"/>
      <c r="D75" s="164"/>
      <c r="E75" s="196"/>
      <c r="F75" s="14" t="s">
        <v>171</v>
      </c>
      <c r="G75" s="44">
        <v>45</v>
      </c>
      <c r="H75" s="147" t="s">
        <v>0</v>
      </c>
      <c r="I75" s="152" t="s">
        <v>0</v>
      </c>
      <c r="J75" s="66">
        <f>SUMPRODUCT(($H75="r")*(G75)+($I75="r")*(G75))+'11'!J75-K75-M75</f>
        <v>0</v>
      </c>
      <c r="K75" s="138">
        <v>0</v>
      </c>
      <c r="L75" s="141"/>
      <c r="M75" s="132">
        <v>0</v>
      </c>
      <c r="N75" s="135"/>
    </row>
    <row r="76" spans="1:14" x14ac:dyDescent="0.25">
      <c r="A76" s="206" t="s">
        <v>172</v>
      </c>
      <c r="B76" s="207"/>
      <c r="C76" s="52"/>
      <c r="D76" s="52"/>
      <c r="E76" s="193"/>
      <c r="F76" s="14" t="s">
        <v>173</v>
      </c>
      <c r="G76" s="44">
        <v>45</v>
      </c>
      <c r="H76" s="148" t="s">
        <v>0</v>
      </c>
      <c r="I76" s="153" t="s">
        <v>0</v>
      </c>
      <c r="J76" s="66">
        <f>SUMPRODUCT(($H76="r")*(G76)+($I76="r")*(G76))+'11'!J76-K76-M76</f>
        <v>0</v>
      </c>
      <c r="K76" s="138">
        <v>0</v>
      </c>
      <c r="L76" s="139"/>
      <c r="M76" s="132">
        <v>0</v>
      </c>
      <c r="N76" s="133"/>
    </row>
    <row r="77" spans="1:14" x14ac:dyDescent="0.25">
      <c r="A77" s="206" t="s">
        <v>174</v>
      </c>
      <c r="B77" s="207"/>
      <c r="C77" s="52"/>
      <c r="D77" s="52"/>
      <c r="E77" s="193"/>
      <c r="F77" s="14" t="s">
        <v>175</v>
      </c>
      <c r="G77" s="44">
        <v>75</v>
      </c>
      <c r="H77" s="148" t="s">
        <v>0</v>
      </c>
      <c r="I77" s="153" t="s">
        <v>0</v>
      </c>
      <c r="J77" s="66">
        <f>SUMPRODUCT(($H77="r")*(G77)+($I77="r")*(G77))+'11'!J77-K77-M77</f>
        <v>0</v>
      </c>
      <c r="K77" s="138">
        <v>0</v>
      </c>
      <c r="L77" s="139"/>
      <c r="M77" s="132">
        <v>0</v>
      </c>
      <c r="N77" s="133"/>
    </row>
    <row r="78" spans="1:14" x14ac:dyDescent="0.25">
      <c r="A78" s="206" t="s">
        <v>90</v>
      </c>
      <c r="B78" s="207"/>
      <c r="C78" s="52"/>
      <c r="D78" s="52"/>
      <c r="E78" s="193"/>
      <c r="F78" s="14" t="s">
        <v>75</v>
      </c>
      <c r="G78" s="44">
        <v>0</v>
      </c>
      <c r="H78" s="148" t="s">
        <v>0</v>
      </c>
      <c r="I78" s="153" t="s">
        <v>0</v>
      </c>
      <c r="J78" s="66">
        <f>SUMPRODUCT(($H78="r")*(G78)+($I78="r")*(G78))+'11'!J78-K78-M78</f>
        <v>0</v>
      </c>
      <c r="K78" s="138">
        <v>0</v>
      </c>
      <c r="L78" s="139"/>
      <c r="M78" s="132">
        <v>0</v>
      </c>
      <c r="N78" s="133"/>
    </row>
    <row r="79" spans="1:14" x14ac:dyDescent="0.25">
      <c r="A79" s="206" t="s">
        <v>91</v>
      </c>
      <c r="B79" s="207"/>
      <c r="C79" s="52"/>
      <c r="D79" s="52"/>
      <c r="E79" s="193"/>
      <c r="F79" s="14" t="s">
        <v>75</v>
      </c>
      <c r="G79" s="44">
        <v>0</v>
      </c>
      <c r="H79" s="148" t="s">
        <v>0</v>
      </c>
      <c r="I79" s="153" t="s">
        <v>0</v>
      </c>
      <c r="J79" s="66">
        <f>SUMPRODUCT(($H79="r")*(G79)+($I79="r")*(G79))+'11'!J79-K79-M79</f>
        <v>0</v>
      </c>
      <c r="K79" s="138">
        <v>0</v>
      </c>
      <c r="L79" s="139"/>
      <c r="M79" s="132">
        <v>0</v>
      </c>
      <c r="N79" s="133"/>
    </row>
    <row r="80" spans="1:14" x14ac:dyDescent="0.25">
      <c r="A80" s="206" t="s">
        <v>92</v>
      </c>
      <c r="B80" s="207"/>
      <c r="C80" s="52"/>
      <c r="D80" s="52"/>
      <c r="E80" s="193"/>
      <c r="F80" s="14" t="s">
        <v>75</v>
      </c>
      <c r="G80" s="44">
        <v>0</v>
      </c>
      <c r="H80" s="148" t="s">
        <v>0</v>
      </c>
      <c r="I80" s="153" t="s">
        <v>0</v>
      </c>
      <c r="J80" s="66">
        <f>SUMPRODUCT(($H80="r")*(G80)+($I80="r")*(G80))+'11'!J80-K80-M80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SUMPRODUCT(($H81="r")*(G81)+($I81="r")*(G81))+'11'!J81-K81-M81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0</v>
      </c>
      <c r="J82" s="87" t="s">
        <v>0</v>
      </c>
      <c r="K82" s="16" t="s">
        <v>0</v>
      </c>
      <c r="L82" s="84"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84" t="s">
        <v>0</v>
      </c>
    </row>
    <row r="84" spans="1:14" x14ac:dyDescent="0.25">
      <c r="A84" s="19"/>
      <c r="B84" s="19"/>
      <c r="C84" s="167"/>
      <c r="D84" s="167"/>
      <c r="E84" s="167"/>
      <c r="F84" s="11"/>
      <c r="G84" s="5"/>
      <c r="H84" s="6"/>
      <c r="I84" s="6"/>
    </row>
    <row r="85" spans="1:14" x14ac:dyDescent="0.25">
      <c r="B85" s="99" t="s">
        <v>0</v>
      </c>
      <c r="F85" s="13"/>
      <c r="H85" s="4"/>
      <c r="I85" s="4"/>
    </row>
    <row r="86" spans="1:14" ht="15.75" thickBot="1" x14ac:dyDescent="0.3">
      <c r="A86" s="114" t="s">
        <v>8</v>
      </c>
      <c r="B86" s="94" t="s">
        <v>115</v>
      </c>
      <c r="C86" s="213" t="s">
        <v>153</v>
      </c>
      <c r="D86" s="214"/>
      <c r="E86" s="192" t="s">
        <v>151</v>
      </c>
      <c r="F86" s="122" t="s">
        <v>126</v>
      </c>
      <c r="G86" s="47" t="s">
        <v>2</v>
      </c>
      <c r="H86" s="81">
        <f>H66+1</f>
        <v>42517</v>
      </c>
      <c r="I86" s="81">
        <f>I66+1</f>
        <v>42524</v>
      </c>
      <c r="J86" s="125" t="s">
        <v>77</v>
      </c>
      <c r="K86" s="126" t="s">
        <v>76</v>
      </c>
      <c r="L86" s="127" t="s">
        <v>6</v>
      </c>
      <c r="M86" s="123" t="s">
        <v>76</v>
      </c>
      <c r="N86" s="124" t="s">
        <v>6</v>
      </c>
    </row>
    <row r="87" spans="1:14" x14ac:dyDescent="0.25">
      <c r="A87" s="209" t="s">
        <v>39</v>
      </c>
      <c r="B87" s="210"/>
      <c r="C87" s="164"/>
      <c r="D87" s="164"/>
      <c r="E87" s="196"/>
      <c r="F87" s="115" t="s">
        <v>75</v>
      </c>
      <c r="G87" s="30">
        <v>0</v>
      </c>
      <c r="H87" s="147" t="s">
        <v>0</v>
      </c>
      <c r="I87" s="152" t="s">
        <v>0</v>
      </c>
      <c r="J87" s="66">
        <f>SUMPRODUCT(($H87="r")*(G87)+($I87="r")*(G87))+'11'!J87-K87-M87</f>
        <v>0</v>
      </c>
      <c r="K87" s="138">
        <v>0</v>
      </c>
      <c r="L87" s="139" t="s">
        <v>0</v>
      </c>
      <c r="M87" s="132">
        <v>0</v>
      </c>
      <c r="N87" s="133" t="s">
        <v>0</v>
      </c>
    </row>
    <row r="88" spans="1:14" x14ac:dyDescent="0.25">
      <c r="A88" s="206" t="s">
        <v>40</v>
      </c>
      <c r="B88" s="207"/>
      <c r="C88" s="52"/>
      <c r="D88" s="52"/>
      <c r="E88" s="193"/>
      <c r="F88" s="14" t="s">
        <v>75</v>
      </c>
      <c r="G88" s="44">
        <v>0</v>
      </c>
      <c r="H88" s="148" t="s">
        <v>0</v>
      </c>
      <c r="I88" s="153" t="s">
        <v>0</v>
      </c>
      <c r="J88" s="66">
        <f>SUMPRODUCT(($H88="r")*(G88)+($I88="r")*(G88))+'11'!J88-K88-M88</f>
        <v>0</v>
      </c>
      <c r="K88" s="138">
        <v>0</v>
      </c>
      <c r="L88" s="139" t="s">
        <v>0</v>
      </c>
      <c r="M88" s="132">
        <v>0</v>
      </c>
      <c r="N88" s="133"/>
    </row>
    <row r="89" spans="1:14" x14ac:dyDescent="0.25">
      <c r="A89" s="206" t="s">
        <v>41</v>
      </c>
      <c r="B89" s="207"/>
      <c r="C89" s="52"/>
      <c r="D89" s="52"/>
      <c r="E89" s="193"/>
      <c r="F89" s="14" t="s">
        <v>75</v>
      </c>
      <c r="G89" s="44">
        <v>0</v>
      </c>
      <c r="H89" s="148" t="s">
        <v>0</v>
      </c>
      <c r="I89" s="153" t="s">
        <v>0</v>
      </c>
      <c r="J89" s="66">
        <f>SUMPRODUCT(($H89="r")*(G89)+($I89="r")*(G89))+'11'!J89-K89-M89</f>
        <v>0</v>
      </c>
      <c r="K89" s="138">
        <v>0</v>
      </c>
      <c r="L89" s="139" t="s">
        <v>0</v>
      </c>
      <c r="M89" s="132">
        <v>0</v>
      </c>
      <c r="N89" s="133"/>
    </row>
    <row r="90" spans="1:14" x14ac:dyDescent="0.25">
      <c r="A90" s="206" t="s">
        <v>42</v>
      </c>
      <c r="B90" s="207"/>
      <c r="C90" s="52"/>
      <c r="D90" s="52"/>
      <c r="E90" s="193"/>
      <c r="F90" s="14" t="s">
        <v>75</v>
      </c>
      <c r="G90" s="44">
        <v>0</v>
      </c>
      <c r="H90" s="148" t="s">
        <v>0</v>
      </c>
      <c r="I90" s="153" t="s">
        <v>0</v>
      </c>
      <c r="J90" s="66">
        <f>SUMPRODUCT(($H90="r")*(G90)+($I90="r")*(G90))+'11'!J90-K90-M90</f>
        <v>0</v>
      </c>
      <c r="K90" s="138">
        <v>0</v>
      </c>
      <c r="L90" s="139" t="s">
        <v>0</v>
      </c>
      <c r="M90" s="132">
        <v>0</v>
      </c>
      <c r="N90" s="133"/>
    </row>
    <row r="91" spans="1:14" x14ac:dyDescent="0.25">
      <c r="A91" s="206" t="s">
        <v>43</v>
      </c>
      <c r="B91" s="207"/>
      <c r="C91" s="52"/>
      <c r="D91" s="52"/>
      <c r="E91" s="193"/>
      <c r="F91" s="14" t="s">
        <v>75</v>
      </c>
      <c r="G91" s="44">
        <v>0</v>
      </c>
      <c r="H91" s="148" t="s">
        <v>0</v>
      </c>
      <c r="I91" s="153" t="s">
        <v>0</v>
      </c>
      <c r="J91" s="66">
        <f>SUMPRODUCT(($H91="r")*(G91)+($I91="r")*(G91))+'11'!J91-K91-M91</f>
        <v>0</v>
      </c>
      <c r="K91" s="138">
        <v>0</v>
      </c>
      <c r="L91" s="139" t="s">
        <v>0</v>
      </c>
      <c r="M91" s="132">
        <v>0</v>
      </c>
      <c r="N91" s="133"/>
    </row>
    <row r="92" spans="1:14" x14ac:dyDescent="0.25">
      <c r="A92" s="206" t="s">
        <v>44</v>
      </c>
      <c r="B92" s="207"/>
      <c r="C92" s="52"/>
      <c r="D92" s="52"/>
      <c r="E92" s="193"/>
      <c r="F92" s="14" t="s">
        <v>75</v>
      </c>
      <c r="G92" s="44">
        <v>0</v>
      </c>
      <c r="H92" s="148" t="s">
        <v>0</v>
      </c>
      <c r="I92" s="153" t="s">
        <v>0</v>
      </c>
      <c r="J92" s="66">
        <f>SUMPRODUCT(($H92="r")*(G92)+($I92="r")*(G92))+'11'!J92-K92-M92</f>
        <v>0</v>
      </c>
      <c r="K92" s="138">
        <v>0</v>
      </c>
      <c r="L92" s="139" t="s">
        <v>0</v>
      </c>
      <c r="M92" s="132">
        <v>0</v>
      </c>
      <c r="N92" s="133"/>
    </row>
    <row r="93" spans="1:14" ht="15.75" thickBot="1" x14ac:dyDescent="0.3">
      <c r="A93" s="206" t="s">
        <v>45</v>
      </c>
      <c r="B93" s="207"/>
      <c r="C93" s="162"/>
      <c r="D93" s="162"/>
      <c r="E93" s="194"/>
      <c r="F93" s="14" t="s">
        <v>75</v>
      </c>
      <c r="G93" s="44">
        <v>0</v>
      </c>
      <c r="H93" s="149" t="s">
        <v>0</v>
      </c>
      <c r="I93" s="154" t="s">
        <v>0</v>
      </c>
      <c r="J93" s="66">
        <f>SUMPRODUCT(($H93="r")*(G93)+($I93="r")*(G93))+'11'!J93-K93-M93</f>
        <v>0</v>
      </c>
      <c r="K93" s="138">
        <v>0</v>
      </c>
      <c r="L93" s="140" t="s">
        <v>0</v>
      </c>
      <c r="M93" s="132">
        <v>0</v>
      </c>
      <c r="N93" s="134"/>
    </row>
    <row r="94" spans="1:14" ht="15.75" thickBot="1" x14ac:dyDescent="0.3">
      <c r="A94" s="29" t="s">
        <v>109</v>
      </c>
      <c r="B94" s="53"/>
      <c r="C94" s="163"/>
      <c r="D94" s="163"/>
      <c r="E94" s="195"/>
      <c r="F94" s="74" t="s">
        <v>75</v>
      </c>
      <c r="G94" s="75">
        <v>0</v>
      </c>
      <c r="H94" s="73"/>
      <c r="I94" s="67"/>
      <c r="J94" s="55" t="s">
        <v>0</v>
      </c>
      <c r="K94" s="98">
        <v>0</v>
      </c>
      <c r="L94" s="136" t="s">
        <v>0</v>
      </c>
      <c r="M94" s="98">
        <v>0</v>
      </c>
      <c r="N94" s="56" t="s">
        <v>0</v>
      </c>
    </row>
    <row r="95" spans="1:14" x14ac:dyDescent="0.25">
      <c r="A95" s="206" t="s">
        <v>46</v>
      </c>
      <c r="B95" s="207"/>
      <c r="C95" s="164"/>
      <c r="D95" s="164"/>
      <c r="E95" s="196"/>
      <c r="F95" s="14" t="s">
        <v>75</v>
      </c>
      <c r="G95" s="44">
        <v>0</v>
      </c>
      <c r="H95" s="147" t="s">
        <v>0</v>
      </c>
      <c r="I95" s="152" t="s">
        <v>0</v>
      </c>
      <c r="J95" s="66">
        <f>SUMPRODUCT(($H95="r")*(G95)+($I95="r")*(G95))+'11'!J95-K95-M95</f>
        <v>0</v>
      </c>
      <c r="K95" s="138">
        <v>0</v>
      </c>
      <c r="L95" s="141"/>
      <c r="M95" s="132">
        <v>0</v>
      </c>
      <c r="N95" s="135"/>
    </row>
    <row r="96" spans="1:14" x14ac:dyDescent="0.25">
      <c r="A96" s="206" t="s">
        <v>47</v>
      </c>
      <c r="B96" s="207"/>
      <c r="C96" s="52"/>
      <c r="D96" s="52"/>
      <c r="E96" s="193"/>
      <c r="F96" s="14" t="s">
        <v>75</v>
      </c>
      <c r="G96" s="44">
        <v>0</v>
      </c>
      <c r="H96" s="148" t="s">
        <v>0</v>
      </c>
      <c r="I96" s="153" t="s">
        <v>0</v>
      </c>
      <c r="J96" s="66">
        <f>SUMPRODUCT(($H96="r")*(G96)+($I96="r")*(G96))+'11'!J96-K96-M96</f>
        <v>0</v>
      </c>
      <c r="K96" s="138">
        <v>0</v>
      </c>
      <c r="L96" s="139"/>
      <c r="M96" s="132">
        <v>0</v>
      </c>
      <c r="N96" s="133"/>
    </row>
    <row r="97" spans="1:14" x14ac:dyDescent="0.25">
      <c r="A97" s="206" t="s">
        <v>61</v>
      </c>
      <c r="B97" s="207"/>
      <c r="C97" s="52"/>
      <c r="D97" s="52"/>
      <c r="E97" s="193"/>
      <c r="F97" s="14" t="s">
        <v>75</v>
      </c>
      <c r="G97" s="44">
        <v>0</v>
      </c>
      <c r="H97" s="148" t="s">
        <v>0</v>
      </c>
      <c r="I97" s="153" t="s">
        <v>0</v>
      </c>
      <c r="J97" s="66">
        <f>SUMPRODUCT(($H97="r")*(G97)+($I97="r")*(G97))+'11'!J97-K97-M97</f>
        <v>0</v>
      </c>
      <c r="K97" s="138">
        <v>0</v>
      </c>
      <c r="L97" s="139"/>
      <c r="M97" s="132">
        <v>0</v>
      </c>
      <c r="N97" s="133"/>
    </row>
    <row r="98" spans="1:14" x14ac:dyDescent="0.25">
      <c r="A98" s="206" t="s">
        <v>94</v>
      </c>
      <c r="B98" s="207"/>
      <c r="C98" s="52"/>
      <c r="D98" s="52"/>
      <c r="E98" s="193"/>
      <c r="F98" s="14" t="s">
        <v>75</v>
      </c>
      <c r="G98" s="44">
        <v>0</v>
      </c>
      <c r="H98" s="148" t="s">
        <v>0</v>
      </c>
      <c r="I98" s="153" t="s">
        <v>0</v>
      </c>
      <c r="J98" s="66">
        <f>SUMPRODUCT(($H98="r")*(G98)+($I98="r")*(G98))+'11'!J98-K98-M98</f>
        <v>0</v>
      </c>
      <c r="K98" s="138">
        <v>0</v>
      </c>
      <c r="L98" s="139"/>
      <c r="M98" s="132">
        <v>0</v>
      </c>
      <c r="N98" s="133"/>
    </row>
    <row r="99" spans="1:14" x14ac:dyDescent="0.25">
      <c r="A99" s="206" t="s">
        <v>95</v>
      </c>
      <c r="B99" s="207"/>
      <c r="C99" s="52"/>
      <c r="D99" s="52"/>
      <c r="E99" s="193"/>
      <c r="F99" s="14" t="s">
        <v>75</v>
      </c>
      <c r="G99" s="44">
        <v>0</v>
      </c>
      <c r="H99" s="148" t="s">
        <v>0</v>
      </c>
      <c r="I99" s="153" t="s">
        <v>0</v>
      </c>
      <c r="J99" s="66">
        <f>SUMPRODUCT(($H99="r")*(G99)+($I99="r")*(G99))+'11'!J99-K99-M99</f>
        <v>0</v>
      </c>
      <c r="K99" s="138">
        <v>0</v>
      </c>
      <c r="L99" s="139"/>
      <c r="M99" s="132">
        <v>0</v>
      </c>
      <c r="N99" s="133"/>
    </row>
    <row r="100" spans="1:14" x14ac:dyDescent="0.25">
      <c r="A100" s="206" t="s">
        <v>96</v>
      </c>
      <c r="B100" s="207"/>
      <c r="C100" s="52"/>
      <c r="D100" s="52"/>
      <c r="E100" s="193"/>
      <c r="F100" s="14" t="s">
        <v>75</v>
      </c>
      <c r="G100" s="44">
        <v>0</v>
      </c>
      <c r="H100" s="148" t="s">
        <v>0</v>
      </c>
      <c r="I100" s="153" t="s">
        <v>0</v>
      </c>
      <c r="J100" s="66">
        <f>SUMPRODUCT(($H100="r")*(G100)+($I100="r")*(G100))+'11'!J100-K100-M100</f>
        <v>0</v>
      </c>
      <c r="K100" s="138">
        <v>0</v>
      </c>
      <c r="L100" s="139"/>
      <c r="M100" s="132">
        <v>0</v>
      </c>
      <c r="N100" s="133"/>
    </row>
    <row r="101" spans="1:14" ht="15.75" thickBot="1" x14ac:dyDescent="0.3">
      <c r="A101" s="206" t="s">
        <v>97</v>
      </c>
      <c r="B101" s="207"/>
      <c r="C101" s="52"/>
      <c r="D101" s="52"/>
      <c r="E101" s="193"/>
      <c r="F101" s="14" t="s">
        <v>75</v>
      </c>
      <c r="G101" s="44">
        <v>0</v>
      </c>
      <c r="H101" s="149" t="s">
        <v>0</v>
      </c>
      <c r="I101" s="154" t="s">
        <v>0</v>
      </c>
      <c r="J101" s="66">
        <f>SUMPRODUCT(($H101="r")*(G101)+($I101="r")*(G101))+'11'!J101-K101-M101</f>
        <v>0</v>
      </c>
      <c r="K101" s="138">
        <v>0</v>
      </c>
      <c r="L101" s="139"/>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x14ac:dyDescent="0.25">
      <c r="A104" s="28"/>
      <c r="B104" s="28"/>
      <c r="F104" s="11"/>
      <c r="G104" s="5"/>
      <c r="H104" s="6"/>
      <c r="I104" s="6"/>
    </row>
    <row r="105" spans="1:14" x14ac:dyDescent="0.25">
      <c r="B105" s="99" t="s">
        <v>0</v>
      </c>
    </row>
    <row r="106" spans="1:14" ht="15.75" thickBot="1" x14ac:dyDescent="0.3">
      <c r="A106" s="114" t="s">
        <v>9</v>
      </c>
      <c r="B106" s="94" t="s">
        <v>115</v>
      </c>
      <c r="C106" s="213" t="s">
        <v>153</v>
      </c>
      <c r="D106" s="214"/>
      <c r="E106" s="192" t="s">
        <v>151</v>
      </c>
      <c r="F106" s="122" t="s">
        <v>126</v>
      </c>
      <c r="G106" s="47" t="s">
        <v>2</v>
      </c>
      <c r="H106" s="81">
        <f>H86+1</f>
        <v>42518</v>
      </c>
      <c r="I106" s="81">
        <f>I86+1</f>
        <v>42525</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7" t="s">
        <v>0</v>
      </c>
      <c r="I107" s="152" t="s">
        <v>0</v>
      </c>
      <c r="J107" s="66">
        <f>SUMPRODUCT(($H107="r")*(G107)+($I107="r")*(G107))+'11'!J107-K107-M107</f>
        <v>0</v>
      </c>
      <c r="K107" s="138">
        <v>0</v>
      </c>
      <c r="L107" s="139" t="s">
        <v>0</v>
      </c>
      <c r="M107" s="132">
        <v>0</v>
      </c>
      <c r="N107" s="133" t="s">
        <v>0</v>
      </c>
    </row>
    <row r="108" spans="1:14" x14ac:dyDescent="0.25">
      <c r="A108" s="206" t="s">
        <v>49</v>
      </c>
      <c r="B108" s="207"/>
      <c r="C108" s="176"/>
      <c r="D108" s="166"/>
      <c r="E108" s="198"/>
      <c r="F108" s="14" t="s">
        <v>75</v>
      </c>
      <c r="G108" s="44">
        <v>0</v>
      </c>
      <c r="H108" s="148" t="s">
        <v>0</v>
      </c>
      <c r="I108" s="153" t="s">
        <v>0</v>
      </c>
      <c r="J108" s="66">
        <f>SUMPRODUCT(($H108="r")*(G108)+($I108="r")*(G108))+'11'!J108-K108-M108</f>
        <v>0</v>
      </c>
      <c r="K108" s="138">
        <v>0</v>
      </c>
      <c r="L108" s="139" t="s">
        <v>0</v>
      </c>
      <c r="M108" s="132">
        <v>0</v>
      </c>
      <c r="N108" s="133"/>
    </row>
    <row r="109" spans="1:14" x14ac:dyDescent="0.25">
      <c r="A109" s="206" t="s">
        <v>50</v>
      </c>
      <c r="B109" s="207"/>
      <c r="C109" s="176"/>
      <c r="D109" s="166"/>
      <c r="E109" s="198"/>
      <c r="F109" s="14" t="s">
        <v>75</v>
      </c>
      <c r="G109" s="44">
        <v>0</v>
      </c>
      <c r="H109" s="148" t="s">
        <v>0</v>
      </c>
      <c r="I109" s="153" t="s">
        <v>0</v>
      </c>
      <c r="J109" s="66">
        <f>SUMPRODUCT(($H109="r")*(G109)+($I109="r")*(G109))+'11'!J109-K109-M109</f>
        <v>0</v>
      </c>
      <c r="K109" s="138">
        <v>0</v>
      </c>
      <c r="L109" s="139" t="s">
        <v>0</v>
      </c>
      <c r="M109" s="132">
        <v>0</v>
      </c>
      <c r="N109" s="133"/>
    </row>
    <row r="110" spans="1:14" x14ac:dyDescent="0.25">
      <c r="A110" s="206" t="s">
        <v>51</v>
      </c>
      <c r="B110" s="207"/>
      <c r="C110" s="176"/>
      <c r="D110" s="166"/>
      <c r="E110" s="198"/>
      <c r="F110" s="14" t="s">
        <v>75</v>
      </c>
      <c r="G110" s="44">
        <v>0</v>
      </c>
      <c r="H110" s="148" t="s">
        <v>0</v>
      </c>
      <c r="I110" s="153" t="s">
        <v>0</v>
      </c>
      <c r="J110" s="66">
        <f>SUMPRODUCT(($H110="r")*(G110)+($I110="r")*(G110))+'11'!J110-K110-M110</f>
        <v>0</v>
      </c>
      <c r="K110" s="138">
        <v>0</v>
      </c>
      <c r="L110" s="139" t="s">
        <v>0</v>
      </c>
      <c r="M110" s="132">
        <v>0</v>
      </c>
      <c r="N110" s="133"/>
    </row>
    <row r="111" spans="1:14" x14ac:dyDescent="0.25">
      <c r="A111" s="206" t="s">
        <v>52</v>
      </c>
      <c r="B111" s="207"/>
      <c r="C111" s="177"/>
      <c r="D111" s="166"/>
      <c r="E111" s="198"/>
      <c r="F111" s="14" t="s">
        <v>75</v>
      </c>
      <c r="G111" s="44">
        <v>0</v>
      </c>
      <c r="H111" s="148" t="s">
        <v>0</v>
      </c>
      <c r="I111" s="153" t="s">
        <v>0</v>
      </c>
      <c r="J111" s="66">
        <f>SUMPRODUCT(($H111="r")*(G111)+($I111="r")*(G111))+'11'!J111-K111-M111</f>
        <v>0</v>
      </c>
      <c r="K111" s="138">
        <v>0</v>
      </c>
      <c r="L111" s="139" t="s">
        <v>0</v>
      </c>
      <c r="M111" s="132">
        <v>0</v>
      </c>
      <c r="N111" s="133"/>
    </row>
    <row r="112" spans="1:14" x14ac:dyDescent="0.25">
      <c r="A112" s="206" t="s">
        <v>53</v>
      </c>
      <c r="B112" s="207"/>
      <c r="C112" s="177"/>
      <c r="D112" s="166"/>
      <c r="E112" s="198"/>
      <c r="F112" s="14" t="s">
        <v>75</v>
      </c>
      <c r="G112" s="44">
        <v>0</v>
      </c>
      <c r="H112" s="148" t="s">
        <v>0</v>
      </c>
      <c r="I112" s="153" t="s">
        <v>0</v>
      </c>
      <c r="J112" s="66">
        <f>SUMPRODUCT(($H112="r")*(G112)+($I112="r")*(G112))+'11'!J112-K112-M112</f>
        <v>0</v>
      </c>
      <c r="K112" s="138">
        <v>0</v>
      </c>
      <c r="L112" s="139" t="s">
        <v>0</v>
      </c>
      <c r="M112" s="132">
        <v>0</v>
      </c>
      <c r="N112" s="133"/>
    </row>
    <row r="113" spans="1:14" ht="15.75" thickBot="1" x14ac:dyDescent="0.3">
      <c r="A113" s="206" t="s">
        <v>54</v>
      </c>
      <c r="B113" s="207"/>
      <c r="C113" s="178"/>
      <c r="D113" s="168"/>
      <c r="E113" s="199"/>
      <c r="F113" s="14" t="s">
        <v>75</v>
      </c>
      <c r="G113" s="44">
        <v>0</v>
      </c>
      <c r="H113" s="149" t="s">
        <v>0</v>
      </c>
      <c r="I113" s="154" t="s">
        <v>0</v>
      </c>
      <c r="J113" s="66">
        <f>SUMPRODUCT(($H113="r")*(G113)+($I113="r")*(G113))+'11'!J113-K113-M113</f>
        <v>0</v>
      </c>
      <c r="K113" s="138">
        <v>0</v>
      </c>
      <c r="L113" s="140" t="s">
        <v>0</v>
      </c>
      <c r="M113" s="132">
        <v>0</v>
      </c>
      <c r="N113" s="134"/>
    </row>
    <row r="114" spans="1:14" ht="15.75" thickBot="1" x14ac:dyDescent="0.3">
      <c r="A114" s="29" t="s">
        <v>109</v>
      </c>
      <c r="B114" s="53"/>
      <c r="C114" s="163"/>
      <c r="D114" s="163"/>
      <c r="E114" s="195"/>
      <c r="F114" s="74" t="s">
        <v>75</v>
      </c>
      <c r="G114" s="75">
        <v>0</v>
      </c>
      <c r="H114" s="73"/>
      <c r="I114" s="67"/>
      <c r="J114" s="55" t="s">
        <v>0</v>
      </c>
      <c r="K114" s="98">
        <v>0</v>
      </c>
      <c r="L114" s="136" t="s">
        <v>0</v>
      </c>
      <c r="M114" s="98">
        <v>0</v>
      </c>
      <c r="N114" s="56" t="s">
        <v>0</v>
      </c>
    </row>
    <row r="115" spans="1:14" x14ac:dyDescent="0.25">
      <c r="A115" s="206" t="s">
        <v>55</v>
      </c>
      <c r="B115" s="207"/>
      <c r="C115" s="175"/>
      <c r="D115" s="165"/>
      <c r="E115" s="197"/>
      <c r="F115" s="14" t="s">
        <v>75</v>
      </c>
      <c r="G115" s="44">
        <v>0</v>
      </c>
      <c r="H115" s="147" t="s">
        <v>0</v>
      </c>
      <c r="I115" s="152" t="s">
        <v>0</v>
      </c>
      <c r="J115" s="66">
        <f>SUMPRODUCT(($H115="r")*(G115)+($I115="r")*(G115))+'11'!J115-K115-M115</f>
        <v>0</v>
      </c>
      <c r="K115" s="138">
        <v>0</v>
      </c>
      <c r="L115" s="141"/>
      <c r="M115" s="132">
        <v>0</v>
      </c>
      <c r="N115" s="135"/>
    </row>
    <row r="116" spans="1:14" x14ac:dyDescent="0.25">
      <c r="A116" s="206" t="s">
        <v>56</v>
      </c>
      <c r="B116" s="207"/>
      <c r="C116" s="176"/>
      <c r="D116" s="166"/>
      <c r="E116" s="198"/>
      <c r="F116" s="14" t="s">
        <v>75</v>
      </c>
      <c r="G116" s="44">
        <v>0</v>
      </c>
      <c r="H116" s="148" t="s">
        <v>0</v>
      </c>
      <c r="I116" s="153" t="s">
        <v>0</v>
      </c>
      <c r="J116" s="66">
        <f>SUMPRODUCT(($H116="r")*(G116)+($I116="r")*(G116))+'11'!J116-K116-M116</f>
        <v>0</v>
      </c>
      <c r="K116" s="138">
        <v>0</v>
      </c>
      <c r="L116" s="139"/>
      <c r="M116" s="132">
        <v>0</v>
      </c>
      <c r="N116" s="133"/>
    </row>
    <row r="117" spans="1:14" x14ac:dyDescent="0.25">
      <c r="A117" s="206" t="s">
        <v>62</v>
      </c>
      <c r="B117" s="207"/>
      <c r="C117" s="176"/>
      <c r="D117" s="166"/>
      <c r="E117" s="198"/>
      <c r="F117" s="14" t="s">
        <v>75</v>
      </c>
      <c r="G117" s="44">
        <v>0</v>
      </c>
      <c r="H117" s="148" t="s">
        <v>0</v>
      </c>
      <c r="I117" s="153" t="s">
        <v>0</v>
      </c>
      <c r="J117" s="66">
        <f>SUMPRODUCT(($H117="r")*(G117)+($I117="r")*(G117))+'11'!J117-K117-M117</f>
        <v>0</v>
      </c>
      <c r="K117" s="138">
        <v>0</v>
      </c>
      <c r="L117" s="139"/>
      <c r="M117" s="132">
        <v>0</v>
      </c>
      <c r="N117" s="133"/>
    </row>
    <row r="118" spans="1:14" x14ac:dyDescent="0.25">
      <c r="A118" s="206" t="s">
        <v>98</v>
      </c>
      <c r="B118" s="207"/>
      <c r="C118" s="177"/>
      <c r="D118" s="166"/>
      <c r="E118" s="198"/>
      <c r="F118" s="14" t="s">
        <v>75</v>
      </c>
      <c r="G118" s="44">
        <v>0</v>
      </c>
      <c r="H118" s="148" t="s">
        <v>0</v>
      </c>
      <c r="I118" s="153" t="s">
        <v>0</v>
      </c>
      <c r="J118" s="66">
        <f>SUMPRODUCT(($H118="r")*(G118)+($I118="r")*(G118))+'11'!J118-K118-M118</f>
        <v>0</v>
      </c>
      <c r="K118" s="138">
        <v>0</v>
      </c>
      <c r="L118" s="139"/>
      <c r="M118" s="132">
        <v>0</v>
      </c>
      <c r="N118" s="133"/>
    </row>
    <row r="119" spans="1:14" x14ac:dyDescent="0.25">
      <c r="A119" s="206" t="s">
        <v>99</v>
      </c>
      <c r="B119" s="207"/>
      <c r="C119" s="175"/>
      <c r="D119" s="166"/>
      <c r="E119" s="198"/>
      <c r="F119" s="14" t="s">
        <v>75</v>
      </c>
      <c r="G119" s="44">
        <v>0</v>
      </c>
      <c r="H119" s="148" t="s">
        <v>0</v>
      </c>
      <c r="I119" s="153" t="s">
        <v>0</v>
      </c>
      <c r="J119" s="66">
        <f>SUMPRODUCT(($H119="r")*(G119)+($I119="r")*(G119))+'11'!J119-K119-M119</f>
        <v>0</v>
      </c>
      <c r="K119" s="138">
        <v>0</v>
      </c>
      <c r="L119" s="139"/>
      <c r="M119" s="132">
        <v>0</v>
      </c>
      <c r="N119" s="133"/>
    </row>
    <row r="120" spans="1:14" x14ac:dyDescent="0.25">
      <c r="A120" s="206" t="s">
        <v>100</v>
      </c>
      <c r="B120" s="207"/>
      <c r="C120" s="176"/>
      <c r="D120" s="166"/>
      <c r="E120" s="198"/>
      <c r="F120" s="14" t="s">
        <v>75</v>
      </c>
      <c r="G120" s="44">
        <v>0</v>
      </c>
      <c r="H120" s="148" t="s">
        <v>0</v>
      </c>
      <c r="I120" s="153" t="s">
        <v>0</v>
      </c>
      <c r="J120" s="66">
        <f>SUMPRODUCT(($H120="r")*(G120)+($I120="r")*(G120))+'11'!J120-K120-M120</f>
        <v>0</v>
      </c>
      <c r="K120" s="138">
        <v>0</v>
      </c>
      <c r="L120" s="139"/>
      <c r="M120" s="132">
        <v>0</v>
      </c>
      <c r="N120" s="133"/>
    </row>
    <row r="121" spans="1:14" ht="15.75" thickBot="1" x14ac:dyDescent="0.3">
      <c r="A121" s="206" t="s">
        <v>101</v>
      </c>
      <c r="B121" s="207"/>
      <c r="C121" s="176"/>
      <c r="D121" s="166"/>
      <c r="E121" s="198"/>
      <c r="F121" s="14" t="s">
        <v>75</v>
      </c>
      <c r="G121" s="44">
        <v>0</v>
      </c>
      <c r="H121" s="149" t="s">
        <v>0</v>
      </c>
      <c r="I121" s="154" t="s">
        <v>0</v>
      </c>
      <c r="J121" s="66">
        <f>SUMPRODUCT(($H121="r")*(G121)+($I121="r")*(G121))+'11'!J121-K121-M121</f>
        <v>0</v>
      </c>
      <c r="K121" s="138">
        <v>0</v>
      </c>
      <c r="L121" s="139"/>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x14ac:dyDescent="0.25">
      <c r="A124" s="28"/>
      <c r="B124" s="28"/>
      <c r="F124" s="19"/>
      <c r="G124" s="5"/>
      <c r="H124" s="17"/>
      <c r="I124" s="17"/>
    </row>
    <row r="125" spans="1:14" x14ac:dyDescent="0.25">
      <c r="A125" s="19"/>
      <c r="B125" s="99" t="s">
        <v>0</v>
      </c>
      <c r="F125" s="19"/>
      <c r="G125" s="5"/>
      <c r="H125" s="17"/>
      <c r="I125" s="17"/>
    </row>
    <row r="126" spans="1:14" ht="15.75" thickBot="1" x14ac:dyDescent="0.3">
      <c r="A126" s="114" t="s">
        <v>63</v>
      </c>
      <c r="B126" s="94" t="s">
        <v>115</v>
      </c>
      <c r="C126" s="213" t="s">
        <v>153</v>
      </c>
      <c r="D126" s="214"/>
      <c r="E126" s="192" t="s">
        <v>151</v>
      </c>
      <c r="F126" s="122" t="s">
        <v>126</v>
      </c>
      <c r="G126" s="47" t="s">
        <v>2</v>
      </c>
      <c r="H126" s="81">
        <f>H106+1</f>
        <v>42519</v>
      </c>
      <c r="I126" s="81">
        <f>I106+1</f>
        <v>42526</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7" t="s">
        <v>0</v>
      </c>
      <c r="I127" s="152" t="s">
        <v>0</v>
      </c>
      <c r="J127" s="66">
        <f>SUMPRODUCT(($H127="r")*(G127)+($I127="r")*(G127))+'11'!J127-K127-M127</f>
        <v>0</v>
      </c>
      <c r="K127" s="138">
        <v>0</v>
      </c>
      <c r="L127" s="139" t="s">
        <v>0</v>
      </c>
      <c r="M127" s="132">
        <v>0</v>
      </c>
      <c r="N127" s="133" t="s">
        <v>0</v>
      </c>
    </row>
    <row r="128" spans="1:14" x14ac:dyDescent="0.25">
      <c r="A128" s="206" t="s">
        <v>65</v>
      </c>
      <c r="B128" s="207"/>
      <c r="C128" s="176"/>
      <c r="D128" s="166"/>
      <c r="E128" s="198"/>
      <c r="F128" s="14" t="s">
        <v>75</v>
      </c>
      <c r="G128" s="44">
        <v>0</v>
      </c>
      <c r="H128" s="148" t="s">
        <v>0</v>
      </c>
      <c r="I128" s="153" t="s">
        <v>0</v>
      </c>
      <c r="J128" s="66">
        <f>SUMPRODUCT(($H128="r")*(G128)+($I128="r")*(G128))+'11'!J128-K128-M128</f>
        <v>0</v>
      </c>
      <c r="K128" s="138">
        <v>0</v>
      </c>
      <c r="L128" s="139" t="s">
        <v>0</v>
      </c>
      <c r="M128" s="132">
        <v>0</v>
      </c>
      <c r="N128" s="133"/>
    </row>
    <row r="129" spans="1:14" x14ac:dyDescent="0.25">
      <c r="A129" s="206" t="s">
        <v>66</v>
      </c>
      <c r="B129" s="207"/>
      <c r="C129" s="176"/>
      <c r="D129" s="166"/>
      <c r="E129" s="198"/>
      <c r="F129" s="14" t="s">
        <v>75</v>
      </c>
      <c r="G129" s="44">
        <v>0</v>
      </c>
      <c r="H129" s="148" t="s">
        <v>0</v>
      </c>
      <c r="I129" s="153" t="s">
        <v>0</v>
      </c>
      <c r="J129" s="66">
        <f>SUMPRODUCT(($H129="r")*(G129)+($I129="r")*(G129))+'11'!J129-K129-M129</f>
        <v>0</v>
      </c>
      <c r="K129" s="138">
        <v>0</v>
      </c>
      <c r="L129" s="139" t="s">
        <v>0</v>
      </c>
      <c r="M129" s="132">
        <v>0</v>
      </c>
      <c r="N129" s="133"/>
    </row>
    <row r="130" spans="1:14" x14ac:dyDescent="0.25">
      <c r="A130" s="206" t="s">
        <v>67</v>
      </c>
      <c r="B130" s="207"/>
      <c r="C130" s="176"/>
      <c r="D130" s="166"/>
      <c r="E130" s="198"/>
      <c r="F130" s="14" t="s">
        <v>75</v>
      </c>
      <c r="G130" s="44">
        <v>0</v>
      </c>
      <c r="H130" s="148" t="s">
        <v>0</v>
      </c>
      <c r="I130" s="153" t="s">
        <v>0</v>
      </c>
      <c r="J130" s="66">
        <f>SUMPRODUCT(($H130="r")*(G130)+($I130="r")*(G130))+'11'!J130-K130-M130</f>
        <v>0</v>
      </c>
      <c r="K130" s="138">
        <v>0</v>
      </c>
      <c r="L130" s="139" t="s">
        <v>0</v>
      </c>
      <c r="M130" s="132">
        <v>0</v>
      </c>
      <c r="N130" s="133"/>
    </row>
    <row r="131" spans="1:14" x14ac:dyDescent="0.25">
      <c r="A131" s="206" t="s">
        <v>68</v>
      </c>
      <c r="B131" s="207"/>
      <c r="C131" s="176"/>
      <c r="D131" s="166"/>
      <c r="E131" s="198"/>
      <c r="F131" s="14" t="s">
        <v>75</v>
      </c>
      <c r="G131" s="44">
        <v>0</v>
      </c>
      <c r="H131" s="148" t="s">
        <v>0</v>
      </c>
      <c r="I131" s="153" t="s">
        <v>0</v>
      </c>
      <c r="J131" s="66">
        <f>SUMPRODUCT(($H131="r")*(G131)+($I131="r")*(G131))+'11'!J131-K131-M131</f>
        <v>0</v>
      </c>
      <c r="K131" s="138">
        <v>0</v>
      </c>
      <c r="L131" s="139" t="s">
        <v>0</v>
      </c>
      <c r="M131" s="132">
        <v>0</v>
      </c>
      <c r="N131" s="133"/>
    </row>
    <row r="132" spans="1:14" x14ac:dyDescent="0.25">
      <c r="A132" s="206" t="s">
        <v>69</v>
      </c>
      <c r="B132" s="207"/>
      <c r="C132" s="176"/>
      <c r="D132" s="166"/>
      <c r="E132" s="198"/>
      <c r="F132" s="14" t="s">
        <v>75</v>
      </c>
      <c r="G132" s="44">
        <v>0</v>
      </c>
      <c r="H132" s="148" t="s">
        <v>0</v>
      </c>
      <c r="I132" s="153" t="s">
        <v>0</v>
      </c>
      <c r="J132" s="66">
        <f>SUMPRODUCT(($H132="r")*(G132)+($I132="r")*(G132))+'11'!J132-K132-M132</f>
        <v>0</v>
      </c>
      <c r="K132" s="138">
        <v>0</v>
      </c>
      <c r="L132" s="139" t="s">
        <v>0</v>
      </c>
      <c r="M132" s="132">
        <v>0</v>
      </c>
      <c r="N132" s="133"/>
    </row>
    <row r="133" spans="1:14" ht="15.75" thickBot="1" x14ac:dyDescent="0.3">
      <c r="A133" s="206" t="s">
        <v>70</v>
      </c>
      <c r="B133" s="207"/>
      <c r="C133" s="179"/>
      <c r="D133" s="168"/>
      <c r="E133" s="199"/>
      <c r="F133" s="14" t="s">
        <v>75</v>
      </c>
      <c r="G133" s="44">
        <v>0</v>
      </c>
      <c r="H133" s="149" t="s">
        <v>0</v>
      </c>
      <c r="I133" s="154" t="s">
        <v>0</v>
      </c>
      <c r="J133" s="66">
        <f>SUMPRODUCT(($H133="r")*(G133)+($I133="r")*(G133))+'11'!J133-K133-M133</f>
        <v>0</v>
      </c>
      <c r="K133" s="138">
        <v>0</v>
      </c>
      <c r="L133" s="140" t="s">
        <v>0</v>
      </c>
      <c r="M133" s="132">
        <v>0</v>
      </c>
      <c r="N133" s="134"/>
    </row>
    <row r="134" spans="1:14" ht="15.75" thickBot="1" x14ac:dyDescent="0.3">
      <c r="A134" s="29" t="s">
        <v>109</v>
      </c>
      <c r="B134" s="53"/>
      <c r="C134" s="163"/>
      <c r="D134" s="163"/>
      <c r="E134" s="195"/>
      <c r="F134" s="74" t="s">
        <v>75</v>
      </c>
      <c r="G134" s="75">
        <v>0</v>
      </c>
      <c r="H134" s="73"/>
      <c r="I134" s="67"/>
      <c r="J134" s="55" t="s">
        <v>0</v>
      </c>
      <c r="K134" s="98">
        <v>0</v>
      </c>
      <c r="L134" s="136" t="s">
        <v>0</v>
      </c>
      <c r="M134" s="98">
        <v>0</v>
      </c>
      <c r="N134" s="56" t="s">
        <v>0</v>
      </c>
    </row>
    <row r="135" spans="1:14" x14ac:dyDescent="0.25">
      <c r="A135" s="246" t="s">
        <v>71</v>
      </c>
      <c r="B135" s="247"/>
      <c r="C135" s="180"/>
      <c r="D135" s="169"/>
      <c r="E135" s="200"/>
      <c r="F135" s="14" t="s">
        <v>75</v>
      </c>
      <c r="G135" s="44">
        <v>0</v>
      </c>
      <c r="H135" s="147" t="s">
        <v>0</v>
      </c>
      <c r="I135" s="152" t="s">
        <v>0</v>
      </c>
      <c r="J135" s="66">
        <f>SUMPRODUCT(($H135="r")*(G135)+($I135="r")*(G135))+'11'!J135-K135-M135</f>
        <v>0</v>
      </c>
      <c r="K135" s="138">
        <v>0</v>
      </c>
      <c r="L135" s="141"/>
      <c r="M135" s="132">
        <v>0</v>
      </c>
      <c r="N135" s="135"/>
    </row>
    <row r="136" spans="1:14" x14ac:dyDescent="0.25">
      <c r="A136" s="246" t="s">
        <v>72</v>
      </c>
      <c r="B136" s="247"/>
      <c r="C136" s="181"/>
      <c r="D136" s="170"/>
      <c r="E136" s="201"/>
      <c r="F136" s="14" t="s">
        <v>75</v>
      </c>
      <c r="G136" s="44">
        <v>0</v>
      </c>
      <c r="H136" s="148" t="s">
        <v>0</v>
      </c>
      <c r="I136" s="153" t="s">
        <v>0</v>
      </c>
      <c r="J136" s="66">
        <f>SUMPRODUCT(($H136="r")*(G136)+($I136="r")*(G136))+'11'!J136-K136-M136</f>
        <v>0</v>
      </c>
      <c r="K136" s="138">
        <v>0</v>
      </c>
      <c r="L136" s="139"/>
      <c r="M136" s="132">
        <v>0</v>
      </c>
      <c r="N136" s="133"/>
    </row>
    <row r="137" spans="1:14" x14ac:dyDescent="0.25">
      <c r="A137" s="246" t="s">
        <v>73</v>
      </c>
      <c r="B137" s="247"/>
      <c r="C137" s="181"/>
      <c r="D137" s="170"/>
      <c r="E137" s="201"/>
      <c r="F137" s="14" t="s">
        <v>75</v>
      </c>
      <c r="G137" s="44">
        <v>0</v>
      </c>
      <c r="H137" s="148" t="s">
        <v>0</v>
      </c>
      <c r="I137" s="153" t="s">
        <v>0</v>
      </c>
      <c r="J137" s="66">
        <f>SUMPRODUCT(($H137="r")*(G137)+($I137="r")*(G137))+'11'!J137-K137-M137</f>
        <v>0</v>
      </c>
      <c r="K137" s="138">
        <v>0</v>
      </c>
      <c r="L137" s="139"/>
      <c r="M137" s="132">
        <v>0</v>
      </c>
      <c r="N137" s="133"/>
    </row>
    <row r="138" spans="1:14" x14ac:dyDescent="0.25">
      <c r="A138" s="246" t="s">
        <v>102</v>
      </c>
      <c r="B138" s="247"/>
      <c r="C138" s="181"/>
      <c r="D138" s="170"/>
      <c r="E138" s="201"/>
      <c r="F138" s="14" t="s">
        <v>75</v>
      </c>
      <c r="G138" s="44">
        <v>0</v>
      </c>
      <c r="H138" s="148" t="s">
        <v>0</v>
      </c>
      <c r="I138" s="153" t="s">
        <v>0</v>
      </c>
      <c r="J138" s="66">
        <f>SUMPRODUCT(($H138="r")*(G138)+($I138="r")*(G138))+'11'!J138-K138-M138</f>
        <v>0</v>
      </c>
      <c r="K138" s="138">
        <v>0</v>
      </c>
      <c r="L138" s="139"/>
      <c r="M138" s="132">
        <v>0</v>
      </c>
      <c r="N138" s="133"/>
    </row>
    <row r="139" spans="1:14" x14ac:dyDescent="0.25">
      <c r="A139" s="246" t="s">
        <v>103</v>
      </c>
      <c r="B139" s="247"/>
      <c r="C139" s="181"/>
      <c r="D139" s="170"/>
      <c r="E139" s="201"/>
      <c r="F139" s="14" t="s">
        <v>75</v>
      </c>
      <c r="G139" s="44">
        <v>0</v>
      </c>
      <c r="H139" s="148" t="s">
        <v>0</v>
      </c>
      <c r="I139" s="153" t="s">
        <v>0</v>
      </c>
      <c r="J139" s="66">
        <f>SUMPRODUCT(($H139="r")*(G139)+($I139="r")*(G139))+'11'!J139-K139-M139</f>
        <v>0</v>
      </c>
      <c r="K139" s="138">
        <v>0</v>
      </c>
      <c r="L139" s="139"/>
      <c r="M139" s="132">
        <v>0</v>
      </c>
      <c r="N139" s="133"/>
    </row>
    <row r="140" spans="1:14" x14ac:dyDescent="0.25">
      <c r="A140" s="246" t="s">
        <v>104</v>
      </c>
      <c r="B140" s="247"/>
      <c r="C140" s="181"/>
      <c r="D140" s="170"/>
      <c r="E140" s="201"/>
      <c r="F140" s="14" t="s">
        <v>75</v>
      </c>
      <c r="G140" s="44">
        <v>0</v>
      </c>
      <c r="H140" s="148" t="s">
        <v>0</v>
      </c>
      <c r="I140" s="153" t="s">
        <v>0</v>
      </c>
      <c r="J140" s="66">
        <f>SUMPRODUCT(($H140="r")*(G140)+($I140="r")*(G140))+'11'!J140-K140-M140</f>
        <v>0</v>
      </c>
      <c r="K140" s="138">
        <v>0</v>
      </c>
      <c r="L140" s="139"/>
      <c r="M140" s="132">
        <v>0</v>
      </c>
      <c r="N140" s="133"/>
    </row>
    <row r="141" spans="1:14" ht="15.75" thickBot="1" x14ac:dyDescent="0.3">
      <c r="A141" s="246" t="s">
        <v>105</v>
      </c>
      <c r="B141" s="247"/>
      <c r="C141" s="181"/>
      <c r="D141" s="170"/>
      <c r="E141" s="201"/>
      <c r="F141" s="14" t="s">
        <v>75</v>
      </c>
      <c r="G141" s="44">
        <v>0</v>
      </c>
      <c r="H141" s="149" t="s">
        <v>0</v>
      </c>
      <c r="I141" s="154" t="s">
        <v>0</v>
      </c>
      <c r="J141" s="66">
        <f>SUMPRODUCT(($H141="r")*(G141)+($I141="r")*(G141))+'11'!J141-K141-M141</f>
        <v>0</v>
      </c>
      <c r="K141" s="138">
        <v>0</v>
      </c>
      <c r="L141" s="139"/>
      <c r="M141" s="132">
        <v>0</v>
      </c>
      <c r="N141" s="133"/>
    </row>
    <row r="142" spans="1:14"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84"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78"/>
      <c r="B144" s="78"/>
      <c r="C144" s="171"/>
      <c r="D144" s="171"/>
      <c r="E144" s="171"/>
      <c r="F144" s="79"/>
      <c r="G144" s="22"/>
      <c r="H144" s="43"/>
      <c r="I144" s="43"/>
    </row>
    <row r="145" spans="1:11" x14ac:dyDescent="0.25">
      <c r="A145" s="77"/>
      <c r="B145" s="77"/>
      <c r="C145" s="51"/>
      <c r="D145" s="51"/>
      <c r="E145" s="51"/>
      <c r="F145" s="77"/>
      <c r="G145" s="77"/>
      <c r="H145" s="43"/>
      <c r="I145" s="43"/>
      <c r="J145" s="32"/>
    </row>
    <row r="146" spans="1:11" x14ac:dyDescent="0.25">
      <c r="A146" s="117" t="s">
        <v>110</v>
      </c>
      <c r="B146" s="77"/>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67" t="s">
        <v>0</v>
      </c>
      <c r="B148" s="268"/>
      <c r="C148" s="268"/>
      <c r="D148" s="268"/>
      <c r="E148" s="268"/>
      <c r="F148" s="269"/>
      <c r="G148" s="41">
        <v>0</v>
      </c>
      <c r="H148" s="222">
        <f>G148/60</f>
        <v>0</v>
      </c>
      <c r="I148" s="223"/>
      <c r="J148" s="35"/>
    </row>
    <row r="149" spans="1:11" x14ac:dyDescent="0.25">
      <c r="A149" s="267" t="s">
        <v>0</v>
      </c>
      <c r="B149" s="268"/>
      <c r="C149" s="268"/>
      <c r="D149" s="268"/>
      <c r="E149" s="268"/>
      <c r="F149" s="269"/>
      <c r="G149" s="41">
        <v>0</v>
      </c>
      <c r="H149" s="222">
        <f t="shared" ref="H149:H157" si="0">G149/60</f>
        <v>0</v>
      </c>
      <c r="I149" s="223"/>
      <c r="J149" s="35"/>
    </row>
    <row r="150" spans="1:11" x14ac:dyDescent="0.25">
      <c r="A150" s="267" t="s">
        <v>0</v>
      </c>
      <c r="B150" s="268"/>
      <c r="C150" s="268"/>
      <c r="D150" s="268"/>
      <c r="E150" s="268"/>
      <c r="F150" s="269"/>
      <c r="G150" s="41">
        <v>0</v>
      </c>
      <c r="H150" s="222">
        <f t="shared" si="0"/>
        <v>0</v>
      </c>
      <c r="I150" s="223"/>
      <c r="J150" s="35"/>
    </row>
    <row r="151" spans="1:11" x14ac:dyDescent="0.25">
      <c r="A151" s="267" t="s">
        <v>0</v>
      </c>
      <c r="B151" s="268"/>
      <c r="C151" s="268"/>
      <c r="D151" s="268"/>
      <c r="E151" s="268"/>
      <c r="F151" s="269"/>
      <c r="G151" s="41">
        <v>0</v>
      </c>
      <c r="H151" s="222">
        <f t="shared" si="0"/>
        <v>0</v>
      </c>
      <c r="I151" s="223"/>
      <c r="J151" s="35"/>
    </row>
    <row r="152" spans="1:11" x14ac:dyDescent="0.25">
      <c r="A152" s="267" t="s">
        <v>0</v>
      </c>
      <c r="B152" s="268"/>
      <c r="C152" s="268"/>
      <c r="D152" s="268"/>
      <c r="E152" s="268"/>
      <c r="F152" s="269"/>
      <c r="G152" s="41">
        <v>0</v>
      </c>
      <c r="H152" s="222">
        <f t="shared" si="0"/>
        <v>0</v>
      </c>
      <c r="I152" s="223"/>
      <c r="J152" s="35"/>
    </row>
    <row r="153" spans="1:11" x14ac:dyDescent="0.25">
      <c r="A153" s="267" t="s">
        <v>0</v>
      </c>
      <c r="B153" s="268"/>
      <c r="C153" s="268"/>
      <c r="D153" s="268"/>
      <c r="E153" s="268"/>
      <c r="F153" s="269"/>
      <c r="G153" s="41">
        <v>0</v>
      </c>
      <c r="H153" s="222">
        <f t="shared" si="0"/>
        <v>0</v>
      </c>
      <c r="I153" s="223"/>
      <c r="J153" s="35"/>
    </row>
    <row r="154" spans="1:11" x14ac:dyDescent="0.25">
      <c r="A154" s="267" t="s">
        <v>0</v>
      </c>
      <c r="B154" s="268"/>
      <c r="C154" s="268"/>
      <c r="D154" s="268"/>
      <c r="E154" s="268"/>
      <c r="F154" s="269"/>
      <c r="G154" s="41">
        <v>0</v>
      </c>
      <c r="H154" s="222">
        <f t="shared" si="0"/>
        <v>0</v>
      </c>
      <c r="I154" s="223"/>
      <c r="J154" s="35"/>
    </row>
    <row r="155" spans="1:11" x14ac:dyDescent="0.25">
      <c r="A155" s="267" t="s">
        <v>0</v>
      </c>
      <c r="B155" s="268"/>
      <c r="C155" s="268"/>
      <c r="D155" s="268"/>
      <c r="E155" s="268"/>
      <c r="F155" s="269"/>
      <c r="G155" s="41">
        <v>0</v>
      </c>
      <c r="H155" s="222">
        <f t="shared" si="0"/>
        <v>0</v>
      </c>
      <c r="I155" s="223"/>
      <c r="J155" s="35"/>
    </row>
    <row r="156" spans="1:11" x14ac:dyDescent="0.25">
      <c r="A156" s="267" t="s">
        <v>0</v>
      </c>
      <c r="B156" s="268"/>
      <c r="C156" s="268"/>
      <c r="D156" s="268"/>
      <c r="E156" s="268"/>
      <c r="F156" s="269"/>
      <c r="G156" s="41">
        <v>0</v>
      </c>
      <c r="H156" s="222">
        <f t="shared" si="0"/>
        <v>0</v>
      </c>
      <c r="I156" s="223"/>
      <c r="J156" s="35"/>
    </row>
    <row r="157" spans="1:11" x14ac:dyDescent="0.25">
      <c r="A157" s="267" t="s">
        <v>0</v>
      </c>
      <c r="B157" s="268"/>
      <c r="C157" s="268"/>
      <c r="D157" s="268"/>
      <c r="E157" s="268"/>
      <c r="F157" s="269"/>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0</v>
      </c>
      <c r="I159" s="219"/>
      <c r="J159" s="35"/>
    </row>
    <row r="160" spans="1:11" x14ac:dyDescent="0.25">
      <c r="A160" s="80"/>
      <c r="B160" s="80"/>
      <c r="C160" s="172"/>
      <c r="D160" s="172"/>
      <c r="E160" s="172"/>
      <c r="F160" s="92" t="s">
        <v>119</v>
      </c>
      <c r="G160" s="40">
        <v>0</v>
      </c>
      <c r="H160" s="220">
        <f>H159*G160</f>
        <v>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6"/>
      <c r="G162" s="40"/>
      <c r="H162" s="64"/>
      <c r="I162" s="64"/>
      <c r="J162" s="35"/>
    </row>
    <row r="163" spans="1:10" x14ac:dyDescent="0.25">
      <c r="A163" s="120" t="s">
        <v>124</v>
      </c>
      <c r="B163" s="39"/>
      <c r="C163" s="173"/>
      <c r="D163" s="173"/>
      <c r="E163" s="173"/>
      <c r="F163" s="76"/>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67" t="s">
        <v>0</v>
      </c>
      <c r="B165" s="268"/>
      <c r="C165" s="268"/>
      <c r="D165" s="268"/>
      <c r="E165" s="268"/>
      <c r="F165" s="269"/>
      <c r="G165" s="41">
        <v>0</v>
      </c>
      <c r="H165" s="239">
        <f>G165/60</f>
        <v>0</v>
      </c>
      <c r="I165" s="240"/>
      <c r="J165" s="35"/>
    </row>
    <row r="166" spans="1:10" x14ac:dyDescent="0.25">
      <c r="A166" s="267" t="s">
        <v>0</v>
      </c>
      <c r="B166" s="268"/>
      <c r="C166" s="268"/>
      <c r="D166" s="268"/>
      <c r="E166" s="268"/>
      <c r="F166" s="269"/>
      <c r="G166" s="41">
        <v>0</v>
      </c>
      <c r="H166" s="239">
        <f t="shared" ref="H166:H174" si="2">G166/60</f>
        <v>0</v>
      </c>
      <c r="I166" s="240"/>
      <c r="J166" s="35"/>
    </row>
    <row r="167" spans="1:10" x14ac:dyDescent="0.25">
      <c r="A167" s="267" t="s">
        <v>0</v>
      </c>
      <c r="B167" s="268"/>
      <c r="C167" s="268"/>
      <c r="D167" s="268"/>
      <c r="E167" s="268"/>
      <c r="F167" s="269"/>
      <c r="G167" s="41">
        <v>0</v>
      </c>
      <c r="H167" s="239">
        <f t="shared" si="2"/>
        <v>0</v>
      </c>
      <c r="I167" s="240"/>
      <c r="J167" s="35"/>
    </row>
    <row r="168" spans="1:10" x14ac:dyDescent="0.25">
      <c r="A168" s="267" t="s">
        <v>0</v>
      </c>
      <c r="B168" s="268"/>
      <c r="C168" s="268"/>
      <c r="D168" s="268"/>
      <c r="E168" s="268"/>
      <c r="F168" s="269"/>
      <c r="G168" s="41">
        <v>0</v>
      </c>
      <c r="H168" s="239">
        <f t="shared" si="2"/>
        <v>0</v>
      </c>
      <c r="I168" s="240"/>
      <c r="J168" s="35"/>
    </row>
    <row r="169" spans="1:10" x14ac:dyDescent="0.25">
      <c r="A169" s="267" t="s">
        <v>0</v>
      </c>
      <c r="B169" s="268"/>
      <c r="C169" s="268"/>
      <c r="D169" s="268"/>
      <c r="E169" s="268"/>
      <c r="F169" s="269"/>
      <c r="G169" s="41">
        <v>0</v>
      </c>
      <c r="H169" s="239">
        <f t="shared" si="2"/>
        <v>0</v>
      </c>
      <c r="I169" s="240"/>
      <c r="J169" s="35"/>
    </row>
    <row r="170" spans="1:10" x14ac:dyDescent="0.25">
      <c r="A170" s="267" t="s">
        <v>0</v>
      </c>
      <c r="B170" s="268"/>
      <c r="C170" s="268"/>
      <c r="D170" s="268"/>
      <c r="E170" s="268"/>
      <c r="F170" s="269"/>
      <c r="G170" s="41">
        <v>0</v>
      </c>
      <c r="H170" s="239">
        <f t="shared" si="2"/>
        <v>0</v>
      </c>
      <c r="I170" s="240"/>
      <c r="J170" s="35"/>
    </row>
    <row r="171" spans="1:10" x14ac:dyDescent="0.25">
      <c r="A171" s="267" t="s">
        <v>0</v>
      </c>
      <c r="B171" s="268"/>
      <c r="C171" s="268"/>
      <c r="D171" s="268"/>
      <c r="E171" s="268"/>
      <c r="F171" s="269"/>
      <c r="G171" s="41">
        <v>0</v>
      </c>
      <c r="H171" s="239">
        <f t="shared" si="2"/>
        <v>0</v>
      </c>
      <c r="I171" s="240"/>
      <c r="J171" s="35"/>
    </row>
    <row r="172" spans="1:10" x14ac:dyDescent="0.25">
      <c r="A172" s="267" t="s">
        <v>0</v>
      </c>
      <c r="B172" s="268"/>
      <c r="C172" s="268"/>
      <c r="D172" s="268"/>
      <c r="E172" s="268"/>
      <c r="F172" s="269"/>
      <c r="G172" s="41">
        <v>0</v>
      </c>
      <c r="H172" s="239">
        <f t="shared" si="2"/>
        <v>0</v>
      </c>
      <c r="I172" s="240"/>
      <c r="J172" s="35"/>
    </row>
    <row r="173" spans="1:10" x14ac:dyDescent="0.25">
      <c r="A173" s="267" t="s">
        <v>0</v>
      </c>
      <c r="B173" s="268"/>
      <c r="C173" s="268"/>
      <c r="D173" s="268"/>
      <c r="E173" s="268"/>
      <c r="F173" s="269"/>
      <c r="G173" s="41">
        <v>0</v>
      </c>
      <c r="H173" s="239">
        <f t="shared" ref="H173" si="3">G173/60</f>
        <v>0</v>
      </c>
      <c r="I173" s="240"/>
      <c r="J173" s="35"/>
    </row>
    <row r="174" spans="1:10" x14ac:dyDescent="0.25">
      <c r="A174" s="267" t="s">
        <v>0</v>
      </c>
      <c r="B174" s="268"/>
      <c r="C174" s="268"/>
      <c r="D174" s="268"/>
      <c r="E174" s="268"/>
      <c r="F174" s="269"/>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67" t="s">
        <v>0</v>
      </c>
      <c r="B181" s="268"/>
      <c r="C181" s="268"/>
      <c r="D181" s="268"/>
      <c r="E181" s="268"/>
      <c r="F181" s="269"/>
      <c r="G181" s="41">
        <v>0</v>
      </c>
      <c r="H181" s="222">
        <f>G181/60</f>
        <v>0</v>
      </c>
      <c r="I181" s="223"/>
      <c r="J181" s="35"/>
    </row>
    <row r="182" spans="1:11" hidden="1" x14ac:dyDescent="0.25">
      <c r="A182" s="267" t="s">
        <v>0</v>
      </c>
      <c r="B182" s="268"/>
      <c r="C182" s="268"/>
      <c r="D182" s="268"/>
      <c r="E182" s="268"/>
      <c r="F182" s="269"/>
      <c r="G182" s="41">
        <v>0</v>
      </c>
      <c r="H182" s="222">
        <f t="shared" ref="H182:H191" si="4">G182/60</f>
        <v>0</v>
      </c>
      <c r="I182" s="223"/>
      <c r="J182" s="35"/>
    </row>
    <row r="183" spans="1:11" hidden="1" x14ac:dyDescent="0.25">
      <c r="A183" s="267" t="s">
        <v>0</v>
      </c>
      <c r="B183" s="268"/>
      <c r="C183" s="268"/>
      <c r="D183" s="268"/>
      <c r="E183" s="268"/>
      <c r="F183" s="269"/>
      <c r="G183" s="41">
        <v>0</v>
      </c>
      <c r="H183" s="222">
        <f t="shared" si="4"/>
        <v>0</v>
      </c>
      <c r="I183" s="223"/>
      <c r="J183" s="35"/>
    </row>
    <row r="184" spans="1:11" hidden="1" x14ac:dyDescent="0.25">
      <c r="A184" s="267" t="s">
        <v>0</v>
      </c>
      <c r="B184" s="268"/>
      <c r="C184" s="268"/>
      <c r="D184" s="268"/>
      <c r="E184" s="268"/>
      <c r="F184" s="269"/>
      <c r="G184" s="41">
        <v>0</v>
      </c>
      <c r="H184" s="222">
        <f t="shared" si="4"/>
        <v>0</v>
      </c>
      <c r="I184" s="223"/>
      <c r="J184" s="35"/>
    </row>
    <row r="185" spans="1:11" hidden="1" x14ac:dyDescent="0.25">
      <c r="A185" s="267" t="s">
        <v>0</v>
      </c>
      <c r="B185" s="268"/>
      <c r="C185" s="268"/>
      <c r="D185" s="268"/>
      <c r="E185" s="268"/>
      <c r="F185" s="269"/>
      <c r="G185" s="41">
        <v>0</v>
      </c>
      <c r="H185" s="222">
        <f t="shared" si="4"/>
        <v>0</v>
      </c>
      <c r="I185" s="223"/>
      <c r="J185" s="35"/>
    </row>
    <row r="186" spans="1:11" hidden="1" x14ac:dyDescent="0.25">
      <c r="A186" s="267" t="s">
        <v>0</v>
      </c>
      <c r="B186" s="268"/>
      <c r="C186" s="268"/>
      <c r="D186" s="268"/>
      <c r="E186" s="268"/>
      <c r="F186" s="269"/>
      <c r="G186" s="41">
        <v>0</v>
      </c>
      <c r="H186" s="222">
        <f t="shared" si="4"/>
        <v>0</v>
      </c>
      <c r="I186" s="223"/>
      <c r="J186" s="35"/>
    </row>
    <row r="187" spans="1:11" hidden="1" x14ac:dyDescent="0.25">
      <c r="A187" s="267" t="s">
        <v>0</v>
      </c>
      <c r="B187" s="268"/>
      <c r="C187" s="268"/>
      <c r="D187" s="268"/>
      <c r="E187" s="268"/>
      <c r="F187" s="269"/>
      <c r="G187" s="41">
        <v>0</v>
      </c>
      <c r="H187" s="222">
        <f t="shared" si="4"/>
        <v>0</v>
      </c>
      <c r="I187" s="223"/>
      <c r="J187" s="35"/>
    </row>
    <row r="188" spans="1:11" hidden="1" x14ac:dyDescent="0.25">
      <c r="A188" s="267" t="s">
        <v>0</v>
      </c>
      <c r="B188" s="268"/>
      <c r="C188" s="268"/>
      <c r="D188" s="268"/>
      <c r="E188" s="268"/>
      <c r="F188" s="269"/>
      <c r="G188" s="41">
        <v>0</v>
      </c>
      <c r="H188" s="222">
        <f t="shared" si="4"/>
        <v>0</v>
      </c>
      <c r="I188" s="223"/>
      <c r="J188" s="35"/>
    </row>
    <row r="189" spans="1:11" hidden="1" x14ac:dyDescent="0.25">
      <c r="A189" s="267" t="s">
        <v>0</v>
      </c>
      <c r="B189" s="268"/>
      <c r="C189" s="268"/>
      <c r="D189" s="268"/>
      <c r="E189" s="268"/>
      <c r="F189" s="269"/>
      <c r="G189" s="41">
        <v>0</v>
      </c>
      <c r="H189" s="222">
        <f t="shared" si="4"/>
        <v>0</v>
      </c>
      <c r="I189" s="223"/>
      <c r="J189" s="35"/>
    </row>
    <row r="190" spans="1:11" hidden="1" x14ac:dyDescent="0.25">
      <c r="A190" s="267" t="s">
        <v>0</v>
      </c>
      <c r="B190" s="268"/>
      <c r="C190" s="268"/>
      <c r="D190" s="268"/>
      <c r="E190" s="268"/>
      <c r="F190" s="269"/>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67" t="s">
        <v>0</v>
      </c>
      <c r="B198" s="268"/>
      <c r="C198" s="268"/>
      <c r="D198" s="268"/>
      <c r="E198" s="268"/>
      <c r="F198" s="269"/>
      <c r="G198" s="41">
        <v>0</v>
      </c>
      <c r="H198" s="222">
        <f>G198/60</f>
        <v>0</v>
      </c>
      <c r="I198" s="223"/>
      <c r="J198" s="35"/>
    </row>
    <row r="199" spans="1:11" hidden="1" x14ac:dyDescent="0.25">
      <c r="A199" s="267" t="s">
        <v>0</v>
      </c>
      <c r="B199" s="268"/>
      <c r="C199" s="268"/>
      <c r="D199" s="268"/>
      <c r="E199" s="268"/>
      <c r="F199" s="269"/>
      <c r="G199" s="41">
        <v>0</v>
      </c>
      <c r="H199" s="222">
        <f t="shared" ref="H199:H207" si="5">G199/60</f>
        <v>0</v>
      </c>
      <c r="I199" s="223"/>
      <c r="J199" s="35"/>
    </row>
    <row r="200" spans="1:11" hidden="1" x14ac:dyDescent="0.25">
      <c r="A200" s="267" t="s">
        <v>0</v>
      </c>
      <c r="B200" s="268"/>
      <c r="C200" s="268"/>
      <c r="D200" s="268"/>
      <c r="E200" s="268"/>
      <c r="F200" s="269"/>
      <c r="G200" s="41">
        <v>0</v>
      </c>
      <c r="H200" s="222">
        <f t="shared" si="5"/>
        <v>0</v>
      </c>
      <c r="I200" s="223"/>
      <c r="J200" s="35"/>
    </row>
    <row r="201" spans="1:11" hidden="1" x14ac:dyDescent="0.25">
      <c r="A201" s="267" t="s">
        <v>0</v>
      </c>
      <c r="B201" s="268"/>
      <c r="C201" s="268"/>
      <c r="D201" s="268"/>
      <c r="E201" s="268"/>
      <c r="F201" s="269"/>
      <c r="G201" s="41">
        <v>0</v>
      </c>
      <c r="H201" s="222">
        <f t="shared" si="5"/>
        <v>0</v>
      </c>
      <c r="I201" s="223"/>
      <c r="J201" s="35"/>
    </row>
    <row r="202" spans="1:11" hidden="1" x14ac:dyDescent="0.25">
      <c r="A202" s="267" t="s">
        <v>0</v>
      </c>
      <c r="B202" s="268"/>
      <c r="C202" s="268"/>
      <c r="D202" s="268"/>
      <c r="E202" s="268"/>
      <c r="F202" s="269"/>
      <c r="G202" s="41">
        <v>0</v>
      </c>
      <c r="H202" s="222">
        <f t="shared" si="5"/>
        <v>0</v>
      </c>
      <c r="I202" s="223"/>
      <c r="J202" s="35"/>
    </row>
    <row r="203" spans="1:11" hidden="1" x14ac:dyDescent="0.25">
      <c r="A203" s="267" t="s">
        <v>0</v>
      </c>
      <c r="B203" s="268"/>
      <c r="C203" s="268"/>
      <c r="D203" s="268"/>
      <c r="E203" s="268"/>
      <c r="F203" s="269"/>
      <c r="G203" s="41">
        <v>0</v>
      </c>
      <c r="H203" s="222">
        <f t="shared" si="5"/>
        <v>0</v>
      </c>
      <c r="I203" s="223"/>
      <c r="J203" s="35"/>
    </row>
    <row r="204" spans="1:11" hidden="1" x14ac:dyDescent="0.25">
      <c r="A204" s="267" t="s">
        <v>0</v>
      </c>
      <c r="B204" s="268"/>
      <c r="C204" s="268"/>
      <c r="D204" s="268"/>
      <c r="E204" s="268"/>
      <c r="F204" s="269"/>
      <c r="G204" s="41">
        <v>0</v>
      </c>
      <c r="H204" s="222">
        <f t="shared" si="5"/>
        <v>0</v>
      </c>
      <c r="I204" s="223"/>
      <c r="J204" s="35"/>
    </row>
    <row r="205" spans="1:11" hidden="1" x14ac:dyDescent="0.25">
      <c r="A205" s="267" t="s">
        <v>0</v>
      </c>
      <c r="B205" s="268"/>
      <c r="C205" s="268"/>
      <c r="D205" s="268"/>
      <c r="E205" s="268"/>
      <c r="F205" s="269"/>
      <c r="G205" s="41">
        <v>0</v>
      </c>
      <c r="H205" s="222">
        <f t="shared" si="5"/>
        <v>0</v>
      </c>
      <c r="I205" s="223"/>
      <c r="J205" s="35"/>
    </row>
    <row r="206" spans="1:11" hidden="1" x14ac:dyDescent="0.25">
      <c r="A206" s="267" t="s">
        <v>0</v>
      </c>
      <c r="B206" s="268"/>
      <c r="C206" s="268"/>
      <c r="D206" s="268"/>
      <c r="E206" s="268"/>
      <c r="F206" s="269"/>
      <c r="G206" s="41">
        <v>0</v>
      </c>
      <c r="H206" s="222">
        <f t="shared" si="5"/>
        <v>0</v>
      </c>
      <c r="I206" s="223"/>
      <c r="J206" s="35"/>
    </row>
    <row r="207" spans="1:11" hidden="1" x14ac:dyDescent="0.25">
      <c r="A207" s="267" t="s">
        <v>0</v>
      </c>
      <c r="B207" s="268"/>
      <c r="C207" s="268"/>
      <c r="D207" s="268"/>
      <c r="E207" s="268"/>
      <c r="F207" s="269"/>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0</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73" t="s">
        <v>0</v>
      </c>
      <c r="B216" s="273"/>
      <c r="C216" s="273"/>
      <c r="D216" s="273"/>
      <c r="E216" s="273"/>
      <c r="F216" s="273"/>
      <c r="G216" s="273"/>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0</v>
      </c>
      <c r="I218" s="271"/>
    </row>
    <row r="219" spans="1:10" x14ac:dyDescent="0.25">
      <c r="A219" s="2" t="s">
        <v>0</v>
      </c>
      <c r="H219" s="86" t="s">
        <v>0</v>
      </c>
      <c r="I219" s="86"/>
    </row>
  </sheetData>
  <sheetProtection password="CEEF" sheet="1" objects="1" scenarios="1" formatRows="0"/>
  <mergeCells count="234">
    <mergeCell ref="A2:N2"/>
    <mergeCell ref="C26:D26"/>
    <mergeCell ref="C46:D46"/>
    <mergeCell ref="C66:D66"/>
    <mergeCell ref="C86:D86"/>
    <mergeCell ref="C106:D106"/>
    <mergeCell ref="C126:D126"/>
    <mergeCell ref="A204:F204"/>
    <mergeCell ref="A3:B3"/>
    <mergeCell ref="C6:D6"/>
    <mergeCell ref="J4:N4"/>
    <mergeCell ref="A155:F155"/>
    <mergeCell ref="H159:I159"/>
    <mergeCell ref="A122:F122"/>
    <mergeCell ref="A123:F123"/>
    <mergeCell ref="A142:F142"/>
    <mergeCell ref="H147:I147"/>
    <mergeCell ref="H148:I148"/>
    <mergeCell ref="H157:I157"/>
    <mergeCell ref="H158:I158"/>
    <mergeCell ref="H150:I150"/>
    <mergeCell ref="H151:I151"/>
    <mergeCell ref="H152:I152"/>
    <mergeCell ref="A159:G159"/>
    <mergeCell ref="A27:B27"/>
    <mergeCell ref="A28:B28"/>
    <mergeCell ref="A29:B29"/>
    <mergeCell ref="A30:B30"/>
    <mergeCell ref="A31:B31"/>
    <mergeCell ref="C5:D5"/>
    <mergeCell ref="H5:I5"/>
    <mergeCell ref="A22:F22"/>
    <mergeCell ref="A7:B7"/>
    <mergeCell ref="A8:B8"/>
    <mergeCell ref="A9:B9"/>
    <mergeCell ref="A10:B10"/>
    <mergeCell ref="A11:B11"/>
    <mergeCell ref="A12:B12"/>
    <mergeCell ref="A13:B13"/>
    <mergeCell ref="A15:B15"/>
    <mergeCell ref="A16:B16"/>
    <mergeCell ref="A17:B17"/>
    <mergeCell ref="A18:B18"/>
    <mergeCell ref="A19:B19"/>
    <mergeCell ref="A20:B20"/>
    <mergeCell ref="A21:B21"/>
    <mergeCell ref="A158:F158"/>
    <mergeCell ref="A206:F206"/>
    <mergeCell ref="A173:F173"/>
    <mergeCell ref="A174:F174"/>
    <mergeCell ref="A181:F181"/>
    <mergeCell ref="A182:F182"/>
    <mergeCell ref="A183:F183"/>
    <mergeCell ref="A184:F184"/>
    <mergeCell ref="A185:F185"/>
    <mergeCell ref="A186:F186"/>
    <mergeCell ref="A187:F187"/>
    <mergeCell ref="A188:F188"/>
    <mergeCell ref="A189:F189"/>
    <mergeCell ref="A190:F190"/>
    <mergeCell ref="A198:F198"/>
    <mergeCell ref="A199:F199"/>
    <mergeCell ref="A200:F200"/>
    <mergeCell ref="A201:F201"/>
    <mergeCell ref="A202:F202"/>
    <mergeCell ref="A203:F203"/>
    <mergeCell ref="A191:F191"/>
    <mergeCell ref="A205:F205"/>
    <mergeCell ref="A1:N1"/>
    <mergeCell ref="H218:I218"/>
    <mergeCell ref="A23:F23"/>
    <mergeCell ref="A143:F143"/>
    <mergeCell ref="A42:F42"/>
    <mergeCell ref="A43:F43"/>
    <mergeCell ref="A62:F62"/>
    <mergeCell ref="A63:F63"/>
    <mergeCell ref="A82:F82"/>
    <mergeCell ref="A83:F83"/>
    <mergeCell ref="A102:F102"/>
    <mergeCell ref="A103:F103"/>
    <mergeCell ref="H166:I166"/>
    <mergeCell ref="H167:I167"/>
    <mergeCell ref="H149:I149"/>
    <mergeCell ref="H164:I164"/>
    <mergeCell ref="H156:I156"/>
    <mergeCell ref="A148:F148"/>
    <mergeCell ref="A149:F149"/>
    <mergeCell ref="A150:F150"/>
    <mergeCell ref="A151:F151"/>
    <mergeCell ref="A152:F152"/>
    <mergeCell ref="A153:F153"/>
    <mergeCell ref="A154:F154"/>
    <mergeCell ref="H154:I154"/>
    <mergeCell ref="H155:I155"/>
    <mergeCell ref="H153:I153"/>
    <mergeCell ref="A128:B128"/>
    <mergeCell ref="A156:F156"/>
    <mergeCell ref="A157:F157"/>
    <mergeCell ref="A140:B140"/>
    <mergeCell ref="A141:B141"/>
    <mergeCell ref="A135:B135"/>
    <mergeCell ref="A136:B136"/>
    <mergeCell ref="A137:B137"/>
    <mergeCell ref="A138:B138"/>
    <mergeCell ref="A139:B139"/>
    <mergeCell ref="A129:B129"/>
    <mergeCell ref="A130:B130"/>
    <mergeCell ref="A131:B131"/>
    <mergeCell ref="A132:B132"/>
    <mergeCell ref="A133:B133"/>
    <mergeCell ref="H198:I198"/>
    <mergeCell ref="H199:I199"/>
    <mergeCell ref="H200:I200"/>
    <mergeCell ref="H190:I190"/>
    <mergeCell ref="H191:I191"/>
    <mergeCell ref="H193:I193"/>
    <mergeCell ref="H197:I197"/>
    <mergeCell ref="H176:I176"/>
    <mergeCell ref="H172:I172"/>
    <mergeCell ref="H174:I174"/>
    <mergeCell ref="H186:I186"/>
    <mergeCell ref="H187:I187"/>
    <mergeCell ref="H188:I188"/>
    <mergeCell ref="H189:I189"/>
    <mergeCell ref="H160:I160"/>
    <mergeCell ref="A175:G175"/>
    <mergeCell ref="H175:I175"/>
    <mergeCell ref="H171:I171"/>
    <mergeCell ref="H173:I173"/>
    <mergeCell ref="H165:I165"/>
    <mergeCell ref="A192:G192"/>
    <mergeCell ref="H192:I192"/>
    <mergeCell ref="H180:I180"/>
    <mergeCell ref="H181:I181"/>
    <mergeCell ref="H182:I182"/>
    <mergeCell ref="H183:I183"/>
    <mergeCell ref="H184:I184"/>
    <mergeCell ref="H185:I185"/>
    <mergeCell ref="H169:I169"/>
    <mergeCell ref="H170:I170"/>
    <mergeCell ref="A165:F165"/>
    <mergeCell ref="A166:F166"/>
    <mergeCell ref="A167:F167"/>
    <mergeCell ref="A168:F168"/>
    <mergeCell ref="A169:F169"/>
    <mergeCell ref="A170:F170"/>
    <mergeCell ref="A171:F171"/>
    <mergeCell ref="A172:F172"/>
    <mergeCell ref="H217:I217"/>
    <mergeCell ref="H207:I207"/>
    <mergeCell ref="A208:G208"/>
    <mergeCell ref="H208:I208"/>
    <mergeCell ref="H209:I209"/>
    <mergeCell ref="A216:G216"/>
    <mergeCell ref="H216:I216"/>
    <mergeCell ref="H215:I215"/>
    <mergeCell ref="A215:G215"/>
    <mergeCell ref="A213:G213"/>
    <mergeCell ref="H213:I213"/>
    <mergeCell ref="H212:I212"/>
    <mergeCell ref="A207:F207"/>
    <mergeCell ref="H206:I206"/>
    <mergeCell ref="H204:I204"/>
    <mergeCell ref="H205:I205"/>
    <mergeCell ref="H201:I201"/>
    <mergeCell ref="H202:I202"/>
    <mergeCell ref="H168:I168"/>
    <mergeCell ref="H203:I203"/>
    <mergeCell ref="A33:B33"/>
    <mergeCell ref="A35:B35"/>
    <mergeCell ref="A36:B36"/>
    <mergeCell ref="A37:B37"/>
    <mergeCell ref="A38:B38"/>
    <mergeCell ref="A57:B57"/>
    <mergeCell ref="A58:B58"/>
    <mergeCell ref="A59:B59"/>
    <mergeCell ref="A81:B81"/>
    <mergeCell ref="A87:B87"/>
    <mergeCell ref="A88:B88"/>
    <mergeCell ref="A89:B89"/>
    <mergeCell ref="A90:B90"/>
    <mergeCell ref="A77:B77"/>
    <mergeCell ref="A78:B78"/>
    <mergeCell ref="A79:B79"/>
    <mergeCell ref="A80:B80"/>
    <mergeCell ref="A32:B32"/>
    <mergeCell ref="A49:B49"/>
    <mergeCell ref="A50:B50"/>
    <mergeCell ref="A51:B51"/>
    <mergeCell ref="A76:B76"/>
    <mergeCell ref="A52:B52"/>
    <mergeCell ref="A53:B53"/>
    <mergeCell ref="A39:B39"/>
    <mergeCell ref="A40:B40"/>
    <mergeCell ref="A41:B41"/>
    <mergeCell ref="A47:B47"/>
    <mergeCell ref="A48:B48"/>
    <mergeCell ref="A60:B60"/>
    <mergeCell ref="A61:B61"/>
    <mergeCell ref="A70:B70"/>
    <mergeCell ref="A71:B71"/>
    <mergeCell ref="A72:B72"/>
    <mergeCell ref="A73:B73"/>
    <mergeCell ref="A75:B75"/>
    <mergeCell ref="A67:B67"/>
    <mergeCell ref="A68:B68"/>
    <mergeCell ref="A107:B107"/>
    <mergeCell ref="A108:B108"/>
    <mergeCell ref="A109:B109"/>
    <mergeCell ref="A110:B110"/>
    <mergeCell ref="A111:B111"/>
    <mergeCell ref="A69:B69"/>
    <mergeCell ref="A55:B55"/>
    <mergeCell ref="A56:B56"/>
    <mergeCell ref="A100:B100"/>
    <mergeCell ref="A101:B101"/>
    <mergeCell ref="A91:B91"/>
    <mergeCell ref="A92:B92"/>
    <mergeCell ref="A93:B93"/>
    <mergeCell ref="A95:B95"/>
    <mergeCell ref="A96:B96"/>
    <mergeCell ref="A97:B97"/>
    <mergeCell ref="A98:B98"/>
    <mergeCell ref="A99:B99"/>
    <mergeCell ref="A118:B118"/>
    <mergeCell ref="A119:B119"/>
    <mergeCell ref="A120:B120"/>
    <mergeCell ref="A121:B121"/>
    <mergeCell ref="A127:B127"/>
    <mergeCell ref="A112:B112"/>
    <mergeCell ref="A113:B113"/>
    <mergeCell ref="A115:B115"/>
    <mergeCell ref="A116:B116"/>
    <mergeCell ref="A117:B117"/>
  </mergeCells>
  <pageMargins left="0.70866141732283505" right="0.70866141732283505" top="0.74803149606299202" bottom="0.74803149606299202" header="0.31496062992126" footer="0.31496062992126"/>
  <pageSetup orientation="landscape" horizontalDpi="4294967294" verticalDpi="0" r:id="rId1"/>
  <headerFooter differentFirst="1">
    <oddHeader>&amp;L&amp;"-,Gras italique" &amp;C&amp;"+,Gras italique"&amp;8Présences 2016
Paie : 12</oddHeader>
    <oddFooter xml:space="preserve">&amp;C &amp;P / 7&amp;R </oddFooter>
    <firstHeader xml:space="preserve">&amp;L&amp;"-,Gras" &amp;C&amp;"-,Gras italique"&amp;16 </firstHeader>
    <firstFooter xml:space="preserve">&amp;C </firstFooter>
  </headerFooter>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tabColor theme="0" tint="-0.14999847407452621"/>
  </sheetPr>
  <dimension ref="A1:Q219"/>
  <sheetViews>
    <sheetView showGridLines="0" zoomScaleNormal="100" zoomScalePageLayoutView="140" workbookViewId="0">
      <pane ySplit="5" topLeftCell="A129" activePane="bottomLeft" state="frozen"/>
      <selection activeCell="R16" sqref="R16"/>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139</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'12'!I126+1</f>
        <v>42527</v>
      </c>
      <c r="I6" s="81">
        <f>H126+1</f>
        <v>42534</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f>SUMPRODUCT(($H7="r")*(G7)+($I7="r")*(G7))+'12'!J7-K7-M7</f>
        <v>0</v>
      </c>
      <c r="K7" s="138">
        <v>0</v>
      </c>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SUMPRODUCT(($H8="r")*(G8)+($I8="r")*(G8))+'12'!J8-K8-M8</f>
        <v>0</v>
      </c>
      <c r="K8" s="138">
        <v>0</v>
      </c>
      <c r="L8" s="139"/>
      <c r="M8" s="132">
        <v>0</v>
      </c>
      <c r="N8" s="133"/>
    </row>
    <row r="9" spans="1:15" ht="14.25" customHeight="1" x14ac:dyDescent="0.25">
      <c r="A9" s="206" t="s">
        <v>15</v>
      </c>
      <c r="B9" s="207"/>
      <c r="C9" s="52" t="s">
        <v>0</v>
      </c>
      <c r="D9" s="52"/>
      <c r="E9" s="193"/>
      <c r="F9" s="14" t="s">
        <v>75</v>
      </c>
      <c r="G9" s="54">
        <v>0</v>
      </c>
      <c r="H9" s="148" t="s">
        <v>0</v>
      </c>
      <c r="I9" s="153" t="s">
        <v>0</v>
      </c>
      <c r="J9" s="66">
        <f>SUMPRODUCT(($H9="r")*(G9)+($I9="r")*(G9))+'12'!J9-K9-M9</f>
        <v>0</v>
      </c>
      <c r="K9" s="138">
        <v>0</v>
      </c>
      <c r="L9" s="139"/>
      <c r="M9" s="132">
        <v>0</v>
      </c>
      <c r="N9" s="133"/>
    </row>
    <row r="10" spans="1:15" ht="14.25" customHeight="1" x14ac:dyDescent="0.25">
      <c r="A10" s="206" t="s">
        <v>155</v>
      </c>
      <c r="B10" s="207"/>
      <c r="C10" s="52" t="s">
        <v>0</v>
      </c>
      <c r="D10" s="52"/>
      <c r="E10" s="193"/>
      <c r="F10" s="14" t="s">
        <v>156</v>
      </c>
      <c r="G10" s="54">
        <v>45</v>
      </c>
      <c r="H10" s="148" t="s">
        <v>0</v>
      </c>
      <c r="I10" s="153" t="s">
        <v>0</v>
      </c>
      <c r="J10" s="66">
        <f>SUMPRODUCT(($H10="r")*(G10)+($I10="r")*(G10))+'12'!J10-K10-M10</f>
        <v>0</v>
      </c>
      <c r="K10" s="138">
        <v>0</v>
      </c>
      <c r="L10" s="139"/>
      <c r="M10" s="132">
        <v>0</v>
      </c>
      <c r="N10" s="133"/>
      <c r="O10" s="3"/>
    </row>
    <row r="11" spans="1:15" ht="14.25" customHeight="1" x14ac:dyDescent="0.25">
      <c r="A11" s="206" t="s">
        <v>157</v>
      </c>
      <c r="B11" s="207"/>
      <c r="C11" s="52"/>
      <c r="D11" s="52"/>
      <c r="E11" s="193"/>
      <c r="F11" s="14" t="s">
        <v>158</v>
      </c>
      <c r="G11" s="54">
        <v>30</v>
      </c>
      <c r="H11" s="148" t="s">
        <v>0</v>
      </c>
      <c r="I11" s="153" t="s">
        <v>0</v>
      </c>
      <c r="J11" s="66">
        <f>SUMPRODUCT(($H11="r")*(G11)+($I11="r")*(G11))+'12'!J11-K11-M11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0</v>
      </c>
      <c r="I12" s="153" t="s">
        <v>0</v>
      </c>
      <c r="J12" s="66">
        <f>SUMPRODUCT(($H12="r")*(G12)+($I12="r")*(G12))+'12'!J12-K12-M12</f>
        <v>0</v>
      </c>
      <c r="K12" s="138">
        <v>0</v>
      </c>
      <c r="L12" s="139"/>
      <c r="M12" s="132">
        <v>0</v>
      </c>
      <c r="N12" s="133"/>
    </row>
    <row r="13" spans="1:15" ht="15.75" thickBot="1" x14ac:dyDescent="0.3">
      <c r="A13" s="206" t="s">
        <v>161</v>
      </c>
      <c r="B13" s="207"/>
      <c r="C13" s="162"/>
      <c r="D13" s="162"/>
      <c r="E13" s="194"/>
      <c r="F13" s="14" t="s">
        <v>162</v>
      </c>
      <c r="G13" s="54">
        <v>90</v>
      </c>
      <c r="H13" s="149" t="s">
        <v>0</v>
      </c>
      <c r="I13" s="154" t="s">
        <v>0</v>
      </c>
      <c r="J13" s="66">
        <f>SUMPRODUCT(($H13="r")*(G13)+($I13="r")*(G13))+'12'!J13-K13-M13</f>
        <v>0</v>
      </c>
      <c r="K13" s="138">
        <v>0</v>
      </c>
      <c r="L13" s="140"/>
      <c r="M13" s="132">
        <v>0</v>
      </c>
      <c r="N13" s="134"/>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56" t="s">
        <v>0</v>
      </c>
    </row>
    <row r="15" spans="1:15" x14ac:dyDescent="0.25">
      <c r="A15" s="206" t="s">
        <v>163</v>
      </c>
      <c r="B15" s="207"/>
      <c r="C15" s="164"/>
      <c r="D15" s="164"/>
      <c r="E15" s="196"/>
      <c r="F15" s="14" t="s">
        <v>165</v>
      </c>
      <c r="G15" s="54">
        <v>60</v>
      </c>
      <c r="H15" s="147" t="s">
        <v>0</v>
      </c>
      <c r="I15" s="152" t="s">
        <v>0</v>
      </c>
      <c r="J15" s="66">
        <f>SUMPRODUCT(($H15="r")*(G15)+($I15="r")*(G15))+'12'!J15-K15-M15</f>
        <v>0</v>
      </c>
      <c r="K15" s="138">
        <v>0</v>
      </c>
      <c r="L15" s="141"/>
      <c r="M15" s="132">
        <v>0</v>
      </c>
      <c r="N15" s="135"/>
    </row>
    <row r="16" spans="1:15" x14ac:dyDescent="0.25">
      <c r="A16" s="206" t="s">
        <v>164</v>
      </c>
      <c r="B16" s="207"/>
      <c r="C16" s="52"/>
      <c r="D16" s="52"/>
      <c r="E16" s="193"/>
      <c r="F16" s="14" t="s">
        <v>166</v>
      </c>
      <c r="G16" s="54">
        <v>60</v>
      </c>
      <c r="H16" s="148" t="s">
        <v>0</v>
      </c>
      <c r="I16" s="153" t="s">
        <v>0</v>
      </c>
      <c r="J16" s="66">
        <f>SUMPRODUCT(($H16="r")*(G16)+($I16="r")*(G16))+'12'!J16-K16-M16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SUMPRODUCT(($H17="r")*(G17)+($I17="r")*(G17))+'12'!J17-K17-M17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SUMPRODUCT(($H18="r")*(G18)+($I18="r")*(G18))+'12'!J18-K18-M18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SUMPRODUCT(($H19="r")*(G19)+($I19="r")*(G19))+'12'!J19-K19-M19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SUMPRODUCT(($H20="r")*(G20)+($I20="r")*(G20))+'12'!J20-K20-M20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SUMPRODUCT(($H21="r")*(G21)+($I21="r")*(G21))+'12'!J21-K21-M21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04"/>
    </row>
    <row r="26" spans="1:14" ht="15.75" thickBot="1" x14ac:dyDescent="0.3">
      <c r="A26" s="114" t="s">
        <v>3</v>
      </c>
      <c r="B26" s="94" t="s">
        <v>115</v>
      </c>
      <c r="C26" s="213" t="s">
        <v>153</v>
      </c>
      <c r="D26" s="214"/>
      <c r="E26" s="192" t="s">
        <v>151</v>
      </c>
      <c r="F26" s="122" t="s">
        <v>126</v>
      </c>
      <c r="G26" s="47" t="s">
        <v>2</v>
      </c>
      <c r="H26" s="81">
        <f>H6+1</f>
        <v>42528</v>
      </c>
      <c r="I26" s="81">
        <f>I6+1</f>
        <v>42535</v>
      </c>
      <c r="J26" s="125" t="s">
        <v>77</v>
      </c>
      <c r="K26" s="126" t="s">
        <v>76</v>
      </c>
      <c r="L26" s="127" t="s">
        <v>6</v>
      </c>
      <c r="M26" s="123" t="s">
        <v>76</v>
      </c>
      <c r="N26" s="124" t="s">
        <v>6</v>
      </c>
    </row>
    <row r="27" spans="1:14" x14ac:dyDescent="0.25">
      <c r="A27" s="206" t="s">
        <v>16</v>
      </c>
      <c r="B27" s="207"/>
      <c r="C27" s="166" t="s">
        <v>0</v>
      </c>
      <c r="D27" s="166"/>
      <c r="E27" s="197"/>
      <c r="F27" s="115" t="s">
        <v>75</v>
      </c>
      <c r="G27" s="30">
        <v>0</v>
      </c>
      <c r="H27" s="147" t="s">
        <v>0</v>
      </c>
      <c r="I27" s="152" t="s">
        <v>0</v>
      </c>
      <c r="J27" s="66">
        <f>SUMPRODUCT(($H27="r")*(G27)+($I27="r")*(G27))+'12'!J27-K27-M27</f>
        <v>0</v>
      </c>
      <c r="K27" s="138">
        <v>0</v>
      </c>
      <c r="L27" s="139" t="s">
        <v>0</v>
      </c>
      <c r="M27" s="132">
        <v>0</v>
      </c>
      <c r="N27" s="133" t="s">
        <v>0</v>
      </c>
    </row>
    <row r="28" spans="1:14" x14ac:dyDescent="0.25">
      <c r="A28" s="206" t="s">
        <v>17</v>
      </c>
      <c r="B28" s="207"/>
      <c r="C28" s="166"/>
      <c r="D28" s="166"/>
      <c r="E28" s="198"/>
      <c r="F28" s="14" t="s">
        <v>75</v>
      </c>
      <c r="G28" s="44">
        <v>0</v>
      </c>
      <c r="H28" s="148" t="s">
        <v>0</v>
      </c>
      <c r="I28" s="153" t="s">
        <v>0</v>
      </c>
      <c r="J28" s="66">
        <f>SUMPRODUCT(($H28="r")*(G28)+($I28="r")*(G28))+'12'!J28-K28-M28</f>
        <v>0</v>
      </c>
      <c r="K28" s="138">
        <v>0</v>
      </c>
      <c r="L28" s="139"/>
      <c r="M28" s="132">
        <v>0</v>
      </c>
      <c r="N28" s="133"/>
    </row>
    <row r="29" spans="1:14" x14ac:dyDescent="0.25">
      <c r="A29" s="206" t="s">
        <v>18</v>
      </c>
      <c r="B29" s="207"/>
      <c r="C29" s="166"/>
      <c r="D29" s="166"/>
      <c r="E29" s="198"/>
      <c r="F29" s="14" t="s">
        <v>75</v>
      </c>
      <c r="G29" s="44">
        <v>0</v>
      </c>
      <c r="H29" s="148" t="s">
        <v>0</v>
      </c>
      <c r="I29" s="153" t="s">
        <v>0</v>
      </c>
      <c r="J29" s="66">
        <f>SUMPRODUCT(($H29="r")*(G29)+($I29="r")*(G29))+'12'!J29-K29-M29</f>
        <v>0</v>
      </c>
      <c r="K29" s="138">
        <v>0</v>
      </c>
      <c r="L29" s="139"/>
      <c r="M29" s="132">
        <v>0</v>
      </c>
      <c r="N29" s="133"/>
    </row>
    <row r="30" spans="1:14" x14ac:dyDescent="0.25">
      <c r="A30" s="206" t="s">
        <v>19</v>
      </c>
      <c r="B30" s="207"/>
      <c r="C30" s="166"/>
      <c r="D30" s="166"/>
      <c r="E30" s="198"/>
      <c r="F30" s="14" t="s">
        <v>75</v>
      </c>
      <c r="G30" s="44">
        <v>0</v>
      </c>
      <c r="H30" s="148" t="s">
        <v>0</v>
      </c>
      <c r="I30" s="153" t="s">
        <v>0</v>
      </c>
      <c r="J30" s="66">
        <f>SUMPRODUCT(($H30="r")*(G30)+($I30="r")*(G30))+'12'!J30-K30-M30</f>
        <v>0</v>
      </c>
      <c r="K30" s="138">
        <v>0</v>
      </c>
      <c r="L30" s="139"/>
      <c r="M30" s="132">
        <v>0</v>
      </c>
      <c r="N30" s="133"/>
    </row>
    <row r="31" spans="1:14" x14ac:dyDescent="0.25">
      <c r="A31" s="206" t="s">
        <v>20</v>
      </c>
      <c r="B31" s="207"/>
      <c r="C31" s="166"/>
      <c r="D31" s="166"/>
      <c r="E31" s="198"/>
      <c r="F31" s="14" t="s">
        <v>75</v>
      </c>
      <c r="G31" s="44">
        <v>0</v>
      </c>
      <c r="H31" s="148" t="s">
        <v>0</v>
      </c>
      <c r="I31" s="153" t="s">
        <v>0</v>
      </c>
      <c r="J31" s="66">
        <f>SUMPRODUCT(($H31="r")*(G31)+($I31="r")*(G31))+'12'!J31-K31-M31</f>
        <v>0</v>
      </c>
      <c r="K31" s="138">
        <v>0</v>
      </c>
      <c r="L31" s="139"/>
      <c r="M31" s="132">
        <v>0</v>
      </c>
      <c r="N31" s="133"/>
    </row>
    <row r="32" spans="1:14" x14ac:dyDescent="0.25">
      <c r="A32" s="206" t="s">
        <v>21</v>
      </c>
      <c r="B32" s="207"/>
      <c r="C32" s="166"/>
      <c r="D32" s="166"/>
      <c r="E32" s="198"/>
      <c r="F32" s="14" t="s">
        <v>75</v>
      </c>
      <c r="G32" s="44">
        <v>0</v>
      </c>
      <c r="H32" s="148" t="s">
        <v>0</v>
      </c>
      <c r="I32" s="153" t="s">
        <v>0</v>
      </c>
      <c r="J32" s="66">
        <f>SUMPRODUCT(($H32="r")*(G32)+($I32="r")*(G32))+'12'!J32-K32-M32</f>
        <v>0</v>
      </c>
      <c r="K32" s="138">
        <v>0</v>
      </c>
      <c r="L32" s="139"/>
      <c r="M32" s="132">
        <v>0</v>
      </c>
      <c r="N32" s="133"/>
    </row>
    <row r="33" spans="1:17" ht="15.75" thickBot="1" x14ac:dyDescent="0.3">
      <c r="A33" s="206" t="s">
        <v>22</v>
      </c>
      <c r="B33" s="207"/>
      <c r="C33" s="168"/>
      <c r="D33" s="168"/>
      <c r="E33" s="199"/>
      <c r="F33" s="14" t="s">
        <v>75</v>
      </c>
      <c r="G33" s="44">
        <v>0</v>
      </c>
      <c r="H33" s="149" t="s">
        <v>0</v>
      </c>
      <c r="I33" s="154" t="s">
        <v>0</v>
      </c>
      <c r="J33" s="66">
        <f>SUMPRODUCT(($H33="r")*(G33)+($I33="r")*(G33))+'12'!J33-K33-M33</f>
        <v>0</v>
      </c>
      <c r="K33" s="138">
        <v>0</v>
      </c>
      <c r="L33" s="140"/>
      <c r="M33" s="132">
        <v>0</v>
      </c>
      <c r="N33" s="134"/>
    </row>
    <row r="34" spans="1:17" ht="15.75" thickBot="1" x14ac:dyDescent="0.3">
      <c r="A34" s="29" t="s">
        <v>109</v>
      </c>
      <c r="B34" s="53"/>
      <c r="C34" s="163"/>
      <c r="D34" s="163"/>
      <c r="E34" s="195"/>
      <c r="F34" s="74" t="s">
        <v>75</v>
      </c>
      <c r="G34" s="75">
        <v>0</v>
      </c>
      <c r="H34" s="73"/>
      <c r="I34" s="67"/>
      <c r="J34" s="55" t="s">
        <v>0</v>
      </c>
      <c r="K34" s="98">
        <v>0</v>
      </c>
      <c r="L34" s="136" t="s">
        <v>0</v>
      </c>
      <c r="M34" s="98">
        <v>0</v>
      </c>
      <c r="N34" s="56" t="s">
        <v>0</v>
      </c>
    </row>
    <row r="35" spans="1:17" x14ac:dyDescent="0.25">
      <c r="A35" s="206" t="s">
        <v>23</v>
      </c>
      <c r="B35" s="207"/>
      <c r="C35" s="165"/>
      <c r="D35" s="165"/>
      <c r="E35" s="197"/>
      <c r="F35" s="14" t="s">
        <v>75</v>
      </c>
      <c r="G35" s="44">
        <v>0</v>
      </c>
      <c r="H35" s="147" t="s">
        <v>0</v>
      </c>
      <c r="I35" s="152" t="s">
        <v>0</v>
      </c>
      <c r="J35" s="66">
        <f>SUMPRODUCT(($H35="r")*(G35)+($I35="r")*(G35))+'12'!J35-K35-M35</f>
        <v>0</v>
      </c>
      <c r="K35" s="138">
        <v>0</v>
      </c>
      <c r="L35" s="141"/>
      <c r="M35" s="132">
        <v>0</v>
      </c>
      <c r="N35" s="135"/>
    </row>
    <row r="36" spans="1:17" x14ac:dyDescent="0.25">
      <c r="A36" s="206" t="s">
        <v>24</v>
      </c>
      <c r="B36" s="207"/>
      <c r="C36" s="166"/>
      <c r="D36" s="166"/>
      <c r="E36" s="198"/>
      <c r="F36" s="14" t="s">
        <v>75</v>
      </c>
      <c r="G36" s="44">
        <v>0</v>
      </c>
      <c r="H36" s="148" t="s">
        <v>0</v>
      </c>
      <c r="I36" s="153" t="s">
        <v>0</v>
      </c>
      <c r="J36" s="66">
        <f>SUMPRODUCT(($H36="r")*(G36)+($I36="r")*(G36))+'12'!J36-K36-M36</f>
        <v>0</v>
      </c>
      <c r="K36" s="138">
        <v>0</v>
      </c>
      <c r="L36" s="139"/>
      <c r="M36" s="132">
        <v>0</v>
      </c>
      <c r="N36" s="133"/>
    </row>
    <row r="37" spans="1:17" x14ac:dyDescent="0.25">
      <c r="A37" s="206" t="s">
        <v>59</v>
      </c>
      <c r="B37" s="207"/>
      <c r="C37" s="166"/>
      <c r="D37" s="166"/>
      <c r="E37" s="198"/>
      <c r="F37" s="14" t="s">
        <v>75</v>
      </c>
      <c r="G37" s="44">
        <v>0</v>
      </c>
      <c r="H37" s="148" t="s">
        <v>0</v>
      </c>
      <c r="I37" s="153" t="s">
        <v>0</v>
      </c>
      <c r="J37" s="66">
        <f>SUMPRODUCT(($H37="r")*(G37)+($I37="r")*(G37))+'12'!J37-K37-M37</f>
        <v>0</v>
      </c>
      <c r="K37" s="138">
        <v>0</v>
      </c>
      <c r="L37" s="139"/>
      <c r="M37" s="132">
        <v>0</v>
      </c>
      <c r="N37" s="133"/>
    </row>
    <row r="38" spans="1:17" x14ac:dyDescent="0.25">
      <c r="A38" s="206" t="s">
        <v>82</v>
      </c>
      <c r="B38" s="207"/>
      <c r="C38" s="166"/>
      <c r="D38" s="166"/>
      <c r="E38" s="198"/>
      <c r="F38" s="14" t="s">
        <v>75</v>
      </c>
      <c r="G38" s="30">
        <v>0</v>
      </c>
      <c r="H38" s="148" t="s">
        <v>0</v>
      </c>
      <c r="I38" s="153" t="s">
        <v>0</v>
      </c>
      <c r="J38" s="66">
        <f>SUMPRODUCT(($H38="r")*(G38)+($I38="r")*(G38))+'12'!J38-K38-M38</f>
        <v>0</v>
      </c>
      <c r="K38" s="138">
        <v>0</v>
      </c>
      <c r="L38" s="139"/>
      <c r="M38" s="132">
        <v>0</v>
      </c>
      <c r="N38" s="133"/>
    </row>
    <row r="39" spans="1:17" x14ac:dyDescent="0.25">
      <c r="A39" s="208" t="s">
        <v>83</v>
      </c>
      <c r="B39" s="207"/>
      <c r="C39" s="166"/>
      <c r="D39" s="166"/>
      <c r="E39" s="198"/>
      <c r="F39" s="14" t="s">
        <v>75</v>
      </c>
      <c r="G39" s="30">
        <v>0</v>
      </c>
      <c r="H39" s="148" t="s">
        <v>0</v>
      </c>
      <c r="I39" s="153" t="s">
        <v>0</v>
      </c>
      <c r="J39" s="66">
        <f>SUMPRODUCT(($H39="r")*(G39)+($I39="r")*(G39))+'12'!J39-K39-M39</f>
        <v>0</v>
      </c>
      <c r="K39" s="138">
        <v>0</v>
      </c>
      <c r="L39" s="139"/>
      <c r="M39" s="132">
        <v>0</v>
      </c>
      <c r="N39" s="133"/>
      <c r="P39" s="3"/>
    </row>
    <row r="40" spans="1:17" x14ac:dyDescent="0.25">
      <c r="A40" s="206" t="s">
        <v>84</v>
      </c>
      <c r="B40" s="207"/>
      <c r="C40" s="166"/>
      <c r="D40" s="166"/>
      <c r="E40" s="198"/>
      <c r="F40" s="14" t="s">
        <v>75</v>
      </c>
      <c r="G40" s="30">
        <v>0</v>
      </c>
      <c r="H40" s="148" t="s">
        <v>0</v>
      </c>
      <c r="I40" s="153" t="s">
        <v>0</v>
      </c>
      <c r="J40" s="66">
        <f>SUMPRODUCT(($H40="r")*(G40)+($I40="r")*(G40))+'12'!J40-K40-M40</f>
        <v>0</v>
      </c>
      <c r="K40" s="138">
        <v>0</v>
      </c>
      <c r="L40" s="139"/>
      <c r="M40" s="132">
        <v>0</v>
      </c>
      <c r="N40" s="133"/>
      <c r="P40" s="3"/>
    </row>
    <row r="41" spans="1:17" ht="15.75" thickBot="1" x14ac:dyDescent="0.3">
      <c r="A41" s="208" t="s">
        <v>85</v>
      </c>
      <c r="B41" s="207"/>
      <c r="C41" s="166"/>
      <c r="D41" s="166"/>
      <c r="E41" s="198"/>
      <c r="F41" s="14" t="s">
        <v>75</v>
      </c>
      <c r="G41" s="30">
        <v>0</v>
      </c>
      <c r="H41" s="149" t="s">
        <v>0</v>
      </c>
      <c r="I41" s="154" t="s">
        <v>0</v>
      </c>
      <c r="J41" s="66">
        <f>SUMPRODUCT(($H41="r")*(G41)+($I41="r")*(G41))+'12'!J41-K41-M41</f>
        <v>0</v>
      </c>
      <c r="K41" s="138">
        <v>0</v>
      </c>
      <c r="L41" s="139"/>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x14ac:dyDescent="0.25">
      <c r="A44" s="28"/>
      <c r="B44" s="28"/>
      <c r="F44" s="11"/>
      <c r="G44" s="5"/>
      <c r="H44" s="6"/>
      <c r="I44" s="6"/>
      <c r="Q44" s="3"/>
    </row>
    <row r="45" spans="1:17" x14ac:dyDescent="0.25">
      <c r="A45" s="7"/>
      <c r="B45" s="99"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42529</v>
      </c>
      <c r="I46" s="81">
        <f>I26+1</f>
        <v>42536</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7" t="s">
        <v>0</v>
      </c>
      <c r="I47" s="152" t="s">
        <v>0</v>
      </c>
      <c r="J47" s="66">
        <f>SUMPRODUCT(($H47="r")*(G47)+($I47="r")*(G47))+'12'!J47-K47-M47</f>
        <v>0</v>
      </c>
      <c r="K47" s="138">
        <v>0</v>
      </c>
      <c r="L47" s="139" t="s">
        <v>0</v>
      </c>
      <c r="M47" s="132">
        <v>0</v>
      </c>
      <c r="N47" s="133" t="s">
        <v>0</v>
      </c>
    </row>
    <row r="48" spans="1:17" x14ac:dyDescent="0.25">
      <c r="A48" s="206" t="s">
        <v>26</v>
      </c>
      <c r="B48" s="207"/>
      <c r="C48" s="52"/>
      <c r="D48" s="52"/>
      <c r="E48" s="193"/>
      <c r="F48" s="14" t="s">
        <v>75</v>
      </c>
      <c r="G48" s="44">
        <v>0</v>
      </c>
      <c r="H48" s="148" t="s">
        <v>0</v>
      </c>
      <c r="I48" s="153" t="s">
        <v>0</v>
      </c>
      <c r="J48" s="66">
        <f>SUMPRODUCT(($H48="r")*(G48)+($I48="r")*(G48))+'12'!J48-K48-M48</f>
        <v>0</v>
      </c>
      <c r="K48" s="138">
        <v>0</v>
      </c>
      <c r="L48" s="139"/>
      <c r="M48" s="132">
        <v>0</v>
      </c>
      <c r="N48" s="133"/>
    </row>
    <row r="49" spans="1:14" x14ac:dyDescent="0.25">
      <c r="A49" s="206" t="s">
        <v>27</v>
      </c>
      <c r="B49" s="207"/>
      <c r="C49" s="52"/>
      <c r="D49" s="52"/>
      <c r="E49" s="193"/>
      <c r="F49" s="14" t="s">
        <v>75</v>
      </c>
      <c r="G49" s="44">
        <v>0</v>
      </c>
      <c r="H49" s="148" t="s">
        <v>0</v>
      </c>
      <c r="I49" s="153" t="s">
        <v>0</v>
      </c>
      <c r="J49" s="66">
        <f>SUMPRODUCT(($H49="r")*(G49)+($I49="r")*(G49))+'12'!J49-K49-M49</f>
        <v>0</v>
      </c>
      <c r="K49" s="138">
        <v>0</v>
      </c>
      <c r="L49" s="139"/>
      <c r="M49" s="132">
        <v>0</v>
      </c>
      <c r="N49" s="133"/>
    </row>
    <row r="50" spans="1:14" x14ac:dyDescent="0.25">
      <c r="A50" s="206" t="s">
        <v>28</v>
      </c>
      <c r="B50" s="207"/>
      <c r="C50" s="52"/>
      <c r="D50" s="52"/>
      <c r="E50" s="193"/>
      <c r="F50" s="14" t="s">
        <v>75</v>
      </c>
      <c r="G50" s="44">
        <v>0</v>
      </c>
      <c r="H50" s="148" t="s">
        <v>0</v>
      </c>
      <c r="I50" s="153" t="s">
        <v>0</v>
      </c>
      <c r="J50" s="66">
        <f>SUMPRODUCT(($H50="r")*(G50)+($I50="r")*(G50))+'12'!J50-K50-M50</f>
        <v>0</v>
      </c>
      <c r="K50" s="138">
        <v>0</v>
      </c>
      <c r="L50" s="139"/>
      <c r="M50" s="132">
        <v>0</v>
      </c>
      <c r="N50" s="133"/>
    </row>
    <row r="51" spans="1:14" x14ac:dyDescent="0.25">
      <c r="A51" s="206" t="s">
        <v>29</v>
      </c>
      <c r="B51" s="207"/>
      <c r="C51" s="52"/>
      <c r="D51" s="52"/>
      <c r="E51" s="193"/>
      <c r="F51" s="14" t="s">
        <v>75</v>
      </c>
      <c r="G51" s="44">
        <v>0</v>
      </c>
      <c r="H51" s="148" t="s">
        <v>0</v>
      </c>
      <c r="I51" s="153" t="s">
        <v>0</v>
      </c>
      <c r="J51" s="66">
        <f>SUMPRODUCT(($H51="r")*(G51)+($I51="r")*(G51))+'12'!J51-K51-M51</f>
        <v>0</v>
      </c>
      <c r="K51" s="138">
        <v>0</v>
      </c>
      <c r="L51" s="139"/>
      <c r="M51" s="132">
        <v>0</v>
      </c>
      <c r="N51" s="133"/>
    </row>
    <row r="52" spans="1:14" x14ac:dyDescent="0.25">
      <c r="A52" s="206" t="s">
        <v>30</v>
      </c>
      <c r="B52" s="207"/>
      <c r="C52" s="52"/>
      <c r="D52" s="52"/>
      <c r="E52" s="193"/>
      <c r="F52" s="14" t="s">
        <v>75</v>
      </c>
      <c r="G52" s="44">
        <v>0</v>
      </c>
      <c r="H52" s="148" t="s">
        <v>0</v>
      </c>
      <c r="I52" s="153" t="s">
        <v>0</v>
      </c>
      <c r="J52" s="66">
        <f>SUMPRODUCT(($H52="r")*(G52)+($I52="r")*(G52))+'12'!J52-K52-M52</f>
        <v>0</v>
      </c>
      <c r="K52" s="138">
        <v>0</v>
      </c>
      <c r="L52" s="139"/>
      <c r="M52" s="132">
        <v>0</v>
      </c>
      <c r="N52" s="133"/>
    </row>
    <row r="53" spans="1:14" ht="15.75" thickBot="1" x14ac:dyDescent="0.3">
      <c r="A53" s="206" t="s">
        <v>31</v>
      </c>
      <c r="B53" s="207"/>
      <c r="C53" s="162"/>
      <c r="D53" s="162"/>
      <c r="E53" s="194"/>
      <c r="F53" s="14" t="s">
        <v>75</v>
      </c>
      <c r="G53" s="44">
        <v>0</v>
      </c>
      <c r="H53" s="149" t="s">
        <v>0</v>
      </c>
      <c r="I53" s="154" t="s">
        <v>0</v>
      </c>
      <c r="J53" s="66">
        <f>SUMPRODUCT(($H53="r")*(G53)+($I53="r")*(G53))+'12'!J53-K53-M53</f>
        <v>0</v>
      </c>
      <c r="K53" s="138">
        <v>0</v>
      </c>
      <c r="L53" s="140"/>
      <c r="M53" s="132">
        <v>0</v>
      </c>
      <c r="N53" s="134"/>
    </row>
    <row r="54" spans="1:14" ht="15.75" thickBot="1" x14ac:dyDescent="0.3">
      <c r="A54" s="29" t="s">
        <v>109</v>
      </c>
      <c r="B54" s="53"/>
      <c r="C54" s="163"/>
      <c r="D54" s="163"/>
      <c r="E54" s="195"/>
      <c r="F54" s="74" t="s">
        <v>75</v>
      </c>
      <c r="G54" s="75">
        <v>0</v>
      </c>
      <c r="H54" s="73"/>
      <c r="I54" s="67"/>
      <c r="J54" s="55" t="s">
        <v>0</v>
      </c>
      <c r="K54" s="98">
        <v>0</v>
      </c>
      <c r="L54" s="136" t="s">
        <v>0</v>
      </c>
      <c r="M54" s="98">
        <v>0</v>
      </c>
      <c r="N54" s="56" t="s">
        <v>0</v>
      </c>
    </row>
    <row r="55" spans="1:14" x14ac:dyDescent="0.25">
      <c r="A55" s="206" t="s">
        <v>32</v>
      </c>
      <c r="B55" s="207"/>
      <c r="C55" s="164"/>
      <c r="D55" s="164"/>
      <c r="E55" s="196"/>
      <c r="F55" s="14" t="s">
        <v>75</v>
      </c>
      <c r="G55" s="44">
        <v>0</v>
      </c>
      <c r="H55" s="147" t="s">
        <v>0</v>
      </c>
      <c r="I55" s="152" t="s">
        <v>0</v>
      </c>
      <c r="J55" s="66">
        <f>SUMPRODUCT(($H55="r")*(G55)+($I55="r")*(G55))+'12'!J55-K55-M55</f>
        <v>0</v>
      </c>
      <c r="K55" s="138">
        <v>0</v>
      </c>
      <c r="L55" s="141"/>
      <c r="M55" s="132">
        <v>0</v>
      </c>
      <c r="N55" s="135"/>
    </row>
    <row r="56" spans="1:14" x14ac:dyDescent="0.25">
      <c r="A56" s="206" t="s">
        <v>33</v>
      </c>
      <c r="B56" s="207"/>
      <c r="C56" s="52"/>
      <c r="D56" s="52"/>
      <c r="E56" s="193"/>
      <c r="F56" s="14" t="s">
        <v>75</v>
      </c>
      <c r="G56" s="44">
        <v>0</v>
      </c>
      <c r="H56" s="148" t="s">
        <v>0</v>
      </c>
      <c r="I56" s="153" t="s">
        <v>0</v>
      </c>
      <c r="J56" s="66">
        <f>SUMPRODUCT(($H56="r")*(G56)+($I56="r")*(G56))+'12'!J56-K56-M56</f>
        <v>0</v>
      </c>
      <c r="K56" s="138">
        <v>0</v>
      </c>
      <c r="L56" s="139"/>
      <c r="M56" s="132">
        <v>0</v>
      </c>
      <c r="N56" s="133"/>
    </row>
    <row r="57" spans="1:14" x14ac:dyDescent="0.25">
      <c r="A57" s="206" t="s">
        <v>60</v>
      </c>
      <c r="B57" s="207"/>
      <c r="C57" s="52"/>
      <c r="D57" s="52"/>
      <c r="E57" s="193"/>
      <c r="F57" s="14" t="s">
        <v>75</v>
      </c>
      <c r="G57" s="44">
        <v>0</v>
      </c>
      <c r="H57" s="148" t="s">
        <v>0</v>
      </c>
      <c r="I57" s="153" t="s">
        <v>0</v>
      </c>
      <c r="J57" s="66">
        <f>SUMPRODUCT(($H57="r")*(G57)+($I57="r")*(G57))+'12'!J57-K57-M57</f>
        <v>0</v>
      </c>
      <c r="K57" s="138">
        <v>0</v>
      </c>
      <c r="L57" s="139"/>
      <c r="M57" s="132">
        <v>0</v>
      </c>
      <c r="N57" s="133"/>
    </row>
    <row r="58" spans="1:14" x14ac:dyDescent="0.25">
      <c r="A58" s="206" t="s">
        <v>86</v>
      </c>
      <c r="B58" s="207"/>
      <c r="C58" s="52"/>
      <c r="D58" s="52"/>
      <c r="E58" s="193"/>
      <c r="F58" s="14" t="s">
        <v>75</v>
      </c>
      <c r="G58" s="44">
        <v>0</v>
      </c>
      <c r="H58" s="148" t="s">
        <v>0</v>
      </c>
      <c r="I58" s="153" t="s">
        <v>0</v>
      </c>
      <c r="J58" s="66">
        <f>SUMPRODUCT(($H58="r")*(G58)+($I58="r")*(G58))+'12'!J58-K58-M58</f>
        <v>0</v>
      </c>
      <c r="K58" s="138">
        <v>0</v>
      </c>
      <c r="L58" s="139"/>
      <c r="M58" s="132">
        <v>0</v>
      </c>
      <c r="N58" s="133"/>
    </row>
    <row r="59" spans="1:14" x14ac:dyDescent="0.25">
      <c r="A59" s="206" t="s">
        <v>87</v>
      </c>
      <c r="B59" s="207"/>
      <c r="C59" s="52"/>
      <c r="D59" s="52"/>
      <c r="E59" s="193"/>
      <c r="F59" s="14" t="s">
        <v>75</v>
      </c>
      <c r="G59" s="44">
        <v>0</v>
      </c>
      <c r="H59" s="148" t="s">
        <v>0</v>
      </c>
      <c r="I59" s="153" t="s">
        <v>0</v>
      </c>
      <c r="J59" s="66">
        <f>SUMPRODUCT(($H59="r")*(G59)+($I59="r")*(G59))+'12'!J59-K59-M59</f>
        <v>0</v>
      </c>
      <c r="K59" s="138">
        <v>0</v>
      </c>
      <c r="L59" s="139"/>
      <c r="M59" s="132">
        <v>0</v>
      </c>
      <c r="N59" s="133"/>
    </row>
    <row r="60" spans="1:14" x14ac:dyDescent="0.25">
      <c r="A60" s="206" t="s">
        <v>88</v>
      </c>
      <c r="B60" s="207"/>
      <c r="C60" s="52"/>
      <c r="D60" s="52"/>
      <c r="E60" s="193"/>
      <c r="F60" s="14" t="s">
        <v>75</v>
      </c>
      <c r="G60" s="44">
        <v>0</v>
      </c>
      <c r="H60" s="148" t="s">
        <v>0</v>
      </c>
      <c r="I60" s="153" t="s">
        <v>0</v>
      </c>
      <c r="J60" s="66">
        <f>SUMPRODUCT(($H60="r")*(G60)+($I60="r")*(G60))+'12'!J60-K60-M60</f>
        <v>0</v>
      </c>
      <c r="K60" s="138">
        <v>0</v>
      </c>
      <c r="L60" s="139"/>
      <c r="M60" s="132">
        <v>0</v>
      </c>
      <c r="N60" s="133"/>
    </row>
    <row r="61" spans="1:14" ht="15.75" thickBot="1" x14ac:dyDescent="0.3">
      <c r="A61" s="206" t="s">
        <v>89</v>
      </c>
      <c r="B61" s="207"/>
      <c r="C61" s="52"/>
      <c r="D61" s="52"/>
      <c r="E61" s="193"/>
      <c r="F61" s="14" t="s">
        <v>75</v>
      </c>
      <c r="G61" s="44">
        <v>0</v>
      </c>
      <c r="H61" s="149" t="s">
        <v>0</v>
      </c>
      <c r="I61" s="154" t="s">
        <v>0</v>
      </c>
      <c r="J61" s="66">
        <f>SUMPRODUCT(($H61="r")*(G61)+($I61="r")*(G61))+'12'!J61-K61-M61</f>
        <v>0</v>
      </c>
      <c r="K61" s="138">
        <v>0</v>
      </c>
      <c r="L61" s="139"/>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4" x14ac:dyDescent="0.25">
      <c r="A65" s="8"/>
      <c r="B65" s="99"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42530</v>
      </c>
      <c r="I66" s="81">
        <f>I46+1</f>
        <v>42537</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7" t="s">
        <v>0</v>
      </c>
      <c r="I67" s="152" t="s">
        <v>0</v>
      </c>
      <c r="J67" s="66">
        <f>SUMPRODUCT(($H67="r")*(G67)+($I67="r")*(G67))+'12'!J67-K67-M67</f>
        <v>0</v>
      </c>
      <c r="K67" s="138">
        <v>0</v>
      </c>
      <c r="L67" s="139" t="s">
        <v>0</v>
      </c>
      <c r="M67" s="132">
        <v>0</v>
      </c>
      <c r="N67" s="133" t="s">
        <v>0</v>
      </c>
    </row>
    <row r="68" spans="1:14" x14ac:dyDescent="0.25">
      <c r="A68" s="206" t="s">
        <v>35</v>
      </c>
      <c r="B68" s="207"/>
      <c r="C68" s="52"/>
      <c r="D68" s="52"/>
      <c r="E68" s="193"/>
      <c r="F68" s="14" t="s">
        <v>75</v>
      </c>
      <c r="G68" s="44">
        <v>0</v>
      </c>
      <c r="H68" s="148" t="s">
        <v>0</v>
      </c>
      <c r="I68" s="153" t="s">
        <v>0</v>
      </c>
      <c r="J68" s="66">
        <f>SUMPRODUCT(($H68="r")*(G68)+($I68="r")*(G68))+'12'!J68-K68-M68</f>
        <v>0</v>
      </c>
      <c r="K68" s="138">
        <v>0</v>
      </c>
      <c r="L68" s="139" t="s">
        <v>0</v>
      </c>
      <c r="M68" s="132">
        <v>0</v>
      </c>
      <c r="N68" s="133"/>
    </row>
    <row r="69" spans="1:14" x14ac:dyDescent="0.25">
      <c r="A69" s="206" t="s">
        <v>36</v>
      </c>
      <c r="B69" s="207"/>
      <c r="C69" s="52"/>
      <c r="D69" s="52"/>
      <c r="E69" s="193"/>
      <c r="F69" s="14" t="s">
        <v>75</v>
      </c>
      <c r="G69" s="44">
        <v>0</v>
      </c>
      <c r="H69" s="148" t="s">
        <v>0</v>
      </c>
      <c r="I69" s="153" t="s">
        <v>0</v>
      </c>
      <c r="J69" s="66">
        <f>SUMPRODUCT(($H69="r")*(G69)+($I69="r")*(G69))+'12'!J69-K69-M69</f>
        <v>0</v>
      </c>
      <c r="K69" s="138">
        <v>0</v>
      </c>
      <c r="L69" s="139" t="s">
        <v>0</v>
      </c>
      <c r="M69" s="132">
        <v>0</v>
      </c>
      <c r="N69" s="133"/>
    </row>
    <row r="70" spans="1:14" x14ac:dyDescent="0.25">
      <c r="A70" s="206" t="s">
        <v>37</v>
      </c>
      <c r="B70" s="207"/>
      <c r="C70" s="52"/>
      <c r="D70" s="52"/>
      <c r="E70" s="193"/>
      <c r="F70" s="14" t="s">
        <v>75</v>
      </c>
      <c r="G70" s="44">
        <v>0</v>
      </c>
      <c r="H70" s="148" t="s">
        <v>0</v>
      </c>
      <c r="I70" s="153" t="s">
        <v>0</v>
      </c>
      <c r="J70" s="66">
        <f>SUMPRODUCT(($H70="r")*(G70)+($I70="r")*(G70))+'12'!J70-K70-M70</f>
        <v>0</v>
      </c>
      <c r="K70" s="138">
        <v>0</v>
      </c>
      <c r="L70" s="139" t="s">
        <v>0</v>
      </c>
      <c r="M70" s="132">
        <v>0</v>
      </c>
      <c r="N70" s="133"/>
    </row>
    <row r="71" spans="1:14" x14ac:dyDescent="0.25">
      <c r="A71" s="206" t="s">
        <v>38</v>
      </c>
      <c r="B71" s="207"/>
      <c r="C71" s="52"/>
      <c r="D71" s="52"/>
      <c r="E71" s="193"/>
      <c r="F71" s="14" t="s">
        <v>75</v>
      </c>
      <c r="G71" s="44">
        <v>0</v>
      </c>
      <c r="H71" s="148" t="s">
        <v>0</v>
      </c>
      <c r="I71" s="153" t="s">
        <v>0</v>
      </c>
      <c r="J71" s="66">
        <f>SUMPRODUCT(($H71="r")*(G71)+($I71="r")*(G71))+'12'!J71-K71-M71</f>
        <v>0</v>
      </c>
      <c r="K71" s="138">
        <v>0</v>
      </c>
      <c r="L71" s="139" t="s">
        <v>0</v>
      </c>
      <c r="M71" s="132">
        <v>0</v>
      </c>
      <c r="N71" s="133"/>
    </row>
    <row r="72" spans="1:14" x14ac:dyDescent="0.25">
      <c r="A72" s="206" t="s">
        <v>167</v>
      </c>
      <c r="B72" s="207"/>
      <c r="C72" s="52"/>
      <c r="D72" s="52"/>
      <c r="E72" s="193"/>
      <c r="F72" s="14" t="s">
        <v>158</v>
      </c>
      <c r="G72" s="44">
        <v>30</v>
      </c>
      <c r="H72" s="148" t="s">
        <v>0</v>
      </c>
      <c r="I72" s="153" t="s">
        <v>0</v>
      </c>
      <c r="J72" s="66">
        <f>SUMPRODUCT(($H72="r")*(G72)+($I72="r")*(G72))+'12'!J72-K72-M72</f>
        <v>0</v>
      </c>
      <c r="K72" s="138">
        <v>0</v>
      </c>
      <c r="L72" s="139" t="s">
        <v>0</v>
      </c>
      <c r="M72" s="132">
        <v>0</v>
      </c>
      <c r="N72" s="133"/>
    </row>
    <row r="73" spans="1:14" ht="15.75" thickBot="1" x14ac:dyDescent="0.3">
      <c r="A73" s="206" t="s">
        <v>168</v>
      </c>
      <c r="B73" s="207"/>
      <c r="C73" s="162"/>
      <c r="D73" s="162"/>
      <c r="E73" s="194"/>
      <c r="F73" s="14" t="s">
        <v>160</v>
      </c>
      <c r="G73" s="44">
        <v>45</v>
      </c>
      <c r="H73" s="149" t="s">
        <v>0</v>
      </c>
      <c r="I73" s="154" t="s">
        <v>0</v>
      </c>
      <c r="J73" s="66">
        <f>SUMPRODUCT(($H73="r")*(G73)+($I73="r")*(G73))+'12'!J73-K73-M73</f>
        <v>0</v>
      </c>
      <c r="K73" s="138">
        <v>0</v>
      </c>
      <c r="L73" s="140" t="s">
        <v>0</v>
      </c>
      <c r="M73" s="132">
        <v>0</v>
      </c>
      <c r="N73" s="134"/>
    </row>
    <row r="74" spans="1:14" ht="15.75" thickBot="1" x14ac:dyDescent="0.3">
      <c r="A74" s="29" t="s">
        <v>109</v>
      </c>
      <c r="B74" s="53"/>
      <c r="C74" s="163"/>
      <c r="D74" s="163"/>
      <c r="E74" s="195"/>
      <c r="F74" s="74" t="s">
        <v>169</v>
      </c>
      <c r="G74" s="75">
        <v>15</v>
      </c>
      <c r="H74" s="73"/>
      <c r="I74" s="67"/>
      <c r="J74" s="55" t="s">
        <v>0</v>
      </c>
      <c r="K74" s="98">
        <v>0</v>
      </c>
      <c r="L74" s="136" t="s">
        <v>0</v>
      </c>
      <c r="M74" s="98">
        <v>0</v>
      </c>
      <c r="N74" s="56" t="s">
        <v>0</v>
      </c>
    </row>
    <row r="75" spans="1:14" x14ac:dyDescent="0.25">
      <c r="A75" s="206" t="s">
        <v>170</v>
      </c>
      <c r="B75" s="207"/>
      <c r="C75" s="164"/>
      <c r="D75" s="164"/>
      <c r="E75" s="196"/>
      <c r="F75" s="14" t="s">
        <v>171</v>
      </c>
      <c r="G75" s="44">
        <v>45</v>
      </c>
      <c r="H75" s="147" t="s">
        <v>0</v>
      </c>
      <c r="I75" s="152" t="s">
        <v>0</v>
      </c>
      <c r="J75" s="66">
        <f>SUMPRODUCT(($H75="r")*(G75)+($I75="r")*(G75))+'12'!J75-K75-M75</f>
        <v>0</v>
      </c>
      <c r="K75" s="138">
        <v>0</v>
      </c>
      <c r="L75" s="141"/>
      <c r="M75" s="132">
        <v>0</v>
      </c>
      <c r="N75" s="135"/>
    </row>
    <row r="76" spans="1:14" x14ac:dyDescent="0.25">
      <c r="A76" s="206" t="s">
        <v>172</v>
      </c>
      <c r="B76" s="207"/>
      <c r="C76" s="52"/>
      <c r="D76" s="52"/>
      <c r="E76" s="193"/>
      <c r="F76" s="14" t="s">
        <v>173</v>
      </c>
      <c r="G76" s="44">
        <v>45</v>
      </c>
      <c r="H76" s="148" t="s">
        <v>0</v>
      </c>
      <c r="I76" s="153" t="s">
        <v>0</v>
      </c>
      <c r="J76" s="66">
        <f>SUMPRODUCT(($H76="r")*(G76)+($I76="r")*(G76))+'12'!J76-K76-M76</f>
        <v>0</v>
      </c>
      <c r="K76" s="138">
        <v>0</v>
      </c>
      <c r="L76" s="139"/>
      <c r="M76" s="132">
        <v>0</v>
      </c>
      <c r="N76" s="133"/>
    </row>
    <row r="77" spans="1:14" x14ac:dyDescent="0.25">
      <c r="A77" s="206" t="s">
        <v>174</v>
      </c>
      <c r="B77" s="207"/>
      <c r="C77" s="52"/>
      <c r="D77" s="52"/>
      <c r="E77" s="193"/>
      <c r="F77" s="14" t="s">
        <v>175</v>
      </c>
      <c r="G77" s="44">
        <v>75</v>
      </c>
      <c r="H77" s="148" t="s">
        <v>0</v>
      </c>
      <c r="I77" s="153" t="s">
        <v>0</v>
      </c>
      <c r="J77" s="66">
        <f>SUMPRODUCT(($H77="r")*(G77)+($I77="r")*(G77))+'12'!J77-K77-M77</f>
        <v>0</v>
      </c>
      <c r="K77" s="138">
        <v>0</v>
      </c>
      <c r="L77" s="139"/>
      <c r="M77" s="132">
        <v>0</v>
      </c>
      <c r="N77" s="133"/>
    </row>
    <row r="78" spans="1:14" x14ac:dyDescent="0.25">
      <c r="A78" s="206" t="s">
        <v>90</v>
      </c>
      <c r="B78" s="207"/>
      <c r="C78" s="52"/>
      <c r="D78" s="52"/>
      <c r="E78" s="193"/>
      <c r="F78" s="14" t="s">
        <v>75</v>
      </c>
      <c r="G78" s="44">
        <v>0</v>
      </c>
      <c r="H78" s="148" t="s">
        <v>0</v>
      </c>
      <c r="I78" s="153" t="s">
        <v>0</v>
      </c>
      <c r="J78" s="66">
        <f>SUMPRODUCT(($H78="r")*(G78)+($I78="r")*(G78))+'12'!J78-K78-M78</f>
        <v>0</v>
      </c>
      <c r="K78" s="138">
        <v>0</v>
      </c>
      <c r="L78" s="139"/>
      <c r="M78" s="132">
        <v>0</v>
      </c>
      <c r="N78" s="133"/>
    </row>
    <row r="79" spans="1:14" x14ac:dyDescent="0.25">
      <c r="A79" s="206" t="s">
        <v>91</v>
      </c>
      <c r="B79" s="207"/>
      <c r="C79" s="52"/>
      <c r="D79" s="52"/>
      <c r="E79" s="193"/>
      <c r="F79" s="14" t="s">
        <v>75</v>
      </c>
      <c r="G79" s="44">
        <v>0</v>
      </c>
      <c r="H79" s="148" t="s">
        <v>0</v>
      </c>
      <c r="I79" s="153" t="s">
        <v>0</v>
      </c>
      <c r="J79" s="66">
        <f>SUMPRODUCT(($H79="r")*(G79)+($I79="r")*(G79))+'12'!J79-K79-M79</f>
        <v>0</v>
      </c>
      <c r="K79" s="138">
        <v>0</v>
      </c>
      <c r="L79" s="139"/>
      <c r="M79" s="132">
        <v>0</v>
      </c>
      <c r="N79" s="133"/>
    </row>
    <row r="80" spans="1:14" x14ac:dyDescent="0.25">
      <c r="A80" s="206" t="s">
        <v>92</v>
      </c>
      <c r="B80" s="207"/>
      <c r="C80" s="52"/>
      <c r="D80" s="52"/>
      <c r="E80" s="193"/>
      <c r="F80" s="14" t="s">
        <v>75</v>
      </c>
      <c r="G80" s="44">
        <v>0</v>
      </c>
      <c r="H80" s="148" t="s">
        <v>0</v>
      </c>
      <c r="I80" s="153" t="s">
        <v>0</v>
      </c>
      <c r="J80" s="66">
        <f>SUMPRODUCT(($H80="r")*(G80)+($I80="r")*(G80))+'12'!J80-K80-M80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SUMPRODUCT(($H81="r")*(G81)+($I81="r")*(G81))+'12'!J81-K81-M81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0</v>
      </c>
      <c r="J82" s="87" t="s">
        <v>0</v>
      </c>
      <c r="K82" s="16" t="s">
        <v>0</v>
      </c>
      <c r="L82" s="84"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84" t="s">
        <v>0</v>
      </c>
    </row>
    <row r="84" spans="1:14" x14ac:dyDescent="0.25">
      <c r="A84" s="19"/>
      <c r="B84" s="19"/>
      <c r="C84" s="167"/>
      <c r="D84" s="167"/>
      <c r="E84" s="167"/>
      <c r="F84" s="11"/>
      <c r="G84" s="5"/>
      <c r="H84" s="6"/>
      <c r="I84" s="6"/>
    </row>
    <row r="85" spans="1:14" x14ac:dyDescent="0.25">
      <c r="B85" s="99" t="s">
        <v>0</v>
      </c>
      <c r="F85" s="13"/>
      <c r="H85" s="4"/>
      <c r="I85" s="4"/>
    </row>
    <row r="86" spans="1:14" ht="15.75" thickBot="1" x14ac:dyDescent="0.3">
      <c r="A86" s="114" t="s">
        <v>8</v>
      </c>
      <c r="B86" s="94" t="s">
        <v>115</v>
      </c>
      <c r="C86" s="213" t="s">
        <v>153</v>
      </c>
      <c r="D86" s="214"/>
      <c r="E86" s="192" t="s">
        <v>151</v>
      </c>
      <c r="F86" s="122" t="s">
        <v>126</v>
      </c>
      <c r="G86" s="47" t="s">
        <v>2</v>
      </c>
      <c r="H86" s="81">
        <f>H66+1</f>
        <v>42531</v>
      </c>
      <c r="I86" s="81">
        <f>I66+1</f>
        <v>42538</v>
      </c>
      <c r="J86" s="125" t="s">
        <v>77</v>
      </c>
      <c r="K86" s="126" t="s">
        <v>76</v>
      </c>
      <c r="L86" s="127" t="s">
        <v>6</v>
      </c>
      <c r="M86" s="123" t="s">
        <v>76</v>
      </c>
      <c r="N86" s="124" t="s">
        <v>6</v>
      </c>
    </row>
    <row r="87" spans="1:14" x14ac:dyDescent="0.25">
      <c r="A87" s="209" t="s">
        <v>39</v>
      </c>
      <c r="B87" s="210"/>
      <c r="C87" s="164"/>
      <c r="D87" s="164"/>
      <c r="E87" s="196"/>
      <c r="F87" s="115" t="s">
        <v>75</v>
      </c>
      <c r="G87" s="30">
        <v>0</v>
      </c>
      <c r="H87" s="147" t="s">
        <v>0</v>
      </c>
      <c r="I87" s="152" t="s">
        <v>0</v>
      </c>
      <c r="J87" s="66">
        <f>SUMPRODUCT(($H87="r")*(G87)+($I87="r")*(G87))+'12'!J87-K87-M87</f>
        <v>0</v>
      </c>
      <c r="K87" s="138">
        <v>0</v>
      </c>
      <c r="L87" s="139" t="s">
        <v>0</v>
      </c>
      <c r="M87" s="132">
        <v>0</v>
      </c>
      <c r="N87" s="133" t="s">
        <v>0</v>
      </c>
    </row>
    <row r="88" spans="1:14" x14ac:dyDescent="0.25">
      <c r="A88" s="206" t="s">
        <v>40</v>
      </c>
      <c r="B88" s="207"/>
      <c r="C88" s="52"/>
      <c r="D88" s="52"/>
      <c r="E88" s="193"/>
      <c r="F88" s="14" t="s">
        <v>75</v>
      </c>
      <c r="G88" s="44">
        <v>0</v>
      </c>
      <c r="H88" s="148" t="s">
        <v>0</v>
      </c>
      <c r="I88" s="153" t="s">
        <v>0</v>
      </c>
      <c r="J88" s="66">
        <f>SUMPRODUCT(($H88="r")*(G88)+($I88="r")*(G88))+'12'!J88-K88-M88</f>
        <v>0</v>
      </c>
      <c r="K88" s="138">
        <v>0</v>
      </c>
      <c r="L88" s="139" t="s">
        <v>0</v>
      </c>
      <c r="M88" s="132">
        <v>0</v>
      </c>
      <c r="N88" s="133"/>
    </row>
    <row r="89" spans="1:14" x14ac:dyDescent="0.25">
      <c r="A89" s="206" t="s">
        <v>41</v>
      </c>
      <c r="B89" s="207"/>
      <c r="C89" s="52"/>
      <c r="D89" s="52"/>
      <c r="E89" s="193"/>
      <c r="F89" s="14" t="s">
        <v>75</v>
      </c>
      <c r="G89" s="44">
        <v>0</v>
      </c>
      <c r="H89" s="148" t="s">
        <v>0</v>
      </c>
      <c r="I89" s="153" t="s">
        <v>0</v>
      </c>
      <c r="J89" s="66">
        <f>SUMPRODUCT(($H89="r")*(G89)+($I89="r")*(G89))+'12'!J89-K89-M89</f>
        <v>0</v>
      </c>
      <c r="K89" s="138">
        <v>0</v>
      </c>
      <c r="L89" s="139" t="s">
        <v>0</v>
      </c>
      <c r="M89" s="132">
        <v>0</v>
      </c>
      <c r="N89" s="133"/>
    </row>
    <row r="90" spans="1:14" x14ac:dyDescent="0.25">
      <c r="A90" s="206" t="s">
        <v>42</v>
      </c>
      <c r="B90" s="207"/>
      <c r="C90" s="52"/>
      <c r="D90" s="52"/>
      <c r="E90" s="193"/>
      <c r="F90" s="14" t="s">
        <v>75</v>
      </c>
      <c r="G90" s="44">
        <v>0</v>
      </c>
      <c r="H90" s="148" t="s">
        <v>0</v>
      </c>
      <c r="I90" s="153" t="s">
        <v>0</v>
      </c>
      <c r="J90" s="66">
        <f>SUMPRODUCT(($H90="r")*(G90)+($I90="r")*(G90))+'12'!J90-K90-M90</f>
        <v>0</v>
      </c>
      <c r="K90" s="138">
        <v>0</v>
      </c>
      <c r="L90" s="139" t="s">
        <v>0</v>
      </c>
      <c r="M90" s="132">
        <v>0</v>
      </c>
      <c r="N90" s="133"/>
    </row>
    <row r="91" spans="1:14" x14ac:dyDescent="0.25">
      <c r="A91" s="206" t="s">
        <v>43</v>
      </c>
      <c r="B91" s="207"/>
      <c r="C91" s="52"/>
      <c r="D91" s="52"/>
      <c r="E91" s="193"/>
      <c r="F91" s="14" t="s">
        <v>75</v>
      </c>
      <c r="G91" s="44">
        <v>0</v>
      </c>
      <c r="H91" s="148" t="s">
        <v>0</v>
      </c>
      <c r="I91" s="153" t="s">
        <v>0</v>
      </c>
      <c r="J91" s="66">
        <f>SUMPRODUCT(($H91="r")*(G91)+($I91="r")*(G91))+'12'!J91-K91-M91</f>
        <v>0</v>
      </c>
      <c r="K91" s="138">
        <v>0</v>
      </c>
      <c r="L91" s="139" t="s">
        <v>0</v>
      </c>
      <c r="M91" s="132">
        <v>0</v>
      </c>
      <c r="N91" s="133"/>
    </row>
    <row r="92" spans="1:14" x14ac:dyDescent="0.25">
      <c r="A92" s="206" t="s">
        <v>44</v>
      </c>
      <c r="B92" s="207"/>
      <c r="C92" s="52"/>
      <c r="D92" s="52"/>
      <c r="E92" s="193"/>
      <c r="F92" s="14" t="s">
        <v>75</v>
      </c>
      <c r="G92" s="44">
        <v>0</v>
      </c>
      <c r="H92" s="148" t="s">
        <v>0</v>
      </c>
      <c r="I92" s="153" t="s">
        <v>0</v>
      </c>
      <c r="J92" s="66">
        <f>SUMPRODUCT(($H92="r")*(G92)+($I92="r")*(G92))+'12'!J92-K92-M92</f>
        <v>0</v>
      </c>
      <c r="K92" s="138">
        <v>0</v>
      </c>
      <c r="L92" s="139" t="s">
        <v>0</v>
      </c>
      <c r="M92" s="132">
        <v>0</v>
      </c>
      <c r="N92" s="133"/>
    </row>
    <row r="93" spans="1:14" ht="15.75" thickBot="1" x14ac:dyDescent="0.3">
      <c r="A93" s="206" t="s">
        <v>45</v>
      </c>
      <c r="B93" s="207"/>
      <c r="C93" s="162"/>
      <c r="D93" s="162"/>
      <c r="E93" s="194"/>
      <c r="F93" s="14" t="s">
        <v>75</v>
      </c>
      <c r="G93" s="44">
        <v>0</v>
      </c>
      <c r="H93" s="149" t="s">
        <v>0</v>
      </c>
      <c r="I93" s="154" t="s">
        <v>0</v>
      </c>
      <c r="J93" s="66">
        <f>SUMPRODUCT(($H93="r")*(G93)+($I93="r")*(G93))+'12'!J93-K93-M93</f>
        <v>0</v>
      </c>
      <c r="K93" s="138">
        <v>0</v>
      </c>
      <c r="L93" s="140" t="s">
        <v>0</v>
      </c>
      <c r="M93" s="132">
        <v>0</v>
      </c>
      <c r="N93" s="134"/>
    </row>
    <row r="94" spans="1:14" ht="15.75" thickBot="1" x14ac:dyDescent="0.3">
      <c r="A94" s="29" t="s">
        <v>109</v>
      </c>
      <c r="B94" s="53"/>
      <c r="C94" s="163"/>
      <c r="D94" s="163"/>
      <c r="E94" s="195"/>
      <c r="F94" s="74" t="s">
        <v>75</v>
      </c>
      <c r="G94" s="75">
        <v>0</v>
      </c>
      <c r="H94" s="73"/>
      <c r="I94" s="67"/>
      <c r="J94" s="55" t="s">
        <v>0</v>
      </c>
      <c r="K94" s="98">
        <v>0</v>
      </c>
      <c r="L94" s="136" t="s">
        <v>0</v>
      </c>
      <c r="M94" s="98">
        <v>0</v>
      </c>
      <c r="N94" s="56" t="s">
        <v>0</v>
      </c>
    </row>
    <row r="95" spans="1:14" x14ac:dyDescent="0.25">
      <c r="A95" s="206" t="s">
        <v>46</v>
      </c>
      <c r="B95" s="207"/>
      <c r="C95" s="164"/>
      <c r="D95" s="164"/>
      <c r="E95" s="196"/>
      <c r="F95" s="14" t="s">
        <v>75</v>
      </c>
      <c r="G95" s="44">
        <v>0</v>
      </c>
      <c r="H95" s="147" t="s">
        <v>0</v>
      </c>
      <c r="I95" s="152" t="s">
        <v>0</v>
      </c>
      <c r="J95" s="66">
        <f>SUMPRODUCT(($H95="r")*(G95)+($I95="r")*(G95))+'12'!J95-K95-M95</f>
        <v>0</v>
      </c>
      <c r="K95" s="138">
        <v>0</v>
      </c>
      <c r="L95" s="141"/>
      <c r="M95" s="132">
        <v>0</v>
      </c>
      <c r="N95" s="135"/>
    </row>
    <row r="96" spans="1:14" x14ac:dyDescent="0.25">
      <c r="A96" s="206" t="s">
        <v>47</v>
      </c>
      <c r="B96" s="207"/>
      <c r="C96" s="52"/>
      <c r="D96" s="52"/>
      <c r="E96" s="193"/>
      <c r="F96" s="14" t="s">
        <v>75</v>
      </c>
      <c r="G96" s="44">
        <v>0</v>
      </c>
      <c r="H96" s="148" t="s">
        <v>0</v>
      </c>
      <c r="I96" s="153" t="s">
        <v>0</v>
      </c>
      <c r="J96" s="66">
        <f>SUMPRODUCT(($H96="r")*(G96)+($I96="r")*(G96))+'12'!J96-K96-M96</f>
        <v>0</v>
      </c>
      <c r="K96" s="138">
        <v>0</v>
      </c>
      <c r="L96" s="139"/>
      <c r="M96" s="132">
        <v>0</v>
      </c>
      <c r="N96" s="133"/>
    </row>
    <row r="97" spans="1:14" x14ac:dyDescent="0.25">
      <c r="A97" s="206" t="s">
        <v>61</v>
      </c>
      <c r="B97" s="207"/>
      <c r="C97" s="52"/>
      <c r="D97" s="52"/>
      <c r="E97" s="193"/>
      <c r="F97" s="14" t="s">
        <v>75</v>
      </c>
      <c r="G97" s="44">
        <v>0</v>
      </c>
      <c r="H97" s="148" t="s">
        <v>0</v>
      </c>
      <c r="I97" s="153" t="s">
        <v>0</v>
      </c>
      <c r="J97" s="66">
        <f>SUMPRODUCT(($H97="r")*(G97)+($I97="r")*(G97))+'12'!J97-K97-M97</f>
        <v>0</v>
      </c>
      <c r="K97" s="138">
        <v>0</v>
      </c>
      <c r="L97" s="139"/>
      <c r="M97" s="132">
        <v>0</v>
      </c>
      <c r="N97" s="133"/>
    </row>
    <row r="98" spans="1:14" x14ac:dyDescent="0.25">
      <c r="A98" s="206" t="s">
        <v>94</v>
      </c>
      <c r="B98" s="207"/>
      <c r="C98" s="52"/>
      <c r="D98" s="52"/>
      <c r="E98" s="193"/>
      <c r="F98" s="14" t="s">
        <v>75</v>
      </c>
      <c r="G98" s="44">
        <v>0</v>
      </c>
      <c r="H98" s="148" t="s">
        <v>0</v>
      </c>
      <c r="I98" s="153" t="s">
        <v>0</v>
      </c>
      <c r="J98" s="66">
        <f>SUMPRODUCT(($H98="r")*(G98)+($I98="r")*(G98))+'12'!J98-K98-M98</f>
        <v>0</v>
      </c>
      <c r="K98" s="138">
        <v>0</v>
      </c>
      <c r="L98" s="139"/>
      <c r="M98" s="132">
        <v>0</v>
      </c>
      <c r="N98" s="133"/>
    </row>
    <row r="99" spans="1:14" x14ac:dyDescent="0.25">
      <c r="A99" s="206" t="s">
        <v>95</v>
      </c>
      <c r="B99" s="207"/>
      <c r="C99" s="52"/>
      <c r="D99" s="52"/>
      <c r="E99" s="193"/>
      <c r="F99" s="14" t="s">
        <v>75</v>
      </c>
      <c r="G99" s="44">
        <v>0</v>
      </c>
      <c r="H99" s="148" t="s">
        <v>0</v>
      </c>
      <c r="I99" s="153" t="s">
        <v>0</v>
      </c>
      <c r="J99" s="66">
        <f>SUMPRODUCT(($H99="r")*(G99)+($I99="r")*(G99))+'12'!J99-K99-M99</f>
        <v>0</v>
      </c>
      <c r="K99" s="138">
        <v>0</v>
      </c>
      <c r="L99" s="139"/>
      <c r="M99" s="132">
        <v>0</v>
      </c>
      <c r="N99" s="133"/>
    </row>
    <row r="100" spans="1:14" x14ac:dyDescent="0.25">
      <c r="A100" s="206" t="s">
        <v>96</v>
      </c>
      <c r="B100" s="207"/>
      <c r="C100" s="52"/>
      <c r="D100" s="52"/>
      <c r="E100" s="193"/>
      <c r="F100" s="14" t="s">
        <v>75</v>
      </c>
      <c r="G100" s="44">
        <v>0</v>
      </c>
      <c r="H100" s="148" t="s">
        <v>0</v>
      </c>
      <c r="I100" s="153" t="s">
        <v>0</v>
      </c>
      <c r="J100" s="66">
        <f>SUMPRODUCT(($H100="r")*(G100)+($I100="r")*(G100))+'12'!J100-K100-M100</f>
        <v>0</v>
      </c>
      <c r="K100" s="138">
        <v>0</v>
      </c>
      <c r="L100" s="139"/>
      <c r="M100" s="132">
        <v>0</v>
      </c>
      <c r="N100" s="133"/>
    </row>
    <row r="101" spans="1:14" ht="15.75" thickBot="1" x14ac:dyDescent="0.3">
      <c r="A101" s="206" t="s">
        <v>97</v>
      </c>
      <c r="B101" s="207"/>
      <c r="C101" s="52"/>
      <c r="D101" s="52"/>
      <c r="E101" s="193"/>
      <c r="F101" s="14" t="s">
        <v>75</v>
      </c>
      <c r="G101" s="44">
        <v>0</v>
      </c>
      <c r="H101" s="149" t="s">
        <v>0</v>
      </c>
      <c r="I101" s="154" t="s">
        <v>0</v>
      </c>
      <c r="J101" s="66">
        <f>SUMPRODUCT(($H101="r")*(G101)+($I101="r")*(G101))+'12'!J101-K101-M101</f>
        <v>0</v>
      </c>
      <c r="K101" s="138">
        <v>0</v>
      </c>
      <c r="L101" s="139"/>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x14ac:dyDescent="0.25">
      <c r="A104" s="28"/>
      <c r="B104" s="28"/>
      <c r="F104" s="11"/>
      <c r="G104" s="5"/>
      <c r="H104" s="6"/>
      <c r="I104" s="6"/>
    </row>
    <row r="105" spans="1:14" x14ac:dyDescent="0.25">
      <c r="B105" s="99" t="s">
        <v>0</v>
      </c>
    </row>
    <row r="106" spans="1:14" ht="15.75" thickBot="1" x14ac:dyDescent="0.3">
      <c r="A106" s="114" t="s">
        <v>9</v>
      </c>
      <c r="B106" s="94" t="s">
        <v>115</v>
      </c>
      <c r="C106" s="213" t="s">
        <v>153</v>
      </c>
      <c r="D106" s="214"/>
      <c r="E106" s="192" t="s">
        <v>151</v>
      </c>
      <c r="F106" s="122" t="s">
        <v>126</v>
      </c>
      <c r="G106" s="47" t="s">
        <v>2</v>
      </c>
      <c r="H106" s="81">
        <f>H86+1</f>
        <v>42532</v>
      </c>
      <c r="I106" s="81">
        <f>I86+1</f>
        <v>42539</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7" t="s">
        <v>0</v>
      </c>
      <c r="I107" s="152" t="s">
        <v>0</v>
      </c>
      <c r="J107" s="66">
        <f>SUMPRODUCT(($H107="r")*(G107)+($I107="r")*(G107))+'12'!J107-K107-M107</f>
        <v>0</v>
      </c>
      <c r="K107" s="138">
        <v>0</v>
      </c>
      <c r="L107" s="139" t="s">
        <v>0</v>
      </c>
      <c r="M107" s="132">
        <v>0</v>
      </c>
      <c r="N107" s="133" t="s">
        <v>0</v>
      </c>
    </row>
    <row r="108" spans="1:14" x14ac:dyDescent="0.25">
      <c r="A108" s="206" t="s">
        <v>49</v>
      </c>
      <c r="B108" s="207"/>
      <c r="C108" s="176"/>
      <c r="D108" s="166"/>
      <c r="E108" s="198"/>
      <c r="F108" s="14" t="s">
        <v>75</v>
      </c>
      <c r="G108" s="44">
        <v>0</v>
      </c>
      <c r="H108" s="148" t="s">
        <v>0</v>
      </c>
      <c r="I108" s="153" t="s">
        <v>0</v>
      </c>
      <c r="J108" s="66">
        <f>SUMPRODUCT(($H108="r")*(G108)+($I108="r")*(G108))+'12'!J108-K108-M108</f>
        <v>0</v>
      </c>
      <c r="K108" s="138">
        <v>0</v>
      </c>
      <c r="L108" s="139" t="s">
        <v>0</v>
      </c>
      <c r="M108" s="132">
        <v>0</v>
      </c>
      <c r="N108" s="133"/>
    </row>
    <row r="109" spans="1:14" x14ac:dyDescent="0.25">
      <c r="A109" s="206" t="s">
        <v>50</v>
      </c>
      <c r="B109" s="207"/>
      <c r="C109" s="176"/>
      <c r="D109" s="166"/>
      <c r="E109" s="198"/>
      <c r="F109" s="14" t="s">
        <v>75</v>
      </c>
      <c r="G109" s="44">
        <v>0</v>
      </c>
      <c r="H109" s="148" t="s">
        <v>0</v>
      </c>
      <c r="I109" s="153" t="s">
        <v>0</v>
      </c>
      <c r="J109" s="66">
        <f>SUMPRODUCT(($H109="r")*(G109)+($I109="r")*(G109))+'12'!J109-K109-M109</f>
        <v>0</v>
      </c>
      <c r="K109" s="138">
        <v>0</v>
      </c>
      <c r="L109" s="139" t="s">
        <v>0</v>
      </c>
      <c r="M109" s="132">
        <v>0</v>
      </c>
      <c r="N109" s="133"/>
    </row>
    <row r="110" spans="1:14" x14ac:dyDescent="0.25">
      <c r="A110" s="206" t="s">
        <v>51</v>
      </c>
      <c r="B110" s="207"/>
      <c r="C110" s="176"/>
      <c r="D110" s="166"/>
      <c r="E110" s="198"/>
      <c r="F110" s="14" t="s">
        <v>75</v>
      </c>
      <c r="G110" s="44">
        <v>0</v>
      </c>
      <c r="H110" s="148" t="s">
        <v>0</v>
      </c>
      <c r="I110" s="153" t="s">
        <v>0</v>
      </c>
      <c r="J110" s="66">
        <f>SUMPRODUCT(($H110="r")*(G110)+($I110="r")*(G110))+'12'!J110-K110-M110</f>
        <v>0</v>
      </c>
      <c r="K110" s="138">
        <v>0</v>
      </c>
      <c r="L110" s="139" t="s">
        <v>0</v>
      </c>
      <c r="M110" s="132">
        <v>0</v>
      </c>
      <c r="N110" s="133"/>
    </row>
    <row r="111" spans="1:14" x14ac:dyDescent="0.25">
      <c r="A111" s="206" t="s">
        <v>52</v>
      </c>
      <c r="B111" s="207"/>
      <c r="C111" s="177"/>
      <c r="D111" s="166"/>
      <c r="E111" s="198"/>
      <c r="F111" s="14" t="s">
        <v>75</v>
      </c>
      <c r="G111" s="44">
        <v>0</v>
      </c>
      <c r="H111" s="148" t="s">
        <v>0</v>
      </c>
      <c r="I111" s="153" t="s">
        <v>0</v>
      </c>
      <c r="J111" s="66">
        <f>SUMPRODUCT(($H111="r")*(G111)+($I111="r")*(G111))+'12'!J111-K111-M111</f>
        <v>0</v>
      </c>
      <c r="K111" s="138">
        <v>0</v>
      </c>
      <c r="L111" s="139" t="s">
        <v>0</v>
      </c>
      <c r="M111" s="132">
        <v>0</v>
      </c>
      <c r="N111" s="133"/>
    </row>
    <row r="112" spans="1:14" x14ac:dyDescent="0.25">
      <c r="A112" s="206" t="s">
        <v>53</v>
      </c>
      <c r="B112" s="207"/>
      <c r="C112" s="177"/>
      <c r="D112" s="166"/>
      <c r="E112" s="198"/>
      <c r="F112" s="14" t="s">
        <v>75</v>
      </c>
      <c r="G112" s="44">
        <v>0</v>
      </c>
      <c r="H112" s="148" t="s">
        <v>0</v>
      </c>
      <c r="I112" s="153" t="s">
        <v>0</v>
      </c>
      <c r="J112" s="66">
        <f>SUMPRODUCT(($H112="r")*(G112)+($I112="r")*(G112))+'12'!J112-K112-M112</f>
        <v>0</v>
      </c>
      <c r="K112" s="138">
        <v>0</v>
      </c>
      <c r="L112" s="139" t="s">
        <v>0</v>
      </c>
      <c r="M112" s="132">
        <v>0</v>
      </c>
      <c r="N112" s="133"/>
    </row>
    <row r="113" spans="1:14" ht="15.75" thickBot="1" x14ac:dyDescent="0.3">
      <c r="A113" s="206" t="s">
        <v>54</v>
      </c>
      <c r="B113" s="207"/>
      <c r="C113" s="178"/>
      <c r="D113" s="168"/>
      <c r="E113" s="199"/>
      <c r="F113" s="14" t="s">
        <v>75</v>
      </c>
      <c r="G113" s="44">
        <v>0</v>
      </c>
      <c r="H113" s="149" t="s">
        <v>0</v>
      </c>
      <c r="I113" s="154" t="s">
        <v>0</v>
      </c>
      <c r="J113" s="66">
        <f>SUMPRODUCT(($H113="r")*(G113)+($I113="r")*(G113))+'12'!J113-K113-M113</f>
        <v>0</v>
      </c>
      <c r="K113" s="138">
        <v>0</v>
      </c>
      <c r="L113" s="140" t="s">
        <v>0</v>
      </c>
      <c r="M113" s="132">
        <v>0</v>
      </c>
      <c r="N113" s="134"/>
    </row>
    <row r="114" spans="1:14" ht="15.75" thickBot="1" x14ac:dyDescent="0.3">
      <c r="A114" s="29" t="s">
        <v>109</v>
      </c>
      <c r="B114" s="53"/>
      <c r="C114" s="163"/>
      <c r="D114" s="163"/>
      <c r="E114" s="195"/>
      <c r="F114" s="74" t="s">
        <v>75</v>
      </c>
      <c r="G114" s="75">
        <v>0</v>
      </c>
      <c r="H114" s="73"/>
      <c r="I114" s="67"/>
      <c r="J114" s="55" t="s">
        <v>0</v>
      </c>
      <c r="K114" s="98">
        <v>0</v>
      </c>
      <c r="L114" s="136" t="s">
        <v>0</v>
      </c>
      <c r="M114" s="98">
        <v>0</v>
      </c>
      <c r="N114" s="56" t="s">
        <v>0</v>
      </c>
    </row>
    <row r="115" spans="1:14" x14ac:dyDescent="0.25">
      <c r="A115" s="206" t="s">
        <v>55</v>
      </c>
      <c r="B115" s="207"/>
      <c r="C115" s="175"/>
      <c r="D115" s="165"/>
      <c r="E115" s="197"/>
      <c r="F115" s="14" t="s">
        <v>75</v>
      </c>
      <c r="G115" s="44">
        <v>0</v>
      </c>
      <c r="H115" s="147" t="s">
        <v>0</v>
      </c>
      <c r="I115" s="152" t="s">
        <v>0</v>
      </c>
      <c r="J115" s="66">
        <f>SUMPRODUCT(($H115="r")*(G115)+($I115="r")*(G115))+'12'!J115-K115-M115</f>
        <v>0</v>
      </c>
      <c r="K115" s="138">
        <v>0</v>
      </c>
      <c r="L115" s="141"/>
      <c r="M115" s="132">
        <v>0</v>
      </c>
      <c r="N115" s="135"/>
    </row>
    <row r="116" spans="1:14" x14ac:dyDescent="0.25">
      <c r="A116" s="206" t="s">
        <v>56</v>
      </c>
      <c r="B116" s="207"/>
      <c r="C116" s="176"/>
      <c r="D116" s="166"/>
      <c r="E116" s="198"/>
      <c r="F116" s="14" t="s">
        <v>75</v>
      </c>
      <c r="G116" s="44">
        <v>0</v>
      </c>
      <c r="H116" s="148" t="s">
        <v>0</v>
      </c>
      <c r="I116" s="153" t="s">
        <v>0</v>
      </c>
      <c r="J116" s="66">
        <f>SUMPRODUCT(($H116="r")*(G116)+($I116="r")*(G116))+'12'!J116-K116-M116</f>
        <v>0</v>
      </c>
      <c r="K116" s="138">
        <v>0</v>
      </c>
      <c r="L116" s="139"/>
      <c r="M116" s="132">
        <v>0</v>
      </c>
      <c r="N116" s="133"/>
    </row>
    <row r="117" spans="1:14" x14ac:dyDescent="0.25">
      <c r="A117" s="206" t="s">
        <v>62</v>
      </c>
      <c r="B117" s="207"/>
      <c r="C117" s="176"/>
      <c r="D117" s="166"/>
      <c r="E117" s="198"/>
      <c r="F117" s="14" t="s">
        <v>75</v>
      </c>
      <c r="G117" s="44">
        <v>0</v>
      </c>
      <c r="H117" s="148" t="s">
        <v>0</v>
      </c>
      <c r="I117" s="153" t="s">
        <v>0</v>
      </c>
      <c r="J117" s="66">
        <f>SUMPRODUCT(($H117="r")*(G117)+($I117="r")*(G117))+'12'!J117-K117-M117</f>
        <v>0</v>
      </c>
      <c r="K117" s="138">
        <v>0</v>
      </c>
      <c r="L117" s="139"/>
      <c r="M117" s="132">
        <v>0</v>
      </c>
      <c r="N117" s="133"/>
    </row>
    <row r="118" spans="1:14" x14ac:dyDescent="0.25">
      <c r="A118" s="206" t="s">
        <v>98</v>
      </c>
      <c r="B118" s="207"/>
      <c r="C118" s="177"/>
      <c r="D118" s="166"/>
      <c r="E118" s="198"/>
      <c r="F118" s="14" t="s">
        <v>75</v>
      </c>
      <c r="G118" s="44">
        <v>0</v>
      </c>
      <c r="H118" s="148" t="s">
        <v>0</v>
      </c>
      <c r="I118" s="153" t="s">
        <v>0</v>
      </c>
      <c r="J118" s="66">
        <f>SUMPRODUCT(($H118="r")*(G118)+($I118="r")*(G118))+'12'!J118-K118-M118</f>
        <v>0</v>
      </c>
      <c r="K118" s="138">
        <v>0</v>
      </c>
      <c r="L118" s="139"/>
      <c r="M118" s="132">
        <v>0</v>
      </c>
      <c r="N118" s="133"/>
    </row>
    <row r="119" spans="1:14" x14ac:dyDescent="0.25">
      <c r="A119" s="206" t="s">
        <v>99</v>
      </c>
      <c r="B119" s="207"/>
      <c r="C119" s="175"/>
      <c r="D119" s="166"/>
      <c r="E119" s="198"/>
      <c r="F119" s="14" t="s">
        <v>75</v>
      </c>
      <c r="G119" s="44">
        <v>0</v>
      </c>
      <c r="H119" s="148" t="s">
        <v>0</v>
      </c>
      <c r="I119" s="153" t="s">
        <v>0</v>
      </c>
      <c r="J119" s="66">
        <f>SUMPRODUCT(($H119="r")*(G119)+($I119="r")*(G119))+'12'!J119-K119-M119</f>
        <v>0</v>
      </c>
      <c r="K119" s="138">
        <v>0</v>
      </c>
      <c r="L119" s="139"/>
      <c r="M119" s="132">
        <v>0</v>
      </c>
      <c r="N119" s="133"/>
    </row>
    <row r="120" spans="1:14" x14ac:dyDescent="0.25">
      <c r="A120" s="206" t="s">
        <v>100</v>
      </c>
      <c r="B120" s="207"/>
      <c r="C120" s="176"/>
      <c r="D120" s="166"/>
      <c r="E120" s="198"/>
      <c r="F120" s="14" t="s">
        <v>75</v>
      </c>
      <c r="G120" s="44">
        <v>0</v>
      </c>
      <c r="H120" s="148" t="s">
        <v>0</v>
      </c>
      <c r="I120" s="153" t="s">
        <v>0</v>
      </c>
      <c r="J120" s="66">
        <f>SUMPRODUCT(($H120="r")*(G120)+($I120="r")*(G120))+'12'!J120-K120-M120</f>
        <v>0</v>
      </c>
      <c r="K120" s="138">
        <v>0</v>
      </c>
      <c r="L120" s="139"/>
      <c r="M120" s="132">
        <v>0</v>
      </c>
      <c r="N120" s="133"/>
    </row>
    <row r="121" spans="1:14" ht="15.75" thickBot="1" x14ac:dyDescent="0.3">
      <c r="A121" s="206" t="s">
        <v>101</v>
      </c>
      <c r="B121" s="207"/>
      <c r="C121" s="176"/>
      <c r="D121" s="166"/>
      <c r="E121" s="198"/>
      <c r="F121" s="14" t="s">
        <v>75</v>
      </c>
      <c r="G121" s="44">
        <v>0</v>
      </c>
      <c r="H121" s="149" t="s">
        <v>0</v>
      </c>
      <c r="I121" s="154" t="s">
        <v>0</v>
      </c>
      <c r="J121" s="66">
        <f>SUMPRODUCT(($H121="r")*(G121)+($I121="r")*(G121))+'12'!J121-K121-M121</f>
        <v>0</v>
      </c>
      <c r="K121" s="138">
        <v>0</v>
      </c>
      <c r="L121" s="139"/>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x14ac:dyDescent="0.25">
      <c r="A124" s="28"/>
      <c r="B124" s="28"/>
      <c r="F124" s="19"/>
      <c r="G124" s="5"/>
      <c r="H124" s="17"/>
      <c r="I124" s="17"/>
    </row>
    <row r="125" spans="1:14" x14ac:dyDescent="0.25">
      <c r="A125" s="19"/>
      <c r="B125" s="99" t="s">
        <v>0</v>
      </c>
      <c r="F125" s="19"/>
      <c r="G125" s="5"/>
      <c r="H125" s="17"/>
      <c r="I125" s="17"/>
    </row>
    <row r="126" spans="1:14" ht="15.75" thickBot="1" x14ac:dyDescent="0.3">
      <c r="A126" s="114" t="s">
        <v>63</v>
      </c>
      <c r="B126" s="94" t="s">
        <v>115</v>
      </c>
      <c r="C126" s="213" t="s">
        <v>153</v>
      </c>
      <c r="D126" s="214"/>
      <c r="E126" s="192" t="s">
        <v>151</v>
      </c>
      <c r="F126" s="122" t="s">
        <v>126</v>
      </c>
      <c r="G126" s="47" t="s">
        <v>2</v>
      </c>
      <c r="H126" s="81">
        <f>H106+1</f>
        <v>42533</v>
      </c>
      <c r="I126" s="81">
        <f>I106+1</f>
        <v>42540</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7" t="s">
        <v>0</v>
      </c>
      <c r="I127" s="152" t="s">
        <v>0</v>
      </c>
      <c r="J127" s="66">
        <f>SUMPRODUCT(($H127="r")*(G127)+($I127="r")*(G127))+'12'!J127-K127-M127</f>
        <v>0</v>
      </c>
      <c r="K127" s="138">
        <v>0</v>
      </c>
      <c r="L127" s="139" t="s">
        <v>0</v>
      </c>
      <c r="M127" s="132">
        <v>0</v>
      </c>
      <c r="N127" s="133" t="s">
        <v>0</v>
      </c>
    </row>
    <row r="128" spans="1:14" x14ac:dyDescent="0.25">
      <c r="A128" s="206" t="s">
        <v>65</v>
      </c>
      <c r="B128" s="207"/>
      <c r="C128" s="176"/>
      <c r="D128" s="166"/>
      <c r="E128" s="198"/>
      <c r="F128" s="14" t="s">
        <v>75</v>
      </c>
      <c r="G128" s="44">
        <v>0</v>
      </c>
      <c r="H128" s="148" t="s">
        <v>0</v>
      </c>
      <c r="I128" s="153" t="s">
        <v>0</v>
      </c>
      <c r="J128" s="66">
        <f>SUMPRODUCT(($H128="r")*(G128)+($I128="r")*(G128))+'12'!J128-K128-M128</f>
        <v>0</v>
      </c>
      <c r="K128" s="138">
        <v>0</v>
      </c>
      <c r="L128" s="139" t="s">
        <v>0</v>
      </c>
      <c r="M128" s="132">
        <v>0</v>
      </c>
      <c r="N128" s="133"/>
    </row>
    <row r="129" spans="1:14" x14ac:dyDescent="0.25">
      <c r="A129" s="206" t="s">
        <v>66</v>
      </c>
      <c r="B129" s="207"/>
      <c r="C129" s="176"/>
      <c r="D129" s="166"/>
      <c r="E129" s="198"/>
      <c r="F129" s="14" t="s">
        <v>75</v>
      </c>
      <c r="G129" s="44">
        <v>0</v>
      </c>
      <c r="H129" s="148" t="s">
        <v>0</v>
      </c>
      <c r="I129" s="153" t="s">
        <v>0</v>
      </c>
      <c r="J129" s="66">
        <f>SUMPRODUCT(($H129="r")*(G129)+($I129="r")*(G129))+'12'!J129-K129-M129</f>
        <v>0</v>
      </c>
      <c r="K129" s="138">
        <v>0</v>
      </c>
      <c r="L129" s="139" t="s">
        <v>0</v>
      </c>
      <c r="M129" s="132">
        <v>0</v>
      </c>
      <c r="N129" s="133"/>
    </row>
    <row r="130" spans="1:14" x14ac:dyDescent="0.25">
      <c r="A130" s="206" t="s">
        <v>67</v>
      </c>
      <c r="B130" s="207"/>
      <c r="C130" s="176"/>
      <c r="D130" s="166"/>
      <c r="E130" s="198"/>
      <c r="F130" s="14" t="s">
        <v>75</v>
      </c>
      <c r="G130" s="44">
        <v>0</v>
      </c>
      <c r="H130" s="148" t="s">
        <v>0</v>
      </c>
      <c r="I130" s="153" t="s">
        <v>0</v>
      </c>
      <c r="J130" s="66">
        <f>SUMPRODUCT(($H130="r")*(G130)+($I130="r")*(G130))+'12'!J130-K130-M130</f>
        <v>0</v>
      </c>
      <c r="K130" s="138">
        <v>0</v>
      </c>
      <c r="L130" s="139" t="s">
        <v>0</v>
      </c>
      <c r="M130" s="132">
        <v>0</v>
      </c>
      <c r="N130" s="133"/>
    </row>
    <row r="131" spans="1:14" x14ac:dyDescent="0.25">
      <c r="A131" s="206" t="s">
        <v>68</v>
      </c>
      <c r="B131" s="207"/>
      <c r="C131" s="176"/>
      <c r="D131" s="166"/>
      <c r="E131" s="198"/>
      <c r="F131" s="14" t="s">
        <v>75</v>
      </c>
      <c r="G131" s="44">
        <v>0</v>
      </c>
      <c r="H131" s="148" t="s">
        <v>0</v>
      </c>
      <c r="I131" s="153" t="s">
        <v>0</v>
      </c>
      <c r="J131" s="66">
        <f>SUMPRODUCT(($H131="r")*(G131)+($I131="r")*(G131))+'12'!J131-K131-M131</f>
        <v>0</v>
      </c>
      <c r="K131" s="138">
        <v>0</v>
      </c>
      <c r="L131" s="139" t="s">
        <v>0</v>
      </c>
      <c r="M131" s="132">
        <v>0</v>
      </c>
      <c r="N131" s="133"/>
    </row>
    <row r="132" spans="1:14" x14ac:dyDescent="0.25">
      <c r="A132" s="206" t="s">
        <v>69</v>
      </c>
      <c r="B132" s="207"/>
      <c r="C132" s="176"/>
      <c r="D132" s="166"/>
      <c r="E132" s="198"/>
      <c r="F132" s="14" t="s">
        <v>75</v>
      </c>
      <c r="G132" s="44">
        <v>0</v>
      </c>
      <c r="H132" s="148" t="s">
        <v>0</v>
      </c>
      <c r="I132" s="153" t="s">
        <v>0</v>
      </c>
      <c r="J132" s="66">
        <f>SUMPRODUCT(($H132="r")*(G132)+($I132="r")*(G132))+'12'!J132-K132-M132</f>
        <v>0</v>
      </c>
      <c r="K132" s="138">
        <v>0</v>
      </c>
      <c r="L132" s="139" t="s">
        <v>0</v>
      </c>
      <c r="M132" s="132">
        <v>0</v>
      </c>
      <c r="N132" s="133"/>
    </row>
    <row r="133" spans="1:14" ht="15.75" thickBot="1" x14ac:dyDescent="0.3">
      <c r="A133" s="206" t="s">
        <v>70</v>
      </c>
      <c r="B133" s="207"/>
      <c r="C133" s="179"/>
      <c r="D133" s="168"/>
      <c r="E133" s="199"/>
      <c r="F133" s="14" t="s">
        <v>75</v>
      </c>
      <c r="G133" s="44">
        <v>0</v>
      </c>
      <c r="H133" s="149" t="s">
        <v>0</v>
      </c>
      <c r="I133" s="154" t="s">
        <v>0</v>
      </c>
      <c r="J133" s="66">
        <f>SUMPRODUCT(($H133="r")*(G133)+($I133="r")*(G133))+'12'!J133-K133-M133</f>
        <v>0</v>
      </c>
      <c r="K133" s="138">
        <v>0</v>
      </c>
      <c r="L133" s="140" t="s">
        <v>0</v>
      </c>
      <c r="M133" s="132">
        <v>0</v>
      </c>
      <c r="N133" s="134"/>
    </row>
    <row r="134" spans="1:14" ht="15.75" thickBot="1" x14ac:dyDescent="0.3">
      <c r="A134" s="29" t="s">
        <v>109</v>
      </c>
      <c r="B134" s="53"/>
      <c r="C134" s="163"/>
      <c r="D134" s="163"/>
      <c r="E134" s="195"/>
      <c r="F134" s="74" t="s">
        <v>75</v>
      </c>
      <c r="G134" s="75">
        <v>0</v>
      </c>
      <c r="H134" s="73"/>
      <c r="I134" s="67"/>
      <c r="J134" s="55" t="s">
        <v>0</v>
      </c>
      <c r="K134" s="98">
        <v>0</v>
      </c>
      <c r="L134" s="136" t="s">
        <v>0</v>
      </c>
      <c r="M134" s="98">
        <v>0</v>
      </c>
      <c r="N134" s="56" t="s">
        <v>0</v>
      </c>
    </row>
    <row r="135" spans="1:14" x14ac:dyDescent="0.25">
      <c r="A135" s="246" t="s">
        <v>71</v>
      </c>
      <c r="B135" s="247"/>
      <c r="C135" s="180"/>
      <c r="D135" s="169"/>
      <c r="E135" s="200"/>
      <c r="F135" s="14" t="s">
        <v>75</v>
      </c>
      <c r="G135" s="44">
        <v>0</v>
      </c>
      <c r="H135" s="147" t="s">
        <v>0</v>
      </c>
      <c r="I135" s="152" t="s">
        <v>0</v>
      </c>
      <c r="J135" s="66">
        <f>SUMPRODUCT(($H135="r")*(G135)+($I135="r")*(G135))+'12'!J135-K135-M135</f>
        <v>0</v>
      </c>
      <c r="K135" s="138">
        <v>0</v>
      </c>
      <c r="L135" s="141"/>
      <c r="M135" s="132">
        <v>0</v>
      </c>
      <c r="N135" s="135"/>
    </row>
    <row r="136" spans="1:14" x14ac:dyDescent="0.25">
      <c r="A136" s="246" t="s">
        <v>72</v>
      </c>
      <c r="B136" s="247"/>
      <c r="C136" s="181"/>
      <c r="D136" s="170"/>
      <c r="E136" s="201"/>
      <c r="F136" s="14" t="s">
        <v>75</v>
      </c>
      <c r="G136" s="44">
        <v>0</v>
      </c>
      <c r="H136" s="148" t="s">
        <v>0</v>
      </c>
      <c r="I136" s="153" t="s">
        <v>0</v>
      </c>
      <c r="J136" s="66">
        <f>SUMPRODUCT(($H136="r")*(G136)+($I136="r")*(G136))+'12'!J136-K136-M136</f>
        <v>0</v>
      </c>
      <c r="K136" s="138">
        <v>0</v>
      </c>
      <c r="L136" s="139"/>
      <c r="M136" s="132">
        <v>0</v>
      </c>
      <c r="N136" s="133"/>
    </row>
    <row r="137" spans="1:14" x14ac:dyDescent="0.25">
      <c r="A137" s="246" t="s">
        <v>73</v>
      </c>
      <c r="B137" s="247"/>
      <c r="C137" s="181"/>
      <c r="D137" s="170"/>
      <c r="E137" s="201"/>
      <c r="F137" s="14" t="s">
        <v>75</v>
      </c>
      <c r="G137" s="44">
        <v>0</v>
      </c>
      <c r="H137" s="148" t="s">
        <v>0</v>
      </c>
      <c r="I137" s="153" t="s">
        <v>0</v>
      </c>
      <c r="J137" s="66">
        <f>SUMPRODUCT(($H137="r")*(G137)+($I137="r")*(G137))+'12'!J137-K137-M137</f>
        <v>0</v>
      </c>
      <c r="K137" s="138">
        <v>0</v>
      </c>
      <c r="L137" s="139"/>
      <c r="M137" s="132">
        <v>0</v>
      </c>
      <c r="N137" s="133"/>
    </row>
    <row r="138" spans="1:14" x14ac:dyDescent="0.25">
      <c r="A138" s="246" t="s">
        <v>102</v>
      </c>
      <c r="B138" s="247"/>
      <c r="C138" s="181"/>
      <c r="D138" s="170"/>
      <c r="E138" s="201"/>
      <c r="F138" s="14" t="s">
        <v>75</v>
      </c>
      <c r="G138" s="44">
        <v>0</v>
      </c>
      <c r="H138" s="148" t="s">
        <v>0</v>
      </c>
      <c r="I138" s="153" t="s">
        <v>0</v>
      </c>
      <c r="J138" s="66">
        <f>SUMPRODUCT(($H138="r")*(G138)+($I138="r")*(G138))+'12'!J138-K138-M138</f>
        <v>0</v>
      </c>
      <c r="K138" s="138">
        <v>0</v>
      </c>
      <c r="L138" s="139"/>
      <c r="M138" s="132">
        <v>0</v>
      </c>
      <c r="N138" s="133"/>
    </row>
    <row r="139" spans="1:14" x14ac:dyDescent="0.25">
      <c r="A139" s="246" t="s">
        <v>103</v>
      </c>
      <c r="B139" s="247"/>
      <c r="C139" s="181"/>
      <c r="D139" s="170"/>
      <c r="E139" s="201"/>
      <c r="F139" s="14" t="s">
        <v>75</v>
      </c>
      <c r="G139" s="44">
        <v>0</v>
      </c>
      <c r="H139" s="148" t="s">
        <v>0</v>
      </c>
      <c r="I139" s="153" t="s">
        <v>0</v>
      </c>
      <c r="J139" s="66">
        <f>SUMPRODUCT(($H139="r")*(G139)+($I139="r")*(G139))+'12'!J139-K139-M139</f>
        <v>0</v>
      </c>
      <c r="K139" s="138">
        <v>0</v>
      </c>
      <c r="L139" s="139"/>
      <c r="M139" s="132">
        <v>0</v>
      </c>
      <c r="N139" s="133"/>
    </row>
    <row r="140" spans="1:14" x14ac:dyDescent="0.25">
      <c r="A140" s="246" t="s">
        <v>104</v>
      </c>
      <c r="B140" s="247"/>
      <c r="C140" s="181"/>
      <c r="D140" s="170"/>
      <c r="E140" s="201"/>
      <c r="F140" s="14" t="s">
        <v>75</v>
      </c>
      <c r="G140" s="44">
        <v>0</v>
      </c>
      <c r="H140" s="148" t="s">
        <v>0</v>
      </c>
      <c r="I140" s="153" t="s">
        <v>0</v>
      </c>
      <c r="J140" s="66">
        <f>SUMPRODUCT(($H140="r")*(G140)+($I140="r")*(G140))+'12'!J140-K140-M140</f>
        <v>0</v>
      </c>
      <c r="K140" s="138">
        <v>0</v>
      </c>
      <c r="L140" s="139"/>
      <c r="M140" s="132">
        <v>0</v>
      </c>
      <c r="N140" s="133"/>
    </row>
    <row r="141" spans="1:14" ht="15.75" thickBot="1" x14ac:dyDescent="0.3">
      <c r="A141" s="246" t="s">
        <v>105</v>
      </c>
      <c r="B141" s="247"/>
      <c r="C141" s="181"/>
      <c r="D141" s="170"/>
      <c r="E141" s="201"/>
      <c r="F141" s="14" t="s">
        <v>75</v>
      </c>
      <c r="G141" s="44">
        <v>0</v>
      </c>
      <c r="H141" s="149" t="s">
        <v>0</v>
      </c>
      <c r="I141" s="154" t="s">
        <v>0</v>
      </c>
      <c r="J141" s="66">
        <f>SUMPRODUCT(($H141="r")*(G141)+($I141="r")*(G141))+'12'!J141-K141-M141</f>
        <v>0</v>
      </c>
      <c r="K141" s="138">
        <v>0</v>
      </c>
      <c r="L141" s="139"/>
      <c r="M141" s="132">
        <v>0</v>
      </c>
      <c r="N141" s="133"/>
    </row>
    <row r="142" spans="1:14"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84"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78"/>
      <c r="B144" s="78"/>
      <c r="C144" s="171"/>
      <c r="D144" s="171"/>
      <c r="E144" s="171"/>
      <c r="F144" s="79"/>
      <c r="G144" s="22"/>
      <c r="H144" s="43"/>
      <c r="I144" s="43"/>
    </row>
    <row r="145" spans="1:11" x14ac:dyDescent="0.25">
      <c r="A145" s="77"/>
      <c r="B145" s="77"/>
      <c r="C145" s="51"/>
      <c r="D145" s="51"/>
      <c r="E145" s="51"/>
      <c r="F145" s="77"/>
      <c r="G145" s="77"/>
      <c r="H145" s="43"/>
      <c r="I145" s="43"/>
      <c r="J145" s="32"/>
    </row>
    <row r="146" spans="1:11" x14ac:dyDescent="0.25">
      <c r="A146" s="117" t="s">
        <v>110</v>
      </c>
      <c r="B146" s="77"/>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67" t="s">
        <v>0</v>
      </c>
      <c r="B148" s="268"/>
      <c r="C148" s="268"/>
      <c r="D148" s="268"/>
      <c r="E148" s="268"/>
      <c r="F148" s="269"/>
      <c r="G148" s="41">
        <v>0</v>
      </c>
      <c r="H148" s="222">
        <f>G148/60</f>
        <v>0</v>
      </c>
      <c r="I148" s="223"/>
      <c r="J148" s="35"/>
    </row>
    <row r="149" spans="1:11" x14ac:dyDescent="0.25">
      <c r="A149" s="267" t="s">
        <v>0</v>
      </c>
      <c r="B149" s="268"/>
      <c r="C149" s="268"/>
      <c r="D149" s="268"/>
      <c r="E149" s="268"/>
      <c r="F149" s="269"/>
      <c r="G149" s="41">
        <v>0</v>
      </c>
      <c r="H149" s="222">
        <f t="shared" ref="H149:H157" si="0">G149/60</f>
        <v>0</v>
      </c>
      <c r="I149" s="223"/>
      <c r="J149" s="35"/>
    </row>
    <row r="150" spans="1:11" x14ac:dyDescent="0.25">
      <c r="A150" s="267" t="s">
        <v>0</v>
      </c>
      <c r="B150" s="268"/>
      <c r="C150" s="268"/>
      <c r="D150" s="268"/>
      <c r="E150" s="268"/>
      <c r="F150" s="269"/>
      <c r="G150" s="41">
        <v>0</v>
      </c>
      <c r="H150" s="222">
        <f t="shared" si="0"/>
        <v>0</v>
      </c>
      <c r="I150" s="223"/>
      <c r="J150" s="35"/>
    </row>
    <row r="151" spans="1:11" x14ac:dyDescent="0.25">
      <c r="A151" s="267" t="s">
        <v>0</v>
      </c>
      <c r="B151" s="268"/>
      <c r="C151" s="268"/>
      <c r="D151" s="268"/>
      <c r="E151" s="268"/>
      <c r="F151" s="269"/>
      <c r="G151" s="41">
        <v>0</v>
      </c>
      <c r="H151" s="222">
        <f t="shared" si="0"/>
        <v>0</v>
      </c>
      <c r="I151" s="223"/>
      <c r="J151" s="35"/>
    </row>
    <row r="152" spans="1:11" x14ac:dyDescent="0.25">
      <c r="A152" s="267" t="s">
        <v>0</v>
      </c>
      <c r="B152" s="268"/>
      <c r="C152" s="268"/>
      <c r="D152" s="268"/>
      <c r="E152" s="268"/>
      <c r="F152" s="269"/>
      <c r="G152" s="41">
        <v>0</v>
      </c>
      <c r="H152" s="222">
        <f t="shared" si="0"/>
        <v>0</v>
      </c>
      <c r="I152" s="223"/>
      <c r="J152" s="35"/>
    </row>
    <row r="153" spans="1:11" x14ac:dyDescent="0.25">
      <c r="A153" s="267" t="s">
        <v>0</v>
      </c>
      <c r="B153" s="268"/>
      <c r="C153" s="268"/>
      <c r="D153" s="268"/>
      <c r="E153" s="268"/>
      <c r="F153" s="269"/>
      <c r="G153" s="41">
        <v>0</v>
      </c>
      <c r="H153" s="222">
        <f t="shared" si="0"/>
        <v>0</v>
      </c>
      <c r="I153" s="223"/>
      <c r="J153" s="35"/>
    </row>
    <row r="154" spans="1:11" x14ac:dyDescent="0.25">
      <c r="A154" s="267" t="s">
        <v>0</v>
      </c>
      <c r="B154" s="268"/>
      <c r="C154" s="268"/>
      <c r="D154" s="268"/>
      <c r="E154" s="268"/>
      <c r="F154" s="269"/>
      <c r="G154" s="41">
        <v>0</v>
      </c>
      <c r="H154" s="222">
        <f t="shared" si="0"/>
        <v>0</v>
      </c>
      <c r="I154" s="223"/>
      <c r="J154" s="35"/>
    </row>
    <row r="155" spans="1:11" x14ac:dyDescent="0.25">
      <c r="A155" s="267" t="s">
        <v>0</v>
      </c>
      <c r="B155" s="268"/>
      <c r="C155" s="268"/>
      <c r="D155" s="268"/>
      <c r="E155" s="268"/>
      <c r="F155" s="269"/>
      <c r="G155" s="41">
        <v>0</v>
      </c>
      <c r="H155" s="222">
        <f t="shared" si="0"/>
        <v>0</v>
      </c>
      <c r="I155" s="223"/>
      <c r="J155" s="35"/>
    </row>
    <row r="156" spans="1:11" x14ac:dyDescent="0.25">
      <c r="A156" s="267" t="s">
        <v>0</v>
      </c>
      <c r="B156" s="268"/>
      <c r="C156" s="268"/>
      <c r="D156" s="268"/>
      <c r="E156" s="268"/>
      <c r="F156" s="269"/>
      <c r="G156" s="41">
        <v>0</v>
      </c>
      <c r="H156" s="222">
        <f t="shared" si="0"/>
        <v>0</v>
      </c>
      <c r="I156" s="223"/>
      <c r="J156" s="35"/>
    </row>
    <row r="157" spans="1:11" x14ac:dyDescent="0.25">
      <c r="A157" s="267" t="s">
        <v>0</v>
      </c>
      <c r="B157" s="268"/>
      <c r="C157" s="268"/>
      <c r="D157" s="268"/>
      <c r="E157" s="268"/>
      <c r="F157" s="269"/>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0</v>
      </c>
      <c r="I159" s="219"/>
      <c r="J159" s="35"/>
    </row>
    <row r="160" spans="1:11" x14ac:dyDescent="0.25">
      <c r="A160" s="80"/>
      <c r="B160" s="80"/>
      <c r="C160" s="172"/>
      <c r="D160" s="172"/>
      <c r="E160" s="172"/>
      <c r="F160" s="92" t="s">
        <v>119</v>
      </c>
      <c r="G160" s="40">
        <v>0</v>
      </c>
      <c r="H160" s="220">
        <f>H159*G160</f>
        <v>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6"/>
      <c r="G162" s="40"/>
      <c r="H162" s="64"/>
      <c r="I162" s="64"/>
      <c r="J162" s="35"/>
    </row>
    <row r="163" spans="1:10" x14ac:dyDescent="0.25">
      <c r="A163" s="120" t="s">
        <v>124</v>
      </c>
      <c r="B163" s="39"/>
      <c r="C163" s="173"/>
      <c r="D163" s="173"/>
      <c r="E163" s="173"/>
      <c r="F163" s="76"/>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67" t="s">
        <v>0</v>
      </c>
      <c r="B165" s="268"/>
      <c r="C165" s="268"/>
      <c r="D165" s="268"/>
      <c r="E165" s="268"/>
      <c r="F165" s="269"/>
      <c r="G165" s="41">
        <v>0</v>
      </c>
      <c r="H165" s="239">
        <f>G165/60</f>
        <v>0</v>
      </c>
      <c r="I165" s="240"/>
      <c r="J165" s="35"/>
    </row>
    <row r="166" spans="1:10" x14ac:dyDescent="0.25">
      <c r="A166" s="267" t="s">
        <v>0</v>
      </c>
      <c r="B166" s="268"/>
      <c r="C166" s="268"/>
      <c r="D166" s="268"/>
      <c r="E166" s="268"/>
      <c r="F166" s="269"/>
      <c r="G166" s="41">
        <v>0</v>
      </c>
      <c r="H166" s="239">
        <f t="shared" ref="H166:H174" si="2">G166/60</f>
        <v>0</v>
      </c>
      <c r="I166" s="240"/>
      <c r="J166" s="35"/>
    </row>
    <row r="167" spans="1:10" x14ac:dyDescent="0.25">
      <c r="A167" s="267" t="s">
        <v>0</v>
      </c>
      <c r="B167" s="268"/>
      <c r="C167" s="268"/>
      <c r="D167" s="268"/>
      <c r="E167" s="268"/>
      <c r="F167" s="269"/>
      <c r="G167" s="41">
        <v>0</v>
      </c>
      <c r="H167" s="239">
        <f t="shared" si="2"/>
        <v>0</v>
      </c>
      <c r="I167" s="240"/>
      <c r="J167" s="35"/>
    </row>
    <row r="168" spans="1:10" x14ac:dyDescent="0.25">
      <c r="A168" s="267" t="s">
        <v>0</v>
      </c>
      <c r="B168" s="268"/>
      <c r="C168" s="268"/>
      <c r="D168" s="268"/>
      <c r="E168" s="268"/>
      <c r="F168" s="269"/>
      <c r="G168" s="41">
        <v>0</v>
      </c>
      <c r="H168" s="239">
        <f t="shared" si="2"/>
        <v>0</v>
      </c>
      <c r="I168" s="240"/>
      <c r="J168" s="35"/>
    </row>
    <row r="169" spans="1:10" x14ac:dyDescent="0.25">
      <c r="A169" s="267" t="s">
        <v>0</v>
      </c>
      <c r="B169" s="268"/>
      <c r="C169" s="268"/>
      <c r="D169" s="268"/>
      <c r="E169" s="268"/>
      <c r="F169" s="269"/>
      <c r="G169" s="41">
        <v>0</v>
      </c>
      <c r="H169" s="239">
        <f t="shared" si="2"/>
        <v>0</v>
      </c>
      <c r="I169" s="240"/>
      <c r="J169" s="35"/>
    </row>
    <row r="170" spans="1:10" x14ac:dyDescent="0.25">
      <c r="A170" s="267" t="s">
        <v>0</v>
      </c>
      <c r="B170" s="268"/>
      <c r="C170" s="268"/>
      <c r="D170" s="268"/>
      <c r="E170" s="268"/>
      <c r="F170" s="269"/>
      <c r="G170" s="41">
        <v>0</v>
      </c>
      <c r="H170" s="239">
        <f t="shared" si="2"/>
        <v>0</v>
      </c>
      <c r="I170" s="240"/>
      <c r="J170" s="35"/>
    </row>
    <row r="171" spans="1:10" x14ac:dyDescent="0.25">
      <c r="A171" s="267" t="s">
        <v>0</v>
      </c>
      <c r="B171" s="268"/>
      <c r="C171" s="268"/>
      <c r="D171" s="268"/>
      <c r="E171" s="268"/>
      <c r="F171" s="269"/>
      <c r="G171" s="41">
        <v>0</v>
      </c>
      <c r="H171" s="239">
        <f t="shared" si="2"/>
        <v>0</v>
      </c>
      <c r="I171" s="240"/>
      <c r="J171" s="35"/>
    </row>
    <row r="172" spans="1:10" x14ac:dyDescent="0.25">
      <c r="A172" s="267" t="s">
        <v>0</v>
      </c>
      <c r="B172" s="268"/>
      <c r="C172" s="268"/>
      <c r="D172" s="268"/>
      <c r="E172" s="268"/>
      <c r="F172" s="269"/>
      <c r="G172" s="41">
        <v>0</v>
      </c>
      <c r="H172" s="239">
        <f t="shared" si="2"/>
        <v>0</v>
      </c>
      <c r="I172" s="240"/>
      <c r="J172" s="35"/>
    </row>
    <row r="173" spans="1:10" x14ac:dyDescent="0.25">
      <c r="A173" s="267" t="s">
        <v>0</v>
      </c>
      <c r="B173" s="268"/>
      <c r="C173" s="268"/>
      <c r="D173" s="268"/>
      <c r="E173" s="268"/>
      <c r="F173" s="269"/>
      <c r="G173" s="41">
        <v>0</v>
      </c>
      <c r="H173" s="239">
        <f t="shared" ref="H173" si="3">G173/60</f>
        <v>0</v>
      </c>
      <c r="I173" s="240"/>
      <c r="J173" s="35"/>
    </row>
    <row r="174" spans="1:10" x14ac:dyDescent="0.25">
      <c r="A174" s="267" t="s">
        <v>0</v>
      </c>
      <c r="B174" s="268"/>
      <c r="C174" s="268"/>
      <c r="D174" s="268"/>
      <c r="E174" s="268"/>
      <c r="F174" s="269"/>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67" t="s">
        <v>0</v>
      </c>
      <c r="B181" s="268"/>
      <c r="C181" s="268"/>
      <c r="D181" s="268"/>
      <c r="E181" s="268"/>
      <c r="F181" s="269"/>
      <c r="G181" s="41">
        <v>0</v>
      </c>
      <c r="H181" s="222">
        <f>G181/60</f>
        <v>0</v>
      </c>
      <c r="I181" s="223"/>
      <c r="J181" s="35"/>
    </row>
    <row r="182" spans="1:11" hidden="1" x14ac:dyDescent="0.25">
      <c r="A182" s="267" t="s">
        <v>0</v>
      </c>
      <c r="B182" s="268"/>
      <c r="C182" s="268"/>
      <c r="D182" s="268"/>
      <c r="E182" s="268"/>
      <c r="F182" s="269"/>
      <c r="G182" s="41">
        <v>0</v>
      </c>
      <c r="H182" s="222">
        <f t="shared" ref="H182:H191" si="4">G182/60</f>
        <v>0</v>
      </c>
      <c r="I182" s="223"/>
      <c r="J182" s="35"/>
    </row>
    <row r="183" spans="1:11" hidden="1" x14ac:dyDescent="0.25">
      <c r="A183" s="267" t="s">
        <v>0</v>
      </c>
      <c r="B183" s="268"/>
      <c r="C183" s="268"/>
      <c r="D183" s="268"/>
      <c r="E183" s="268"/>
      <c r="F183" s="269"/>
      <c r="G183" s="41">
        <v>0</v>
      </c>
      <c r="H183" s="222">
        <f t="shared" si="4"/>
        <v>0</v>
      </c>
      <c r="I183" s="223"/>
      <c r="J183" s="35"/>
    </row>
    <row r="184" spans="1:11" hidden="1" x14ac:dyDescent="0.25">
      <c r="A184" s="267" t="s">
        <v>0</v>
      </c>
      <c r="B184" s="268"/>
      <c r="C184" s="268"/>
      <c r="D184" s="268"/>
      <c r="E184" s="268"/>
      <c r="F184" s="269"/>
      <c r="G184" s="41">
        <v>0</v>
      </c>
      <c r="H184" s="222">
        <f t="shared" si="4"/>
        <v>0</v>
      </c>
      <c r="I184" s="223"/>
      <c r="J184" s="35"/>
    </row>
    <row r="185" spans="1:11" hidden="1" x14ac:dyDescent="0.25">
      <c r="A185" s="267" t="s">
        <v>0</v>
      </c>
      <c r="B185" s="268"/>
      <c r="C185" s="268"/>
      <c r="D185" s="268"/>
      <c r="E185" s="268"/>
      <c r="F185" s="269"/>
      <c r="G185" s="41">
        <v>0</v>
      </c>
      <c r="H185" s="222">
        <f t="shared" si="4"/>
        <v>0</v>
      </c>
      <c r="I185" s="223"/>
      <c r="J185" s="35"/>
    </row>
    <row r="186" spans="1:11" hidden="1" x14ac:dyDescent="0.25">
      <c r="A186" s="267" t="s">
        <v>0</v>
      </c>
      <c r="B186" s="268"/>
      <c r="C186" s="268"/>
      <c r="D186" s="268"/>
      <c r="E186" s="268"/>
      <c r="F186" s="269"/>
      <c r="G186" s="41">
        <v>0</v>
      </c>
      <c r="H186" s="222">
        <f t="shared" si="4"/>
        <v>0</v>
      </c>
      <c r="I186" s="223"/>
      <c r="J186" s="35"/>
    </row>
    <row r="187" spans="1:11" hidden="1" x14ac:dyDescent="0.25">
      <c r="A187" s="267" t="s">
        <v>0</v>
      </c>
      <c r="B187" s="268"/>
      <c r="C187" s="268"/>
      <c r="D187" s="268"/>
      <c r="E187" s="268"/>
      <c r="F187" s="269"/>
      <c r="G187" s="41">
        <v>0</v>
      </c>
      <c r="H187" s="222">
        <f t="shared" si="4"/>
        <v>0</v>
      </c>
      <c r="I187" s="223"/>
      <c r="J187" s="35"/>
    </row>
    <row r="188" spans="1:11" hidden="1" x14ac:dyDescent="0.25">
      <c r="A188" s="267" t="s">
        <v>0</v>
      </c>
      <c r="B188" s="268"/>
      <c r="C188" s="268"/>
      <c r="D188" s="268"/>
      <c r="E188" s="268"/>
      <c r="F188" s="269"/>
      <c r="G188" s="41">
        <v>0</v>
      </c>
      <c r="H188" s="222">
        <f t="shared" si="4"/>
        <v>0</v>
      </c>
      <c r="I188" s="223"/>
      <c r="J188" s="35"/>
    </row>
    <row r="189" spans="1:11" hidden="1" x14ac:dyDescent="0.25">
      <c r="A189" s="267" t="s">
        <v>0</v>
      </c>
      <c r="B189" s="268"/>
      <c r="C189" s="268"/>
      <c r="D189" s="268"/>
      <c r="E189" s="268"/>
      <c r="F189" s="269"/>
      <c r="G189" s="41">
        <v>0</v>
      </c>
      <c r="H189" s="222">
        <f t="shared" si="4"/>
        <v>0</v>
      </c>
      <c r="I189" s="223"/>
      <c r="J189" s="35"/>
    </row>
    <row r="190" spans="1:11" hidden="1" x14ac:dyDescent="0.25">
      <c r="A190" s="267" t="s">
        <v>0</v>
      </c>
      <c r="B190" s="268"/>
      <c r="C190" s="268"/>
      <c r="D190" s="268"/>
      <c r="E190" s="268"/>
      <c r="F190" s="269"/>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67" t="s">
        <v>0</v>
      </c>
      <c r="B198" s="268"/>
      <c r="C198" s="268"/>
      <c r="D198" s="268"/>
      <c r="E198" s="268"/>
      <c r="F198" s="269"/>
      <c r="G198" s="41">
        <v>0</v>
      </c>
      <c r="H198" s="222">
        <f>G198/60</f>
        <v>0</v>
      </c>
      <c r="I198" s="223"/>
      <c r="J198" s="35"/>
    </row>
    <row r="199" spans="1:11" hidden="1" x14ac:dyDescent="0.25">
      <c r="A199" s="267" t="s">
        <v>0</v>
      </c>
      <c r="B199" s="268"/>
      <c r="C199" s="268"/>
      <c r="D199" s="268"/>
      <c r="E199" s="268"/>
      <c r="F199" s="269"/>
      <c r="G199" s="41">
        <v>0</v>
      </c>
      <c r="H199" s="222">
        <f t="shared" ref="H199:H207" si="5">G199/60</f>
        <v>0</v>
      </c>
      <c r="I199" s="223"/>
      <c r="J199" s="35"/>
    </row>
    <row r="200" spans="1:11" hidden="1" x14ac:dyDescent="0.25">
      <c r="A200" s="267" t="s">
        <v>0</v>
      </c>
      <c r="B200" s="268"/>
      <c r="C200" s="268"/>
      <c r="D200" s="268"/>
      <c r="E200" s="268"/>
      <c r="F200" s="269"/>
      <c r="G200" s="41">
        <v>0</v>
      </c>
      <c r="H200" s="222">
        <f t="shared" si="5"/>
        <v>0</v>
      </c>
      <c r="I200" s="223"/>
      <c r="J200" s="35"/>
    </row>
    <row r="201" spans="1:11" hidden="1" x14ac:dyDescent="0.25">
      <c r="A201" s="267" t="s">
        <v>0</v>
      </c>
      <c r="B201" s="268"/>
      <c r="C201" s="268"/>
      <c r="D201" s="268"/>
      <c r="E201" s="268"/>
      <c r="F201" s="269"/>
      <c r="G201" s="41">
        <v>0</v>
      </c>
      <c r="H201" s="222">
        <f t="shared" si="5"/>
        <v>0</v>
      </c>
      <c r="I201" s="223"/>
      <c r="J201" s="35"/>
    </row>
    <row r="202" spans="1:11" hidden="1" x14ac:dyDescent="0.25">
      <c r="A202" s="267" t="s">
        <v>0</v>
      </c>
      <c r="B202" s="268"/>
      <c r="C202" s="268"/>
      <c r="D202" s="268"/>
      <c r="E202" s="268"/>
      <c r="F202" s="269"/>
      <c r="G202" s="41">
        <v>0</v>
      </c>
      <c r="H202" s="222">
        <f t="shared" si="5"/>
        <v>0</v>
      </c>
      <c r="I202" s="223"/>
      <c r="J202" s="35"/>
    </row>
    <row r="203" spans="1:11" hidden="1" x14ac:dyDescent="0.25">
      <c r="A203" s="267" t="s">
        <v>0</v>
      </c>
      <c r="B203" s="268"/>
      <c r="C203" s="268"/>
      <c r="D203" s="268"/>
      <c r="E203" s="268"/>
      <c r="F203" s="269"/>
      <c r="G203" s="41">
        <v>0</v>
      </c>
      <c r="H203" s="222">
        <f t="shared" si="5"/>
        <v>0</v>
      </c>
      <c r="I203" s="223"/>
      <c r="J203" s="35"/>
    </row>
    <row r="204" spans="1:11" hidden="1" x14ac:dyDescent="0.25">
      <c r="A204" s="267" t="s">
        <v>0</v>
      </c>
      <c r="B204" s="268"/>
      <c r="C204" s="268"/>
      <c r="D204" s="268"/>
      <c r="E204" s="268"/>
      <c r="F204" s="269"/>
      <c r="G204" s="41">
        <v>0</v>
      </c>
      <c r="H204" s="222">
        <f t="shared" si="5"/>
        <v>0</v>
      </c>
      <c r="I204" s="223"/>
      <c r="J204" s="35"/>
    </row>
    <row r="205" spans="1:11" hidden="1" x14ac:dyDescent="0.25">
      <c r="A205" s="267" t="s">
        <v>0</v>
      </c>
      <c r="B205" s="268"/>
      <c r="C205" s="268"/>
      <c r="D205" s="268"/>
      <c r="E205" s="268"/>
      <c r="F205" s="269"/>
      <c r="G205" s="41">
        <v>0</v>
      </c>
      <c r="H205" s="222">
        <f t="shared" si="5"/>
        <v>0</v>
      </c>
      <c r="I205" s="223"/>
      <c r="J205" s="35"/>
    </row>
    <row r="206" spans="1:11" hidden="1" x14ac:dyDescent="0.25">
      <c r="A206" s="267" t="s">
        <v>0</v>
      </c>
      <c r="B206" s="268"/>
      <c r="C206" s="268"/>
      <c r="D206" s="268"/>
      <c r="E206" s="268"/>
      <c r="F206" s="269"/>
      <c r="G206" s="41">
        <v>0</v>
      </c>
      <c r="H206" s="222">
        <f t="shared" si="5"/>
        <v>0</v>
      </c>
      <c r="I206" s="223"/>
      <c r="J206" s="35"/>
    </row>
    <row r="207" spans="1:11" hidden="1" x14ac:dyDescent="0.25">
      <c r="A207" s="267" t="s">
        <v>0</v>
      </c>
      <c r="B207" s="268"/>
      <c r="C207" s="268"/>
      <c r="D207" s="268"/>
      <c r="E207" s="268"/>
      <c r="F207" s="269"/>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0</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73" t="s">
        <v>0</v>
      </c>
      <c r="B216" s="273"/>
      <c r="C216" s="273"/>
      <c r="D216" s="273"/>
      <c r="E216" s="273"/>
      <c r="F216" s="273"/>
      <c r="G216" s="273"/>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0</v>
      </c>
      <c r="I218" s="271"/>
    </row>
    <row r="219" spans="1:10" x14ac:dyDescent="0.25">
      <c r="A219" s="2" t="s">
        <v>0</v>
      </c>
      <c r="H219" s="86" t="s">
        <v>0</v>
      </c>
      <c r="I219" s="86"/>
    </row>
  </sheetData>
  <sheetProtection password="CEEF" sheet="1" objects="1" scenarios="1" formatRows="0"/>
  <mergeCells count="234">
    <mergeCell ref="A2:N2"/>
    <mergeCell ref="C26:D26"/>
    <mergeCell ref="C46:D46"/>
    <mergeCell ref="C66:D66"/>
    <mergeCell ref="C86:D86"/>
    <mergeCell ref="C106:D106"/>
    <mergeCell ref="C126:D126"/>
    <mergeCell ref="A204:F204"/>
    <mergeCell ref="A3:B3"/>
    <mergeCell ref="C6:D6"/>
    <mergeCell ref="J4:N4"/>
    <mergeCell ref="A155:F155"/>
    <mergeCell ref="H159:I159"/>
    <mergeCell ref="A122:F122"/>
    <mergeCell ref="A123:F123"/>
    <mergeCell ref="A142:F142"/>
    <mergeCell ref="H147:I147"/>
    <mergeCell ref="H148:I148"/>
    <mergeCell ref="H157:I157"/>
    <mergeCell ref="H158:I158"/>
    <mergeCell ref="H150:I150"/>
    <mergeCell ref="H151:I151"/>
    <mergeCell ref="H152:I152"/>
    <mergeCell ref="A159:G159"/>
    <mergeCell ref="A27:B27"/>
    <mergeCell ref="A28:B28"/>
    <mergeCell ref="A29:B29"/>
    <mergeCell ref="A30:B30"/>
    <mergeCell ref="A31:B31"/>
    <mergeCell ref="C5:D5"/>
    <mergeCell ref="H5:I5"/>
    <mergeCell ref="A22:F22"/>
    <mergeCell ref="A7:B7"/>
    <mergeCell ref="A8:B8"/>
    <mergeCell ref="A9:B9"/>
    <mergeCell ref="A10:B10"/>
    <mergeCell ref="A11:B11"/>
    <mergeCell ref="A12:B12"/>
    <mergeCell ref="A13:B13"/>
    <mergeCell ref="A15:B15"/>
    <mergeCell ref="A16:B16"/>
    <mergeCell ref="A17:B17"/>
    <mergeCell ref="A18:B18"/>
    <mergeCell ref="A19:B19"/>
    <mergeCell ref="A20:B20"/>
    <mergeCell ref="A21:B21"/>
    <mergeCell ref="A158:F158"/>
    <mergeCell ref="A206:F206"/>
    <mergeCell ref="A173:F173"/>
    <mergeCell ref="A174:F174"/>
    <mergeCell ref="A181:F181"/>
    <mergeCell ref="A182:F182"/>
    <mergeCell ref="A183:F183"/>
    <mergeCell ref="A184:F184"/>
    <mergeCell ref="A185:F185"/>
    <mergeCell ref="A186:F186"/>
    <mergeCell ref="A187:F187"/>
    <mergeCell ref="A188:F188"/>
    <mergeCell ref="A189:F189"/>
    <mergeCell ref="A190:F190"/>
    <mergeCell ref="A198:F198"/>
    <mergeCell ref="A199:F199"/>
    <mergeCell ref="A200:F200"/>
    <mergeCell ref="A201:F201"/>
    <mergeCell ref="A202:F202"/>
    <mergeCell ref="A203:F203"/>
    <mergeCell ref="A191:F191"/>
    <mergeCell ref="A205:F205"/>
    <mergeCell ref="A1:N1"/>
    <mergeCell ref="H218:I218"/>
    <mergeCell ref="A23:F23"/>
    <mergeCell ref="A143:F143"/>
    <mergeCell ref="A42:F42"/>
    <mergeCell ref="A43:F43"/>
    <mergeCell ref="A62:F62"/>
    <mergeCell ref="A63:F63"/>
    <mergeCell ref="A82:F82"/>
    <mergeCell ref="A83:F83"/>
    <mergeCell ref="A102:F102"/>
    <mergeCell ref="A103:F103"/>
    <mergeCell ref="H166:I166"/>
    <mergeCell ref="H167:I167"/>
    <mergeCell ref="H149:I149"/>
    <mergeCell ref="H164:I164"/>
    <mergeCell ref="H156:I156"/>
    <mergeCell ref="A148:F148"/>
    <mergeCell ref="A149:F149"/>
    <mergeCell ref="A150:F150"/>
    <mergeCell ref="A151:F151"/>
    <mergeCell ref="A152:F152"/>
    <mergeCell ref="A153:F153"/>
    <mergeCell ref="A154:F154"/>
    <mergeCell ref="H154:I154"/>
    <mergeCell ref="H155:I155"/>
    <mergeCell ref="H153:I153"/>
    <mergeCell ref="A128:B128"/>
    <mergeCell ref="A156:F156"/>
    <mergeCell ref="A157:F157"/>
    <mergeCell ref="A140:B140"/>
    <mergeCell ref="A141:B141"/>
    <mergeCell ref="A135:B135"/>
    <mergeCell ref="A136:B136"/>
    <mergeCell ref="A137:B137"/>
    <mergeCell ref="A138:B138"/>
    <mergeCell ref="A139:B139"/>
    <mergeCell ref="A129:B129"/>
    <mergeCell ref="A130:B130"/>
    <mergeCell ref="A131:B131"/>
    <mergeCell ref="A132:B132"/>
    <mergeCell ref="A133:B133"/>
    <mergeCell ref="H198:I198"/>
    <mergeCell ref="H199:I199"/>
    <mergeCell ref="H200:I200"/>
    <mergeCell ref="H190:I190"/>
    <mergeCell ref="H191:I191"/>
    <mergeCell ref="H193:I193"/>
    <mergeCell ref="H197:I197"/>
    <mergeCell ref="H176:I176"/>
    <mergeCell ref="H172:I172"/>
    <mergeCell ref="H174:I174"/>
    <mergeCell ref="H186:I186"/>
    <mergeCell ref="H187:I187"/>
    <mergeCell ref="H188:I188"/>
    <mergeCell ref="H189:I189"/>
    <mergeCell ref="H160:I160"/>
    <mergeCell ref="A175:G175"/>
    <mergeCell ref="H175:I175"/>
    <mergeCell ref="H171:I171"/>
    <mergeCell ref="H173:I173"/>
    <mergeCell ref="H165:I165"/>
    <mergeCell ref="A192:G192"/>
    <mergeCell ref="H192:I192"/>
    <mergeCell ref="H180:I180"/>
    <mergeCell ref="H181:I181"/>
    <mergeCell ref="H182:I182"/>
    <mergeCell ref="H183:I183"/>
    <mergeCell ref="H184:I184"/>
    <mergeCell ref="H185:I185"/>
    <mergeCell ref="H169:I169"/>
    <mergeCell ref="H170:I170"/>
    <mergeCell ref="A165:F165"/>
    <mergeCell ref="A166:F166"/>
    <mergeCell ref="A167:F167"/>
    <mergeCell ref="A168:F168"/>
    <mergeCell ref="A169:F169"/>
    <mergeCell ref="A170:F170"/>
    <mergeCell ref="A171:F171"/>
    <mergeCell ref="A172:F172"/>
    <mergeCell ref="H217:I217"/>
    <mergeCell ref="H207:I207"/>
    <mergeCell ref="A208:G208"/>
    <mergeCell ref="H208:I208"/>
    <mergeCell ref="H209:I209"/>
    <mergeCell ref="A216:G216"/>
    <mergeCell ref="H216:I216"/>
    <mergeCell ref="H215:I215"/>
    <mergeCell ref="A215:G215"/>
    <mergeCell ref="A213:G213"/>
    <mergeCell ref="H213:I213"/>
    <mergeCell ref="H212:I212"/>
    <mergeCell ref="A207:F207"/>
    <mergeCell ref="H206:I206"/>
    <mergeCell ref="H204:I204"/>
    <mergeCell ref="H205:I205"/>
    <mergeCell ref="H201:I201"/>
    <mergeCell ref="H202:I202"/>
    <mergeCell ref="H168:I168"/>
    <mergeCell ref="H203:I203"/>
    <mergeCell ref="A33:B33"/>
    <mergeCell ref="A35:B35"/>
    <mergeCell ref="A36:B36"/>
    <mergeCell ref="A37:B37"/>
    <mergeCell ref="A38:B38"/>
    <mergeCell ref="A57:B57"/>
    <mergeCell ref="A58:B58"/>
    <mergeCell ref="A59:B59"/>
    <mergeCell ref="A81:B81"/>
    <mergeCell ref="A87:B87"/>
    <mergeCell ref="A88:B88"/>
    <mergeCell ref="A89:B89"/>
    <mergeCell ref="A90:B90"/>
    <mergeCell ref="A77:B77"/>
    <mergeCell ref="A78:B78"/>
    <mergeCell ref="A79:B79"/>
    <mergeCell ref="A80:B80"/>
    <mergeCell ref="A32:B32"/>
    <mergeCell ref="A49:B49"/>
    <mergeCell ref="A50:B50"/>
    <mergeCell ref="A51:B51"/>
    <mergeCell ref="A76:B76"/>
    <mergeCell ref="A52:B52"/>
    <mergeCell ref="A53:B53"/>
    <mergeCell ref="A39:B39"/>
    <mergeCell ref="A40:B40"/>
    <mergeCell ref="A41:B41"/>
    <mergeCell ref="A47:B47"/>
    <mergeCell ref="A48:B48"/>
    <mergeCell ref="A60:B60"/>
    <mergeCell ref="A61:B61"/>
    <mergeCell ref="A70:B70"/>
    <mergeCell ref="A71:B71"/>
    <mergeCell ref="A72:B72"/>
    <mergeCell ref="A73:B73"/>
    <mergeCell ref="A75:B75"/>
    <mergeCell ref="A67:B67"/>
    <mergeCell ref="A68:B68"/>
    <mergeCell ref="A107:B107"/>
    <mergeCell ref="A108:B108"/>
    <mergeCell ref="A109:B109"/>
    <mergeCell ref="A110:B110"/>
    <mergeCell ref="A111:B111"/>
    <mergeCell ref="A69:B69"/>
    <mergeCell ref="A55:B55"/>
    <mergeCell ref="A56:B56"/>
    <mergeCell ref="A100:B100"/>
    <mergeCell ref="A101:B101"/>
    <mergeCell ref="A91:B91"/>
    <mergeCell ref="A92:B92"/>
    <mergeCell ref="A93:B93"/>
    <mergeCell ref="A95:B95"/>
    <mergeCell ref="A96:B96"/>
    <mergeCell ref="A97:B97"/>
    <mergeCell ref="A98:B98"/>
    <mergeCell ref="A99:B99"/>
    <mergeCell ref="A118:B118"/>
    <mergeCell ref="A119:B119"/>
    <mergeCell ref="A120:B120"/>
    <mergeCell ref="A121:B121"/>
    <mergeCell ref="A127:B127"/>
    <mergeCell ref="A112:B112"/>
    <mergeCell ref="A113:B113"/>
    <mergeCell ref="A115:B115"/>
    <mergeCell ref="A116:B116"/>
    <mergeCell ref="A117:B117"/>
  </mergeCells>
  <pageMargins left="0.70866141732283505" right="0.70866141732283505" top="0.74803149606299202" bottom="0.74803149606299202" header="0.31496062992126" footer="0.31496062992126"/>
  <pageSetup orientation="landscape" horizontalDpi="4294967294" verticalDpi="0" r:id="rId1"/>
  <headerFooter differentFirst="1">
    <oddHeader xml:space="preserve">&amp;L&amp;"-,Gras italique" &amp;C&amp;"+,Gras italique"&amp;8Présences 2016
Paie : 13 </oddHeader>
    <oddFooter xml:space="preserve">&amp;C &amp;P / 7&amp;R </oddFooter>
    <firstHeader xml:space="preserve">&amp;L&amp;"-,Gras" &amp;C&amp;"-,Gras italique"&amp;16 </firstHeader>
    <firstFooter xml:space="preserve">&amp;C </firstFooter>
  </headerFooter>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tabColor rgb="FFFF0000"/>
  </sheetPr>
  <dimension ref="A1:Q219"/>
  <sheetViews>
    <sheetView showGridLines="0" zoomScaleNormal="100" zoomScalePageLayoutView="140" workbookViewId="0">
      <pane ySplit="5" topLeftCell="A132" activePane="bottomLeft" state="frozen"/>
      <selection activeCell="R16" sqref="R16"/>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140</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'13'!I126+1</f>
        <v>42541</v>
      </c>
      <c r="I6" s="81">
        <f>H126+1</f>
        <v>42548</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f>SUMPRODUCT(($H7="r")*(G7)+($I7="r")*(G7))+'13'!J7-K7-M7</f>
        <v>0</v>
      </c>
      <c r="K7" s="138">
        <v>0</v>
      </c>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SUMPRODUCT(($H8="r")*(G8)+($I8="r")*(G8))+'13'!J8-K8-M8</f>
        <v>0</v>
      </c>
      <c r="K8" s="138">
        <v>0</v>
      </c>
      <c r="L8" s="139"/>
      <c r="M8" s="132">
        <v>0</v>
      </c>
      <c r="N8" s="133"/>
    </row>
    <row r="9" spans="1:15" ht="14.25" customHeight="1" x14ac:dyDescent="0.25">
      <c r="A9" s="206" t="s">
        <v>15</v>
      </c>
      <c r="B9" s="207"/>
      <c r="C9" s="52" t="s">
        <v>0</v>
      </c>
      <c r="D9" s="52"/>
      <c r="E9" s="193"/>
      <c r="F9" s="14" t="s">
        <v>75</v>
      </c>
      <c r="G9" s="54">
        <v>0</v>
      </c>
      <c r="H9" s="148" t="s">
        <v>0</v>
      </c>
      <c r="I9" s="153" t="s">
        <v>0</v>
      </c>
      <c r="J9" s="66">
        <f>SUMPRODUCT(($H9="r")*(G9)+($I9="r")*(G9))+'13'!J9-K9-M9</f>
        <v>0</v>
      </c>
      <c r="K9" s="138">
        <v>0</v>
      </c>
      <c r="L9" s="139"/>
      <c r="M9" s="132">
        <v>0</v>
      </c>
      <c r="N9" s="133"/>
    </row>
    <row r="10" spans="1:15" ht="14.25" customHeight="1" x14ac:dyDescent="0.25">
      <c r="A10" s="206" t="s">
        <v>155</v>
      </c>
      <c r="B10" s="207"/>
      <c r="C10" s="52" t="s">
        <v>0</v>
      </c>
      <c r="D10" s="52"/>
      <c r="E10" s="193"/>
      <c r="F10" s="14" t="s">
        <v>156</v>
      </c>
      <c r="G10" s="54">
        <v>45</v>
      </c>
      <c r="H10" s="148" t="s">
        <v>0</v>
      </c>
      <c r="I10" s="153" t="s">
        <v>0</v>
      </c>
      <c r="J10" s="66">
        <f>SUMPRODUCT(($H10="r")*(G10)+($I10="r")*(G10))+'13'!J10-K10-M10</f>
        <v>0</v>
      </c>
      <c r="K10" s="138">
        <v>0</v>
      </c>
      <c r="L10" s="139"/>
      <c r="M10" s="132">
        <v>0</v>
      </c>
      <c r="N10" s="133"/>
      <c r="O10" s="3"/>
    </row>
    <row r="11" spans="1:15" ht="14.25" customHeight="1" x14ac:dyDescent="0.25">
      <c r="A11" s="206" t="s">
        <v>157</v>
      </c>
      <c r="B11" s="207"/>
      <c r="C11" s="52"/>
      <c r="D11" s="52"/>
      <c r="E11" s="193"/>
      <c r="F11" s="14" t="s">
        <v>158</v>
      </c>
      <c r="G11" s="54">
        <v>30</v>
      </c>
      <c r="H11" s="148" t="s">
        <v>0</v>
      </c>
      <c r="I11" s="153" t="s">
        <v>0</v>
      </c>
      <c r="J11" s="66">
        <f>SUMPRODUCT(($H11="r")*(G11)+($I11="r")*(G11))+'13'!J11-K11-M11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0</v>
      </c>
      <c r="I12" s="153" t="s">
        <v>0</v>
      </c>
      <c r="J12" s="66">
        <f>SUMPRODUCT(($H12="r")*(G12)+($I12="r")*(G12))+'13'!J12-K12-M12</f>
        <v>0</v>
      </c>
      <c r="K12" s="138">
        <v>0</v>
      </c>
      <c r="L12" s="139"/>
      <c r="M12" s="132">
        <v>0</v>
      </c>
      <c r="N12" s="133"/>
    </row>
    <row r="13" spans="1:15" ht="15.75" thickBot="1" x14ac:dyDescent="0.3">
      <c r="A13" s="206" t="s">
        <v>161</v>
      </c>
      <c r="B13" s="207"/>
      <c r="C13" s="162"/>
      <c r="D13" s="162"/>
      <c r="E13" s="194"/>
      <c r="F13" s="14" t="s">
        <v>162</v>
      </c>
      <c r="G13" s="54">
        <v>90</v>
      </c>
      <c r="H13" s="149" t="s">
        <v>0</v>
      </c>
      <c r="I13" s="154" t="s">
        <v>0</v>
      </c>
      <c r="J13" s="66">
        <f>SUMPRODUCT(($H13="r")*(G13)+($I13="r")*(G13))+'13'!J13-K13-M13</f>
        <v>0</v>
      </c>
      <c r="K13" s="138">
        <v>0</v>
      </c>
      <c r="L13" s="140"/>
      <c r="M13" s="132">
        <v>0</v>
      </c>
      <c r="N13" s="134"/>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56" t="s">
        <v>0</v>
      </c>
    </row>
    <row r="15" spans="1:15" x14ac:dyDescent="0.25">
      <c r="A15" s="206" t="s">
        <v>163</v>
      </c>
      <c r="B15" s="207"/>
      <c r="C15" s="164"/>
      <c r="D15" s="164"/>
      <c r="E15" s="196"/>
      <c r="F15" s="14" t="s">
        <v>165</v>
      </c>
      <c r="G15" s="54">
        <v>60</v>
      </c>
      <c r="H15" s="147" t="s">
        <v>0</v>
      </c>
      <c r="I15" s="152" t="s">
        <v>0</v>
      </c>
      <c r="J15" s="66">
        <f>SUMPRODUCT(($H15="r")*(G15)+($I15="r")*(G15))+'13'!J15-K15-M15</f>
        <v>0</v>
      </c>
      <c r="K15" s="138">
        <v>0</v>
      </c>
      <c r="L15" s="141"/>
      <c r="M15" s="132">
        <v>0</v>
      </c>
      <c r="N15" s="135"/>
    </row>
    <row r="16" spans="1:15" x14ac:dyDescent="0.25">
      <c r="A16" s="206" t="s">
        <v>164</v>
      </c>
      <c r="B16" s="207"/>
      <c r="C16" s="52"/>
      <c r="D16" s="52"/>
      <c r="E16" s="193"/>
      <c r="F16" s="14" t="s">
        <v>166</v>
      </c>
      <c r="G16" s="54">
        <v>60</v>
      </c>
      <c r="H16" s="148" t="s">
        <v>0</v>
      </c>
      <c r="I16" s="153" t="s">
        <v>0</v>
      </c>
      <c r="J16" s="66">
        <f>SUMPRODUCT(($H16="r")*(G16)+($I16="r")*(G16))+'13'!J16-K16-M16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SUMPRODUCT(($H17="r")*(G17)+($I17="r")*(G17))+'13'!J17-K17-M17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SUMPRODUCT(($H18="r")*(G18)+($I18="r")*(G18))+'13'!J18-K18-M18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SUMPRODUCT(($H19="r")*(G19)+($I19="r")*(G19))+'13'!J19-K19-M19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SUMPRODUCT(($H20="r")*(G20)+($I20="r")*(G20))+'13'!J20-K20-M20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SUMPRODUCT(($H21="r")*(G21)+($I21="r")*(G21))+'13'!J21-K21-M21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04"/>
    </row>
    <row r="26" spans="1:14" ht="15.75" thickBot="1" x14ac:dyDescent="0.3">
      <c r="A26" s="114" t="s">
        <v>3</v>
      </c>
      <c r="B26" s="94" t="s">
        <v>115</v>
      </c>
      <c r="C26" s="213" t="s">
        <v>153</v>
      </c>
      <c r="D26" s="214"/>
      <c r="E26" s="192" t="s">
        <v>151</v>
      </c>
      <c r="F26" s="122" t="s">
        <v>126</v>
      </c>
      <c r="G26" s="47" t="s">
        <v>2</v>
      </c>
      <c r="H26" s="81">
        <f>H6+1</f>
        <v>42542</v>
      </c>
      <c r="I26" s="81">
        <f>I6+1</f>
        <v>42549</v>
      </c>
      <c r="J26" s="125" t="s">
        <v>77</v>
      </c>
      <c r="K26" s="126" t="s">
        <v>76</v>
      </c>
      <c r="L26" s="127" t="s">
        <v>6</v>
      </c>
      <c r="M26" s="123" t="s">
        <v>76</v>
      </c>
      <c r="N26" s="124" t="s">
        <v>6</v>
      </c>
    </row>
    <row r="27" spans="1:14" x14ac:dyDescent="0.25">
      <c r="A27" s="206" t="s">
        <v>16</v>
      </c>
      <c r="B27" s="207"/>
      <c r="C27" s="166" t="s">
        <v>0</v>
      </c>
      <c r="D27" s="166"/>
      <c r="E27" s="197"/>
      <c r="F27" s="115" t="s">
        <v>75</v>
      </c>
      <c r="G27" s="30">
        <v>0</v>
      </c>
      <c r="H27" s="147" t="s">
        <v>0</v>
      </c>
      <c r="I27" s="152" t="s">
        <v>0</v>
      </c>
      <c r="J27" s="66">
        <f>SUMPRODUCT(($H27="r")*(G27)+($I27="r")*(G27))+'13'!J27-K27-M27</f>
        <v>0</v>
      </c>
      <c r="K27" s="138">
        <v>0</v>
      </c>
      <c r="L27" s="139" t="s">
        <v>0</v>
      </c>
      <c r="M27" s="132">
        <v>0</v>
      </c>
      <c r="N27" s="133" t="s">
        <v>0</v>
      </c>
    </row>
    <row r="28" spans="1:14" x14ac:dyDescent="0.25">
      <c r="A28" s="206" t="s">
        <v>17</v>
      </c>
      <c r="B28" s="207"/>
      <c r="C28" s="166"/>
      <c r="D28" s="166"/>
      <c r="E28" s="198"/>
      <c r="F28" s="14" t="s">
        <v>75</v>
      </c>
      <c r="G28" s="44">
        <v>0</v>
      </c>
      <c r="H28" s="148" t="s">
        <v>0</v>
      </c>
      <c r="I28" s="153" t="s">
        <v>0</v>
      </c>
      <c r="J28" s="66">
        <f>SUMPRODUCT(($H28="r")*(G28)+($I28="r")*(G28))+'13'!J28-K28-M28</f>
        <v>0</v>
      </c>
      <c r="K28" s="138">
        <v>0</v>
      </c>
      <c r="L28" s="139"/>
      <c r="M28" s="132">
        <v>0</v>
      </c>
      <c r="N28" s="133"/>
    </row>
    <row r="29" spans="1:14" x14ac:dyDescent="0.25">
      <c r="A29" s="206" t="s">
        <v>18</v>
      </c>
      <c r="B29" s="207"/>
      <c r="C29" s="166"/>
      <c r="D29" s="166"/>
      <c r="E29" s="198"/>
      <c r="F29" s="14" t="s">
        <v>75</v>
      </c>
      <c r="G29" s="44">
        <v>0</v>
      </c>
      <c r="H29" s="148" t="s">
        <v>0</v>
      </c>
      <c r="I29" s="153" t="s">
        <v>0</v>
      </c>
      <c r="J29" s="66">
        <f>SUMPRODUCT(($H29="r")*(G29)+($I29="r")*(G29))+'13'!J29-K29-M29</f>
        <v>0</v>
      </c>
      <c r="K29" s="138">
        <v>0</v>
      </c>
      <c r="L29" s="139"/>
      <c r="M29" s="132">
        <v>0</v>
      </c>
      <c r="N29" s="133"/>
    </row>
    <row r="30" spans="1:14" x14ac:dyDescent="0.25">
      <c r="A30" s="206" t="s">
        <v>19</v>
      </c>
      <c r="B30" s="207"/>
      <c r="C30" s="166"/>
      <c r="D30" s="166"/>
      <c r="E30" s="198"/>
      <c r="F30" s="14" t="s">
        <v>75</v>
      </c>
      <c r="G30" s="44">
        <v>0</v>
      </c>
      <c r="H30" s="148" t="s">
        <v>0</v>
      </c>
      <c r="I30" s="153" t="s">
        <v>0</v>
      </c>
      <c r="J30" s="66">
        <f>SUMPRODUCT(($H30="r")*(G30)+($I30="r")*(G30))+'13'!J30-K30-M30</f>
        <v>0</v>
      </c>
      <c r="K30" s="138">
        <v>0</v>
      </c>
      <c r="L30" s="139"/>
      <c r="M30" s="132">
        <v>0</v>
      </c>
      <c r="N30" s="133"/>
    </row>
    <row r="31" spans="1:14" x14ac:dyDescent="0.25">
      <c r="A31" s="206" t="s">
        <v>20</v>
      </c>
      <c r="B31" s="207"/>
      <c r="C31" s="166"/>
      <c r="D31" s="166"/>
      <c r="E31" s="198"/>
      <c r="F31" s="14" t="s">
        <v>75</v>
      </c>
      <c r="G31" s="44">
        <v>0</v>
      </c>
      <c r="H31" s="148" t="s">
        <v>0</v>
      </c>
      <c r="I31" s="153" t="s">
        <v>0</v>
      </c>
      <c r="J31" s="66">
        <f>SUMPRODUCT(($H31="r")*(G31)+($I31="r")*(G31))+'13'!J31-K31-M31</f>
        <v>0</v>
      </c>
      <c r="K31" s="138">
        <v>0</v>
      </c>
      <c r="L31" s="139"/>
      <c r="M31" s="132">
        <v>0</v>
      </c>
      <c r="N31" s="133"/>
    </row>
    <row r="32" spans="1:14" x14ac:dyDescent="0.25">
      <c r="A32" s="206" t="s">
        <v>21</v>
      </c>
      <c r="B32" s="207"/>
      <c r="C32" s="166"/>
      <c r="D32" s="166"/>
      <c r="E32" s="198"/>
      <c r="F32" s="14" t="s">
        <v>75</v>
      </c>
      <c r="G32" s="44">
        <v>0</v>
      </c>
      <c r="H32" s="148" t="s">
        <v>0</v>
      </c>
      <c r="I32" s="153" t="s">
        <v>0</v>
      </c>
      <c r="J32" s="66">
        <f>SUMPRODUCT(($H32="r")*(G32)+($I32="r")*(G32))+'13'!J32-K32-M32</f>
        <v>0</v>
      </c>
      <c r="K32" s="138">
        <v>0</v>
      </c>
      <c r="L32" s="139"/>
      <c r="M32" s="132">
        <v>0</v>
      </c>
      <c r="N32" s="133"/>
    </row>
    <row r="33" spans="1:17" ht="15.75" thickBot="1" x14ac:dyDescent="0.3">
      <c r="A33" s="206" t="s">
        <v>22</v>
      </c>
      <c r="B33" s="207"/>
      <c r="C33" s="168"/>
      <c r="D33" s="168"/>
      <c r="E33" s="199"/>
      <c r="F33" s="14" t="s">
        <v>75</v>
      </c>
      <c r="G33" s="44">
        <v>0</v>
      </c>
      <c r="H33" s="149" t="s">
        <v>0</v>
      </c>
      <c r="I33" s="154" t="s">
        <v>0</v>
      </c>
      <c r="J33" s="66">
        <f>SUMPRODUCT(($H33="r")*(G33)+($I33="r")*(G33))+'13'!J33-K33-M33</f>
        <v>0</v>
      </c>
      <c r="K33" s="138">
        <v>0</v>
      </c>
      <c r="L33" s="140"/>
      <c r="M33" s="132">
        <v>0</v>
      </c>
      <c r="N33" s="134"/>
    </row>
    <row r="34" spans="1:17" ht="15.75" thickBot="1" x14ac:dyDescent="0.3">
      <c r="A34" s="29" t="s">
        <v>109</v>
      </c>
      <c r="B34" s="53"/>
      <c r="C34" s="163"/>
      <c r="D34" s="163"/>
      <c r="E34" s="195"/>
      <c r="F34" s="74" t="s">
        <v>75</v>
      </c>
      <c r="G34" s="75">
        <v>0</v>
      </c>
      <c r="H34" s="73"/>
      <c r="I34" s="67"/>
      <c r="J34" s="55" t="s">
        <v>0</v>
      </c>
      <c r="K34" s="98">
        <v>0</v>
      </c>
      <c r="L34" s="136" t="s">
        <v>0</v>
      </c>
      <c r="M34" s="98">
        <v>0</v>
      </c>
      <c r="N34" s="56" t="s">
        <v>0</v>
      </c>
    </row>
    <row r="35" spans="1:17" x14ac:dyDescent="0.25">
      <c r="A35" s="206" t="s">
        <v>23</v>
      </c>
      <c r="B35" s="207"/>
      <c r="C35" s="165"/>
      <c r="D35" s="165"/>
      <c r="E35" s="197"/>
      <c r="F35" s="14" t="s">
        <v>75</v>
      </c>
      <c r="G35" s="44">
        <v>0</v>
      </c>
      <c r="H35" s="147" t="s">
        <v>0</v>
      </c>
      <c r="I35" s="152" t="s">
        <v>0</v>
      </c>
      <c r="J35" s="66">
        <f>SUMPRODUCT(($H35="r")*(G35)+($I35="r")*(G35))+'13'!J35-K35-M35</f>
        <v>0</v>
      </c>
      <c r="K35" s="138">
        <v>0</v>
      </c>
      <c r="L35" s="141"/>
      <c r="M35" s="132">
        <v>0</v>
      </c>
      <c r="N35" s="135"/>
    </row>
    <row r="36" spans="1:17" x14ac:dyDescent="0.25">
      <c r="A36" s="206" t="s">
        <v>24</v>
      </c>
      <c r="B36" s="207"/>
      <c r="C36" s="166"/>
      <c r="D36" s="166"/>
      <c r="E36" s="198"/>
      <c r="F36" s="14" t="s">
        <v>75</v>
      </c>
      <c r="G36" s="44">
        <v>0</v>
      </c>
      <c r="H36" s="148" t="s">
        <v>0</v>
      </c>
      <c r="I36" s="153" t="s">
        <v>0</v>
      </c>
      <c r="J36" s="66">
        <f>SUMPRODUCT(($H36="r")*(G36)+($I36="r")*(G36))+'13'!J36-K36-M36</f>
        <v>0</v>
      </c>
      <c r="K36" s="138">
        <v>0</v>
      </c>
      <c r="L36" s="139"/>
      <c r="M36" s="132">
        <v>0</v>
      </c>
      <c r="N36" s="133"/>
    </row>
    <row r="37" spans="1:17" x14ac:dyDescent="0.25">
      <c r="A37" s="206" t="s">
        <v>59</v>
      </c>
      <c r="B37" s="207"/>
      <c r="C37" s="166"/>
      <c r="D37" s="166"/>
      <c r="E37" s="198"/>
      <c r="F37" s="14" t="s">
        <v>75</v>
      </c>
      <c r="G37" s="44">
        <v>0</v>
      </c>
      <c r="H37" s="148" t="s">
        <v>0</v>
      </c>
      <c r="I37" s="153" t="s">
        <v>0</v>
      </c>
      <c r="J37" s="66">
        <f>SUMPRODUCT(($H37="r")*(G37)+($I37="r")*(G37))+'13'!J37-K37-M37</f>
        <v>0</v>
      </c>
      <c r="K37" s="138">
        <v>0</v>
      </c>
      <c r="L37" s="139"/>
      <c r="M37" s="132">
        <v>0</v>
      </c>
      <c r="N37" s="133"/>
    </row>
    <row r="38" spans="1:17" x14ac:dyDescent="0.25">
      <c r="A38" s="206" t="s">
        <v>82</v>
      </c>
      <c r="B38" s="207"/>
      <c r="C38" s="166"/>
      <c r="D38" s="166"/>
      <c r="E38" s="198"/>
      <c r="F38" s="14" t="s">
        <v>75</v>
      </c>
      <c r="G38" s="30">
        <v>0</v>
      </c>
      <c r="H38" s="148" t="s">
        <v>0</v>
      </c>
      <c r="I38" s="153" t="s">
        <v>0</v>
      </c>
      <c r="J38" s="66">
        <f>SUMPRODUCT(($H38="r")*(G38)+($I38="r")*(G38))+'13'!J38-K38-M38</f>
        <v>0</v>
      </c>
      <c r="K38" s="138">
        <v>0</v>
      </c>
      <c r="L38" s="139"/>
      <c r="M38" s="132">
        <v>0</v>
      </c>
      <c r="N38" s="133"/>
    </row>
    <row r="39" spans="1:17" x14ac:dyDescent="0.25">
      <c r="A39" s="208" t="s">
        <v>83</v>
      </c>
      <c r="B39" s="207"/>
      <c r="C39" s="166"/>
      <c r="D39" s="166"/>
      <c r="E39" s="198"/>
      <c r="F39" s="14" t="s">
        <v>75</v>
      </c>
      <c r="G39" s="30">
        <v>0</v>
      </c>
      <c r="H39" s="148" t="s">
        <v>0</v>
      </c>
      <c r="I39" s="153" t="s">
        <v>0</v>
      </c>
      <c r="J39" s="66">
        <f>SUMPRODUCT(($H39="r")*(G39)+($I39="r")*(G39))+'13'!J39-K39-M39</f>
        <v>0</v>
      </c>
      <c r="K39" s="138">
        <v>0</v>
      </c>
      <c r="L39" s="139"/>
      <c r="M39" s="132">
        <v>0</v>
      </c>
      <c r="N39" s="133"/>
      <c r="P39" s="3"/>
    </row>
    <row r="40" spans="1:17" x14ac:dyDescent="0.25">
      <c r="A40" s="206" t="s">
        <v>84</v>
      </c>
      <c r="B40" s="207"/>
      <c r="C40" s="166"/>
      <c r="D40" s="166"/>
      <c r="E40" s="198"/>
      <c r="F40" s="14" t="s">
        <v>75</v>
      </c>
      <c r="G40" s="30">
        <v>0</v>
      </c>
      <c r="H40" s="148" t="s">
        <v>0</v>
      </c>
      <c r="I40" s="153" t="s">
        <v>0</v>
      </c>
      <c r="J40" s="66">
        <f>SUMPRODUCT(($H40="r")*(G40)+($I40="r")*(G40))+'13'!J40-K40-M40</f>
        <v>0</v>
      </c>
      <c r="K40" s="138">
        <v>0</v>
      </c>
      <c r="L40" s="139"/>
      <c r="M40" s="132">
        <v>0</v>
      </c>
      <c r="N40" s="133"/>
      <c r="P40" s="3"/>
    </row>
    <row r="41" spans="1:17" ht="15.75" thickBot="1" x14ac:dyDescent="0.3">
      <c r="A41" s="208" t="s">
        <v>85</v>
      </c>
      <c r="B41" s="207"/>
      <c r="C41" s="166"/>
      <c r="D41" s="166"/>
      <c r="E41" s="198"/>
      <c r="F41" s="14" t="s">
        <v>75</v>
      </c>
      <c r="G41" s="30">
        <v>0</v>
      </c>
      <c r="H41" s="149" t="s">
        <v>0</v>
      </c>
      <c r="I41" s="154" t="s">
        <v>0</v>
      </c>
      <c r="J41" s="66">
        <f>SUMPRODUCT(($H41="r")*(G41)+($I41="r")*(G41))+'13'!J41-K41-M41</f>
        <v>0</v>
      </c>
      <c r="K41" s="138">
        <v>0</v>
      </c>
      <c r="L41" s="139"/>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x14ac:dyDescent="0.25">
      <c r="A44" s="28"/>
      <c r="B44" s="28"/>
      <c r="F44" s="11"/>
      <c r="G44" s="5"/>
      <c r="H44" s="6"/>
      <c r="I44" s="6"/>
      <c r="Q44" s="3"/>
    </row>
    <row r="45" spans="1:17" x14ac:dyDescent="0.25">
      <c r="A45" s="7"/>
      <c r="B45" s="99"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42543</v>
      </c>
      <c r="I46" s="81">
        <f>I26+1</f>
        <v>42550</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7" t="s">
        <v>0</v>
      </c>
      <c r="I47" s="152" t="s">
        <v>0</v>
      </c>
      <c r="J47" s="66">
        <f>SUMPRODUCT(($H47="r")*(G47)+($I47="r")*(G47))+'13'!J47-K47-M47</f>
        <v>0</v>
      </c>
      <c r="K47" s="138">
        <v>0</v>
      </c>
      <c r="L47" s="139" t="s">
        <v>0</v>
      </c>
      <c r="M47" s="132">
        <v>0</v>
      </c>
      <c r="N47" s="133" t="s">
        <v>0</v>
      </c>
    </row>
    <row r="48" spans="1:17" x14ac:dyDescent="0.25">
      <c r="A48" s="206" t="s">
        <v>26</v>
      </c>
      <c r="B48" s="207"/>
      <c r="C48" s="52"/>
      <c r="D48" s="52"/>
      <c r="E48" s="193"/>
      <c r="F48" s="14" t="s">
        <v>75</v>
      </c>
      <c r="G48" s="44">
        <v>0</v>
      </c>
      <c r="H48" s="148" t="s">
        <v>0</v>
      </c>
      <c r="I48" s="153" t="s">
        <v>0</v>
      </c>
      <c r="J48" s="66">
        <f>SUMPRODUCT(($H48="r")*(G48)+($I48="r")*(G48))+'13'!J48-K48-M48</f>
        <v>0</v>
      </c>
      <c r="K48" s="138">
        <v>0</v>
      </c>
      <c r="L48" s="139"/>
      <c r="M48" s="132">
        <v>0</v>
      </c>
      <c r="N48" s="133"/>
    </row>
    <row r="49" spans="1:14" x14ac:dyDescent="0.25">
      <c r="A49" s="206" t="s">
        <v>27</v>
      </c>
      <c r="B49" s="207"/>
      <c r="C49" s="52"/>
      <c r="D49" s="52"/>
      <c r="E49" s="193"/>
      <c r="F49" s="14" t="s">
        <v>75</v>
      </c>
      <c r="G49" s="44">
        <v>0</v>
      </c>
      <c r="H49" s="148" t="s">
        <v>0</v>
      </c>
      <c r="I49" s="153" t="s">
        <v>0</v>
      </c>
      <c r="J49" s="66">
        <f>SUMPRODUCT(($H49="r")*(G49)+($I49="r")*(G49))+'13'!J49-K49-M49</f>
        <v>0</v>
      </c>
      <c r="K49" s="138">
        <v>0</v>
      </c>
      <c r="L49" s="139"/>
      <c r="M49" s="132">
        <v>0</v>
      </c>
      <c r="N49" s="133"/>
    </row>
    <row r="50" spans="1:14" x14ac:dyDescent="0.25">
      <c r="A50" s="206" t="s">
        <v>28</v>
      </c>
      <c r="B50" s="207"/>
      <c r="C50" s="52"/>
      <c r="D50" s="52"/>
      <c r="E50" s="193"/>
      <c r="F50" s="14" t="s">
        <v>75</v>
      </c>
      <c r="G50" s="44">
        <v>0</v>
      </c>
      <c r="H50" s="148" t="s">
        <v>0</v>
      </c>
      <c r="I50" s="153" t="s">
        <v>0</v>
      </c>
      <c r="J50" s="66">
        <f>SUMPRODUCT(($H50="r")*(G50)+($I50="r")*(G50))+'13'!J50-K50-M50</f>
        <v>0</v>
      </c>
      <c r="K50" s="138">
        <v>0</v>
      </c>
      <c r="L50" s="139"/>
      <c r="M50" s="132">
        <v>0</v>
      </c>
      <c r="N50" s="133"/>
    </row>
    <row r="51" spans="1:14" x14ac:dyDescent="0.25">
      <c r="A51" s="206" t="s">
        <v>29</v>
      </c>
      <c r="B51" s="207"/>
      <c r="C51" s="52"/>
      <c r="D51" s="52"/>
      <c r="E51" s="193"/>
      <c r="F51" s="14" t="s">
        <v>75</v>
      </c>
      <c r="G51" s="44">
        <v>0</v>
      </c>
      <c r="H51" s="148" t="s">
        <v>0</v>
      </c>
      <c r="I51" s="153" t="s">
        <v>0</v>
      </c>
      <c r="J51" s="66">
        <f>SUMPRODUCT(($H51="r")*(G51)+($I51="r")*(G51))+'13'!J51-K51-M51</f>
        <v>0</v>
      </c>
      <c r="K51" s="138">
        <v>0</v>
      </c>
      <c r="L51" s="139"/>
      <c r="M51" s="132">
        <v>0</v>
      </c>
      <c r="N51" s="133"/>
    </row>
    <row r="52" spans="1:14" x14ac:dyDescent="0.25">
      <c r="A52" s="206" t="s">
        <v>30</v>
      </c>
      <c r="B52" s="207"/>
      <c r="C52" s="52"/>
      <c r="D52" s="52"/>
      <c r="E52" s="193"/>
      <c r="F52" s="14" t="s">
        <v>75</v>
      </c>
      <c r="G52" s="44">
        <v>0</v>
      </c>
      <c r="H52" s="148" t="s">
        <v>0</v>
      </c>
      <c r="I52" s="153" t="s">
        <v>0</v>
      </c>
      <c r="J52" s="66">
        <f>SUMPRODUCT(($H52="r")*(G52)+($I52="r")*(G52))+'13'!J52-K52-M52</f>
        <v>0</v>
      </c>
      <c r="K52" s="138">
        <v>0</v>
      </c>
      <c r="L52" s="139"/>
      <c r="M52" s="132">
        <v>0</v>
      </c>
      <c r="N52" s="133"/>
    </row>
    <row r="53" spans="1:14" ht="15.75" thickBot="1" x14ac:dyDescent="0.3">
      <c r="A53" s="206" t="s">
        <v>31</v>
      </c>
      <c r="B53" s="207"/>
      <c r="C53" s="162"/>
      <c r="D53" s="162"/>
      <c r="E53" s="194"/>
      <c r="F53" s="14" t="s">
        <v>75</v>
      </c>
      <c r="G53" s="44">
        <v>0</v>
      </c>
      <c r="H53" s="149" t="s">
        <v>0</v>
      </c>
      <c r="I53" s="154" t="s">
        <v>0</v>
      </c>
      <c r="J53" s="66">
        <f>SUMPRODUCT(($H53="r")*(G53)+($I53="r")*(G53))+'13'!J53-K53-M53</f>
        <v>0</v>
      </c>
      <c r="K53" s="138">
        <v>0</v>
      </c>
      <c r="L53" s="140"/>
      <c r="M53" s="132">
        <v>0</v>
      </c>
      <c r="N53" s="134"/>
    </row>
    <row r="54" spans="1:14" ht="15.75" thickBot="1" x14ac:dyDescent="0.3">
      <c r="A54" s="29" t="s">
        <v>109</v>
      </c>
      <c r="B54" s="53"/>
      <c r="C54" s="163"/>
      <c r="D54" s="163"/>
      <c r="E54" s="195"/>
      <c r="F54" s="74" t="s">
        <v>75</v>
      </c>
      <c r="G54" s="75">
        <v>0</v>
      </c>
      <c r="H54" s="73"/>
      <c r="I54" s="67"/>
      <c r="J54" s="55" t="s">
        <v>0</v>
      </c>
      <c r="K54" s="98">
        <v>0</v>
      </c>
      <c r="L54" s="136" t="s">
        <v>0</v>
      </c>
      <c r="M54" s="98">
        <v>0</v>
      </c>
      <c r="N54" s="56" t="s">
        <v>0</v>
      </c>
    </row>
    <row r="55" spans="1:14" x14ac:dyDescent="0.25">
      <c r="A55" s="206" t="s">
        <v>32</v>
      </c>
      <c r="B55" s="207"/>
      <c r="C55" s="164"/>
      <c r="D55" s="164"/>
      <c r="E55" s="196"/>
      <c r="F55" s="14" t="s">
        <v>75</v>
      </c>
      <c r="G55" s="44">
        <v>0</v>
      </c>
      <c r="H55" s="147" t="s">
        <v>0</v>
      </c>
      <c r="I55" s="152" t="s">
        <v>0</v>
      </c>
      <c r="J55" s="66">
        <f>SUMPRODUCT(($H55="r")*(G55)+($I55="r")*(G55))+'13'!J55-K55-M55</f>
        <v>0</v>
      </c>
      <c r="K55" s="138">
        <v>0</v>
      </c>
      <c r="L55" s="141"/>
      <c r="M55" s="132">
        <v>0</v>
      </c>
      <c r="N55" s="135"/>
    </row>
    <row r="56" spans="1:14" x14ac:dyDescent="0.25">
      <c r="A56" s="206" t="s">
        <v>33</v>
      </c>
      <c r="B56" s="207"/>
      <c r="C56" s="52"/>
      <c r="D56" s="52"/>
      <c r="E56" s="193"/>
      <c r="F56" s="14" t="s">
        <v>75</v>
      </c>
      <c r="G56" s="44">
        <v>0</v>
      </c>
      <c r="H56" s="148" t="s">
        <v>0</v>
      </c>
      <c r="I56" s="153" t="s">
        <v>0</v>
      </c>
      <c r="J56" s="66">
        <f>SUMPRODUCT(($H56="r")*(G56)+($I56="r")*(G56))+'13'!J56-K56-M56</f>
        <v>0</v>
      </c>
      <c r="K56" s="138">
        <v>0</v>
      </c>
      <c r="L56" s="139"/>
      <c r="M56" s="132">
        <v>0</v>
      </c>
      <c r="N56" s="133"/>
    </row>
    <row r="57" spans="1:14" x14ac:dyDescent="0.25">
      <c r="A57" s="206" t="s">
        <v>60</v>
      </c>
      <c r="B57" s="207"/>
      <c r="C57" s="52"/>
      <c r="D57" s="52"/>
      <c r="E57" s="193"/>
      <c r="F57" s="14" t="s">
        <v>75</v>
      </c>
      <c r="G57" s="44">
        <v>0</v>
      </c>
      <c r="H57" s="148" t="s">
        <v>0</v>
      </c>
      <c r="I57" s="153" t="s">
        <v>0</v>
      </c>
      <c r="J57" s="66">
        <f>SUMPRODUCT(($H57="r")*(G57)+($I57="r")*(G57))+'13'!J57-K57-M57</f>
        <v>0</v>
      </c>
      <c r="K57" s="138">
        <v>0</v>
      </c>
      <c r="L57" s="139"/>
      <c r="M57" s="132">
        <v>0</v>
      </c>
      <c r="N57" s="133"/>
    </row>
    <row r="58" spans="1:14" x14ac:dyDescent="0.25">
      <c r="A58" s="206" t="s">
        <v>86</v>
      </c>
      <c r="B58" s="207"/>
      <c r="C58" s="52"/>
      <c r="D58" s="52"/>
      <c r="E58" s="193"/>
      <c r="F58" s="14" t="s">
        <v>75</v>
      </c>
      <c r="G58" s="44">
        <v>0</v>
      </c>
      <c r="H58" s="148" t="s">
        <v>0</v>
      </c>
      <c r="I58" s="153" t="s">
        <v>0</v>
      </c>
      <c r="J58" s="66">
        <f>SUMPRODUCT(($H58="r")*(G58)+($I58="r")*(G58))+'13'!J58-K58-M58</f>
        <v>0</v>
      </c>
      <c r="K58" s="138">
        <v>0</v>
      </c>
      <c r="L58" s="139"/>
      <c r="M58" s="132">
        <v>0</v>
      </c>
      <c r="N58" s="133"/>
    </row>
    <row r="59" spans="1:14" x14ac:dyDescent="0.25">
      <c r="A59" s="206" t="s">
        <v>87</v>
      </c>
      <c r="B59" s="207"/>
      <c r="C59" s="52"/>
      <c r="D59" s="52"/>
      <c r="E59" s="193"/>
      <c r="F59" s="14" t="s">
        <v>75</v>
      </c>
      <c r="G59" s="44">
        <v>0</v>
      </c>
      <c r="H59" s="148" t="s">
        <v>0</v>
      </c>
      <c r="I59" s="153" t="s">
        <v>0</v>
      </c>
      <c r="J59" s="66">
        <f>SUMPRODUCT(($H59="r")*(G59)+($I59="r")*(G59))+'13'!J59-K59-M59</f>
        <v>0</v>
      </c>
      <c r="K59" s="138">
        <v>0</v>
      </c>
      <c r="L59" s="139"/>
      <c r="M59" s="132">
        <v>0</v>
      </c>
      <c r="N59" s="133"/>
    </row>
    <row r="60" spans="1:14" x14ac:dyDescent="0.25">
      <c r="A60" s="206" t="s">
        <v>88</v>
      </c>
      <c r="B60" s="207"/>
      <c r="C60" s="52"/>
      <c r="D60" s="52"/>
      <c r="E60" s="193"/>
      <c r="F60" s="14" t="s">
        <v>75</v>
      </c>
      <c r="G60" s="44">
        <v>0</v>
      </c>
      <c r="H60" s="148" t="s">
        <v>0</v>
      </c>
      <c r="I60" s="153" t="s">
        <v>0</v>
      </c>
      <c r="J60" s="66">
        <f>SUMPRODUCT(($H60="r")*(G60)+($I60="r")*(G60))+'13'!J60-K60-M60</f>
        <v>0</v>
      </c>
      <c r="K60" s="138">
        <v>0</v>
      </c>
      <c r="L60" s="139"/>
      <c r="M60" s="132">
        <v>0</v>
      </c>
      <c r="N60" s="133"/>
    </row>
    <row r="61" spans="1:14" ht="15.75" thickBot="1" x14ac:dyDescent="0.3">
      <c r="A61" s="206" t="s">
        <v>89</v>
      </c>
      <c r="B61" s="207"/>
      <c r="C61" s="52"/>
      <c r="D61" s="52"/>
      <c r="E61" s="193"/>
      <c r="F61" s="14" t="s">
        <v>75</v>
      </c>
      <c r="G61" s="44">
        <v>0</v>
      </c>
      <c r="H61" s="149" t="s">
        <v>0</v>
      </c>
      <c r="I61" s="154" t="s">
        <v>0</v>
      </c>
      <c r="J61" s="66">
        <f>SUMPRODUCT(($H61="r")*(G61)+($I61="r")*(G61))+'13'!J61-K61-M61</f>
        <v>0</v>
      </c>
      <c r="K61" s="138">
        <v>0</v>
      </c>
      <c r="L61" s="139"/>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4" x14ac:dyDescent="0.25">
      <c r="A65" s="8"/>
      <c r="B65" s="99"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42544</v>
      </c>
      <c r="I66" s="81">
        <f>I46+1</f>
        <v>42551</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7" t="s">
        <v>0</v>
      </c>
      <c r="I67" s="152" t="s">
        <v>0</v>
      </c>
      <c r="J67" s="66">
        <f>SUMPRODUCT(($H67="r")*(G67)+($I67="r")*(G67))+'13'!J67-K67-M67</f>
        <v>0</v>
      </c>
      <c r="K67" s="138">
        <v>0</v>
      </c>
      <c r="L67" s="139" t="s">
        <v>0</v>
      </c>
      <c r="M67" s="132">
        <v>0</v>
      </c>
      <c r="N67" s="133" t="s">
        <v>0</v>
      </c>
    </row>
    <row r="68" spans="1:14" x14ac:dyDescent="0.25">
      <c r="A68" s="206" t="s">
        <v>35</v>
      </c>
      <c r="B68" s="207"/>
      <c r="C68" s="52"/>
      <c r="D68" s="52"/>
      <c r="E68" s="193"/>
      <c r="F68" s="14" t="s">
        <v>75</v>
      </c>
      <c r="G68" s="44">
        <v>0</v>
      </c>
      <c r="H68" s="148" t="s">
        <v>0</v>
      </c>
      <c r="I68" s="153" t="s">
        <v>0</v>
      </c>
      <c r="J68" s="66">
        <f>SUMPRODUCT(($H68="r")*(G68)+($I68="r")*(G68))+'13'!J68-K68-M68</f>
        <v>0</v>
      </c>
      <c r="K68" s="138">
        <v>0</v>
      </c>
      <c r="L68" s="139" t="s">
        <v>0</v>
      </c>
      <c r="M68" s="132">
        <v>0</v>
      </c>
      <c r="N68" s="133"/>
    </row>
    <row r="69" spans="1:14" x14ac:dyDescent="0.25">
      <c r="A69" s="206" t="s">
        <v>36</v>
      </c>
      <c r="B69" s="207"/>
      <c r="C69" s="52"/>
      <c r="D69" s="52"/>
      <c r="E69" s="193"/>
      <c r="F69" s="14" t="s">
        <v>75</v>
      </c>
      <c r="G69" s="44">
        <v>0</v>
      </c>
      <c r="H69" s="148" t="s">
        <v>0</v>
      </c>
      <c r="I69" s="153" t="s">
        <v>0</v>
      </c>
      <c r="J69" s="66">
        <f>SUMPRODUCT(($H69="r")*(G69)+($I69="r")*(G69))+'13'!J69-K69-M69</f>
        <v>0</v>
      </c>
      <c r="K69" s="138">
        <v>0</v>
      </c>
      <c r="L69" s="139" t="s">
        <v>0</v>
      </c>
      <c r="M69" s="132">
        <v>0</v>
      </c>
      <c r="N69" s="133"/>
    </row>
    <row r="70" spans="1:14" x14ac:dyDescent="0.25">
      <c r="A70" s="206" t="s">
        <v>37</v>
      </c>
      <c r="B70" s="207"/>
      <c r="C70" s="52"/>
      <c r="D70" s="52"/>
      <c r="E70" s="193"/>
      <c r="F70" s="14" t="s">
        <v>75</v>
      </c>
      <c r="G70" s="44">
        <v>0</v>
      </c>
      <c r="H70" s="148" t="s">
        <v>0</v>
      </c>
      <c r="I70" s="153" t="s">
        <v>0</v>
      </c>
      <c r="J70" s="66">
        <f>SUMPRODUCT(($H70="r")*(G70)+($I70="r")*(G70))+'13'!J70-K70-M70</f>
        <v>0</v>
      </c>
      <c r="K70" s="138">
        <v>0</v>
      </c>
      <c r="L70" s="139" t="s">
        <v>0</v>
      </c>
      <c r="M70" s="132">
        <v>0</v>
      </c>
      <c r="N70" s="133"/>
    </row>
    <row r="71" spans="1:14" x14ac:dyDescent="0.25">
      <c r="A71" s="206" t="s">
        <v>38</v>
      </c>
      <c r="B71" s="207"/>
      <c r="C71" s="52"/>
      <c r="D71" s="52"/>
      <c r="E71" s="193"/>
      <c r="F71" s="14" t="s">
        <v>75</v>
      </c>
      <c r="G71" s="44">
        <v>0</v>
      </c>
      <c r="H71" s="148" t="s">
        <v>0</v>
      </c>
      <c r="I71" s="153" t="s">
        <v>0</v>
      </c>
      <c r="J71" s="66">
        <f>SUMPRODUCT(($H71="r")*(G71)+($I71="r")*(G71))+'13'!J71-K71-M71</f>
        <v>0</v>
      </c>
      <c r="K71" s="138">
        <v>0</v>
      </c>
      <c r="L71" s="139" t="s">
        <v>0</v>
      </c>
      <c r="M71" s="132">
        <v>0</v>
      </c>
      <c r="N71" s="133"/>
    </row>
    <row r="72" spans="1:14" x14ac:dyDescent="0.25">
      <c r="A72" s="206" t="s">
        <v>167</v>
      </c>
      <c r="B72" s="207"/>
      <c r="C72" s="52"/>
      <c r="D72" s="52"/>
      <c r="E72" s="193"/>
      <c r="F72" s="14" t="s">
        <v>158</v>
      </c>
      <c r="G72" s="44">
        <v>30</v>
      </c>
      <c r="H72" s="148" t="s">
        <v>0</v>
      </c>
      <c r="I72" s="153" t="s">
        <v>0</v>
      </c>
      <c r="J72" s="66">
        <f>SUMPRODUCT(($H72="r")*(G72)+($I72="r")*(G72))+'13'!J72-K72-M72</f>
        <v>0</v>
      </c>
      <c r="K72" s="138">
        <v>0</v>
      </c>
      <c r="L72" s="139" t="s">
        <v>0</v>
      </c>
      <c r="M72" s="132">
        <v>0</v>
      </c>
      <c r="N72" s="133"/>
    </row>
    <row r="73" spans="1:14" ht="15.75" thickBot="1" x14ac:dyDescent="0.3">
      <c r="A73" s="206" t="s">
        <v>168</v>
      </c>
      <c r="B73" s="207"/>
      <c r="C73" s="162"/>
      <c r="D73" s="162"/>
      <c r="E73" s="194"/>
      <c r="F73" s="14" t="s">
        <v>160</v>
      </c>
      <c r="G73" s="44">
        <v>45</v>
      </c>
      <c r="H73" s="149" t="s">
        <v>0</v>
      </c>
      <c r="I73" s="154" t="s">
        <v>0</v>
      </c>
      <c r="J73" s="66">
        <f>SUMPRODUCT(($H73="r")*(G73)+($I73="r")*(G73))+'13'!J73-K73-M73</f>
        <v>0</v>
      </c>
      <c r="K73" s="138">
        <v>0</v>
      </c>
      <c r="L73" s="140" t="s">
        <v>0</v>
      </c>
      <c r="M73" s="132">
        <v>0</v>
      </c>
      <c r="N73" s="134"/>
    </row>
    <row r="74" spans="1:14" ht="15.75" thickBot="1" x14ac:dyDescent="0.3">
      <c r="A74" s="29" t="s">
        <v>109</v>
      </c>
      <c r="B74" s="53"/>
      <c r="C74" s="163"/>
      <c r="D74" s="163"/>
      <c r="E74" s="195"/>
      <c r="F74" s="74" t="s">
        <v>169</v>
      </c>
      <c r="G74" s="75">
        <v>15</v>
      </c>
      <c r="H74" s="73"/>
      <c r="I74" s="67"/>
      <c r="J74" s="55" t="s">
        <v>0</v>
      </c>
      <c r="K74" s="98">
        <v>0</v>
      </c>
      <c r="L74" s="136" t="s">
        <v>0</v>
      </c>
      <c r="M74" s="98">
        <v>0</v>
      </c>
      <c r="N74" s="56" t="s">
        <v>0</v>
      </c>
    </row>
    <row r="75" spans="1:14" x14ac:dyDescent="0.25">
      <c r="A75" s="206" t="s">
        <v>170</v>
      </c>
      <c r="B75" s="207"/>
      <c r="C75" s="164"/>
      <c r="D75" s="164"/>
      <c r="E75" s="196"/>
      <c r="F75" s="14" t="s">
        <v>171</v>
      </c>
      <c r="G75" s="44">
        <v>45</v>
      </c>
      <c r="H75" s="147" t="s">
        <v>0</v>
      </c>
      <c r="I75" s="152" t="s">
        <v>0</v>
      </c>
      <c r="J75" s="66">
        <f>SUMPRODUCT(($H75="r")*(G75)+($I75="r")*(G75))+'13'!J75-K75-M75</f>
        <v>0</v>
      </c>
      <c r="K75" s="138">
        <v>0</v>
      </c>
      <c r="L75" s="141"/>
      <c r="M75" s="132">
        <v>0</v>
      </c>
      <c r="N75" s="135"/>
    </row>
    <row r="76" spans="1:14" x14ac:dyDescent="0.25">
      <c r="A76" s="206" t="s">
        <v>172</v>
      </c>
      <c r="B76" s="207"/>
      <c r="C76" s="52"/>
      <c r="D76" s="52"/>
      <c r="E76" s="193"/>
      <c r="F76" s="14" t="s">
        <v>173</v>
      </c>
      <c r="G76" s="44">
        <v>45</v>
      </c>
      <c r="H76" s="148" t="s">
        <v>0</v>
      </c>
      <c r="I76" s="153" t="s">
        <v>0</v>
      </c>
      <c r="J76" s="66">
        <f>SUMPRODUCT(($H76="r")*(G76)+($I76="r")*(G76))+'13'!J76-K76-M76</f>
        <v>0</v>
      </c>
      <c r="K76" s="138">
        <v>0</v>
      </c>
      <c r="L76" s="139"/>
      <c r="M76" s="132">
        <v>0</v>
      </c>
      <c r="N76" s="133"/>
    </row>
    <row r="77" spans="1:14" x14ac:dyDescent="0.25">
      <c r="A77" s="206" t="s">
        <v>174</v>
      </c>
      <c r="B77" s="207"/>
      <c r="C77" s="52"/>
      <c r="D77" s="52"/>
      <c r="E77" s="193"/>
      <c r="F77" s="14" t="s">
        <v>175</v>
      </c>
      <c r="G77" s="44">
        <v>75</v>
      </c>
      <c r="H77" s="148" t="s">
        <v>0</v>
      </c>
      <c r="I77" s="153" t="s">
        <v>0</v>
      </c>
      <c r="J77" s="66">
        <f>SUMPRODUCT(($H77="r")*(G77)+($I77="r")*(G77))+'13'!J77-K77-M77</f>
        <v>0</v>
      </c>
      <c r="K77" s="138">
        <v>0</v>
      </c>
      <c r="L77" s="139"/>
      <c r="M77" s="132">
        <v>0</v>
      </c>
      <c r="N77" s="133"/>
    </row>
    <row r="78" spans="1:14" x14ac:dyDescent="0.25">
      <c r="A78" s="206" t="s">
        <v>90</v>
      </c>
      <c r="B78" s="207"/>
      <c r="C78" s="52"/>
      <c r="D78" s="52"/>
      <c r="E78" s="193"/>
      <c r="F78" s="14" t="s">
        <v>75</v>
      </c>
      <c r="G78" s="44">
        <v>0</v>
      </c>
      <c r="H78" s="148" t="s">
        <v>0</v>
      </c>
      <c r="I78" s="153" t="s">
        <v>0</v>
      </c>
      <c r="J78" s="66">
        <f>SUMPRODUCT(($H78="r")*(G78)+($I78="r")*(G78))+'13'!J78-K78-M78</f>
        <v>0</v>
      </c>
      <c r="K78" s="138">
        <v>0</v>
      </c>
      <c r="L78" s="139"/>
      <c r="M78" s="132">
        <v>0</v>
      </c>
      <c r="N78" s="133"/>
    </row>
    <row r="79" spans="1:14" x14ac:dyDescent="0.25">
      <c r="A79" s="206" t="s">
        <v>91</v>
      </c>
      <c r="B79" s="207"/>
      <c r="C79" s="52"/>
      <c r="D79" s="52"/>
      <c r="E79" s="193"/>
      <c r="F79" s="14" t="s">
        <v>75</v>
      </c>
      <c r="G79" s="44">
        <v>0</v>
      </c>
      <c r="H79" s="148" t="s">
        <v>0</v>
      </c>
      <c r="I79" s="153" t="s">
        <v>0</v>
      </c>
      <c r="J79" s="66">
        <f>SUMPRODUCT(($H79="r")*(G79)+($I79="r")*(G79))+'13'!J79-K79-M79</f>
        <v>0</v>
      </c>
      <c r="K79" s="138">
        <v>0</v>
      </c>
      <c r="L79" s="139"/>
      <c r="M79" s="132">
        <v>0</v>
      </c>
      <c r="N79" s="133"/>
    </row>
    <row r="80" spans="1:14" x14ac:dyDescent="0.25">
      <c r="A80" s="206" t="s">
        <v>92</v>
      </c>
      <c r="B80" s="207"/>
      <c r="C80" s="52"/>
      <c r="D80" s="52"/>
      <c r="E80" s="193"/>
      <c r="F80" s="14" t="s">
        <v>75</v>
      </c>
      <c r="G80" s="44">
        <v>0</v>
      </c>
      <c r="H80" s="148" t="s">
        <v>0</v>
      </c>
      <c r="I80" s="153" t="s">
        <v>0</v>
      </c>
      <c r="J80" s="66">
        <f>SUMPRODUCT(($H80="r")*(G80)+($I80="r")*(G80))+'13'!J80-K80-M80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SUMPRODUCT(($H81="r")*(G81)+($I81="r")*(G81))+'13'!J81-K81-M81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0</v>
      </c>
      <c r="J82" s="87" t="s">
        <v>0</v>
      </c>
      <c r="K82" s="16" t="s">
        <v>0</v>
      </c>
      <c r="L82" s="84"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84" t="s">
        <v>0</v>
      </c>
    </row>
    <row r="84" spans="1:14" x14ac:dyDescent="0.25">
      <c r="A84" s="19"/>
      <c r="B84" s="19"/>
      <c r="C84" s="167"/>
      <c r="D84" s="167"/>
      <c r="E84" s="167"/>
      <c r="F84" s="11"/>
      <c r="G84" s="5"/>
      <c r="H84" s="6"/>
      <c r="I84" s="6"/>
    </row>
    <row r="85" spans="1:14" x14ac:dyDescent="0.25">
      <c r="B85" s="99" t="s">
        <v>0</v>
      </c>
      <c r="F85" s="13"/>
      <c r="H85" s="4"/>
      <c r="I85" s="4"/>
    </row>
    <row r="86" spans="1:14" ht="15.75" thickBot="1" x14ac:dyDescent="0.3">
      <c r="A86" s="114" t="s">
        <v>8</v>
      </c>
      <c r="B86" s="94" t="s">
        <v>115</v>
      </c>
      <c r="C86" s="213" t="s">
        <v>153</v>
      </c>
      <c r="D86" s="214"/>
      <c r="E86" s="192" t="s">
        <v>151</v>
      </c>
      <c r="F86" s="122" t="s">
        <v>126</v>
      </c>
      <c r="G86" s="47" t="s">
        <v>2</v>
      </c>
      <c r="H86" s="81">
        <f>H66+1</f>
        <v>42545</v>
      </c>
      <c r="I86" s="81">
        <f>I66+1</f>
        <v>42552</v>
      </c>
      <c r="J86" s="125" t="s">
        <v>77</v>
      </c>
      <c r="K86" s="126" t="s">
        <v>76</v>
      </c>
      <c r="L86" s="127" t="s">
        <v>6</v>
      </c>
      <c r="M86" s="123" t="s">
        <v>76</v>
      </c>
      <c r="N86" s="124" t="s">
        <v>6</v>
      </c>
    </row>
    <row r="87" spans="1:14" x14ac:dyDescent="0.25">
      <c r="A87" s="209" t="s">
        <v>39</v>
      </c>
      <c r="B87" s="210"/>
      <c r="C87" s="164"/>
      <c r="D87" s="164"/>
      <c r="E87" s="196"/>
      <c r="F87" s="115" t="s">
        <v>75</v>
      </c>
      <c r="G87" s="30">
        <v>0</v>
      </c>
      <c r="H87" s="147" t="s">
        <v>0</v>
      </c>
      <c r="I87" s="152" t="s">
        <v>0</v>
      </c>
      <c r="J87" s="66">
        <f>SUMPRODUCT(($H87="r")*(G87)+($I87="r")*(G87))+'13'!J87-K87-M87</f>
        <v>0</v>
      </c>
      <c r="K87" s="138">
        <v>0</v>
      </c>
      <c r="L87" s="139" t="s">
        <v>0</v>
      </c>
      <c r="M87" s="132">
        <v>0</v>
      </c>
      <c r="N87" s="133" t="s">
        <v>0</v>
      </c>
    </row>
    <row r="88" spans="1:14" x14ac:dyDescent="0.25">
      <c r="A88" s="206" t="s">
        <v>40</v>
      </c>
      <c r="B88" s="207"/>
      <c r="C88" s="52"/>
      <c r="D88" s="52"/>
      <c r="E88" s="193"/>
      <c r="F88" s="14" t="s">
        <v>75</v>
      </c>
      <c r="G88" s="44">
        <v>0</v>
      </c>
      <c r="H88" s="148" t="s">
        <v>0</v>
      </c>
      <c r="I88" s="153" t="s">
        <v>0</v>
      </c>
      <c r="J88" s="66">
        <f>SUMPRODUCT(($H88="r")*(G88)+($I88="r")*(G88))+'13'!J88-K88-M88</f>
        <v>0</v>
      </c>
      <c r="K88" s="138">
        <v>0</v>
      </c>
      <c r="L88" s="139" t="s">
        <v>0</v>
      </c>
      <c r="M88" s="132">
        <v>0</v>
      </c>
      <c r="N88" s="133"/>
    </row>
    <row r="89" spans="1:14" x14ac:dyDescent="0.25">
      <c r="A89" s="206" t="s">
        <v>41</v>
      </c>
      <c r="B89" s="207"/>
      <c r="C89" s="52"/>
      <c r="D89" s="52"/>
      <c r="E89" s="193"/>
      <c r="F89" s="14" t="s">
        <v>75</v>
      </c>
      <c r="G89" s="44">
        <v>0</v>
      </c>
      <c r="H89" s="148" t="s">
        <v>0</v>
      </c>
      <c r="I89" s="153" t="s">
        <v>0</v>
      </c>
      <c r="J89" s="66">
        <f>SUMPRODUCT(($H89="r")*(G89)+($I89="r")*(G89))+'13'!J89-K89-M89</f>
        <v>0</v>
      </c>
      <c r="K89" s="138">
        <v>0</v>
      </c>
      <c r="L89" s="139" t="s">
        <v>0</v>
      </c>
      <c r="M89" s="132">
        <v>0</v>
      </c>
      <c r="N89" s="133"/>
    </row>
    <row r="90" spans="1:14" x14ac:dyDescent="0.25">
      <c r="A90" s="206" t="s">
        <v>42</v>
      </c>
      <c r="B90" s="207"/>
      <c r="C90" s="52"/>
      <c r="D90" s="52"/>
      <c r="E90" s="193"/>
      <c r="F90" s="14" t="s">
        <v>75</v>
      </c>
      <c r="G90" s="44">
        <v>0</v>
      </c>
      <c r="H90" s="148" t="s">
        <v>0</v>
      </c>
      <c r="I90" s="153" t="s">
        <v>0</v>
      </c>
      <c r="J90" s="66">
        <f>SUMPRODUCT(($H90="r")*(G90)+($I90="r")*(G90))+'13'!J90-K90-M90</f>
        <v>0</v>
      </c>
      <c r="K90" s="138">
        <v>0</v>
      </c>
      <c r="L90" s="139" t="s">
        <v>0</v>
      </c>
      <c r="M90" s="132">
        <v>0</v>
      </c>
      <c r="N90" s="133"/>
    </row>
    <row r="91" spans="1:14" x14ac:dyDescent="0.25">
      <c r="A91" s="206" t="s">
        <v>43</v>
      </c>
      <c r="B91" s="207"/>
      <c r="C91" s="52"/>
      <c r="D91" s="52"/>
      <c r="E91" s="193"/>
      <c r="F91" s="14" t="s">
        <v>75</v>
      </c>
      <c r="G91" s="44">
        <v>0</v>
      </c>
      <c r="H91" s="148" t="s">
        <v>0</v>
      </c>
      <c r="I91" s="153" t="s">
        <v>0</v>
      </c>
      <c r="J91" s="66">
        <f>SUMPRODUCT(($H91="r")*(G91)+($I91="r")*(G91))+'13'!J91-K91-M91</f>
        <v>0</v>
      </c>
      <c r="K91" s="138">
        <v>0</v>
      </c>
      <c r="L91" s="139" t="s">
        <v>0</v>
      </c>
      <c r="M91" s="132">
        <v>0</v>
      </c>
      <c r="N91" s="133"/>
    </row>
    <row r="92" spans="1:14" x14ac:dyDescent="0.25">
      <c r="A92" s="206" t="s">
        <v>44</v>
      </c>
      <c r="B92" s="207"/>
      <c r="C92" s="52"/>
      <c r="D92" s="52"/>
      <c r="E92" s="193"/>
      <c r="F92" s="14" t="s">
        <v>75</v>
      </c>
      <c r="G92" s="44">
        <v>0</v>
      </c>
      <c r="H92" s="148" t="s">
        <v>0</v>
      </c>
      <c r="I92" s="153" t="s">
        <v>0</v>
      </c>
      <c r="J92" s="66">
        <f>SUMPRODUCT(($H92="r")*(G92)+($I92="r")*(G92))+'13'!J92-K92-M92</f>
        <v>0</v>
      </c>
      <c r="K92" s="138">
        <v>0</v>
      </c>
      <c r="L92" s="139" t="s">
        <v>0</v>
      </c>
      <c r="M92" s="132">
        <v>0</v>
      </c>
      <c r="N92" s="133"/>
    </row>
    <row r="93" spans="1:14" ht="15.75" thickBot="1" x14ac:dyDescent="0.3">
      <c r="A93" s="206" t="s">
        <v>45</v>
      </c>
      <c r="B93" s="207"/>
      <c r="C93" s="162"/>
      <c r="D93" s="162"/>
      <c r="E93" s="194"/>
      <c r="F93" s="14" t="s">
        <v>75</v>
      </c>
      <c r="G93" s="44">
        <v>0</v>
      </c>
      <c r="H93" s="149" t="s">
        <v>0</v>
      </c>
      <c r="I93" s="154" t="s">
        <v>0</v>
      </c>
      <c r="J93" s="66">
        <f>SUMPRODUCT(($H93="r")*(G93)+($I93="r")*(G93))+'13'!J93-K93-M93</f>
        <v>0</v>
      </c>
      <c r="K93" s="138">
        <v>0</v>
      </c>
      <c r="L93" s="140" t="s">
        <v>0</v>
      </c>
      <c r="M93" s="132">
        <v>0</v>
      </c>
      <c r="N93" s="134"/>
    </row>
    <row r="94" spans="1:14" ht="15.75" thickBot="1" x14ac:dyDescent="0.3">
      <c r="A94" s="29" t="s">
        <v>109</v>
      </c>
      <c r="B94" s="53"/>
      <c r="C94" s="163"/>
      <c r="D94" s="163"/>
      <c r="E94" s="195"/>
      <c r="F94" s="74" t="s">
        <v>75</v>
      </c>
      <c r="G94" s="75">
        <v>0</v>
      </c>
      <c r="H94" s="73"/>
      <c r="I94" s="67"/>
      <c r="J94" s="55" t="s">
        <v>0</v>
      </c>
      <c r="K94" s="98">
        <v>0</v>
      </c>
      <c r="L94" s="136" t="s">
        <v>0</v>
      </c>
      <c r="M94" s="98">
        <v>0</v>
      </c>
      <c r="N94" s="56" t="s">
        <v>0</v>
      </c>
    </row>
    <row r="95" spans="1:14" x14ac:dyDescent="0.25">
      <c r="A95" s="206" t="s">
        <v>46</v>
      </c>
      <c r="B95" s="207"/>
      <c r="C95" s="164"/>
      <c r="D95" s="164"/>
      <c r="E95" s="196"/>
      <c r="F95" s="14" t="s">
        <v>75</v>
      </c>
      <c r="G95" s="44">
        <v>0</v>
      </c>
      <c r="H95" s="147" t="s">
        <v>0</v>
      </c>
      <c r="I95" s="152" t="s">
        <v>0</v>
      </c>
      <c r="J95" s="66">
        <f>SUMPRODUCT(($H95="r")*(G95)+($I95="r")*(G95))+'13'!J95-K95-M95</f>
        <v>0</v>
      </c>
      <c r="K95" s="138">
        <v>0</v>
      </c>
      <c r="L95" s="141"/>
      <c r="M95" s="132">
        <v>0</v>
      </c>
      <c r="N95" s="135"/>
    </row>
    <row r="96" spans="1:14" x14ac:dyDescent="0.25">
      <c r="A96" s="206" t="s">
        <v>47</v>
      </c>
      <c r="B96" s="207"/>
      <c r="C96" s="52"/>
      <c r="D96" s="52"/>
      <c r="E96" s="193"/>
      <c r="F96" s="14" t="s">
        <v>75</v>
      </c>
      <c r="G96" s="44">
        <v>0</v>
      </c>
      <c r="H96" s="148" t="s">
        <v>0</v>
      </c>
      <c r="I96" s="153" t="s">
        <v>0</v>
      </c>
      <c r="J96" s="66">
        <f>SUMPRODUCT(($H96="r")*(G96)+($I96="r")*(G96))+'13'!J96-K96-M96</f>
        <v>0</v>
      </c>
      <c r="K96" s="138">
        <v>0</v>
      </c>
      <c r="L96" s="139"/>
      <c r="M96" s="132">
        <v>0</v>
      </c>
      <c r="N96" s="133"/>
    </row>
    <row r="97" spans="1:14" x14ac:dyDescent="0.25">
      <c r="A97" s="206" t="s">
        <v>61</v>
      </c>
      <c r="B97" s="207"/>
      <c r="C97" s="52"/>
      <c r="D97" s="52"/>
      <c r="E97" s="193"/>
      <c r="F97" s="14" t="s">
        <v>75</v>
      </c>
      <c r="G97" s="44">
        <v>0</v>
      </c>
      <c r="H97" s="148" t="s">
        <v>0</v>
      </c>
      <c r="I97" s="153" t="s">
        <v>0</v>
      </c>
      <c r="J97" s="66">
        <f>SUMPRODUCT(($H97="r")*(G97)+($I97="r")*(G97))+'13'!J97-K97-M97</f>
        <v>0</v>
      </c>
      <c r="K97" s="138">
        <v>0</v>
      </c>
      <c r="L97" s="139"/>
      <c r="M97" s="132">
        <v>0</v>
      </c>
      <c r="N97" s="133"/>
    </row>
    <row r="98" spans="1:14" x14ac:dyDescent="0.25">
      <c r="A98" s="206" t="s">
        <v>94</v>
      </c>
      <c r="B98" s="207"/>
      <c r="C98" s="52"/>
      <c r="D98" s="52"/>
      <c r="E98" s="193"/>
      <c r="F98" s="14" t="s">
        <v>75</v>
      </c>
      <c r="G98" s="44">
        <v>0</v>
      </c>
      <c r="H98" s="148" t="s">
        <v>0</v>
      </c>
      <c r="I98" s="153" t="s">
        <v>0</v>
      </c>
      <c r="J98" s="66">
        <f>SUMPRODUCT(($H98="r")*(G98)+($I98="r")*(G98))+'13'!J98-K98-M98</f>
        <v>0</v>
      </c>
      <c r="K98" s="138">
        <v>0</v>
      </c>
      <c r="L98" s="139"/>
      <c r="M98" s="132">
        <v>0</v>
      </c>
      <c r="N98" s="133"/>
    </row>
    <row r="99" spans="1:14" x14ac:dyDescent="0.25">
      <c r="A99" s="206" t="s">
        <v>95</v>
      </c>
      <c r="B99" s="207"/>
      <c r="C99" s="52"/>
      <c r="D99" s="52"/>
      <c r="E99" s="193"/>
      <c r="F99" s="14" t="s">
        <v>75</v>
      </c>
      <c r="G99" s="44">
        <v>0</v>
      </c>
      <c r="H99" s="148" t="s">
        <v>0</v>
      </c>
      <c r="I99" s="153" t="s">
        <v>0</v>
      </c>
      <c r="J99" s="66">
        <f>SUMPRODUCT(($H99="r")*(G99)+($I99="r")*(G99))+'13'!J99-K99-M99</f>
        <v>0</v>
      </c>
      <c r="K99" s="138">
        <v>0</v>
      </c>
      <c r="L99" s="139"/>
      <c r="M99" s="132">
        <v>0</v>
      </c>
      <c r="N99" s="133"/>
    </row>
    <row r="100" spans="1:14" x14ac:dyDescent="0.25">
      <c r="A100" s="206" t="s">
        <v>96</v>
      </c>
      <c r="B100" s="207"/>
      <c r="C100" s="52"/>
      <c r="D100" s="52"/>
      <c r="E100" s="193"/>
      <c r="F100" s="14" t="s">
        <v>75</v>
      </c>
      <c r="G100" s="44">
        <v>0</v>
      </c>
      <c r="H100" s="148" t="s">
        <v>0</v>
      </c>
      <c r="I100" s="153" t="s">
        <v>0</v>
      </c>
      <c r="J100" s="66">
        <f>SUMPRODUCT(($H100="r")*(G100)+($I100="r")*(G100))+'13'!J100-K100-M100</f>
        <v>0</v>
      </c>
      <c r="K100" s="138">
        <v>0</v>
      </c>
      <c r="L100" s="139"/>
      <c r="M100" s="132">
        <v>0</v>
      </c>
      <c r="N100" s="133"/>
    </row>
    <row r="101" spans="1:14" ht="15.75" thickBot="1" x14ac:dyDescent="0.3">
      <c r="A101" s="206" t="s">
        <v>97</v>
      </c>
      <c r="B101" s="207"/>
      <c r="C101" s="52"/>
      <c r="D101" s="52"/>
      <c r="E101" s="193"/>
      <c r="F101" s="14" t="s">
        <v>75</v>
      </c>
      <c r="G101" s="44">
        <v>0</v>
      </c>
      <c r="H101" s="149" t="s">
        <v>0</v>
      </c>
      <c r="I101" s="154" t="s">
        <v>0</v>
      </c>
      <c r="J101" s="66">
        <f>SUMPRODUCT(($H101="r")*(G101)+($I101="r")*(G101))+'13'!J101-K101-M101</f>
        <v>0</v>
      </c>
      <c r="K101" s="138">
        <v>0</v>
      </c>
      <c r="L101" s="139"/>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x14ac:dyDescent="0.25">
      <c r="A104" s="28"/>
      <c r="B104" s="28"/>
      <c r="F104" s="11"/>
      <c r="G104" s="5"/>
      <c r="H104" s="6"/>
      <c r="I104" s="6"/>
    </row>
    <row r="105" spans="1:14" x14ac:dyDescent="0.25">
      <c r="B105" s="99" t="s">
        <v>0</v>
      </c>
    </row>
    <row r="106" spans="1:14" ht="15.75" thickBot="1" x14ac:dyDescent="0.3">
      <c r="A106" s="114" t="s">
        <v>9</v>
      </c>
      <c r="B106" s="94" t="s">
        <v>115</v>
      </c>
      <c r="C106" s="213" t="s">
        <v>153</v>
      </c>
      <c r="D106" s="214"/>
      <c r="E106" s="192" t="s">
        <v>151</v>
      </c>
      <c r="F106" s="122" t="s">
        <v>126</v>
      </c>
      <c r="G106" s="47" t="s">
        <v>2</v>
      </c>
      <c r="H106" s="81">
        <f>H86+1</f>
        <v>42546</v>
      </c>
      <c r="I106" s="81">
        <f>I86+1</f>
        <v>42553</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7" t="s">
        <v>0</v>
      </c>
      <c r="I107" s="152" t="s">
        <v>0</v>
      </c>
      <c r="J107" s="66">
        <f>SUMPRODUCT(($H107="r")*(G107)+($I107="r")*(G107))+'13'!J107-K107-M107</f>
        <v>0</v>
      </c>
      <c r="K107" s="138">
        <v>0</v>
      </c>
      <c r="L107" s="139" t="s">
        <v>0</v>
      </c>
      <c r="M107" s="132">
        <v>0</v>
      </c>
      <c r="N107" s="133" t="s">
        <v>0</v>
      </c>
    </row>
    <row r="108" spans="1:14" x14ac:dyDescent="0.25">
      <c r="A108" s="206" t="s">
        <v>49</v>
      </c>
      <c r="B108" s="207"/>
      <c r="C108" s="176"/>
      <c r="D108" s="166"/>
      <c r="E108" s="198"/>
      <c r="F108" s="14" t="s">
        <v>75</v>
      </c>
      <c r="G108" s="44">
        <v>0</v>
      </c>
      <c r="H108" s="148" t="s">
        <v>0</v>
      </c>
      <c r="I108" s="153" t="s">
        <v>0</v>
      </c>
      <c r="J108" s="66">
        <f>SUMPRODUCT(($H108="r")*(G108)+($I108="r")*(G108))+'13'!J108-K108-M108</f>
        <v>0</v>
      </c>
      <c r="K108" s="138">
        <v>0</v>
      </c>
      <c r="L108" s="139" t="s">
        <v>0</v>
      </c>
      <c r="M108" s="132">
        <v>0</v>
      </c>
      <c r="N108" s="133"/>
    </row>
    <row r="109" spans="1:14" x14ac:dyDescent="0.25">
      <c r="A109" s="206" t="s">
        <v>50</v>
      </c>
      <c r="B109" s="207"/>
      <c r="C109" s="176"/>
      <c r="D109" s="166"/>
      <c r="E109" s="198"/>
      <c r="F109" s="14" t="s">
        <v>75</v>
      </c>
      <c r="G109" s="44">
        <v>0</v>
      </c>
      <c r="H109" s="148" t="s">
        <v>0</v>
      </c>
      <c r="I109" s="153" t="s">
        <v>0</v>
      </c>
      <c r="J109" s="66">
        <f>SUMPRODUCT(($H109="r")*(G109)+($I109="r")*(G109))+'13'!J109-K109-M109</f>
        <v>0</v>
      </c>
      <c r="K109" s="138">
        <v>0</v>
      </c>
      <c r="L109" s="139" t="s">
        <v>0</v>
      </c>
      <c r="M109" s="132">
        <v>0</v>
      </c>
      <c r="N109" s="133"/>
    </row>
    <row r="110" spans="1:14" x14ac:dyDescent="0.25">
      <c r="A110" s="206" t="s">
        <v>51</v>
      </c>
      <c r="B110" s="207"/>
      <c r="C110" s="176"/>
      <c r="D110" s="166"/>
      <c r="E110" s="198"/>
      <c r="F110" s="14" t="s">
        <v>75</v>
      </c>
      <c r="G110" s="44">
        <v>0</v>
      </c>
      <c r="H110" s="148" t="s">
        <v>0</v>
      </c>
      <c r="I110" s="153" t="s">
        <v>0</v>
      </c>
      <c r="J110" s="66">
        <f>SUMPRODUCT(($H110="r")*(G110)+($I110="r")*(G110))+'13'!J110-K110-M110</f>
        <v>0</v>
      </c>
      <c r="K110" s="138">
        <v>0</v>
      </c>
      <c r="L110" s="139" t="s">
        <v>0</v>
      </c>
      <c r="M110" s="132">
        <v>0</v>
      </c>
      <c r="N110" s="133"/>
    </row>
    <row r="111" spans="1:14" x14ac:dyDescent="0.25">
      <c r="A111" s="206" t="s">
        <v>52</v>
      </c>
      <c r="B111" s="207"/>
      <c r="C111" s="177"/>
      <c r="D111" s="166"/>
      <c r="E111" s="198"/>
      <c r="F111" s="14" t="s">
        <v>75</v>
      </c>
      <c r="G111" s="44">
        <v>0</v>
      </c>
      <c r="H111" s="148" t="s">
        <v>0</v>
      </c>
      <c r="I111" s="153" t="s">
        <v>0</v>
      </c>
      <c r="J111" s="66">
        <f>SUMPRODUCT(($H111="r")*(G111)+($I111="r")*(G111))+'13'!J111-K111-M111</f>
        <v>0</v>
      </c>
      <c r="K111" s="138">
        <v>0</v>
      </c>
      <c r="L111" s="139" t="s">
        <v>0</v>
      </c>
      <c r="M111" s="132">
        <v>0</v>
      </c>
      <c r="N111" s="133"/>
    </row>
    <row r="112" spans="1:14" x14ac:dyDescent="0.25">
      <c r="A112" s="206" t="s">
        <v>53</v>
      </c>
      <c r="B112" s="207"/>
      <c r="C112" s="177"/>
      <c r="D112" s="166"/>
      <c r="E112" s="198"/>
      <c r="F112" s="14" t="s">
        <v>75</v>
      </c>
      <c r="G112" s="44">
        <v>0</v>
      </c>
      <c r="H112" s="148" t="s">
        <v>0</v>
      </c>
      <c r="I112" s="153" t="s">
        <v>0</v>
      </c>
      <c r="J112" s="66">
        <f>SUMPRODUCT(($H112="r")*(G112)+($I112="r")*(G112))+'13'!J112-K112-M112</f>
        <v>0</v>
      </c>
      <c r="K112" s="138">
        <v>0</v>
      </c>
      <c r="L112" s="139" t="s">
        <v>0</v>
      </c>
      <c r="M112" s="132">
        <v>0</v>
      </c>
      <c r="N112" s="133"/>
    </row>
    <row r="113" spans="1:14" ht="15.75" thickBot="1" x14ac:dyDescent="0.3">
      <c r="A113" s="206" t="s">
        <v>54</v>
      </c>
      <c r="B113" s="207"/>
      <c r="C113" s="178"/>
      <c r="D113" s="168"/>
      <c r="E113" s="199"/>
      <c r="F113" s="14" t="s">
        <v>75</v>
      </c>
      <c r="G113" s="44">
        <v>0</v>
      </c>
      <c r="H113" s="149" t="s">
        <v>0</v>
      </c>
      <c r="I113" s="154" t="s">
        <v>0</v>
      </c>
      <c r="J113" s="66">
        <f>SUMPRODUCT(($H113="r")*(G113)+($I113="r")*(G113))+'13'!J113-K113-M113</f>
        <v>0</v>
      </c>
      <c r="K113" s="138">
        <v>0</v>
      </c>
      <c r="L113" s="140" t="s">
        <v>0</v>
      </c>
      <c r="M113" s="132">
        <v>0</v>
      </c>
      <c r="N113" s="134"/>
    </row>
    <row r="114" spans="1:14" ht="15.75" thickBot="1" x14ac:dyDescent="0.3">
      <c r="A114" s="29" t="s">
        <v>109</v>
      </c>
      <c r="B114" s="53"/>
      <c r="C114" s="163"/>
      <c r="D114" s="163"/>
      <c r="E114" s="195"/>
      <c r="F114" s="74" t="s">
        <v>75</v>
      </c>
      <c r="G114" s="75">
        <v>0</v>
      </c>
      <c r="H114" s="73"/>
      <c r="I114" s="67"/>
      <c r="J114" s="55" t="s">
        <v>0</v>
      </c>
      <c r="K114" s="98">
        <v>0</v>
      </c>
      <c r="L114" s="136" t="s">
        <v>0</v>
      </c>
      <c r="M114" s="98">
        <v>0</v>
      </c>
      <c r="N114" s="56" t="s">
        <v>0</v>
      </c>
    </row>
    <row r="115" spans="1:14" x14ac:dyDescent="0.25">
      <c r="A115" s="206" t="s">
        <v>55</v>
      </c>
      <c r="B115" s="207"/>
      <c r="C115" s="175"/>
      <c r="D115" s="165"/>
      <c r="E115" s="197"/>
      <c r="F115" s="14" t="s">
        <v>75</v>
      </c>
      <c r="G115" s="44">
        <v>0</v>
      </c>
      <c r="H115" s="147" t="s">
        <v>0</v>
      </c>
      <c r="I115" s="152" t="s">
        <v>0</v>
      </c>
      <c r="J115" s="66">
        <f>SUMPRODUCT(($H115="r")*(G115)+($I115="r")*(G115))+'13'!J115-K115-M115</f>
        <v>0</v>
      </c>
      <c r="K115" s="138">
        <v>0</v>
      </c>
      <c r="L115" s="141"/>
      <c r="M115" s="132">
        <v>0</v>
      </c>
      <c r="N115" s="135"/>
    </row>
    <row r="116" spans="1:14" x14ac:dyDescent="0.25">
      <c r="A116" s="206" t="s">
        <v>56</v>
      </c>
      <c r="B116" s="207"/>
      <c r="C116" s="176"/>
      <c r="D116" s="166"/>
      <c r="E116" s="198"/>
      <c r="F116" s="14" t="s">
        <v>75</v>
      </c>
      <c r="G116" s="44">
        <v>0</v>
      </c>
      <c r="H116" s="148" t="s">
        <v>0</v>
      </c>
      <c r="I116" s="153" t="s">
        <v>0</v>
      </c>
      <c r="J116" s="66">
        <f>SUMPRODUCT(($H116="r")*(G116)+($I116="r")*(G116))+'13'!J116-K116-M116</f>
        <v>0</v>
      </c>
      <c r="K116" s="138">
        <v>0</v>
      </c>
      <c r="L116" s="139"/>
      <c r="M116" s="132">
        <v>0</v>
      </c>
      <c r="N116" s="133"/>
    </row>
    <row r="117" spans="1:14" x14ac:dyDescent="0.25">
      <c r="A117" s="206" t="s">
        <v>62</v>
      </c>
      <c r="B117" s="207"/>
      <c r="C117" s="176"/>
      <c r="D117" s="166"/>
      <c r="E117" s="198"/>
      <c r="F117" s="14" t="s">
        <v>75</v>
      </c>
      <c r="G117" s="44">
        <v>0</v>
      </c>
      <c r="H117" s="148" t="s">
        <v>0</v>
      </c>
      <c r="I117" s="153" t="s">
        <v>0</v>
      </c>
      <c r="J117" s="66">
        <f>SUMPRODUCT(($H117="r")*(G117)+($I117="r")*(G117))+'13'!J117-K117-M117</f>
        <v>0</v>
      </c>
      <c r="K117" s="138">
        <v>0</v>
      </c>
      <c r="L117" s="139"/>
      <c r="M117" s="132">
        <v>0</v>
      </c>
      <c r="N117" s="133"/>
    </row>
    <row r="118" spans="1:14" x14ac:dyDescent="0.25">
      <c r="A118" s="206" t="s">
        <v>98</v>
      </c>
      <c r="B118" s="207"/>
      <c r="C118" s="177"/>
      <c r="D118" s="166"/>
      <c r="E118" s="198"/>
      <c r="F118" s="14" t="s">
        <v>75</v>
      </c>
      <c r="G118" s="44">
        <v>0</v>
      </c>
      <c r="H118" s="148" t="s">
        <v>0</v>
      </c>
      <c r="I118" s="153" t="s">
        <v>0</v>
      </c>
      <c r="J118" s="66">
        <f>SUMPRODUCT(($H118="r")*(G118)+($I118="r")*(G118))+'13'!J118-K118-M118</f>
        <v>0</v>
      </c>
      <c r="K118" s="138">
        <v>0</v>
      </c>
      <c r="L118" s="139"/>
      <c r="M118" s="132">
        <v>0</v>
      </c>
      <c r="N118" s="133"/>
    </row>
    <row r="119" spans="1:14" x14ac:dyDescent="0.25">
      <c r="A119" s="206" t="s">
        <v>99</v>
      </c>
      <c r="B119" s="207"/>
      <c r="C119" s="175"/>
      <c r="D119" s="166"/>
      <c r="E119" s="198"/>
      <c r="F119" s="14" t="s">
        <v>75</v>
      </c>
      <c r="G119" s="44">
        <v>0</v>
      </c>
      <c r="H119" s="148" t="s">
        <v>0</v>
      </c>
      <c r="I119" s="153" t="s">
        <v>0</v>
      </c>
      <c r="J119" s="66">
        <f>SUMPRODUCT(($H119="r")*(G119)+($I119="r")*(G119))+'13'!J119-K119-M119</f>
        <v>0</v>
      </c>
      <c r="K119" s="138">
        <v>0</v>
      </c>
      <c r="L119" s="139"/>
      <c r="M119" s="132">
        <v>0</v>
      </c>
      <c r="N119" s="133"/>
    </row>
    <row r="120" spans="1:14" x14ac:dyDescent="0.25">
      <c r="A120" s="206" t="s">
        <v>100</v>
      </c>
      <c r="B120" s="207"/>
      <c r="C120" s="176"/>
      <c r="D120" s="166"/>
      <c r="E120" s="198"/>
      <c r="F120" s="14" t="s">
        <v>75</v>
      </c>
      <c r="G120" s="44">
        <v>0</v>
      </c>
      <c r="H120" s="148" t="s">
        <v>0</v>
      </c>
      <c r="I120" s="153" t="s">
        <v>0</v>
      </c>
      <c r="J120" s="66">
        <f>SUMPRODUCT(($H120="r")*(G120)+($I120="r")*(G120))+'13'!J120-K120-M120</f>
        <v>0</v>
      </c>
      <c r="K120" s="138">
        <v>0</v>
      </c>
      <c r="L120" s="139"/>
      <c r="M120" s="132">
        <v>0</v>
      </c>
      <c r="N120" s="133"/>
    </row>
    <row r="121" spans="1:14" ht="15.75" thickBot="1" x14ac:dyDescent="0.3">
      <c r="A121" s="206" t="s">
        <v>101</v>
      </c>
      <c r="B121" s="207"/>
      <c r="C121" s="176"/>
      <c r="D121" s="166"/>
      <c r="E121" s="198"/>
      <c r="F121" s="14" t="s">
        <v>75</v>
      </c>
      <c r="G121" s="44">
        <v>0</v>
      </c>
      <c r="H121" s="149" t="s">
        <v>0</v>
      </c>
      <c r="I121" s="154" t="s">
        <v>0</v>
      </c>
      <c r="J121" s="66">
        <f>SUMPRODUCT(($H121="r")*(G121)+($I121="r")*(G121))+'13'!J121-K121-M121</f>
        <v>0</v>
      </c>
      <c r="K121" s="138">
        <v>0</v>
      </c>
      <c r="L121" s="139"/>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x14ac:dyDescent="0.25">
      <c r="A124" s="28"/>
      <c r="B124" s="28"/>
      <c r="F124" s="19"/>
      <c r="G124" s="5"/>
      <c r="H124" s="17"/>
      <c r="I124" s="17"/>
    </row>
    <row r="125" spans="1:14" x14ac:dyDescent="0.25">
      <c r="A125" s="19"/>
      <c r="B125" s="99" t="s">
        <v>0</v>
      </c>
      <c r="F125" s="19"/>
      <c r="G125" s="5"/>
      <c r="H125" s="17"/>
      <c r="I125" s="17"/>
    </row>
    <row r="126" spans="1:14" ht="15.75" thickBot="1" x14ac:dyDescent="0.3">
      <c r="A126" s="114" t="s">
        <v>63</v>
      </c>
      <c r="B126" s="94" t="s">
        <v>115</v>
      </c>
      <c r="C126" s="213" t="s">
        <v>153</v>
      </c>
      <c r="D126" s="214"/>
      <c r="E126" s="192" t="s">
        <v>151</v>
      </c>
      <c r="F126" s="122" t="s">
        <v>126</v>
      </c>
      <c r="G126" s="47" t="s">
        <v>2</v>
      </c>
      <c r="H126" s="81">
        <f>H106+1</f>
        <v>42547</v>
      </c>
      <c r="I126" s="81">
        <f>I106+1</f>
        <v>42554</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7" t="s">
        <v>0</v>
      </c>
      <c r="I127" s="152" t="s">
        <v>0</v>
      </c>
      <c r="J127" s="66">
        <f>SUMPRODUCT(($H127="r")*(G127)+($I127="r")*(G127))+'13'!J127-K127-M127</f>
        <v>0</v>
      </c>
      <c r="K127" s="138">
        <v>0</v>
      </c>
      <c r="L127" s="139" t="s">
        <v>0</v>
      </c>
      <c r="M127" s="132">
        <v>0</v>
      </c>
      <c r="N127" s="133" t="s">
        <v>0</v>
      </c>
    </row>
    <row r="128" spans="1:14" x14ac:dyDescent="0.25">
      <c r="A128" s="206" t="s">
        <v>65</v>
      </c>
      <c r="B128" s="207"/>
      <c r="C128" s="176"/>
      <c r="D128" s="166"/>
      <c r="E128" s="198"/>
      <c r="F128" s="14" t="s">
        <v>75</v>
      </c>
      <c r="G128" s="44">
        <v>0</v>
      </c>
      <c r="H128" s="148" t="s">
        <v>0</v>
      </c>
      <c r="I128" s="153" t="s">
        <v>0</v>
      </c>
      <c r="J128" s="66">
        <f>SUMPRODUCT(($H128="r")*(G128)+($I128="r")*(G128))+'13'!J128-K128-M128</f>
        <v>0</v>
      </c>
      <c r="K128" s="138">
        <v>0</v>
      </c>
      <c r="L128" s="139" t="s">
        <v>0</v>
      </c>
      <c r="M128" s="132">
        <v>0</v>
      </c>
      <c r="N128" s="133"/>
    </row>
    <row r="129" spans="1:14" x14ac:dyDescent="0.25">
      <c r="A129" s="206" t="s">
        <v>66</v>
      </c>
      <c r="B129" s="207"/>
      <c r="C129" s="176"/>
      <c r="D129" s="166"/>
      <c r="E129" s="198"/>
      <c r="F129" s="14" t="s">
        <v>75</v>
      </c>
      <c r="G129" s="44">
        <v>0</v>
      </c>
      <c r="H129" s="148" t="s">
        <v>0</v>
      </c>
      <c r="I129" s="153" t="s">
        <v>0</v>
      </c>
      <c r="J129" s="66">
        <f>SUMPRODUCT(($H129="r")*(G129)+($I129="r")*(G129))+'13'!J129-K129-M129</f>
        <v>0</v>
      </c>
      <c r="K129" s="138">
        <v>0</v>
      </c>
      <c r="L129" s="139" t="s">
        <v>0</v>
      </c>
      <c r="M129" s="132">
        <v>0</v>
      </c>
      <c r="N129" s="133"/>
    </row>
    <row r="130" spans="1:14" x14ac:dyDescent="0.25">
      <c r="A130" s="206" t="s">
        <v>67</v>
      </c>
      <c r="B130" s="207"/>
      <c r="C130" s="176"/>
      <c r="D130" s="166"/>
      <c r="E130" s="198"/>
      <c r="F130" s="14" t="s">
        <v>75</v>
      </c>
      <c r="G130" s="44">
        <v>0</v>
      </c>
      <c r="H130" s="148" t="s">
        <v>0</v>
      </c>
      <c r="I130" s="153" t="s">
        <v>0</v>
      </c>
      <c r="J130" s="66">
        <f>SUMPRODUCT(($H130="r")*(G130)+($I130="r")*(G130))+'13'!J130-K130-M130</f>
        <v>0</v>
      </c>
      <c r="K130" s="138">
        <v>0</v>
      </c>
      <c r="L130" s="139" t="s">
        <v>0</v>
      </c>
      <c r="M130" s="132">
        <v>0</v>
      </c>
      <c r="N130" s="133"/>
    </row>
    <row r="131" spans="1:14" x14ac:dyDescent="0.25">
      <c r="A131" s="206" t="s">
        <v>68</v>
      </c>
      <c r="B131" s="207"/>
      <c r="C131" s="176"/>
      <c r="D131" s="166"/>
      <c r="E131" s="198"/>
      <c r="F131" s="14" t="s">
        <v>75</v>
      </c>
      <c r="G131" s="44">
        <v>0</v>
      </c>
      <c r="H131" s="148" t="s">
        <v>0</v>
      </c>
      <c r="I131" s="153" t="s">
        <v>0</v>
      </c>
      <c r="J131" s="66">
        <f>SUMPRODUCT(($H131="r")*(G131)+($I131="r")*(G131))+'13'!J131-K131-M131</f>
        <v>0</v>
      </c>
      <c r="K131" s="138">
        <v>0</v>
      </c>
      <c r="L131" s="139" t="s">
        <v>0</v>
      </c>
      <c r="M131" s="132">
        <v>0</v>
      </c>
      <c r="N131" s="133"/>
    </row>
    <row r="132" spans="1:14" x14ac:dyDescent="0.25">
      <c r="A132" s="206" t="s">
        <v>69</v>
      </c>
      <c r="B132" s="207"/>
      <c r="C132" s="176"/>
      <c r="D132" s="166"/>
      <c r="E132" s="198"/>
      <c r="F132" s="14" t="s">
        <v>75</v>
      </c>
      <c r="G132" s="44">
        <v>0</v>
      </c>
      <c r="H132" s="148" t="s">
        <v>0</v>
      </c>
      <c r="I132" s="153" t="s">
        <v>0</v>
      </c>
      <c r="J132" s="66">
        <f>SUMPRODUCT(($H132="r")*(G132)+($I132="r")*(G132))+'13'!J132-K132-M132</f>
        <v>0</v>
      </c>
      <c r="K132" s="138">
        <v>0</v>
      </c>
      <c r="L132" s="139" t="s">
        <v>0</v>
      </c>
      <c r="M132" s="132">
        <v>0</v>
      </c>
      <c r="N132" s="133"/>
    </row>
    <row r="133" spans="1:14" ht="15.75" thickBot="1" x14ac:dyDescent="0.3">
      <c r="A133" s="206" t="s">
        <v>70</v>
      </c>
      <c r="B133" s="207"/>
      <c r="C133" s="179"/>
      <c r="D133" s="168"/>
      <c r="E133" s="199"/>
      <c r="F133" s="14" t="s">
        <v>75</v>
      </c>
      <c r="G133" s="44">
        <v>0</v>
      </c>
      <c r="H133" s="149" t="s">
        <v>0</v>
      </c>
      <c r="I133" s="154" t="s">
        <v>0</v>
      </c>
      <c r="J133" s="66">
        <f>SUMPRODUCT(($H133="r")*(G133)+($I133="r")*(G133))+'13'!J133-K133-M133</f>
        <v>0</v>
      </c>
      <c r="K133" s="138">
        <v>0</v>
      </c>
      <c r="L133" s="140" t="s">
        <v>0</v>
      </c>
      <c r="M133" s="132">
        <v>0</v>
      </c>
      <c r="N133" s="134"/>
    </row>
    <row r="134" spans="1:14" ht="15.75" thickBot="1" x14ac:dyDescent="0.3">
      <c r="A134" s="29" t="s">
        <v>109</v>
      </c>
      <c r="B134" s="53"/>
      <c r="C134" s="163"/>
      <c r="D134" s="163"/>
      <c r="E134" s="195"/>
      <c r="F134" s="74" t="s">
        <v>75</v>
      </c>
      <c r="G134" s="75">
        <v>0</v>
      </c>
      <c r="H134" s="73"/>
      <c r="I134" s="67"/>
      <c r="J134" s="55" t="s">
        <v>0</v>
      </c>
      <c r="K134" s="98">
        <v>0</v>
      </c>
      <c r="L134" s="136" t="s">
        <v>0</v>
      </c>
      <c r="M134" s="98">
        <v>0</v>
      </c>
      <c r="N134" s="56" t="s">
        <v>0</v>
      </c>
    </row>
    <row r="135" spans="1:14" x14ac:dyDescent="0.25">
      <c r="A135" s="246" t="s">
        <v>71</v>
      </c>
      <c r="B135" s="247"/>
      <c r="C135" s="180"/>
      <c r="D135" s="169"/>
      <c r="E135" s="200"/>
      <c r="F135" s="14" t="s">
        <v>75</v>
      </c>
      <c r="G135" s="44">
        <v>0</v>
      </c>
      <c r="H135" s="147" t="s">
        <v>0</v>
      </c>
      <c r="I135" s="152" t="s">
        <v>0</v>
      </c>
      <c r="J135" s="66">
        <f>SUMPRODUCT(($H135="r")*(G135)+($I135="r")*(G135))+'13'!J135-K135-M135</f>
        <v>0</v>
      </c>
      <c r="K135" s="138">
        <v>0</v>
      </c>
      <c r="L135" s="141"/>
      <c r="M135" s="132">
        <v>0</v>
      </c>
      <c r="N135" s="135"/>
    </row>
    <row r="136" spans="1:14" x14ac:dyDescent="0.25">
      <c r="A136" s="246" t="s">
        <v>72</v>
      </c>
      <c r="B136" s="247"/>
      <c r="C136" s="181"/>
      <c r="D136" s="170"/>
      <c r="E136" s="201"/>
      <c r="F136" s="14" t="s">
        <v>75</v>
      </c>
      <c r="G136" s="44">
        <v>0</v>
      </c>
      <c r="H136" s="148" t="s">
        <v>0</v>
      </c>
      <c r="I136" s="153" t="s">
        <v>0</v>
      </c>
      <c r="J136" s="66">
        <f>SUMPRODUCT(($H136="r")*(G136)+($I136="r")*(G136))+'13'!J136-K136-M136</f>
        <v>0</v>
      </c>
      <c r="K136" s="138">
        <v>0</v>
      </c>
      <c r="L136" s="139"/>
      <c r="M136" s="132">
        <v>0</v>
      </c>
      <c r="N136" s="133"/>
    </row>
    <row r="137" spans="1:14" x14ac:dyDescent="0.25">
      <c r="A137" s="246" t="s">
        <v>73</v>
      </c>
      <c r="B137" s="247"/>
      <c r="C137" s="181"/>
      <c r="D137" s="170"/>
      <c r="E137" s="201"/>
      <c r="F137" s="14" t="s">
        <v>75</v>
      </c>
      <c r="G137" s="44">
        <v>0</v>
      </c>
      <c r="H137" s="148" t="s">
        <v>0</v>
      </c>
      <c r="I137" s="153" t="s">
        <v>0</v>
      </c>
      <c r="J137" s="66">
        <f>SUMPRODUCT(($H137="r")*(G137)+($I137="r")*(G137))+'13'!J137-K137-M137</f>
        <v>0</v>
      </c>
      <c r="K137" s="138">
        <v>0</v>
      </c>
      <c r="L137" s="139"/>
      <c r="M137" s="132">
        <v>0</v>
      </c>
      <c r="N137" s="133"/>
    </row>
    <row r="138" spans="1:14" x14ac:dyDescent="0.25">
      <c r="A138" s="246" t="s">
        <v>102</v>
      </c>
      <c r="B138" s="247"/>
      <c r="C138" s="181"/>
      <c r="D138" s="170"/>
      <c r="E138" s="201"/>
      <c r="F138" s="14" t="s">
        <v>75</v>
      </c>
      <c r="G138" s="44">
        <v>0</v>
      </c>
      <c r="H138" s="148" t="s">
        <v>0</v>
      </c>
      <c r="I138" s="153" t="s">
        <v>0</v>
      </c>
      <c r="J138" s="66">
        <f>SUMPRODUCT(($H138="r")*(G138)+($I138="r")*(G138))+'13'!J138-K138-M138</f>
        <v>0</v>
      </c>
      <c r="K138" s="138">
        <v>0</v>
      </c>
      <c r="L138" s="139"/>
      <c r="M138" s="132">
        <v>0</v>
      </c>
      <c r="N138" s="133"/>
    </row>
    <row r="139" spans="1:14" x14ac:dyDescent="0.25">
      <c r="A139" s="246" t="s">
        <v>103</v>
      </c>
      <c r="B139" s="247"/>
      <c r="C139" s="181"/>
      <c r="D139" s="170"/>
      <c r="E139" s="201"/>
      <c r="F139" s="14" t="s">
        <v>75</v>
      </c>
      <c r="G139" s="44">
        <v>0</v>
      </c>
      <c r="H139" s="148" t="s">
        <v>0</v>
      </c>
      <c r="I139" s="153" t="s">
        <v>0</v>
      </c>
      <c r="J139" s="66">
        <f>SUMPRODUCT(($H139="r")*(G139)+($I139="r")*(G139))+'13'!J139-K139-M139</f>
        <v>0</v>
      </c>
      <c r="K139" s="138">
        <v>0</v>
      </c>
      <c r="L139" s="139"/>
      <c r="M139" s="132">
        <v>0</v>
      </c>
      <c r="N139" s="133"/>
    </row>
    <row r="140" spans="1:14" x14ac:dyDescent="0.25">
      <c r="A140" s="246" t="s">
        <v>104</v>
      </c>
      <c r="B140" s="247"/>
      <c r="C140" s="181"/>
      <c r="D140" s="170"/>
      <c r="E140" s="201"/>
      <c r="F140" s="14" t="s">
        <v>75</v>
      </c>
      <c r="G140" s="44">
        <v>0</v>
      </c>
      <c r="H140" s="148" t="s">
        <v>0</v>
      </c>
      <c r="I140" s="153" t="s">
        <v>0</v>
      </c>
      <c r="J140" s="66">
        <f>SUMPRODUCT(($H140="r")*(G140)+($I140="r")*(G140))+'13'!J140-K140-M140</f>
        <v>0</v>
      </c>
      <c r="K140" s="138">
        <v>0</v>
      </c>
      <c r="L140" s="139"/>
      <c r="M140" s="132">
        <v>0</v>
      </c>
      <c r="N140" s="133"/>
    </row>
    <row r="141" spans="1:14" ht="15.75" thickBot="1" x14ac:dyDescent="0.3">
      <c r="A141" s="246" t="s">
        <v>105</v>
      </c>
      <c r="B141" s="247"/>
      <c r="C141" s="181"/>
      <c r="D141" s="170"/>
      <c r="E141" s="201"/>
      <c r="F141" s="14" t="s">
        <v>75</v>
      </c>
      <c r="G141" s="44">
        <v>0</v>
      </c>
      <c r="H141" s="149" t="s">
        <v>0</v>
      </c>
      <c r="I141" s="154" t="s">
        <v>0</v>
      </c>
      <c r="J141" s="66">
        <f>SUMPRODUCT(($H141="r")*(G141)+($I141="r")*(G141))+'13'!J141-K141-M141</f>
        <v>0</v>
      </c>
      <c r="K141" s="138">
        <v>0</v>
      </c>
      <c r="L141" s="139"/>
      <c r="M141" s="132">
        <v>0</v>
      </c>
      <c r="N141" s="133"/>
    </row>
    <row r="142" spans="1:14"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84"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78"/>
      <c r="B144" s="78"/>
      <c r="C144" s="171"/>
      <c r="D144" s="171"/>
      <c r="E144" s="171"/>
      <c r="F144" s="79"/>
      <c r="G144" s="22"/>
      <c r="H144" s="43"/>
      <c r="I144" s="43"/>
    </row>
    <row r="145" spans="1:11" x14ac:dyDescent="0.25">
      <c r="A145" s="77"/>
      <c r="B145" s="77"/>
      <c r="C145" s="51"/>
      <c r="D145" s="51"/>
      <c r="E145" s="51"/>
      <c r="F145" s="77"/>
      <c r="G145" s="77"/>
      <c r="H145" s="43"/>
      <c r="I145" s="43"/>
      <c r="J145" s="32"/>
    </row>
    <row r="146" spans="1:11" x14ac:dyDescent="0.25">
      <c r="A146" s="117" t="s">
        <v>110</v>
      </c>
      <c r="B146" s="77"/>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67" t="s">
        <v>0</v>
      </c>
      <c r="B148" s="268"/>
      <c r="C148" s="268"/>
      <c r="D148" s="268"/>
      <c r="E148" s="268"/>
      <c r="F148" s="269"/>
      <c r="G148" s="41">
        <v>0</v>
      </c>
      <c r="H148" s="222">
        <f>G148/60</f>
        <v>0</v>
      </c>
      <c r="I148" s="223"/>
      <c r="J148" s="35"/>
    </row>
    <row r="149" spans="1:11" x14ac:dyDescent="0.25">
      <c r="A149" s="267" t="s">
        <v>0</v>
      </c>
      <c r="B149" s="268"/>
      <c r="C149" s="268"/>
      <c r="D149" s="268"/>
      <c r="E149" s="268"/>
      <c r="F149" s="269"/>
      <c r="G149" s="41">
        <v>0</v>
      </c>
      <c r="H149" s="222">
        <f t="shared" ref="H149:H157" si="0">G149/60</f>
        <v>0</v>
      </c>
      <c r="I149" s="223"/>
      <c r="J149" s="35"/>
    </row>
    <row r="150" spans="1:11" x14ac:dyDescent="0.25">
      <c r="A150" s="267" t="s">
        <v>0</v>
      </c>
      <c r="B150" s="268"/>
      <c r="C150" s="268"/>
      <c r="D150" s="268"/>
      <c r="E150" s="268"/>
      <c r="F150" s="269"/>
      <c r="G150" s="41">
        <v>0</v>
      </c>
      <c r="H150" s="222">
        <f t="shared" si="0"/>
        <v>0</v>
      </c>
      <c r="I150" s="223"/>
      <c r="J150" s="35"/>
    </row>
    <row r="151" spans="1:11" x14ac:dyDescent="0.25">
      <c r="A151" s="267" t="s">
        <v>0</v>
      </c>
      <c r="B151" s="268"/>
      <c r="C151" s="268"/>
      <c r="D151" s="268"/>
      <c r="E151" s="268"/>
      <c r="F151" s="269"/>
      <c r="G151" s="41">
        <v>0</v>
      </c>
      <c r="H151" s="222">
        <f t="shared" si="0"/>
        <v>0</v>
      </c>
      <c r="I151" s="223"/>
      <c r="J151" s="35"/>
    </row>
    <row r="152" spans="1:11" x14ac:dyDescent="0.25">
      <c r="A152" s="267" t="s">
        <v>0</v>
      </c>
      <c r="B152" s="268"/>
      <c r="C152" s="268"/>
      <c r="D152" s="268"/>
      <c r="E152" s="268"/>
      <c r="F152" s="269"/>
      <c r="G152" s="41">
        <v>0</v>
      </c>
      <c r="H152" s="222">
        <f t="shared" si="0"/>
        <v>0</v>
      </c>
      <c r="I152" s="223"/>
      <c r="J152" s="35"/>
    </row>
    <row r="153" spans="1:11" x14ac:dyDescent="0.25">
      <c r="A153" s="267" t="s">
        <v>0</v>
      </c>
      <c r="B153" s="268"/>
      <c r="C153" s="268"/>
      <c r="D153" s="268"/>
      <c r="E153" s="268"/>
      <c r="F153" s="269"/>
      <c r="G153" s="41">
        <v>0</v>
      </c>
      <c r="H153" s="222">
        <f t="shared" si="0"/>
        <v>0</v>
      </c>
      <c r="I153" s="223"/>
      <c r="J153" s="35"/>
    </row>
    <row r="154" spans="1:11" x14ac:dyDescent="0.25">
      <c r="A154" s="267" t="s">
        <v>0</v>
      </c>
      <c r="B154" s="268"/>
      <c r="C154" s="268"/>
      <c r="D154" s="268"/>
      <c r="E154" s="268"/>
      <c r="F154" s="269"/>
      <c r="G154" s="41">
        <v>0</v>
      </c>
      <c r="H154" s="222">
        <f t="shared" si="0"/>
        <v>0</v>
      </c>
      <c r="I154" s="223"/>
      <c r="J154" s="35"/>
    </row>
    <row r="155" spans="1:11" x14ac:dyDescent="0.25">
      <c r="A155" s="267" t="s">
        <v>0</v>
      </c>
      <c r="B155" s="268"/>
      <c r="C155" s="268"/>
      <c r="D155" s="268"/>
      <c r="E155" s="268"/>
      <c r="F155" s="269"/>
      <c r="G155" s="41">
        <v>0</v>
      </c>
      <c r="H155" s="222">
        <f t="shared" si="0"/>
        <v>0</v>
      </c>
      <c r="I155" s="223"/>
      <c r="J155" s="35"/>
    </row>
    <row r="156" spans="1:11" x14ac:dyDescent="0.25">
      <c r="A156" s="267" t="s">
        <v>0</v>
      </c>
      <c r="B156" s="268"/>
      <c r="C156" s="268"/>
      <c r="D156" s="268"/>
      <c r="E156" s="268"/>
      <c r="F156" s="269"/>
      <c r="G156" s="41">
        <v>0</v>
      </c>
      <c r="H156" s="222">
        <f t="shared" si="0"/>
        <v>0</v>
      </c>
      <c r="I156" s="223"/>
      <c r="J156" s="35"/>
    </row>
    <row r="157" spans="1:11" x14ac:dyDescent="0.25">
      <c r="A157" s="267" t="s">
        <v>0</v>
      </c>
      <c r="B157" s="268"/>
      <c r="C157" s="268"/>
      <c r="D157" s="268"/>
      <c r="E157" s="268"/>
      <c r="F157" s="269"/>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0</v>
      </c>
      <c r="I159" s="219"/>
      <c r="J159" s="35"/>
    </row>
    <row r="160" spans="1:11" x14ac:dyDescent="0.25">
      <c r="A160" s="80"/>
      <c r="B160" s="80"/>
      <c r="C160" s="172"/>
      <c r="D160" s="172"/>
      <c r="E160" s="172"/>
      <c r="F160" s="92" t="s">
        <v>119</v>
      </c>
      <c r="G160" s="40">
        <v>0</v>
      </c>
      <c r="H160" s="220">
        <f>H159*G160</f>
        <v>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6"/>
      <c r="G162" s="40"/>
      <c r="H162" s="64"/>
      <c r="I162" s="64"/>
      <c r="J162" s="35"/>
    </row>
    <row r="163" spans="1:10" x14ac:dyDescent="0.25">
      <c r="A163" s="120" t="s">
        <v>124</v>
      </c>
      <c r="B163" s="39"/>
      <c r="C163" s="173"/>
      <c r="D163" s="173"/>
      <c r="E163" s="173"/>
      <c r="F163" s="76"/>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67" t="s">
        <v>0</v>
      </c>
      <c r="B165" s="268"/>
      <c r="C165" s="268"/>
      <c r="D165" s="268"/>
      <c r="E165" s="268"/>
      <c r="F165" s="269"/>
      <c r="G165" s="41">
        <v>0</v>
      </c>
      <c r="H165" s="239">
        <f>G165/60</f>
        <v>0</v>
      </c>
      <c r="I165" s="240"/>
      <c r="J165" s="35"/>
    </row>
    <row r="166" spans="1:10" x14ac:dyDescent="0.25">
      <c r="A166" s="267" t="s">
        <v>0</v>
      </c>
      <c r="B166" s="268"/>
      <c r="C166" s="268"/>
      <c r="D166" s="268"/>
      <c r="E166" s="268"/>
      <c r="F166" s="269"/>
      <c r="G166" s="41">
        <v>0</v>
      </c>
      <c r="H166" s="239">
        <f t="shared" ref="H166:H174" si="2">G166/60</f>
        <v>0</v>
      </c>
      <c r="I166" s="240"/>
      <c r="J166" s="35"/>
    </row>
    <row r="167" spans="1:10" x14ac:dyDescent="0.25">
      <c r="A167" s="267" t="s">
        <v>0</v>
      </c>
      <c r="B167" s="268"/>
      <c r="C167" s="268"/>
      <c r="D167" s="268"/>
      <c r="E167" s="268"/>
      <c r="F167" s="269"/>
      <c r="G167" s="41">
        <v>0</v>
      </c>
      <c r="H167" s="239">
        <f t="shared" si="2"/>
        <v>0</v>
      </c>
      <c r="I167" s="240"/>
      <c r="J167" s="35"/>
    </row>
    <row r="168" spans="1:10" x14ac:dyDescent="0.25">
      <c r="A168" s="267" t="s">
        <v>0</v>
      </c>
      <c r="B168" s="268"/>
      <c r="C168" s="268"/>
      <c r="D168" s="268"/>
      <c r="E168" s="268"/>
      <c r="F168" s="269"/>
      <c r="G168" s="41">
        <v>0</v>
      </c>
      <c r="H168" s="239">
        <f t="shared" si="2"/>
        <v>0</v>
      </c>
      <c r="I168" s="240"/>
      <c r="J168" s="35"/>
    </row>
    <row r="169" spans="1:10" x14ac:dyDescent="0.25">
      <c r="A169" s="267" t="s">
        <v>0</v>
      </c>
      <c r="B169" s="268"/>
      <c r="C169" s="268"/>
      <c r="D169" s="268"/>
      <c r="E169" s="268"/>
      <c r="F169" s="269"/>
      <c r="G169" s="41">
        <v>0</v>
      </c>
      <c r="H169" s="239">
        <f t="shared" si="2"/>
        <v>0</v>
      </c>
      <c r="I169" s="240"/>
      <c r="J169" s="35"/>
    </row>
    <row r="170" spans="1:10" x14ac:dyDescent="0.25">
      <c r="A170" s="267" t="s">
        <v>0</v>
      </c>
      <c r="B170" s="268"/>
      <c r="C170" s="268"/>
      <c r="D170" s="268"/>
      <c r="E170" s="268"/>
      <c r="F170" s="269"/>
      <c r="G170" s="41">
        <v>0</v>
      </c>
      <c r="H170" s="239">
        <f t="shared" si="2"/>
        <v>0</v>
      </c>
      <c r="I170" s="240"/>
      <c r="J170" s="35"/>
    </row>
    <row r="171" spans="1:10" x14ac:dyDescent="0.25">
      <c r="A171" s="267" t="s">
        <v>0</v>
      </c>
      <c r="B171" s="268"/>
      <c r="C171" s="268"/>
      <c r="D171" s="268"/>
      <c r="E171" s="268"/>
      <c r="F171" s="269"/>
      <c r="G171" s="41">
        <v>0</v>
      </c>
      <c r="H171" s="239">
        <f t="shared" si="2"/>
        <v>0</v>
      </c>
      <c r="I171" s="240"/>
      <c r="J171" s="35"/>
    </row>
    <row r="172" spans="1:10" x14ac:dyDescent="0.25">
      <c r="A172" s="267" t="s">
        <v>0</v>
      </c>
      <c r="B172" s="268"/>
      <c r="C172" s="268"/>
      <c r="D172" s="268"/>
      <c r="E172" s="268"/>
      <c r="F172" s="269"/>
      <c r="G172" s="41">
        <v>0</v>
      </c>
      <c r="H172" s="239">
        <f t="shared" si="2"/>
        <v>0</v>
      </c>
      <c r="I172" s="240"/>
      <c r="J172" s="35"/>
    </row>
    <row r="173" spans="1:10" x14ac:dyDescent="0.25">
      <c r="A173" s="267" t="s">
        <v>0</v>
      </c>
      <c r="B173" s="268"/>
      <c r="C173" s="268"/>
      <c r="D173" s="268"/>
      <c r="E173" s="268"/>
      <c r="F173" s="269"/>
      <c r="G173" s="41">
        <v>0</v>
      </c>
      <c r="H173" s="239">
        <f t="shared" ref="H173" si="3">G173/60</f>
        <v>0</v>
      </c>
      <c r="I173" s="240"/>
      <c r="J173" s="35"/>
    </row>
    <row r="174" spans="1:10" x14ac:dyDescent="0.25">
      <c r="A174" s="267" t="s">
        <v>0</v>
      </c>
      <c r="B174" s="268"/>
      <c r="C174" s="268"/>
      <c r="D174" s="268"/>
      <c r="E174" s="268"/>
      <c r="F174" s="269"/>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67" t="s">
        <v>0</v>
      </c>
      <c r="B181" s="268"/>
      <c r="C181" s="268"/>
      <c r="D181" s="268"/>
      <c r="E181" s="268"/>
      <c r="F181" s="269"/>
      <c r="G181" s="41">
        <v>0</v>
      </c>
      <c r="H181" s="222">
        <f>G181/60</f>
        <v>0</v>
      </c>
      <c r="I181" s="223"/>
      <c r="J181" s="35"/>
    </row>
    <row r="182" spans="1:11" hidden="1" x14ac:dyDescent="0.25">
      <c r="A182" s="267" t="s">
        <v>0</v>
      </c>
      <c r="B182" s="268"/>
      <c r="C182" s="268"/>
      <c r="D182" s="268"/>
      <c r="E182" s="268"/>
      <c r="F182" s="269"/>
      <c r="G182" s="41">
        <v>0</v>
      </c>
      <c r="H182" s="222">
        <f t="shared" ref="H182:H191" si="4">G182/60</f>
        <v>0</v>
      </c>
      <c r="I182" s="223"/>
      <c r="J182" s="35"/>
    </row>
    <row r="183" spans="1:11" hidden="1" x14ac:dyDescent="0.25">
      <c r="A183" s="267" t="s">
        <v>0</v>
      </c>
      <c r="B183" s="268"/>
      <c r="C183" s="268"/>
      <c r="D183" s="268"/>
      <c r="E183" s="268"/>
      <c r="F183" s="269"/>
      <c r="G183" s="41">
        <v>0</v>
      </c>
      <c r="H183" s="222">
        <f t="shared" si="4"/>
        <v>0</v>
      </c>
      <c r="I183" s="223"/>
      <c r="J183" s="35"/>
    </row>
    <row r="184" spans="1:11" hidden="1" x14ac:dyDescent="0.25">
      <c r="A184" s="267" t="s">
        <v>0</v>
      </c>
      <c r="B184" s="268"/>
      <c r="C184" s="268"/>
      <c r="D184" s="268"/>
      <c r="E184" s="268"/>
      <c r="F184" s="269"/>
      <c r="G184" s="41">
        <v>0</v>
      </c>
      <c r="H184" s="222">
        <f t="shared" si="4"/>
        <v>0</v>
      </c>
      <c r="I184" s="223"/>
      <c r="J184" s="35"/>
    </row>
    <row r="185" spans="1:11" hidden="1" x14ac:dyDescent="0.25">
      <c r="A185" s="267" t="s">
        <v>0</v>
      </c>
      <c r="B185" s="268"/>
      <c r="C185" s="268"/>
      <c r="D185" s="268"/>
      <c r="E185" s="268"/>
      <c r="F185" s="269"/>
      <c r="G185" s="41">
        <v>0</v>
      </c>
      <c r="H185" s="222">
        <f t="shared" si="4"/>
        <v>0</v>
      </c>
      <c r="I185" s="223"/>
      <c r="J185" s="35"/>
    </row>
    <row r="186" spans="1:11" hidden="1" x14ac:dyDescent="0.25">
      <c r="A186" s="267" t="s">
        <v>0</v>
      </c>
      <c r="B186" s="268"/>
      <c r="C186" s="268"/>
      <c r="D186" s="268"/>
      <c r="E186" s="268"/>
      <c r="F186" s="269"/>
      <c r="G186" s="41">
        <v>0</v>
      </c>
      <c r="H186" s="222">
        <f t="shared" si="4"/>
        <v>0</v>
      </c>
      <c r="I186" s="223"/>
      <c r="J186" s="35"/>
    </row>
    <row r="187" spans="1:11" hidden="1" x14ac:dyDescent="0.25">
      <c r="A187" s="267" t="s">
        <v>0</v>
      </c>
      <c r="B187" s="268"/>
      <c r="C187" s="268"/>
      <c r="D187" s="268"/>
      <c r="E187" s="268"/>
      <c r="F187" s="269"/>
      <c r="G187" s="41">
        <v>0</v>
      </c>
      <c r="H187" s="222">
        <f t="shared" si="4"/>
        <v>0</v>
      </c>
      <c r="I187" s="223"/>
      <c r="J187" s="35"/>
    </row>
    <row r="188" spans="1:11" hidden="1" x14ac:dyDescent="0.25">
      <c r="A188" s="267" t="s">
        <v>0</v>
      </c>
      <c r="B188" s="268"/>
      <c r="C188" s="268"/>
      <c r="D188" s="268"/>
      <c r="E188" s="268"/>
      <c r="F188" s="269"/>
      <c r="G188" s="41">
        <v>0</v>
      </c>
      <c r="H188" s="222">
        <f t="shared" si="4"/>
        <v>0</v>
      </c>
      <c r="I188" s="223"/>
      <c r="J188" s="35"/>
    </row>
    <row r="189" spans="1:11" hidden="1" x14ac:dyDescent="0.25">
      <c r="A189" s="267" t="s">
        <v>0</v>
      </c>
      <c r="B189" s="268"/>
      <c r="C189" s="268"/>
      <c r="D189" s="268"/>
      <c r="E189" s="268"/>
      <c r="F189" s="269"/>
      <c r="G189" s="41">
        <v>0</v>
      </c>
      <c r="H189" s="222">
        <f t="shared" si="4"/>
        <v>0</v>
      </c>
      <c r="I189" s="223"/>
      <c r="J189" s="35"/>
    </row>
    <row r="190" spans="1:11" hidden="1" x14ac:dyDescent="0.25">
      <c r="A190" s="267" t="s">
        <v>0</v>
      </c>
      <c r="B190" s="268"/>
      <c r="C190" s="268"/>
      <c r="D190" s="268"/>
      <c r="E190" s="268"/>
      <c r="F190" s="269"/>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67" t="s">
        <v>0</v>
      </c>
      <c r="B198" s="268"/>
      <c r="C198" s="268"/>
      <c r="D198" s="268"/>
      <c r="E198" s="268"/>
      <c r="F198" s="269"/>
      <c r="G198" s="41">
        <v>0</v>
      </c>
      <c r="H198" s="222">
        <f>G198/60</f>
        <v>0</v>
      </c>
      <c r="I198" s="223"/>
      <c r="J198" s="35"/>
    </row>
    <row r="199" spans="1:11" hidden="1" x14ac:dyDescent="0.25">
      <c r="A199" s="267" t="s">
        <v>0</v>
      </c>
      <c r="B199" s="268"/>
      <c r="C199" s="268"/>
      <c r="D199" s="268"/>
      <c r="E199" s="268"/>
      <c r="F199" s="269"/>
      <c r="G199" s="41">
        <v>0</v>
      </c>
      <c r="H199" s="222">
        <f t="shared" ref="H199:H207" si="5">G199/60</f>
        <v>0</v>
      </c>
      <c r="I199" s="223"/>
      <c r="J199" s="35"/>
    </row>
    <row r="200" spans="1:11" hidden="1" x14ac:dyDescent="0.25">
      <c r="A200" s="267" t="s">
        <v>0</v>
      </c>
      <c r="B200" s="268"/>
      <c r="C200" s="268"/>
      <c r="D200" s="268"/>
      <c r="E200" s="268"/>
      <c r="F200" s="269"/>
      <c r="G200" s="41">
        <v>0</v>
      </c>
      <c r="H200" s="222">
        <f t="shared" si="5"/>
        <v>0</v>
      </c>
      <c r="I200" s="223"/>
      <c r="J200" s="35"/>
    </row>
    <row r="201" spans="1:11" hidden="1" x14ac:dyDescent="0.25">
      <c r="A201" s="267" t="s">
        <v>0</v>
      </c>
      <c r="B201" s="268"/>
      <c r="C201" s="268"/>
      <c r="D201" s="268"/>
      <c r="E201" s="268"/>
      <c r="F201" s="269"/>
      <c r="G201" s="41">
        <v>0</v>
      </c>
      <c r="H201" s="222">
        <f t="shared" si="5"/>
        <v>0</v>
      </c>
      <c r="I201" s="223"/>
      <c r="J201" s="35"/>
    </row>
    <row r="202" spans="1:11" hidden="1" x14ac:dyDescent="0.25">
      <c r="A202" s="267" t="s">
        <v>0</v>
      </c>
      <c r="B202" s="268"/>
      <c r="C202" s="268"/>
      <c r="D202" s="268"/>
      <c r="E202" s="268"/>
      <c r="F202" s="269"/>
      <c r="G202" s="41">
        <v>0</v>
      </c>
      <c r="H202" s="222">
        <f t="shared" si="5"/>
        <v>0</v>
      </c>
      <c r="I202" s="223"/>
      <c r="J202" s="35"/>
    </row>
    <row r="203" spans="1:11" hidden="1" x14ac:dyDescent="0.25">
      <c r="A203" s="267" t="s">
        <v>0</v>
      </c>
      <c r="B203" s="268"/>
      <c r="C203" s="268"/>
      <c r="D203" s="268"/>
      <c r="E203" s="268"/>
      <c r="F203" s="269"/>
      <c r="G203" s="41">
        <v>0</v>
      </c>
      <c r="H203" s="222">
        <f t="shared" si="5"/>
        <v>0</v>
      </c>
      <c r="I203" s="223"/>
      <c r="J203" s="35"/>
    </row>
    <row r="204" spans="1:11" hidden="1" x14ac:dyDescent="0.25">
      <c r="A204" s="267" t="s">
        <v>0</v>
      </c>
      <c r="B204" s="268"/>
      <c r="C204" s="268"/>
      <c r="D204" s="268"/>
      <c r="E204" s="268"/>
      <c r="F204" s="269"/>
      <c r="G204" s="41">
        <v>0</v>
      </c>
      <c r="H204" s="222">
        <f t="shared" si="5"/>
        <v>0</v>
      </c>
      <c r="I204" s="223"/>
      <c r="J204" s="35"/>
    </row>
    <row r="205" spans="1:11" hidden="1" x14ac:dyDescent="0.25">
      <c r="A205" s="267" t="s">
        <v>0</v>
      </c>
      <c r="B205" s="268"/>
      <c r="C205" s="268"/>
      <c r="D205" s="268"/>
      <c r="E205" s="268"/>
      <c r="F205" s="269"/>
      <c r="G205" s="41">
        <v>0</v>
      </c>
      <c r="H205" s="222">
        <f t="shared" si="5"/>
        <v>0</v>
      </c>
      <c r="I205" s="223"/>
      <c r="J205" s="35"/>
    </row>
    <row r="206" spans="1:11" hidden="1" x14ac:dyDescent="0.25">
      <c r="A206" s="267" t="s">
        <v>0</v>
      </c>
      <c r="B206" s="268"/>
      <c r="C206" s="268"/>
      <c r="D206" s="268"/>
      <c r="E206" s="268"/>
      <c r="F206" s="269"/>
      <c r="G206" s="41">
        <v>0</v>
      </c>
      <c r="H206" s="222">
        <f t="shared" si="5"/>
        <v>0</v>
      </c>
      <c r="I206" s="223"/>
      <c r="J206" s="35"/>
    </row>
    <row r="207" spans="1:11" hidden="1" x14ac:dyDescent="0.25">
      <c r="A207" s="267" t="s">
        <v>0</v>
      </c>
      <c r="B207" s="268"/>
      <c r="C207" s="268"/>
      <c r="D207" s="268"/>
      <c r="E207" s="268"/>
      <c r="F207" s="269"/>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0</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73" t="s">
        <v>0</v>
      </c>
      <c r="B216" s="273"/>
      <c r="C216" s="273"/>
      <c r="D216" s="273"/>
      <c r="E216" s="273"/>
      <c r="F216" s="273"/>
      <c r="G216" s="273"/>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0</v>
      </c>
      <c r="I218" s="271"/>
    </row>
    <row r="219" spans="1:10" x14ac:dyDescent="0.25">
      <c r="A219" s="2" t="s">
        <v>0</v>
      </c>
      <c r="H219" s="86" t="s">
        <v>0</v>
      </c>
      <c r="I219" s="86"/>
    </row>
  </sheetData>
  <sheetProtection password="CEEF" sheet="1" objects="1" scenarios="1" formatRows="0"/>
  <mergeCells count="234">
    <mergeCell ref="A2:N2"/>
    <mergeCell ref="C26:D26"/>
    <mergeCell ref="C46:D46"/>
    <mergeCell ref="C66:D66"/>
    <mergeCell ref="C86:D86"/>
    <mergeCell ref="C106:D106"/>
    <mergeCell ref="C126:D126"/>
    <mergeCell ref="A204:F204"/>
    <mergeCell ref="A3:B3"/>
    <mergeCell ref="C6:D6"/>
    <mergeCell ref="J4:N4"/>
    <mergeCell ref="A155:F155"/>
    <mergeCell ref="H159:I159"/>
    <mergeCell ref="A122:F122"/>
    <mergeCell ref="A123:F123"/>
    <mergeCell ref="A142:F142"/>
    <mergeCell ref="H147:I147"/>
    <mergeCell ref="H148:I148"/>
    <mergeCell ref="H157:I157"/>
    <mergeCell ref="H158:I158"/>
    <mergeCell ref="H150:I150"/>
    <mergeCell ref="H151:I151"/>
    <mergeCell ref="H152:I152"/>
    <mergeCell ref="A159:G159"/>
    <mergeCell ref="A27:B27"/>
    <mergeCell ref="A28:B28"/>
    <mergeCell ref="A29:B29"/>
    <mergeCell ref="A30:B30"/>
    <mergeCell ref="A31:B31"/>
    <mergeCell ref="C5:D5"/>
    <mergeCell ref="H5:I5"/>
    <mergeCell ref="A22:F22"/>
    <mergeCell ref="A7:B7"/>
    <mergeCell ref="A8:B8"/>
    <mergeCell ref="A9:B9"/>
    <mergeCell ref="A10:B10"/>
    <mergeCell ref="A11:B11"/>
    <mergeCell ref="A12:B12"/>
    <mergeCell ref="A13:B13"/>
    <mergeCell ref="A15:B15"/>
    <mergeCell ref="A16:B16"/>
    <mergeCell ref="A17:B17"/>
    <mergeCell ref="A18:B18"/>
    <mergeCell ref="A19:B19"/>
    <mergeCell ref="A20:B20"/>
    <mergeCell ref="A21:B21"/>
    <mergeCell ref="A158:F158"/>
    <mergeCell ref="A206:F206"/>
    <mergeCell ref="A173:F173"/>
    <mergeCell ref="A174:F174"/>
    <mergeCell ref="A181:F181"/>
    <mergeCell ref="A182:F182"/>
    <mergeCell ref="A183:F183"/>
    <mergeCell ref="A184:F184"/>
    <mergeCell ref="A185:F185"/>
    <mergeCell ref="A186:F186"/>
    <mergeCell ref="A187:F187"/>
    <mergeCell ref="A188:F188"/>
    <mergeCell ref="A189:F189"/>
    <mergeCell ref="A190:F190"/>
    <mergeCell ref="A198:F198"/>
    <mergeCell ref="A199:F199"/>
    <mergeCell ref="A200:F200"/>
    <mergeCell ref="A201:F201"/>
    <mergeCell ref="A202:F202"/>
    <mergeCell ref="A203:F203"/>
    <mergeCell ref="A191:F191"/>
    <mergeCell ref="A205:F205"/>
    <mergeCell ref="A1:N1"/>
    <mergeCell ref="H218:I218"/>
    <mergeCell ref="A23:F23"/>
    <mergeCell ref="A143:F143"/>
    <mergeCell ref="A42:F42"/>
    <mergeCell ref="A43:F43"/>
    <mergeCell ref="A62:F62"/>
    <mergeCell ref="A63:F63"/>
    <mergeCell ref="A82:F82"/>
    <mergeCell ref="A83:F83"/>
    <mergeCell ref="A102:F102"/>
    <mergeCell ref="A103:F103"/>
    <mergeCell ref="H166:I166"/>
    <mergeCell ref="H167:I167"/>
    <mergeCell ref="H149:I149"/>
    <mergeCell ref="H164:I164"/>
    <mergeCell ref="H156:I156"/>
    <mergeCell ref="A148:F148"/>
    <mergeCell ref="A149:F149"/>
    <mergeCell ref="A150:F150"/>
    <mergeCell ref="A151:F151"/>
    <mergeCell ref="A152:F152"/>
    <mergeCell ref="A153:F153"/>
    <mergeCell ref="A154:F154"/>
    <mergeCell ref="H154:I154"/>
    <mergeCell ref="H155:I155"/>
    <mergeCell ref="H153:I153"/>
    <mergeCell ref="A128:B128"/>
    <mergeCell ref="A156:F156"/>
    <mergeCell ref="A157:F157"/>
    <mergeCell ref="A140:B140"/>
    <mergeCell ref="A141:B141"/>
    <mergeCell ref="A135:B135"/>
    <mergeCell ref="A136:B136"/>
    <mergeCell ref="A137:B137"/>
    <mergeCell ref="A138:B138"/>
    <mergeCell ref="A139:B139"/>
    <mergeCell ref="A129:B129"/>
    <mergeCell ref="A130:B130"/>
    <mergeCell ref="A131:B131"/>
    <mergeCell ref="A132:B132"/>
    <mergeCell ref="A133:B133"/>
    <mergeCell ref="H198:I198"/>
    <mergeCell ref="H199:I199"/>
    <mergeCell ref="H200:I200"/>
    <mergeCell ref="H190:I190"/>
    <mergeCell ref="H191:I191"/>
    <mergeCell ref="H193:I193"/>
    <mergeCell ref="H197:I197"/>
    <mergeCell ref="H176:I176"/>
    <mergeCell ref="H172:I172"/>
    <mergeCell ref="H174:I174"/>
    <mergeCell ref="H186:I186"/>
    <mergeCell ref="H187:I187"/>
    <mergeCell ref="H188:I188"/>
    <mergeCell ref="H189:I189"/>
    <mergeCell ref="H160:I160"/>
    <mergeCell ref="A175:G175"/>
    <mergeCell ref="H175:I175"/>
    <mergeCell ref="H171:I171"/>
    <mergeCell ref="H173:I173"/>
    <mergeCell ref="H165:I165"/>
    <mergeCell ref="A192:G192"/>
    <mergeCell ref="H192:I192"/>
    <mergeCell ref="H180:I180"/>
    <mergeCell ref="H181:I181"/>
    <mergeCell ref="H182:I182"/>
    <mergeCell ref="H183:I183"/>
    <mergeCell ref="H184:I184"/>
    <mergeCell ref="H185:I185"/>
    <mergeCell ref="H169:I169"/>
    <mergeCell ref="H170:I170"/>
    <mergeCell ref="A165:F165"/>
    <mergeCell ref="A166:F166"/>
    <mergeCell ref="A167:F167"/>
    <mergeCell ref="A168:F168"/>
    <mergeCell ref="A169:F169"/>
    <mergeCell ref="A170:F170"/>
    <mergeCell ref="A171:F171"/>
    <mergeCell ref="A172:F172"/>
    <mergeCell ref="H217:I217"/>
    <mergeCell ref="H207:I207"/>
    <mergeCell ref="A208:G208"/>
    <mergeCell ref="H208:I208"/>
    <mergeCell ref="H209:I209"/>
    <mergeCell ref="A216:G216"/>
    <mergeCell ref="H216:I216"/>
    <mergeCell ref="H215:I215"/>
    <mergeCell ref="A215:G215"/>
    <mergeCell ref="A213:G213"/>
    <mergeCell ref="H213:I213"/>
    <mergeCell ref="H212:I212"/>
    <mergeCell ref="A207:F207"/>
    <mergeCell ref="H206:I206"/>
    <mergeCell ref="H204:I204"/>
    <mergeCell ref="H205:I205"/>
    <mergeCell ref="H201:I201"/>
    <mergeCell ref="H202:I202"/>
    <mergeCell ref="H168:I168"/>
    <mergeCell ref="H203:I203"/>
    <mergeCell ref="A33:B33"/>
    <mergeCell ref="A35:B35"/>
    <mergeCell ref="A36:B36"/>
    <mergeCell ref="A37:B37"/>
    <mergeCell ref="A38:B38"/>
    <mergeCell ref="A57:B57"/>
    <mergeCell ref="A58:B58"/>
    <mergeCell ref="A59:B59"/>
    <mergeCell ref="A81:B81"/>
    <mergeCell ref="A87:B87"/>
    <mergeCell ref="A88:B88"/>
    <mergeCell ref="A89:B89"/>
    <mergeCell ref="A90:B90"/>
    <mergeCell ref="A77:B77"/>
    <mergeCell ref="A78:B78"/>
    <mergeCell ref="A79:B79"/>
    <mergeCell ref="A80:B80"/>
    <mergeCell ref="A32:B32"/>
    <mergeCell ref="A49:B49"/>
    <mergeCell ref="A50:B50"/>
    <mergeCell ref="A51:B51"/>
    <mergeCell ref="A76:B76"/>
    <mergeCell ref="A52:B52"/>
    <mergeCell ref="A53:B53"/>
    <mergeCell ref="A39:B39"/>
    <mergeCell ref="A40:B40"/>
    <mergeCell ref="A41:B41"/>
    <mergeCell ref="A47:B47"/>
    <mergeCell ref="A48:B48"/>
    <mergeCell ref="A60:B60"/>
    <mergeCell ref="A61:B61"/>
    <mergeCell ref="A70:B70"/>
    <mergeCell ref="A71:B71"/>
    <mergeCell ref="A72:B72"/>
    <mergeCell ref="A73:B73"/>
    <mergeCell ref="A75:B75"/>
    <mergeCell ref="A67:B67"/>
    <mergeCell ref="A68:B68"/>
    <mergeCell ref="A107:B107"/>
    <mergeCell ref="A108:B108"/>
    <mergeCell ref="A109:B109"/>
    <mergeCell ref="A110:B110"/>
    <mergeCell ref="A111:B111"/>
    <mergeCell ref="A69:B69"/>
    <mergeCell ref="A55:B55"/>
    <mergeCell ref="A56:B56"/>
    <mergeCell ref="A100:B100"/>
    <mergeCell ref="A101:B101"/>
    <mergeCell ref="A91:B91"/>
    <mergeCell ref="A92:B92"/>
    <mergeCell ref="A93:B93"/>
    <mergeCell ref="A95:B95"/>
    <mergeCell ref="A96:B96"/>
    <mergeCell ref="A97:B97"/>
    <mergeCell ref="A98:B98"/>
    <mergeCell ref="A99:B99"/>
    <mergeCell ref="A118:B118"/>
    <mergeCell ref="A119:B119"/>
    <mergeCell ref="A120:B120"/>
    <mergeCell ref="A121:B121"/>
    <mergeCell ref="A127:B127"/>
    <mergeCell ref="A112:B112"/>
    <mergeCell ref="A113:B113"/>
    <mergeCell ref="A115:B115"/>
    <mergeCell ref="A116:B116"/>
    <mergeCell ref="A117:B117"/>
  </mergeCells>
  <pageMargins left="0.70866141732283505" right="0.70866141732283505" top="0.74803149606299202" bottom="0.74803149606299202" header="0.31496062992126" footer="0.31496062992126"/>
  <pageSetup orientation="landscape" horizontalDpi="4294967294" verticalDpi="0" r:id="rId1"/>
  <headerFooter differentFirst="1">
    <oddHeader xml:space="preserve">&amp;L&amp;"-,Gras italique" &amp;C&amp;"+,Gras italique"&amp;8Présences 2016
Paie : 14 </oddHeader>
    <oddFooter xml:space="preserve">&amp;C &amp;P / 7&amp;R </oddFooter>
    <firstHeader xml:space="preserve">&amp;L&amp;"-,Gras" &amp;C&amp;"-,Gras italique"&amp;16 </firstHeader>
    <firstFooter xml:space="preserve">&amp;C </firstFooter>
  </headerFooter>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tabColor theme="0" tint="-0.14999847407452621"/>
  </sheetPr>
  <dimension ref="A1:Q219"/>
  <sheetViews>
    <sheetView showGridLines="0" zoomScaleNormal="100" zoomScalePageLayoutView="140" workbookViewId="0">
      <pane ySplit="5" topLeftCell="A84" activePane="bottomLeft" state="frozen"/>
      <selection activeCell="R16" sqref="R16"/>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141</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'14'!I126+1</f>
        <v>42555</v>
      </c>
      <c r="I6" s="81">
        <f>H126+1</f>
        <v>42562</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f>SUMPRODUCT(($H7="r")*(G7)+($I7="r")*(G7))+'14'!J7-K7-M7</f>
        <v>0</v>
      </c>
      <c r="K7" s="138">
        <v>0</v>
      </c>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SUMPRODUCT(($H8="r")*(G8)+($I8="r")*(G8))+'14'!J8-K8-M8</f>
        <v>0</v>
      </c>
      <c r="K8" s="138">
        <v>0</v>
      </c>
      <c r="L8" s="139"/>
      <c r="M8" s="132">
        <v>0</v>
      </c>
      <c r="N8" s="133"/>
    </row>
    <row r="9" spans="1:15" ht="14.25" customHeight="1" x14ac:dyDescent="0.25">
      <c r="A9" s="206" t="s">
        <v>15</v>
      </c>
      <c r="B9" s="207"/>
      <c r="C9" s="52" t="s">
        <v>0</v>
      </c>
      <c r="D9" s="52"/>
      <c r="E9" s="193"/>
      <c r="F9" s="14" t="s">
        <v>75</v>
      </c>
      <c r="G9" s="54">
        <v>0</v>
      </c>
      <c r="H9" s="148" t="s">
        <v>0</v>
      </c>
      <c r="I9" s="153" t="s">
        <v>0</v>
      </c>
      <c r="J9" s="66">
        <f>SUMPRODUCT(($H9="r")*(G9)+($I9="r")*(G9))+'14'!J9-K9-M9</f>
        <v>0</v>
      </c>
      <c r="K9" s="138">
        <v>0</v>
      </c>
      <c r="L9" s="139"/>
      <c r="M9" s="132">
        <v>0</v>
      </c>
      <c r="N9" s="133"/>
    </row>
    <row r="10" spans="1:15" ht="14.25" customHeight="1" x14ac:dyDescent="0.25">
      <c r="A10" s="206" t="s">
        <v>155</v>
      </c>
      <c r="B10" s="207"/>
      <c r="C10" s="52" t="s">
        <v>0</v>
      </c>
      <c r="D10" s="52"/>
      <c r="E10" s="193"/>
      <c r="F10" s="14" t="s">
        <v>156</v>
      </c>
      <c r="G10" s="54">
        <v>45</v>
      </c>
      <c r="H10" s="148" t="s">
        <v>0</v>
      </c>
      <c r="I10" s="153" t="s">
        <v>0</v>
      </c>
      <c r="J10" s="66">
        <f>SUMPRODUCT(($H10="r")*(G10)+($I10="r")*(G10))+'14'!J10-K10-M10</f>
        <v>0</v>
      </c>
      <c r="K10" s="138">
        <v>0</v>
      </c>
      <c r="L10" s="139"/>
      <c r="M10" s="132">
        <v>0</v>
      </c>
      <c r="N10" s="133"/>
      <c r="O10" s="3"/>
    </row>
    <row r="11" spans="1:15" ht="14.25" customHeight="1" x14ac:dyDescent="0.25">
      <c r="A11" s="206" t="s">
        <v>157</v>
      </c>
      <c r="B11" s="207"/>
      <c r="C11" s="52"/>
      <c r="D11" s="52"/>
      <c r="E11" s="193"/>
      <c r="F11" s="14" t="s">
        <v>158</v>
      </c>
      <c r="G11" s="54">
        <v>30</v>
      </c>
      <c r="H11" s="148" t="s">
        <v>0</v>
      </c>
      <c r="I11" s="153" t="s">
        <v>0</v>
      </c>
      <c r="J11" s="66">
        <f>SUMPRODUCT(($H11="r")*(G11)+($I11="r")*(G11))+'14'!J11-K11-M11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0</v>
      </c>
      <c r="I12" s="153" t="s">
        <v>0</v>
      </c>
      <c r="J12" s="66">
        <f>SUMPRODUCT(($H12="r")*(G12)+($I12="r")*(G12))+'14'!J12-K12-M12</f>
        <v>0</v>
      </c>
      <c r="K12" s="138">
        <v>0</v>
      </c>
      <c r="L12" s="139"/>
      <c r="M12" s="132">
        <v>0</v>
      </c>
      <c r="N12" s="133"/>
    </row>
    <row r="13" spans="1:15" ht="15.75" thickBot="1" x14ac:dyDescent="0.3">
      <c r="A13" s="206" t="s">
        <v>161</v>
      </c>
      <c r="B13" s="207"/>
      <c r="C13" s="162"/>
      <c r="D13" s="162"/>
      <c r="E13" s="194"/>
      <c r="F13" s="14" t="s">
        <v>162</v>
      </c>
      <c r="G13" s="54">
        <v>90</v>
      </c>
      <c r="H13" s="149" t="s">
        <v>0</v>
      </c>
      <c r="I13" s="154" t="s">
        <v>0</v>
      </c>
      <c r="J13" s="66">
        <f>SUMPRODUCT(($H13="r")*(G13)+($I13="r")*(G13))+'14'!J13-K13-M13</f>
        <v>0</v>
      </c>
      <c r="K13" s="138">
        <v>0</v>
      </c>
      <c r="L13" s="140"/>
      <c r="M13" s="132">
        <v>0</v>
      </c>
      <c r="N13" s="134"/>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56" t="s">
        <v>0</v>
      </c>
    </row>
    <row r="15" spans="1:15" x14ac:dyDescent="0.25">
      <c r="A15" s="206" t="s">
        <v>163</v>
      </c>
      <c r="B15" s="207"/>
      <c r="C15" s="164"/>
      <c r="D15" s="164"/>
      <c r="E15" s="196"/>
      <c r="F15" s="14" t="s">
        <v>165</v>
      </c>
      <c r="G15" s="54">
        <v>60</v>
      </c>
      <c r="H15" s="147" t="s">
        <v>0</v>
      </c>
      <c r="I15" s="152" t="s">
        <v>0</v>
      </c>
      <c r="J15" s="66">
        <f>SUMPRODUCT(($H15="r")*(G15)+($I15="r")*(G15))+'14'!J15-K15-M15</f>
        <v>0</v>
      </c>
      <c r="K15" s="138">
        <v>0</v>
      </c>
      <c r="L15" s="141"/>
      <c r="M15" s="132">
        <v>0</v>
      </c>
      <c r="N15" s="135"/>
    </row>
    <row r="16" spans="1:15" x14ac:dyDescent="0.25">
      <c r="A16" s="206" t="s">
        <v>164</v>
      </c>
      <c r="B16" s="207"/>
      <c r="C16" s="52"/>
      <c r="D16" s="52"/>
      <c r="E16" s="193"/>
      <c r="F16" s="14" t="s">
        <v>166</v>
      </c>
      <c r="G16" s="54">
        <v>60</v>
      </c>
      <c r="H16" s="148" t="s">
        <v>0</v>
      </c>
      <c r="I16" s="153" t="s">
        <v>0</v>
      </c>
      <c r="J16" s="66">
        <f>SUMPRODUCT(($H16="r")*(G16)+($I16="r")*(G16))+'14'!J16-K16-M16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SUMPRODUCT(($H17="r")*(G17)+($I17="r")*(G17))+'14'!J17-K17-M17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SUMPRODUCT(($H18="r")*(G18)+($I18="r")*(G18))+'14'!J18-K18-M18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SUMPRODUCT(($H19="r")*(G19)+($I19="r")*(G19))+'14'!J19-K19-M19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SUMPRODUCT(($H20="r")*(G20)+($I20="r")*(G20))+'14'!J20-K20-M20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SUMPRODUCT(($H21="r")*(G21)+($I21="r")*(G21))+'14'!J21-K21-M21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04"/>
    </row>
    <row r="26" spans="1:14" ht="15.75" thickBot="1" x14ac:dyDescent="0.3">
      <c r="A26" s="114" t="s">
        <v>3</v>
      </c>
      <c r="B26" s="94" t="s">
        <v>115</v>
      </c>
      <c r="C26" s="213" t="s">
        <v>153</v>
      </c>
      <c r="D26" s="214"/>
      <c r="E26" s="192" t="s">
        <v>151</v>
      </c>
      <c r="F26" s="122" t="s">
        <v>126</v>
      </c>
      <c r="G26" s="47" t="s">
        <v>2</v>
      </c>
      <c r="H26" s="81">
        <f>H6+1</f>
        <v>42556</v>
      </c>
      <c r="I26" s="81">
        <f>I6+1</f>
        <v>42563</v>
      </c>
      <c r="J26" s="125" t="s">
        <v>77</v>
      </c>
      <c r="K26" s="126" t="s">
        <v>76</v>
      </c>
      <c r="L26" s="127" t="s">
        <v>6</v>
      </c>
      <c r="M26" s="123" t="s">
        <v>76</v>
      </c>
      <c r="N26" s="124" t="s">
        <v>6</v>
      </c>
    </row>
    <row r="27" spans="1:14" x14ac:dyDescent="0.25">
      <c r="A27" s="206" t="s">
        <v>16</v>
      </c>
      <c r="B27" s="207"/>
      <c r="C27" s="166" t="s">
        <v>0</v>
      </c>
      <c r="D27" s="166"/>
      <c r="E27" s="197"/>
      <c r="F27" s="115" t="s">
        <v>75</v>
      </c>
      <c r="G27" s="30">
        <v>0</v>
      </c>
      <c r="H27" s="147" t="s">
        <v>0</v>
      </c>
      <c r="I27" s="152" t="s">
        <v>0</v>
      </c>
      <c r="J27" s="66">
        <f>SUMPRODUCT(($H27="r")*(G27)+($I27="r")*(G27))+'14'!J27-K27-M27</f>
        <v>0</v>
      </c>
      <c r="K27" s="138">
        <v>0</v>
      </c>
      <c r="L27" s="139" t="s">
        <v>0</v>
      </c>
      <c r="M27" s="132">
        <v>0</v>
      </c>
      <c r="N27" s="133" t="s">
        <v>0</v>
      </c>
    </row>
    <row r="28" spans="1:14" x14ac:dyDescent="0.25">
      <c r="A28" s="206" t="s">
        <v>17</v>
      </c>
      <c r="B28" s="207"/>
      <c r="C28" s="166"/>
      <c r="D28" s="166"/>
      <c r="E28" s="198"/>
      <c r="F28" s="14" t="s">
        <v>75</v>
      </c>
      <c r="G28" s="44">
        <v>0</v>
      </c>
      <c r="H28" s="148" t="s">
        <v>0</v>
      </c>
      <c r="I28" s="153" t="s">
        <v>0</v>
      </c>
      <c r="J28" s="66">
        <f>SUMPRODUCT(($H28="r")*(G28)+($I28="r")*(G28))+'14'!J28-K28-M28</f>
        <v>0</v>
      </c>
      <c r="K28" s="138">
        <v>0</v>
      </c>
      <c r="L28" s="139"/>
      <c r="M28" s="132">
        <v>0</v>
      </c>
      <c r="N28" s="133"/>
    </row>
    <row r="29" spans="1:14" x14ac:dyDescent="0.25">
      <c r="A29" s="206" t="s">
        <v>18</v>
      </c>
      <c r="B29" s="207"/>
      <c r="C29" s="166"/>
      <c r="D29" s="166"/>
      <c r="E29" s="198"/>
      <c r="F29" s="14" t="s">
        <v>75</v>
      </c>
      <c r="G29" s="44">
        <v>0</v>
      </c>
      <c r="H29" s="148" t="s">
        <v>0</v>
      </c>
      <c r="I29" s="153" t="s">
        <v>0</v>
      </c>
      <c r="J29" s="66">
        <f>SUMPRODUCT(($H29="r")*(G29)+($I29="r")*(G29))+'14'!J29-K29-M29</f>
        <v>0</v>
      </c>
      <c r="K29" s="138">
        <v>0</v>
      </c>
      <c r="L29" s="139"/>
      <c r="M29" s="132">
        <v>0</v>
      </c>
      <c r="N29" s="133"/>
    </row>
    <row r="30" spans="1:14" x14ac:dyDescent="0.25">
      <c r="A30" s="206" t="s">
        <v>19</v>
      </c>
      <c r="B30" s="207"/>
      <c r="C30" s="166"/>
      <c r="D30" s="166"/>
      <c r="E30" s="198"/>
      <c r="F30" s="14" t="s">
        <v>75</v>
      </c>
      <c r="G30" s="44">
        <v>0</v>
      </c>
      <c r="H30" s="148" t="s">
        <v>0</v>
      </c>
      <c r="I30" s="153" t="s">
        <v>0</v>
      </c>
      <c r="J30" s="66">
        <f>SUMPRODUCT(($H30="r")*(G30)+($I30="r")*(G30))+'14'!J30-K30-M30</f>
        <v>0</v>
      </c>
      <c r="K30" s="138">
        <v>0</v>
      </c>
      <c r="L30" s="139"/>
      <c r="M30" s="132">
        <v>0</v>
      </c>
      <c r="N30" s="133"/>
    </row>
    <row r="31" spans="1:14" x14ac:dyDescent="0.25">
      <c r="A31" s="206" t="s">
        <v>20</v>
      </c>
      <c r="B31" s="207"/>
      <c r="C31" s="166"/>
      <c r="D31" s="166"/>
      <c r="E31" s="198"/>
      <c r="F31" s="14" t="s">
        <v>75</v>
      </c>
      <c r="G31" s="44">
        <v>0</v>
      </c>
      <c r="H31" s="148" t="s">
        <v>0</v>
      </c>
      <c r="I31" s="153" t="s">
        <v>0</v>
      </c>
      <c r="J31" s="66">
        <f>SUMPRODUCT(($H31="r")*(G31)+($I31="r")*(G31))+'14'!J31-K31-M31</f>
        <v>0</v>
      </c>
      <c r="K31" s="138">
        <v>0</v>
      </c>
      <c r="L31" s="139"/>
      <c r="M31" s="132">
        <v>0</v>
      </c>
      <c r="N31" s="133"/>
    </row>
    <row r="32" spans="1:14" x14ac:dyDescent="0.25">
      <c r="A32" s="206" t="s">
        <v>21</v>
      </c>
      <c r="B32" s="207"/>
      <c r="C32" s="166"/>
      <c r="D32" s="166"/>
      <c r="E32" s="198"/>
      <c r="F32" s="14" t="s">
        <v>75</v>
      </c>
      <c r="G32" s="44">
        <v>0</v>
      </c>
      <c r="H32" s="148" t="s">
        <v>0</v>
      </c>
      <c r="I32" s="153" t="s">
        <v>0</v>
      </c>
      <c r="J32" s="66">
        <f>SUMPRODUCT(($H32="r")*(G32)+($I32="r")*(G32))+'14'!J32-K32-M32</f>
        <v>0</v>
      </c>
      <c r="K32" s="138">
        <v>0</v>
      </c>
      <c r="L32" s="139"/>
      <c r="M32" s="132">
        <v>0</v>
      </c>
      <c r="N32" s="133"/>
    </row>
    <row r="33" spans="1:17" ht="15.75" thickBot="1" x14ac:dyDescent="0.3">
      <c r="A33" s="206" t="s">
        <v>22</v>
      </c>
      <c r="B33" s="207"/>
      <c r="C33" s="168"/>
      <c r="D33" s="168"/>
      <c r="E33" s="199"/>
      <c r="F33" s="14" t="s">
        <v>75</v>
      </c>
      <c r="G33" s="44">
        <v>0</v>
      </c>
      <c r="H33" s="149" t="s">
        <v>0</v>
      </c>
      <c r="I33" s="154" t="s">
        <v>0</v>
      </c>
      <c r="J33" s="66">
        <f>SUMPRODUCT(($H33="r")*(G33)+($I33="r")*(G33))+'14'!J33-K33-M33</f>
        <v>0</v>
      </c>
      <c r="K33" s="138">
        <v>0</v>
      </c>
      <c r="L33" s="140"/>
      <c r="M33" s="132">
        <v>0</v>
      </c>
      <c r="N33" s="134"/>
    </row>
    <row r="34" spans="1:17" ht="15.75" thickBot="1" x14ac:dyDescent="0.3">
      <c r="A34" s="29" t="s">
        <v>109</v>
      </c>
      <c r="B34" s="53"/>
      <c r="C34" s="163"/>
      <c r="D34" s="163"/>
      <c r="E34" s="195"/>
      <c r="F34" s="74" t="s">
        <v>75</v>
      </c>
      <c r="G34" s="75">
        <v>0</v>
      </c>
      <c r="H34" s="73"/>
      <c r="I34" s="67"/>
      <c r="J34" s="55" t="s">
        <v>0</v>
      </c>
      <c r="K34" s="98">
        <v>0</v>
      </c>
      <c r="L34" s="136" t="s">
        <v>0</v>
      </c>
      <c r="M34" s="98">
        <v>0</v>
      </c>
      <c r="N34" s="56" t="s">
        <v>0</v>
      </c>
    </row>
    <row r="35" spans="1:17" x14ac:dyDescent="0.25">
      <c r="A35" s="206" t="s">
        <v>23</v>
      </c>
      <c r="B35" s="207"/>
      <c r="C35" s="165"/>
      <c r="D35" s="165"/>
      <c r="E35" s="197"/>
      <c r="F35" s="14" t="s">
        <v>75</v>
      </c>
      <c r="G35" s="44">
        <v>0</v>
      </c>
      <c r="H35" s="147" t="s">
        <v>0</v>
      </c>
      <c r="I35" s="152" t="s">
        <v>0</v>
      </c>
      <c r="J35" s="66">
        <f>SUMPRODUCT(($H35="r")*(G35)+($I35="r")*(G35))+'14'!J35-K35-M35</f>
        <v>0</v>
      </c>
      <c r="K35" s="138">
        <v>0</v>
      </c>
      <c r="L35" s="141"/>
      <c r="M35" s="132">
        <v>0</v>
      </c>
      <c r="N35" s="135"/>
    </row>
    <row r="36" spans="1:17" x14ac:dyDescent="0.25">
      <c r="A36" s="206" t="s">
        <v>24</v>
      </c>
      <c r="B36" s="207"/>
      <c r="C36" s="166"/>
      <c r="D36" s="166"/>
      <c r="E36" s="198"/>
      <c r="F36" s="14" t="s">
        <v>75</v>
      </c>
      <c r="G36" s="44">
        <v>0</v>
      </c>
      <c r="H36" s="148" t="s">
        <v>0</v>
      </c>
      <c r="I36" s="153" t="s">
        <v>0</v>
      </c>
      <c r="J36" s="66">
        <f>SUMPRODUCT(($H36="r")*(G36)+($I36="r")*(G36))+'14'!J36-K36-M36</f>
        <v>0</v>
      </c>
      <c r="K36" s="138">
        <v>0</v>
      </c>
      <c r="L36" s="139"/>
      <c r="M36" s="132">
        <v>0</v>
      </c>
      <c r="N36" s="133"/>
    </row>
    <row r="37" spans="1:17" x14ac:dyDescent="0.25">
      <c r="A37" s="206" t="s">
        <v>59</v>
      </c>
      <c r="B37" s="207"/>
      <c r="C37" s="166"/>
      <c r="D37" s="166"/>
      <c r="E37" s="198"/>
      <c r="F37" s="14" t="s">
        <v>75</v>
      </c>
      <c r="G37" s="44">
        <v>0</v>
      </c>
      <c r="H37" s="148" t="s">
        <v>0</v>
      </c>
      <c r="I37" s="153" t="s">
        <v>0</v>
      </c>
      <c r="J37" s="66">
        <f>SUMPRODUCT(($H37="r")*(G37)+($I37="r")*(G37))+'14'!J37-K37-M37</f>
        <v>0</v>
      </c>
      <c r="K37" s="138">
        <v>0</v>
      </c>
      <c r="L37" s="139"/>
      <c r="M37" s="132">
        <v>0</v>
      </c>
      <c r="N37" s="133"/>
    </row>
    <row r="38" spans="1:17" x14ac:dyDescent="0.25">
      <c r="A38" s="206" t="s">
        <v>82</v>
      </c>
      <c r="B38" s="207"/>
      <c r="C38" s="166"/>
      <c r="D38" s="166"/>
      <c r="E38" s="198"/>
      <c r="F38" s="14" t="s">
        <v>75</v>
      </c>
      <c r="G38" s="30">
        <v>0</v>
      </c>
      <c r="H38" s="148" t="s">
        <v>0</v>
      </c>
      <c r="I38" s="153" t="s">
        <v>0</v>
      </c>
      <c r="J38" s="66">
        <f>SUMPRODUCT(($H38="r")*(G38)+($I38="r")*(G38))+'14'!J38-K38-M38</f>
        <v>0</v>
      </c>
      <c r="K38" s="138">
        <v>0</v>
      </c>
      <c r="L38" s="139"/>
      <c r="M38" s="132">
        <v>0</v>
      </c>
      <c r="N38" s="133"/>
    </row>
    <row r="39" spans="1:17" x14ac:dyDescent="0.25">
      <c r="A39" s="208" t="s">
        <v>83</v>
      </c>
      <c r="B39" s="207"/>
      <c r="C39" s="166"/>
      <c r="D39" s="166"/>
      <c r="E39" s="198"/>
      <c r="F39" s="14" t="s">
        <v>75</v>
      </c>
      <c r="G39" s="30">
        <v>0</v>
      </c>
      <c r="H39" s="148" t="s">
        <v>0</v>
      </c>
      <c r="I39" s="153" t="s">
        <v>0</v>
      </c>
      <c r="J39" s="66">
        <f>SUMPRODUCT(($H39="r")*(G39)+($I39="r")*(G39))+'14'!J39-K39-M39</f>
        <v>0</v>
      </c>
      <c r="K39" s="138">
        <v>0</v>
      </c>
      <c r="L39" s="139"/>
      <c r="M39" s="132">
        <v>0</v>
      </c>
      <c r="N39" s="133"/>
      <c r="P39" s="3"/>
    </row>
    <row r="40" spans="1:17" x14ac:dyDescent="0.25">
      <c r="A40" s="206" t="s">
        <v>84</v>
      </c>
      <c r="B40" s="207"/>
      <c r="C40" s="166"/>
      <c r="D40" s="166"/>
      <c r="E40" s="198"/>
      <c r="F40" s="14" t="s">
        <v>75</v>
      </c>
      <c r="G40" s="30">
        <v>0</v>
      </c>
      <c r="H40" s="148" t="s">
        <v>0</v>
      </c>
      <c r="I40" s="153" t="s">
        <v>0</v>
      </c>
      <c r="J40" s="66">
        <f>SUMPRODUCT(($H40="r")*(G40)+($I40="r")*(G40))+'14'!J40-K40-M40</f>
        <v>0</v>
      </c>
      <c r="K40" s="138">
        <v>0</v>
      </c>
      <c r="L40" s="139"/>
      <c r="M40" s="132">
        <v>0</v>
      </c>
      <c r="N40" s="133"/>
      <c r="P40" s="3"/>
    </row>
    <row r="41" spans="1:17" ht="15.75" thickBot="1" x14ac:dyDescent="0.3">
      <c r="A41" s="208" t="s">
        <v>85</v>
      </c>
      <c r="B41" s="207"/>
      <c r="C41" s="166"/>
      <c r="D41" s="166"/>
      <c r="E41" s="198"/>
      <c r="F41" s="14" t="s">
        <v>75</v>
      </c>
      <c r="G41" s="30">
        <v>0</v>
      </c>
      <c r="H41" s="149" t="s">
        <v>0</v>
      </c>
      <c r="I41" s="154" t="s">
        <v>0</v>
      </c>
      <c r="J41" s="66">
        <f>SUMPRODUCT(($H41="r")*(G41)+($I41="r")*(G41))+'14'!J41-K41-M41</f>
        <v>0</v>
      </c>
      <c r="K41" s="138">
        <v>0</v>
      </c>
      <c r="L41" s="139"/>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x14ac:dyDescent="0.25">
      <c r="A44" s="28"/>
      <c r="B44" s="28"/>
      <c r="F44" s="11"/>
      <c r="G44" s="5"/>
      <c r="H44" s="6"/>
      <c r="I44" s="6"/>
      <c r="Q44" s="3"/>
    </row>
    <row r="45" spans="1:17" x14ac:dyDescent="0.25">
      <c r="A45" s="7"/>
      <c r="B45" s="99"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42557</v>
      </c>
      <c r="I46" s="81">
        <f>I26+1</f>
        <v>42564</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7" t="s">
        <v>0</v>
      </c>
      <c r="I47" s="152" t="s">
        <v>0</v>
      </c>
      <c r="J47" s="66">
        <f>SUMPRODUCT(($H47="r")*(G47)+($I47="r")*(G47))+'14'!J47-K47-M47</f>
        <v>0</v>
      </c>
      <c r="K47" s="138">
        <v>0</v>
      </c>
      <c r="L47" s="139" t="s">
        <v>0</v>
      </c>
      <c r="M47" s="132">
        <v>0</v>
      </c>
      <c r="N47" s="133" t="s">
        <v>0</v>
      </c>
    </row>
    <row r="48" spans="1:17" x14ac:dyDescent="0.25">
      <c r="A48" s="206" t="s">
        <v>26</v>
      </c>
      <c r="B48" s="207"/>
      <c r="C48" s="52"/>
      <c r="D48" s="52"/>
      <c r="E48" s="193"/>
      <c r="F48" s="14" t="s">
        <v>75</v>
      </c>
      <c r="G48" s="44">
        <v>0</v>
      </c>
      <c r="H48" s="148" t="s">
        <v>0</v>
      </c>
      <c r="I48" s="153" t="s">
        <v>0</v>
      </c>
      <c r="J48" s="66">
        <f>SUMPRODUCT(($H48="r")*(G48)+($I48="r")*(G48))+'14'!J48-K48-M48</f>
        <v>0</v>
      </c>
      <c r="K48" s="138">
        <v>0</v>
      </c>
      <c r="L48" s="139"/>
      <c r="M48" s="132">
        <v>0</v>
      </c>
      <c r="N48" s="133"/>
    </row>
    <row r="49" spans="1:14" x14ac:dyDescent="0.25">
      <c r="A49" s="206" t="s">
        <v>27</v>
      </c>
      <c r="B49" s="207"/>
      <c r="C49" s="52"/>
      <c r="D49" s="52"/>
      <c r="E49" s="193"/>
      <c r="F49" s="14" t="s">
        <v>75</v>
      </c>
      <c r="G49" s="44">
        <v>0</v>
      </c>
      <c r="H49" s="148" t="s">
        <v>0</v>
      </c>
      <c r="I49" s="153" t="s">
        <v>0</v>
      </c>
      <c r="J49" s="66">
        <f>SUMPRODUCT(($H49="r")*(G49)+($I49="r")*(G49))+'14'!J49-K49-M49</f>
        <v>0</v>
      </c>
      <c r="K49" s="138">
        <v>0</v>
      </c>
      <c r="L49" s="139"/>
      <c r="M49" s="132">
        <v>0</v>
      </c>
      <c r="N49" s="133"/>
    </row>
    <row r="50" spans="1:14" x14ac:dyDescent="0.25">
      <c r="A50" s="206" t="s">
        <v>28</v>
      </c>
      <c r="B50" s="207"/>
      <c r="C50" s="52"/>
      <c r="D50" s="52"/>
      <c r="E50" s="193"/>
      <c r="F50" s="14" t="s">
        <v>75</v>
      </c>
      <c r="G50" s="44">
        <v>0</v>
      </c>
      <c r="H50" s="148" t="s">
        <v>0</v>
      </c>
      <c r="I50" s="153" t="s">
        <v>0</v>
      </c>
      <c r="J50" s="66">
        <f>SUMPRODUCT(($H50="r")*(G50)+($I50="r")*(G50))+'14'!J50-K50-M50</f>
        <v>0</v>
      </c>
      <c r="K50" s="138">
        <v>0</v>
      </c>
      <c r="L50" s="139"/>
      <c r="M50" s="132">
        <v>0</v>
      </c>
      <c r="N50" s="133"/>
    </row>
    <row r="51" spans="1:14" x14ac:dyDescent="0.25">
      <c r="A51" s="206" t="s">
        <v>29</v>
      </c>
      <c r="B51" s="207"/>
      <c r="C51" s="52"/>
      <c r="D51" s="52"/>
      <c r="E51" s="193"/>
      <c r="F51" s="14" t="s">
        <v>75</v>
      </c>
      <c r="G51" s="44">
        <v>0</v>
      </c>
      <c r="H51" s="148" t="s">
        <v>0</v>
      </c>
      <c r="I51" s="153" t="s">
        <v>0</v>
      </c>
      <c r="J51" s="66">
        <f>SUMPRODUCT(($H51="r")*(G51)+($I51="r")*(G51))+'14'!J51-K51-M51</f>
        <v>0</v>
      </c>
      <c r="K51" s="138">
        <v>0</v>
      </c>
      <c r="L51" s="139"/>
      <c r="M51" s="132">
        <v>0</v>
      </c>
      <c r="N51" s="133"/>
    </row>
    <row r="52" spans="1:14" x14ac:dyDescent="0.25">
      <c r="A52" s="206" t="s">
        <v>30</v>
      </c>
      <c r="B52" s="207"/>
      <c r="C52" s="52"/>
      <c r="D52" s="52"/>
      <c r="E52" s="193"/>
      <c r="F52" s="14" t="s">
        <v>75</v>
      </c>
      <c r="G52" s="44">
        <v>0</v>
      </c>
      <c r="H52" s="148" t="s">
        <v>0</v>
      </c>
      <c r="I52" s="153" t="s">
        <v>0</v>
      </c>
      <c r="J52" s="66">
        <f>SUMPRODUCT(($H52="r")*(G52)+($I52="r")*(G52))+'14'!J52-K52-M52</f>
        <v>0</v>
      </c>
      <c r="K52" s="138">
        <v>0</v>
      </c>
      <c r="L52" s="139"/>
      <c r="M52" s="132">
        <v>0</v>
      </c>
      <c r="N52" s="133"/>
    </row>
    <row r="53" spans="1:14" ht="15.75" thickBot="1" x14ac:dyDescent="0.3">
      <c r="A53" s="206" t="s">
        <v>31</v>
      </c>
      <c r="B53" s="207"/>
      <c r="C53" s="162"/>
      <c r="D53" s="162"/>
      <c r="E53" s="194"/>
      <c r="F53" s="14" t="s">
        <v>75</v>
      </c>
      <c r="G53" s="44">
        <v>0</v>
      </c>
      <c r="H53" s="149" t="s">
        <v>0</v>
      </c>
      <c r="I53" s="154" t="s">
        <v>0</v>
      </c>
      <c r="J53" s="66">
        <f>SUMPRODUCT(($H53="r")*(G53)+($I53="r")*(G53))+'14'!J53-K53-M53</f>
        <v>0</v>
      </c>
      <c r="K53" s="138">
        <v>0</v>
      </c>
      <c r="L53" s="140"/>
      <c r="M53" s="132">
        <v>0</v>
      </c>
      <c r="N53" s="134"/>
    </row>
    <row r="54" spans="1:14" ht="15.75" thickBot="1" x14ac:dyDescent="0.3">
      <c r="A54" s="29" t="s">
        <v>109</v>
      </c>
      <c r="B54" s="53"/>
      <c r="C54" s="163"/>
      <c r="D54" s="163"/>
      <c r="E54" s="195"/>
      <c r="F54" s="74" t="s">
        <v>75</v>
      </c>
      <c r="G54" s="75">
        <v>0</v>
      </c>
      <c r="H54" s="73"/>
      <c r="I54" s="67"/>
      <c r="J54" s="55" t="s">
        <v>0</v>
      </c>
      <c r="K54" s="98">
        <v>0</v>
      </c>
      <c r="L54" s="136" t="s">
        <v>0</v>
      </c>
      <c r="M54" s="98">
        <v>0</v>
      </c>
      <c r="N54" s="56" t="s">
        <v>0</v>
      </c>
    </row>
    <row r="55" spans="1:14" x14ac:dyDescent="0.25">
      <c r="A55" s="206" t="s">
        <v>32</v>
      </c>
      <c r="B55" s="207"/>
      <c r="C55" s="164"/>
      <c r="D55" s="164"/>
      <c r="E55" s="196"/>
      <c r="F55" s="14" t="s">
        <v>75</v>
      </c>
      <c r="G55" s="44">
        <v>0</v>
      </c>
      <c r="H55" s="147" t="s">
        <v>0</v>
      </c>
      <c r="I55" s="152" t="s">
        <v>0</v>
      </c>
      <c r="J55" s="66">
        <f>SUMPRODUCT(($H55="r")*(G55)+($I55="r")*(G55))+'14'!J55-K55-M55</f>
        <v>0</v>
      </c>
      <c r="K55" s="138">
        <v>0</v>
      </c>
      <c r="L55" s="141"/>
      <c r="M55" s="132">
        <v>0</v>
      </c>
      <c r="N55" s="135"/>
    </row>
    <row r="56" spans="1:14" x14ac:dyDescent="0.25">
      <c r="A56" s="206" t="s">
        <v>33</v>
      </c>
      <c r="B56" s="207"/>
      <c r="C56" s="52"/>
      <c r="D56" s="52"/>
      <c r="E56" s="193"/>
      <c r="F56" s="14" t="s">
        <v>75</v>
      </c>
      <c r="G56" s="44">
        <v>0</v>
      </c>
      <c r="H56" s="148" t="s">
        <v>0</v>
      </c>
      <c r="I56" s="153" t="s">
        <v>0</v>
      </c>
      <c r="J56" s="66">
        <f>SUMPRODUCT(($H56="r")*(G56)+($I56="r")*(G56))+'14'!J56-K56-M56</f>
        <v>0</v>
      </c>
      <c r="K56" s="138">
        <v>0</v>
      </c>
      <c r="L56" s="139"/>
      <c r="M56" s="132">
        <v>0</v>
      </c>
      <c r="N56" s="133"/>
    </row>
    <row r="57" spans="1:14" x14ac:dyDescent="0.25">
      <c r="A57" s="206" t="s">
        <v>60</v>
      </c>
      <c r="B57" s="207"/>
      <c r="C57" s="52"/>
      <c r="D57" s="52"/>
      <c r="E57" s="193"/>
      <c r="F57" s="14" t="s">
        <v>75</v>
      </c>
      <c r="G57" s="44">
        <v>0</v>
      </c>
      <c r="H57" s="148" t="s">
        <v>0</v>
      </c>
      <c r="I57" s="153" t="s">
        <v>0</v>
      </c>
      <c r="J57" s="66">
        <f>SUMPRODUCT(($H57="r")*(G57)+($I57="r")*(G57))+'14'!J57-K57-M57</f>
        <v>0</v>
      </c>
      <c r="K57" s="138">
        <v>0</v>
      </c>
      <c r="L57" s="139"/>
      <c r="M57" s="132">
        <v>0</v>
      </c>
      <c r="N57" s="133"/>
    </row>
    <row r="58" spans="1:14" x14ac:dyDescent="0.25">
      <c r="A58" s="206" t="s">
        <v>86</v>
      </c>
      <c r="B58" s="207"/>
      <c r="C58" s="52"/>
      <c r="D58" s="52"/>
      <c r="E58" s="193"/>
      <c r="F58" s="14" t="s">
        <v>75</v>
      </c>
      <c r="G58" s="44">
        <v>0</v>
      </c>
      <c r="H58" s="148" t="s">
        <v>0</v>
      </c>
      <c r="I58" s="153" t="s">
        <v>0</v>
      </c>
      <c r="J58" s="66">
        <f>SUMPRODUCT(($H58="r")*(G58)+($I58="r")*(G58))+'14'!J58-K58-M58</f>
        <v>0</v>
      </c>
      <c r="K58" s="138">
        <v>0</v>
      </c>
      <c r="L58" s="139"/>
      <c r="M58" s="132">
        <v>0</v>
      </c>
      <c r="N58" s="133"/>
    </row>
    <row r="59" spans="1:14" x14ac:dyDescent="0.25">
      <c r="A59" s="206" t="s">
        <v>87</v>
      </c>
      <c r="B59" s="207"/>
      <c r="C59" s="52"/>
      <c r="D59" s="52"/>
      <c r="E59" s="193"/>
      <c r="F59" s="14" t="s">
        <v>75</v>
      </c>
      <c r="G59" s="44">
        <v>0</v>
      </c>
      <c r="H59" s="148" t="s">
        <v>0</v>
      </c>
      <c r="I59" s="153" t="s">
        <v>0</v>
      </c>
      <c r="J59" s="66">
        <f>SUMPRODUCT(($H59="r")*(G59)+($I59="r")*(G59))+'14'!J59-K59-M59</f>
        <v>0</v>
      </c>
      <c r="K59" s="138">
        <v>0</v>
      </c>
      <c r="L59" s="139"/>
      <c r="M59" s="132">
        <v>0</v>
      </c>
      <c r="N59" s="133"/>
    </row>
    <row r="60" spans="1:14" x14ac:dyDescent="0.25">
      <c r="A60" s="206" t="s">
        <v>88</v>
      </c>
      <c r="B60" s="207"/>
      <c r="C60" s="52"/>
      <c r="D60" s="52"/>
      <c r="E60" s="193"/>
      <c r="F60" s="14" t="s">
        <v>75</v>
      </c>
      <c r="G60" s="44">
        <v>0</v>
      </c>
      <c r="H60" s="148" t="s">
        <v>0</v>
      </c>
      <c r="I60" s="153" t="s">
        <v>0</v>
      </c>
      <c r="J60" s="66">
        <f>SUMPRODUCT(($H60="r")*(G60)+($I60="r")*(G60))+'14'!J60-K60-M60</f>
        <v>0</v>
      </c>
      <c r="K60" s="138">
        <v>0</v>
      </c>
      <c r="L60" s="139"/>
      <c r="M60" s="132">
        <v>0</v>
      </c>
      <c r="N60" s="133"/>
    </row>
    <row r="61" spans="1:14" ht="15.75" thickBot="1" x14ac:dyDescent="0.3">
      <c r="A61" s="206" t="s">
        <v>89</v>
      </c>
      <c r="B61" s="207"/>
      <c r="C61" s="52"/>
      <c r="D61" s="52"/>
      <c r="E61" s="193"/>
      <c r="F61" s="14" t="s">
        <v>75</v>
      </c>
      <c r="G61" s="44">
        <v>0</v>
      </c>
      <c r="H61" s="149" t="s">
        <v>0</v>
      </c>
      <c r="I61" s="154" t="s">
        <v>0</v>
      </c>
      <c r="J61" s="66">
        <f>SUMPRODUCT(($H61="r")*(G61)+($I61="r")*(G61))+'14'!J61-K61-M61</f>
        <v>0</v>
      </c>
      <c r="K61" s="138">
        <v>0</v>
      </c>
      <c r="L61" s="139"/>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4" x14ac:dyDescent="0.25">
      <c r="A65" s="8"/>
      <c r="B65" s="99"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42558</v>
      </c>
      <c r="I66" s="81">
        <f>I46+1</f>
        <v>42565</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7" t="s">
        <v>0</v>
      </c>
      <c r="I67" s="152" t="s">
        <v>0</v>
      </c>
      <c r="J67" s="66">
        <f>SUMPRODUCT(($H67="r")*(G67)+($I67="r")*(G67))+'14'!J67-K67-M67</f>
        <v>0</v>
      </c>
      <c r="K67" s="138">
        <v>0</v>
      </c>
      <c r="L67" s="139" t="s">
        <v>0</v>
      </c>
      <c r="M67" s="132">
        <v>0</v>
      </c>
      <c r="N67" s="133" t="s">
        <v>0</v>
      </c>
    </row>
    <row r="68" spans="1:14" x14ac:dyDescent="0.25">
      <c r="A68" s="206" t="s">
        <v>35</v>
      </c>
      <c r="B68" s="207"/>
      <c r="C68" s="52"/>
      <c r="D68" s="52"/>
      <c r="E68" s="193"/>
      <c r="F68" s="14" t="s">
        <v>75</v>
      </c>
      <c r="G68" s="44">
        <v>0</v>
      </c>
      <c r="H68" s="148" t="s">
        <v>0</v>
      </c>
      <c r="I68" s="153" t="s">
        <v>0</v>
      </c>
      <c r="J68" s="66">
        <f>SUMPRODUCT(($H68="r")*(G68)+($I68="r")*(G68))+'14'!J68-K68-M68</f>
        <v>0</v>
      </c>
      <c r="K68" s="138">
        <v>0</v>
      </c>
      <c r="L68" s="139" t="s">
        <v>0</v>
      </c>
      <c r="M68" s="132">
        <v>0</v>
      </c>
      <c r="N68" s="133"/>
    </row>
    <row r="69" spans="1:14" x14ac:dyDescent="0.25">
      <c r="A69" s="206" t="s">
        <v>36</v>
      </c>
      <c r="B69" s="207"/>
      <c r="C69" s="52"/>
      <c r="D69" s="52"/>
      <c r="E69" s="193"/>
      <c r="F69" s="14" t="s">
        <v>75</v>
      </c>
      <c r="G69" s="44">
        <v>0</v>
      </c>
      <c r="H69" s="148" t="s">
        <v>0</v>
      </c>
      <c r="I69" s="153" t="s">
        <v>0</v>
      </c>
      <c r="J69" s="66">
        <f>SUMPRODUCT(($H69="r")*(G69)+($I69="r")*(G69))+'14'!J69-K69-M69</f>
        <v>0</v>
      </c>
      <c r="K69" s="138">
        <v>0</v>
      </c>
      <c r="L69" s="139" t="s">
        <v>0</v>
      </c>
      <c r="M69" s="132">
        <v>0</v>
      </c>
      <c r="N69" s="133"/>
    </row>
    <row r="70" spans="1:14" x14ac:dyDescent="0.25">
      <c r="A70" s="206" t="s">
        <v>37</v>
      </c>
      <c r="B70" s="207"/>
      <c r="C70" s="52"/>
      <c r="D70" s="52"/>
      <c r="E70" s="193"/>
      <c r="F70" s="14" t="s">
        <v>75</v>
      </c>
      <c r="G70" s="44">
        <v>0</v>
      </c>
      <c r="H70" s="148" t="s">
        <v>0</v>
      </c>
      <c r="I70" s="153" t="s">
        <v>0</v>
      </c>
      <c r="J70" s="66">
        <f>SUMPRODUCT(($H70="r")*(G70)+($I70="r")*(G70))+'14'!J70-K70-M70</f>
        <v>0</v>
      </c>
      <c r="K70" s="138">
        <v>0</v>
      </c>
      <c r="L70" s="139" t="s">
        <v>0</v>
      </c>
      <c r="M70" s="132">
        <v>0</v>
      </c>
      <c r="N70" s="133"/>
    </row>
    <row r="71" spans="1:14" x14ac:dyDescent="0.25">
      <c r="A71" s="206" t="s">
        <v>38</v>
      </c>
      <c r="B71" s="207"/>
      <c r="C71" s="52"/>
      <c r="D71" s="52"/>
      <c r="E71" s="193"/>
      <c r="F71" s="14" t="s">
        <v>75</v>
      </c>
      <c r="G71" s="44">
        <v>0</v>
      </c>
      <c r="H71" s="148" t="s">
        <v>0</v>
      </c>
      <c r="I71" s="153" t="s">
        <v>0</v>
      </c>
      <c r="J71" s="66">
        <f>SUMPRODUCT(($H71="r")*(G71)+($I71="r")*(G71))+'14'!J71-K71-M71</f>
        <v>0</v>
      </c>
      <c r="K71" s="138">
        <v>0</v>
      </c>
      <c r="L71" s="139" t="s">
        <v>0</v>
      </c>
      <c r="M71" s="132">
        <v>0</v>
      </c>
      <c r="N71" s="133"/>
    </row>
    <row r="72" spans="1:14" x14ac:dyDescent="0.25">
      <c r="A72" s="206" t="s">
        <v>167</v>
      </c>
      <c r="B72" s="207"/>
      <c r="C72" s="52"/>
      <c r="D72" s="52"/>
      <c r="E72" s="193"/>
      <c r="F72" s="14" t="s">
        <v>158</v>
      </c>
      <c r="G72" s="44">
        <v>30</v>
      </c>
      <c r="H72" s="148" t="s">
        <v>0</v>
      </c>
      <c r="I72" s="153" t="s">
        <v>0</v>
      </c>
      <c r="J72" s="66">
        <f>SUMPRODUCT(($H72="r")*(G72)+($I72="r")*(G72))+'14'!J72-K72-M72</f>
        <v>0</v>
      </c>
      <c r="K72" s="138">
        <v>0</v>
      </c>
      <c r="L72" s="139" t="s">
        <v>0</v>
      </c>
      <c r="M72" s="132">
        <v>0</v>
      </c>
      <c r="N72" s="133"/>
    </row>
    <row r="73" spans="1:14" ht="15.75" thickBot="1" x14ac:dyDescent="0.3">
      <c r="A73" s="206" t="s">
        <v>168</v>
      </c>
      <c r="B73" s="207"/>
      <c r="C73" s="162"/>
      <c r="D73" s="162"/>
      <c r="E73" s="194"/>
      <c r="F73" s="14" t="s">
        <v>160</v>
      </c>
      <c r="G73" s="44">
        <v>45</v>
      </c>
      <c r="H73" s="149" t="s">
        <v>0</v>
      </c>
      <c r="I73" s="154" t="s">
        <v>0</v>
      </c>
      <c r="J73" s="66">
        <f>SUMPRODUCT(($H73="r")*(G73)+($I73="r")*(G73))+'14'!J73-K73-M73</f>
        <v>0</v>
      </c>
      <c r="K73" s="138">
        <v>0</v>
      </c>
      <c r="L73" s="140" t="s">
        <v>0</v>
      </c>
      <c r="M73" s="132">
        <v>0</v>
      </c>
      <c r="N73" s="134"/>
    </row>
    <row r="74" spans="1:14" ht="15.75" thickBot="1" x14ac:dyDescent="0.3">
      <c r="A74" s="29" t="s">
        <v>109</v>
      </c>
      <c r="B74" s="53"/>
      <c r="C74" s="163"/>
      <c r="D74" s="163"/>
      <c r="E74" s="195"/>
      <c r="F74" s="74" t="s">
        <v>169</v>
      </c>
      <c r="G74" s="75">
        <v>15</v>
      </c>
      <c r="H74" s="73"/>
      <c r="I74" s="67"/>
      <c r="J74" s="55" t="s">
        <v>0</v>
      </c>
      <c r="K74" s="98">
        <v>0</v>
      </c>
      <c r="L74" s="136" t="s">
        <v>0</v>
      </c>
      <c r="M74" s="98">
        <v>0</v>
      </c>
      <c r="N74" s="56" t="s">
        <v>0</v>
      </c>
    </row>
    <row r="75" spans="1:14" x14ac:dyDescent="0.25">
      <c r="A75" s="206" t="s">
        <v>170</v>
      </c>
      <c r="B75" s="207"/>
      <c r="C75" s="164"/>
      <c r="D75" s="164"/>
      <c r="E75" s="196"/>
      <c r="F75" s="14" t="s">
        <v>171</v>
      </c>
      <c r="G75" s="44">
        <v>45</v>
      </c>
      <c r="H75" s="147" t="s">
        <v>0</v>
      </c>
      <c r="I75" s="152" t="s">
        <v>0</v>
      </c>
      <c r="J75" s="66">
        <f>SUMPRODUCT(($H75="r")*(G75)+($I75="r")*(G75))+'14'!J75-K75-M75</f>
        <v>0</v>
      </c>
      <c r="K75" s="138">
        <v>0</v>
      </c>
      <c r="L75" s="141"/>
      <c r="M75" s="132">
        <v>0</v>
      </c>
      <c r="N75" s="135"/>
    </row>
    <row r="76" spans="1:14" x14ac:dyDescent="0.25">
      <c r="A76" s="206" t="s">
        <v>172</v>
      </c>
      <c r="B76" s="207"/>
      <c r="C76" s="52"/>
      <c r="D76" s="52"/>
      <c r="E76" s="193"/>
      <c r="F76" s="14" t="s">
        <v>173</v>
      </c>
      <c r="G76" s="44">
        <v>45</v>
      </c>
      <c r="H76" s="148" t="s">
        <v>0</v>
      </c>
      <c r="I76" s="153" t="s">
        <v>0</v>
      </c>
      <c r="J76" s="66">
        <f>SUMPRODUCT(($H76="r")*(G76)+($I76="r")*(G76))+'14'!J76-K76-M76</f>
        <v>0</v>
      </c>
      <c r="K76" s="138">
        <v>0</v>
      </c>
      <c r="L76" s="139"/>
      <c r="M76" s="132">
        <v>0</v>
      </c>
      <c r="N76" s="133"/>
    </row>
    <row r="77" spans="1:14" x14ac:dyDescent="0.25">
      <c r="A77" s="206" t="s">
        <v>174</v>
      </c>
      <c r="B77" s="207"/>
      <c r="C77" s="52"/>
      <c r="D77" s="52"/>
      <c r="E77" s="193"/>
      <c r="F77" s="14" t="s">
        <v>175</v>
      </c>
      <c r="G77" s="44">
        <v>75</v>
      </c>
      <c r="H77" s="148" t="s">
        <v>0</v>
      </c>
      <c r="I77" s="153" t="s">
        <v>0</v>
      </c>
      <c r="J77" s="66">
        <f>SUMPRODUCT(($H77="r")*(G77)+($I77="r")*(G77))+'14'!J77-K77-M77</f>
        <v>0</v>
      </c>
      <c r="K77" s="138">
        <v>0</v>
      </c>
      <c r="L77" s="139"/>
      <c r="M77" s="132">
        <v>0</v>
      </c>
      <c r="N77" s="133"/>
    </row>
    <row r="78" spans="1:14" x14ac:dyDescent="0.25">
      <c r="A78" s="206" t="s">
        <v>90</v>
      </c>
      <c r="B78" s="207"/>
      <c r="C78" s="52"/>
      <c r="D78" s="52"/>
      <c r="E78" s="193"/>
      <c r="F78" s="14" t="s">
        <v>75</v>
      </c>
      <c r="G78" s="44">
        <v>0</v>
      </c>
      <c r="H78" s="148" t="s">
        <v>0</v>
      </c>
      <c r="I78" s="153" t="s">
        <v>0</v>
      </c>
      <c r="J78" s="66">
        <f>SUMPRODUCT(($H78="r")*(G78)+($I78="r")*(G78))+'14'!J78-K78-M78</f>
        <v>0</v>
      </c>
      <c r="K78" s="138">
        <v>0</v>
      </c>
      <c r="L78" s="139"/>
      <c r="M78" s="132">
        <v>0</v>
      </c>
      <c r="N78" s="133"/>
    </row>
    <row r="79" spans="1:14" x14ac:dyDescent="0.25">
      <c r="A79" s="206" t="s">
        <v>91</v>
      </c>
      <c r="B79" s="207"/>
      <c r="C79" s="52"/>
      <c r="D79" s="52"/>
      <c r="E79" s="193"/>
      <c r="F79" s="14" t="s">
        <v>75</v>
      </c>
      <c r="G79" s="44">
        <v>0</v>
      </c>
      <c r="H79" s="148" t="s">
        <v>0</v>
      </c>
      <c r="I79" s="153" t="s">
        <v>0</v>
      </c>
      <c r="J79" s="66">
        <f>SUMPRODUCT(($H79="r")*(G79)+($I79="r")*(G79))+'14'!J79-K79-M79</f>
        <v>0</v>
      </c>
      <c r="K79" s="138">
        <v>0</v>
      </c>
      <c r="L79" s="139"/>
      <c r="M79" s="132">
        <v>0</v>
      </c>
      <c r="N79" s="133"/>
    </row>
    <row r="80" spans="1:14" x14ac:dyDescent="0.25">
      <c r="A80" s="206" t="s">
        <v>92</v>
      </c>
      <c r="B80" s="207"/>
      <c r="C80" s="52"/>
      <c r="D80" s="52"/>
      <c r="E80" s="193"/>
      <c r="F80" s="14" t="s">
        <v>75</v>
      </c>
      <c r="G80" s="44">
        <v>0</v>
      </c>
      <c r="H80" s="148" t="s">
        <v>0</v>
      </c>
      <c r="I80" s="153" t="s">
        <v>0</v>
      </c>
      <c r="J80" s="66">
        <f>SUMPRODUCT(($H80="r")*(G80)+($I80="r")*(G80))+'14'!J80-K80-M80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SUMPRODUCT(($H81="r")*(G81)+($I81="r")*(G81))+'14'!J81-K81-M81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0</v>
      </c>
      <c r="J82" s="87" t="s">
        <v>0</v>
      </c>
      <c r="K82" s="16" t="s">
        <v>0</v>
      </c>
      <c r="L82" s="84"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84" t="s">
        <v>0</v>
      </c>
    </row>
    <row r="84" spans="1:14" x14ac:dyDescent="0.25">
      <c r="A84" s="19"/>
      <c r="B84" s="19"/>
      <c r="C84" s="167"/>
      <c r="D84" s="167"/>
      <c r="E84" s="167"/>
      <c r="F84" s="11"/>
      <c r="G84" s="5"/>
      <c r="H84" s="6"/>
      <c r="I84" s="6"/>
    </row>
    <row r="85" spans="1:14" x14ac:dyDescent="0.25">
      <c r="B85" s="99" t="s">
        <v>0</v>
      </c>
      <c r="F85" s="13"/>
      <c r="H85" s="4"/>
      <c r="I85" s="4"/>
    </row>
    <row r="86" spans="1:14" ht="15.75" thickBot="1" x14ac:dyDescent="0.3">
      <c r="A86" s="114" t="s">
        <v>8</v>
      </c>
      <c r="B86" s="94" t="s">
        <v>115</v>
      </c>
      <c r="C86" s="213" t="s">
        <v>153</v>
      </c>
      <c r="D86" s="214"/>
      <c r="E86" s="192" t="s">
        <v>151</v>
      </c>
      <c r="F86" s="122" t="s">
        <v>126</v>
      </c>
      <c r="G86" s="47" t="s">
        <v>2</v>
      </c>
      <c r="H86" s="81">
        <f>H66+1</f>
        <v>42559</v>
      </c>
      <c r="I86" s="81">
        <f>I66+1</f>
        <v>42566</v>
      </c>
      <c r="J86" s="125" t="s">
        <v>77</v>
      </c>
      <c r="K86" s="126" t="s">
        <v>76</v>
      </c>
      <c r="L86" s="127" t="s">
        <v>6</v>
      </c>
      <c r="M86" s="123" t="s">
        <v>76</v>
      </c>
      <c r="N86" s="124" t="s">
        <v>6</v>
      </c>
    </row>
    <row r="87" spans="1:14" x14ac:dyDescent="0.25">
      <c r="A87" s="209" t="s">
        <v>39</v>
      </c>
      <c r="B87" s="210"/>
      <c r="C87" s="164"/>
      <c r="D87" s="164"/>
      <c r="E87" s="196"/>
      <c r="F87" s="115" t="s">
        <v>75</v>
      </c>
      <c r="G87" s="30">
        <v>0</v>
      </c>
      <c r="H87" s="147" t="s">
        <v>0</v>
      </c>
      <c r="I87" s="152" t="s">
        <v>0</v>
      </c>
      <c r="J87" s="66">
        <f>SUMPRODUCT(($H87="r")*(G87)+($I87="r")*(G87))+'14'!J87-K87-M87</f>
        <v>0</v>
      </c>
      <c r="K87" s="138">
        <v>0</v>
      </c>
      <c r="L87" s="139" t="s">
        <v>0</v>
      </c>
      <c r="M87" s="132">
        <v>0</v>
      </c>
      <c r="N87" s="133" t="s">
        <v>0</v>
      </c>
    </row>
    <row r="88" spans="1:14" x14ac:dyDescent="0.25">
      <c r="A88" s="206" t="s">
        <v>40</v>
      </c>
      <c r="B88" s="207"/>
      <c r="C88" s="52"/>
      <c r="D88" s="52"/>
      <c r="E88" s="193"/>
      <c r="F88" s="14" t="s">
        <v>75</v>
      </c>
      <c r="G88" s="44">
        <v>0</v>
      </c>
      <c r="H88" s="148" t="s">
        <v>0</v>
      </c>
      <c r="I88" s="153" t="s">
        <v>0</v>
      </c>
      <c r="J88" s="66">
        <f>SUMPRODUCT(($H88="r")*(G88)+($I88="r")*(G88))+'14'!J88-K88-M88</f>
        <v>0</v>
      </c>
      <c r="K88" s="138">
        <v>0</v>
      </c>
      <c r="L88" s="139" t="s">
        <v>0</v>
      </c>
      <c r="M88" s="132">
        <v>0</v>
      </c>
      <c r="N88" s="133"/>
    </row>
    <row r="89" spans="1:14" x14ac:dyDescent="0.25">
      <c r="A89" s="206" t="s">
        <v>41</v>
      </c>
      <c r="B89" s="207"/>
      <c r="C89" s="52"/>
      <c r="D89" s="52"/>
      <c r="E89" s="193"/>
      <c r="F89" s="14" t="s">
        <v>75</v>
      </c>
      <c r="G89" s="44">
        <v>0</v>
      </c>
      <c r="H89" s="148" t="s">
        <v>0</v>
      </c>
      <c r="I89" s="153" t="s">
        <v>0</v>
      </c>
      <c r="J89" s="66">
        <f>SUMPRODUCT(($H89="r")*(G89)+($I89="r")*(G89))+'14'!J89-K89-M89</f>
        <v>0</v>
      </c>
      <c r="K89" s="138">
        <v>0</v>
      </c>
      <c r="L89" s="139" t="s">
        <v>0</v>
      </c>
      <c r="M89" s="132">
        <v>0</v>
      </c>
      <c r="N89" s="133"/>
    </row>
    <row r="90" spans="1:14" x14ac:dyDescent="0.25">
      <c r="A90" s="206" t="s">
        <v>42</v>
      </c>
      <c r="B90" s="207"/>
      <c r="C90" s="52"/>
      <c r="D90" s="52"/>
      <c r="E90" s="193"/>
      <c r="F90" s="14" t="s">
        <v>75</v>
      </c>
      <c r="G90" s="44">
        <v>0</v>
      </c>
      <c r="H90" s="148" t="s">
        <v>0</v>
      </c>
      <c r="I90" s="153" t="s">
        <v>0</v>
      </c>
      <c r="J90" s="66">
        <f>SUMPRODUCT(($H90="r")*(G90)+($I90="r")*(G90))+'14'!J90-K90-M90</f>
        <v>0</v>
      </c>
      <c r="K90" s="138">
        <v>0</v>
      </c>
      <c r="L90" s="139" t="s">
        <v>0</v>
      </c>
      <c r="M90" s="132">
        <v>0</v>
      </c>
      <c r="N90" s="133"/>
    </row>
    <row r="91" spans="1:14" x14ac:dyDescent="0.25">
      <c r="A91" s="206" t="s">
        <v>43</v>
      </c>
      <c r="B91" s="207"/>
      <c r="C91" s="52"/>
      <c r="D91" s="52"/>
      <c r="E91" s="193"/>
      <c r="F91" s="14" t="s">
        <v>75</v>
      </c>
      <c r="G91" s="44">
        <v>0</v>
      </c>
      <c r="H91" s="148" t="s">
        <v>0</v>
      </c>
      <c r="I91" s="153" t="s">
        <v>0</v>
      </c>
      <c r="J91" s="66">
        <f>SUMPRODUCT(($H91="r")*(G91)+($I91="r")*(G91))+'14'!J91-K91-M91</f>
        <v>0</v>
      </c>
      <c r="K91" s="138">
        <v>0</v>
      </c>
      <c r="L91" s="139" t="s">
        <v>0</v>
      </c>
      <c r="M91" s="132">
        <v>0</v>
      </c>
      <c r="N91" s="133"/>
    </row>
    <row r="92" spans="1:14" x14ac:dyDescent="0.25">
      <c r="A92" s="206" t="s">
        <v>44</v>
      </c>
      <c r="B92" s="207"/>
      <c r="C92" s="52"/>
      <c r="D92" s="52"/>
      <c r="E92" s="193"/>
      <c r="F92" s="14" t="s">
        <v>75</v>
      </c>
      <c r="G92" s="44">
        <v>0</v>
      </c>
      <c r="H92" s="148" t="s">
        <v>0</v>
      </c>
      <c r="I92" s="153" t="s">
        <v>0</v>
      </c>
      <c r="J92" s="66">
        <f>SUMPRODUCT(($H92="r")*(G92)+($I92="r")*(G92))+'14'!J92-K92-M92</f>
        <v>0</v>
      </c>
      <c r="K92" s="138">
        <v>0</v>
      </c>
      <c r="L92" s="139" t="s">
        <v>0</v>
      </c>
      <c r="M92" s="132">
        <v>0</v>
      </c>
      <c r="N92" s="133"/>
    </row>
    <row r="93" spans="1:14" ht="15.75" thickBot="1" x14ac:dyDescent="0.3">
      <c r="A93" s="206" t="s">
        <v>45</v>
      </c>
      <c r="B93" s="207"/>
      <c r="C93" s="162"/>
      <c r="D93" s="162"/>
      <c r="E93" s="194"/>
      <c r="F93" s="14" t="s">
        <v>75</v>
      </c>
      <c r="G93" s="44">
        <v>0</v>
      </c>
      <c r="H93" s="149" t="s">
        <v>0</v>
      </c>
      <c r="I93" s="154" t="s">
        <v>0</v>
      </c>
      <c r="J93" s="66">
        <f>SUMPRODUCT(($H93="r")*(G93)+($I93="r")*(G93))+'14'!J93-K93-M93</f>
        <v>0</v>
      </c>
      <c r="K93" s="138">
        <v>0</v>
      </c>
      <c r="L93" s="140" t="s">
        <v>0</v>
      </c>
      <c r="M93" s="132">
        <v>0</v>
      </c>
      <c r="N93" s="134"/>
    </row>
    <row r="94" spans="1:14" ht="15.75" thickBot="1" x14ac:dyDescent="0.3">
      <c r="A94" s="29" t="s">
        <v>109</v>
      </c>
      <c r="B94" s="53"/>
      <c r="C94" s="163"/>
      <c r="D94" s="163"/>
      <c r="E94" s="195"/>
      <c r="F94" s="74" t="s">
        <v>75</v>
      </c>
      <c r="G94" s="75">
        <v>0</v>
      </c>
      <c r="H94" s="73"/>
      <c r="I94" s="67"/>
      <c r="J94" s="55" t="s">
        <v>0</v>
      </c>
      <c r="K94" s="98">
        <v>0</v>
      </c>
      <c r="L94" s="136" t="s">
        <v>0</v>
      </c>
      <c r="M94" s="98">
        <v>0</v>
      </c>
      <c r="N94" s="56" t="s">
        <v>0</v>
      </c>
    </row>
    <row r="95" spans="1:14" x14ac:dyDescent="0.25">
      <c r="A95" s="206" t="s">
        <v>46</v>
      </c>
      <c r="B95" s="207"/>
      <c r="C95" s="164"/>
      <c r="D95" s="164"/>
      <c r="E95" s="196"/>
      <c r="F95" s="14" t="s">
        <v>75</v>
      </c>
      <c r="G95" s="44">
        <v>0</v>
      </c>
      <c r="H95" s="147" t="s">
        <v>0</v>
      </c>
      <c r="I95" s="152" t="s">
        <v>0</v>
      </c>
      <c r="J95" s="66">
        <f>SUMPRODUCT(($H95="r")*(G95)+($I95="r")*(G95))+'14'!J95-K95-M95</f>
        <v>0</v>
      </c>
      <c r="K95" s="138">
        <v>0</v>
      </c>
      <c r="L95" s="141"/>
      <c r="M95" s="132">
        <v>0</v>
      </c>
      <c r="N95" s="135"/>
    </row>
    <row r="96" spans="1:14" x14ac:dyDescent="0.25">
      <c r="A96" s="206" t="s">
        <v>47</v>
      </c>
      <c r="B96" s="207"/>
      <c r="C96" s="52"/>
      <c r="D96" s="52"/>
      <c r="E96" s="193"/>
      <c r="F96" s="14" t="s">
        <v>75</v>
      </c>
      <c r="G96" s="44">
        <v>0</v>
      </c>
      <c r="H96" s="148" t="s">
        <v>0</v>
      </c>
      <c r="I96" s="153" t="s">
        <v>0</v>
      </c>
      <c r="J96" s="66">
        <f>SUMPRODUCT(($H96="r")*(G96)+($I96="r")*(G96))+'14'!J96-K96-M96</f>
        <v>0</v>
      </c>
      <c r="K96" s="138">
        <v>0</v>
      </c>
      <c r="L96" s="139"/>
      <c r="M96" s="132">
        <v>0</v>
      </c>
      <c r="N96" s="133"/>
    </row>
    <row r="97" spans="1:14" x14ac:dyDescent="0.25">
      <c r="A97" s="206" t="s">
        <v>61</v>
      </c>
      <c r="B97" s="207"/>
      <c r="C97" s="52"/>
      <c r="D97" s="52"/>
      <c r="E97" s="193"/>
      <c r="F97" s="14" t="s">
        <v>75</v>
      </c>
      <c r="G97" s="44">
        <v>0</v>
      </c>
      <c r="H97" s="148" t="s">
        <v>0</v>
      </c>
      <c r="I97" s="153" t="s">
        <v>0</v>
      </c>
      <c r="J97" s="66">
        <f>SUMPRODUCT(($H97="r")*(G97)+($I97="r")*(G97))+'14'!J97-K97-M97</f>
        <v>0</v>
      </c>
      <c r="K97" s="138">
        <v>0</v>
      </c>
      <c r="L97" s="139"/>
      <c r="M97" s="132">
        <v>0</v>
      </c>
      <c r="N97" s="133"/>
    </row>
    <row r="98" spans="1:14" x14ac:dyDescent="0.25">
      <c r="A98" s="206" t="s">
        <v>94</v>
      </c>
      <c r="B98" s="207"/>
      <c r="C98" s="52"/>
      <c r="D98" s="52"/>
      <c r="E98" s="193"/>
      <c r="F98" s="14" t="s">
        <v>75</v>
      </c>
      <c r="G98" s="44">
        <v>0</v>
      </c>
      <c r="H98" s="148" t="s">
        <v>0</v>
      </c>
      <c r="I98" s="153" t="s">
        <v>0</v>
      </c>
      <c r="J98" s="66">
        <f>SUMPRODUCT(($H98="r")*(G98)+($I98="r")*(G98))+'14'!J98-K98-M98</f>
        <v>0</v>
      </c>
      <c r="K98" s="138">
        <v>0</v>
      </c>
      <c r="L98" s="139"/>
      <c r="M98" s="132">
        <v>0</v>
      </c>
      <c r="N98" s="133"/>
    </row>
    <row r="99" spans="1:14" x14ac:dyDescent="0.25">
      <c r="A99" s="206" t="s">
        <v>95</v>
      </c>
      <c r="B99" s="207"/>
      <c r="C99" s="52"/>
      <c r="D99" s="52"/>
      <c r="E99" s="193"/>
      <c r="F99" s="14" t="s">
        <v>75</v>
      </c>
      <c r="G99" s="44">
        <v>0</v>
      </c>
      <c r="H99" s="148" t="s">
        <v>0</v>
      </c>
      <c r="I99" s="153" t="s">
        <v>0</v>
      </c>
      <c r="J99" s="66">
        <f>SUMPRODUCT(($H99="r")*(G99)+($I99="r")*(G99))+'14'!J99-K99-M99</f>
        <v>0</v>
      </c>
      <c r="K99" s="138">
        <v>0</v>
      </c>
      <c r="L99" s="139"/>
      <c r="M99" s="132">
        <v>0</v>
      </c>
      <c r="N99" s="133"/>
    </row>
    <row r="100" spans="1:14" x14ac:dyDescent="0.25">
      <c r="A100" s="206" t="s">
        <v>96</v>
      </c>
      <c r="B100" s="207"/>
      <c r="C100" s="52"/>
      <c r="D100" s="52"/>
      <c r="E100" s="193"/>
      <c r="F100" s="14" t="s">
        <v>75</v>
      </c>
      <c r="G100" s="44">
        <v>0</v>
      </c>
      <c r="H100" s="148" t="s">
        <v>0</v>
      </c>
      <c r="I100" s="153" t="s">
        <v>0</v>
      </c>
      <c r="J100" s="66">
        <f>SUMPRODUCT(($H100="r")*(G100)+($I100="r")*(G100))+'14'!J100-K100-M100</f>
        <v>0</v>
      </c>
      <c r="K100" s="138">
        <v>0</v>
      </c>
      <c r="L100" s="139"/>
      <c r="M100" s="132">
        <v>0</v>
      </c>
      <c r="N100" s="133"/>
    </row>
    <row r="101" spans="1:14" ht="15.75" thickBot="1" x14ac:dyDescent="0.3">
      <c r="A101" s="206" t="s">
        <v>97</v>
      </c>
      <c r="B101" s="207"/>
      <c r="C101" s="52"/>
      <c r="D101" s="52"/>
      <c r="E101" s="193"/>
      <c r="F101" s="14" t="s">
        <v>75</v>
      </c>
      <c r="G101" s="44">
        <v>0</v>
      </c>
      <c r="H101" s="149" t="s">
        <v>0</v>
      </c>
      <c r="I101" s="154" t="s">
        <v>0</v>
      </c>
      <c r="J101" s="66">
        <f>SUMPRODUCT(($H101="r")*(G101)+($I101="r")*(G101))+'14'!J101-K101-M101</f>
        <v>0</v>
      </c>
      <c r="K101" s="138">
        <v>0</v>
      </c>
      <c r="L101" s="139"/>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x14ac:dyDescent="0.25">
      <c r="A104" s="28"/>
      <c r="B104" s="28"/>
      <c r="F104" s="11"/>
      <c r="G104" s="5"/>
      <c r="H104" s="6"/>
      <c r="I104" s="6"/>
    </row>
    <row r="105" spans="1:14" x14ac:dyDescent="0.25">
      <c r="B105" s="99" t="s">
        <v>0</v>
      </c>
    </row>
    <row r="106" spans="1:14" ht="15.75" thickBot="1" x14ac:dyDescent="0.3">
      <c r="A106" s="114" t="s">
        <v>9</v>
      </c>
      <c r="B106" s="94" t="s">
        <v>115</v>
      </c>
      <c r="C106" s="213" t="s">
        <v>153</v>
      </c>
      <c r="D106" s="214"/>
      <c r="E106" s="192" t="s">
        <v>151</v>
      </c>
      <c r="F106" s="122" t="s">
        <v>126</v>
      </c>
      <c r="G106" s="47" t="s">
        <v>2</v>
      </c>
      <c r="H106" s="81">
        <f>H86+1</f>
        <v>42560</v>
      </c>
      <c r="I106" s="81">
        <f>I86+1</f>
        <v>42567</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7" t="s">
        <v>0</v>
      </c>
      <c r="I107" s="152" t="s">
        <v>0</v>
      </c>
      <c r="J107" s="66">
        <f>SUMPRODUCT(($H107="r")*(G107)+($I107="r")*(G107))+'14'!J107-K107-M107</f>
        <v>0</v>
      </c>
      <c r="K107" s="138">
        <v>0</v>
      </c>
      <c r="L107" s="139" t="s">
        <v>0</v>
      </c>
      <c r="M107" s="132">
        <v>0</v>
      </c>
      <c r="N107" s="133" t="s">
        <v>0</v>
      </c>
    </row>
    <row r="108" spans="1:14" x14ac:dyDescent="0.25">
      <c r="A108" s="206" t="s">
        <v>49</v>
      </c>
      <c r="B108" s="207"/>
      <c r="C108" s="176"/>
      <c r="D108" s="166"/>
      <c r="E108" s="198"/>
      <c r="F108" s="14" t="s">
        <v>75</v>
      </c>
      <c r="G108" s="44">
        <v>0</v>
      </c>
      <c r="H108" s="148" t="s">
        <v>0</v>
      </c>
      <c r="I108" s="153" t="s">
        <v>0</v>
      </c>
      <c r="J108" s="66">
        <f>SUMPRODUCT(($H108="r")*(G108)+($I108="r")*(G108))+'14'!J108-K108-M108</f>
        <v>0</v>
      </c>
      <c r="K108" s="138">
        <v>0</v>
      </c>
      <c r="L108" s="139" t="s">
        <v>0</v>
      </c>
      <c r="M108" s="132">
        <v>0</v>
      </c>
      <c r="N108" s="133"/>
    </row>
    <row r="109" spans="1:14" x14ac:dyDescent="0.25">
      <c r="A109" s="206" t="s">
        <v>50</v>
      </c>
      <c r="B109" s="207"/>
      <c r="C109" s="176"/>
      <c r="D109" s="166"/>
      <c r="E109" s="198"/>
      <c r="F109" s="14" t="s">
        <v>75</v>
      </c>
      <c r="G109" s="44">
        <v>0</v>
      </c>
      <c r="H109" s="148" t="s">
        <v>0</v>
      </c>
      <c r="I109" s="153" t="s">
        <v>0</v>
      </c>
      <c r="J109" s="66">
        <f>SUMPRODUCT(($H109="r")*(G109)+($I109="r")*(G109))+'14'!J109-K109-M109</f>
        <v>0</v>
      </c>
      <c r="K109" s="138">
        <v>0</v>
      </c>
      <c r="L109" s="139" t="s">
        <v>0</v>
      </c>
      <c r="M109" s="132">
        <v>0</v>
      </c>
      <c r="N109" s="133"/>
    </row>
    <row r="110" spans="1:14" x14ac:dyDescent="0.25">
      <c r="A110" s="206" t="s">
        <v>51</v>
      </c>
      <c r="B110" s="207"/>
      <c r="C110" s="176"/>
      <c r="D110" s="166"/>
      <c r="E110" s="198"/>
      <c r="F110" s="14" t="s">
        <v>75</v>
      </c>
      <c r="G110" s="44">
        <v>0</v>
      </c>
      <c r="H110" s="148" t="s">
        <v>0</v>
      </c>
      <c r="I110" s="153" t="s">
        <v>0</v>
      </c>
      <c r="J110" s="66">
        <f>SUMPRODUCT(($H110="r")*(G110)+($I110="r")*(G110))+'14'!J110-K110-M110</f>
        <v>0</v>
      </c>
      <c r="K110" s="138">
        <v>0</v>
      </c>
      <c r="L110" s="139" t="s">
        <v>0</v>
      </c>
      <c r="M110" s="132">
        <v>0</v>
      </c>
      <c r="N110" s="133"/>
    </row>
    <row r="111" spans="1:14" x14ac:dyDescent="0.25">
      <c r="A111" s="206" t="s">
        <v>52</v>
      </c>
      <c r="B111" s="207"/>
      <c r="C111" s="177"/>
      <c r="D111" s="166"/>
      <c r="E111" s="198"/>
      <c r="F111" s="14" t="s">
        <v>75</v>
      </c>
      <c r="G111" s="44">
        <v>0</v>
      </c>
      <c r="H111" s="148" t="s">
        <v>0</v>
      </c>
      <c r="I111" s="153" t="s">
        <v>0</v>
      </c>
      <c r="J111" s="66">
        <f>SUMPRODUCT(($H111="r")*(G111)+($I111="r")*(G111))+'14'!J111-K111-M111</f>
        <v>0</v>
      </c>
      <c r="K111" s="138">
        <v>0</v>
      </c>
      <c r="L111" s="139" t="s">
        <v>0</v>
      </c>
      <c r="M111" s="132">
        <v>0</v>
      </c>
      <c r="N111" s="133"/>
    </row>
    <row r="112" spans="1:14" x14ac:dyDescent="0.25">
      <c r="A112" s="206" t="s">
        <v>53</v>
      </c>
      <c r="B112" s="207"/>
      <c r="C112" s="177"/>
      <c r="D112" s="166"/>
      <c r="E112" s="198"/>
      <c r="F112" s="14" t="s">
        <v>75</v>
      </c>
      <c r="G112" s="44">
        <v>0</v>
      </c>
      <c r="H112" s="148" t="s">
        <v>0</v>
      </c>
      <c r="I112" s="153" t="s">
        <v>0</v>
      </c>
      <c r="J112" s="66">
        <f>SUMPRODUCT(($H112="r")*(G112)+($I112="r")*(G112))+'14'!J112-K112-M112</f>
        <v>0</v>
      </c>
      <c r="K112" s="138">
        <v>0</v>
      </c>
      <c r="L112" s="139" t="s">
        <v>0</v>
      </c>
      <c r="M112" s="132">
        <v>0</v>
      </c>
      <c r="N112" s="133"/>
    </row>
    <row r="113" spans="1:14" ht="15.75" thickBot="1" x14ac:dyDescent="0.3">
      <c r="A113" s="206" t="s">
        <v>54</v>
      </c>
      <c r="B113" s="207"/>
      <c r="C113" s="178"/>
      <c r="D113" s="168"/>
      <c r="E113" s="199"/>
      <c r="F113" s="14" t="s">
        <v>75</v>
      </c>
      <c r="G113" s="44">
        <v>0</v>
      </c>
      <c r="H113" s="149" t="s">
        <v>0</v>
      </c>
      <c r="I113" s="154" t="s">
        <v>0</v>
      </c>
      <c r="J113" s="66">
        <f>SUMPRODUCT(($H113="r")*(G113)+($I113="r")*(G113))+'14'!J113-K113-M113</f>
        <v>0</v>
      </c>
      <c r="K113" s="138">
        <v>0</v>
      </c>
      <c r="L113" s="140" t="s">
        <v>0</v>
      </c>
      <c r="M113" s="132">
        <v>0</v>
      </c>
      <c r="N113" s="134"/>
    </row>
    <row r="114" spans="1:14" ht="15.75" thickBot="1" x14ac:dyDescent="0.3">
      <c r="A114" s="29" t="s">
        <v>109</v>
      </c>
      <c r="B114" s="53"/>
      <c r="C114" s="163"/>
      <c r="D114" s="163"/>
      <c r="E114" s="195"/>
      <c r="F114" s="74" t="s">
        <v>75</v>
      </c>
      <c r="G114" s="75">
        <v>0</v>
      </c>
      <c r="H114" s="73"/>
      <c r="I114" s="67"/>
      <c r="J114" s="55" t="s">
        <v>0</v>
      </c>
      <c r="K114" s="98">
        <v>0</v>
      </c>
      <c r="L114" s="136" t="s">
        <v>0</v>
      </c>
      <c r="M114" s="98">
        <v>0</v>
      </c>
      <c r="N114" s="56" t="s">
        <v>0</v>
      </c>
    </row>
    <row r="115" spans="1:14" x14ac:dyDescent="0.25">
      <c r="A115" s="206" t="s">
        <v>55</v>
      </c>
      <c r="B115" s="207"/>
      <c r="C115" s="175"/>
      <c r="D115" s="165"/>
      <c r="E115" s="197"/>
      <c r="F115" s="14" t="s">
        <v>75</v>
      </c>
      <c r="G115" s="44">
        <v>0</v>
      </c>
      <c r="H115" s="147" t="s">
        <v>0</v>
      </c>
      <c r="I115" s="152" t="s">
        <v>0</v>
      </c>
      <c r="J115" s="66">
        <f>SUMPRODUCT(($H115="r")*(G115)+($I115="r")*(G115))+'14'!J115-K115-M115</f>
        <v>0</v>
      </c>
      <c r="K115" s="138">
        <v>0</v>
      </c>
      <c r="L115" s="141"/>
      <c r="M115" s="132">
        <v>0</v>
      </c>
      <c r="N115" s="135"/>
    </row>
    <row r="116" spans="1:14" x14ac:dyDescent="0.25">
      <c r="A116" s="206" t="s">
        <v>56</v>
      </c>
      <c r="B116" s="207"/>
      <c r="C116" s="176"/>
      <c r="D116" s="166"/>
      <c r="E116" s="198"/>
      <c r="F116" s="14" t="s">
        <v>75</v>
      </c>
      <c r="G116" s="44">
        <v>0</v>
      </c>
      <c r="H116" s="148" t="s">
        <v>0</v>
      </c>
      <c r="I116" s="153" t="s">
        <v>0</v>
      </c>
      <c r="J116" s="66">
        <f>SUMPRODUCT(($H116="r")*(G116)+($I116="r")*(G116))+'14'!J116-K116-M116</f>
        <v>0</v>
      </c>
      <c r="K116" s="138">
        <v>0</v>
      </c>
      <c r="L116" s="139"/>
      <c r="M116" s="132">
        <v>0</v>
      </c>
      <c r="N116" s="133"/>
    </row>
    <row r="117" spans="1:14" x14ac:dyDescent="0.25">
      <c r="A117" s="206" t="s">
        <v>62</v>
      </c>
      <c r="B117" s="207"/>
      <c r="C117" s="176"/>
      <c r="D117" s="166"/>
      <c r="E117" s="198"/>
      <c r="F117" s="14" t="s">
        <v>75</v>
      </c>
      <c r="G117" s="44">
        <v>0</v>
      </c>
      <c r="H117" s="148" t="s">
        <v>0</v>
      </c>
      <c r="I117" s="153" t="s">
        <v>0</v>
      </c>
      <c r="J117" s="66">
        <f>SUMPRODUCT(($H117="r")*(G117)+($I117="r")*(G117))+'14'!J117-K117-M117</f>
        <v>0</v>
      </c>
      <c r="K117" s="138">
        <v>0</v>
      </c>
      <c r="L117" s="139"/>
      <c r="M117" s="132">
        <v>0</v>
      </c>
      <c r="N117" s="133"/>
    </row>
    <row r="118" spans="1:14" x14ac:dyDescent="0.25">
      <c r="A118" s="206" t="s">
        <v>98</v>
      </c>
      <c r="B118" s="207"/>
      <c r="C118" s="177"/>
      <c r="D118" s="166"/>
      <c r="E118" s="198"/>
      <c r="F118" s="14" t="s">
        <v>75</v>
      </c>
      <c r="G118" s="44">
        <v>0</v>
      </c>
      <c r="H118" s="148" t="s">
        <v>0</v>
      </c>
      <c r="I118" s="153" t="s">
        <v>0</v>
      </c>
      <c r="J118" s="66">
        <f>SUMPRODUCT(($H118="r")*(G118)+($I118="r")*(G118))+'14'!J118-K118-M118</f>
        <v>0</v>
      </c>
      <c r="K118" s="138">
        <v>0</v>
      </c>
      <c r="L118" s="139"/>
      <c r="M118" s="132">
        <v>0</v>
      </c>
      <c r="N118" s="133"/>
    </row>
    <row r="119" spans="1:14" x14ac:dyDescent="0.25">
      <c r="A119" s="206" t="s">
        <v>99</v>
      </c>
      <c r="B119" s="207"/>
      <c r="C119" s="175"/>
      <c r="D119" s="166"/>
      <c r="E119" s="198"/>
      <c r="F119" s="14" t="s">
        <v>75</v>
      </c>
      <c r="G119" s="44">
        <v>0</v>
      </c>
      <c r="H119" s="148" t="s">
        <v>0</v>
      </c>
      <c r="I119" s="153" t="s">
        <v>0</v>
      </c>
      <c r="J119" s="66">
        <f>SUMPRODUCT(($H119="r")*(G119)+($I119="r")*(G119))+'14'!J119-K119-M119</f>
        <v>0</v>
      </c>
      <c r="K119" s="138">
        <v>0</v>
      </c>
      <c r="L119" s="139"/>
      <c r="M119" s="132">
        <v>0</v>
      </c>
      <c r="N119" s="133"/>
    </row>
    <row r="120" spans="1:14" x14ac:dyDescent="0.25">
      <c r="A120" s="206" t="s">
        <v>100</v>
      </c>
      <c r="B120" s="207"/>
      <c r="C120" s="176"/>
      <c r="D120" s="166"/>
      <c r="E120" s="198"/>
      <c r="F120" s="14" t="s">
        <v>75</v>
      </c>
      <c r="G120" s="44">
        <v>0</v>
      </c>
      <c r="H120" s="148" t="s">
        <v>0</v>
      </c>
      <c r="I120" s="153" t="s">
        <v>0</v>
      </c>
      <c r="J120" s="66">
        <f>SUMPRODUCT(($H120="r")*(G120)+($I120="r")*(G120))+'14'!J120-K120-M120</f>
        <v>0</v>
      </c>
      <c r="K120" s="138">
        <v>0</v>
      </c>
      <c r="L120" s="139"/>
      <c r="M120" s="132">
        <v>0</v>
      </c>
      <c r="N120" s="133"/>
    </row>
    <row r="121" spans="1:14" ht="15.75" thickBot="1" x14ac:dyDescent="0.3">
      <c r="A121" s="206" t="s">
        <v>101</v>
      </c>
      <c r="B121" s="207"/>
      <c r="C121" s="176"/>
      <c r="D121" s="166"/>
      <c r="E121" s="198"/>
      <c r="F121" s="14" t="s">
        <v>75</v>
      </c>
      <c r="G121" s="44">
        <v>0</v>
      </c>
      <c r="H121" s="149" t="s">
        <v>0</v>
      </c>
      <c r="I121" s="154" t="s">
        <v>0</v>
      </c>
      <c r="J121" s="66">
        <f>SUMPRODUCT(($H121="r")*(G121)+($I121="r")*(G121))+'14'!J121-K121-M121</f>
        <v>0</v>
      </c>
      <c r="K121" s="138">
        <v>0</v>
      </c>
      <c r="L121" s="139"/>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x14ac:dyDescent="0.25">
      <c r="A124" s="28"/>
      <c r="B124" s="28"/>
      <c r="F124" s="19"/>
      <c r="G124" s="5"/>
      <c r="H124" s="17"/>
      <c r="I124" s="17"/>
    </row>
    <row r="125" spans="1:14" x14ac:dyDescent="0.25">
      <c r="A125" s="19"/>
      <c r="B125" s="99" t="s">
        <v>0</v>
      </c>
      <c r="F125" s="19"/>
      <c r="G125" s="5"/>
      <c r="H125" s="17"/>
      <c r="I125" s="17"/>
    </row>
    <row r="126" spans="1:14" ht="15.75" thickBot="1" x14ac:dyDescent="0.3">
      <c r="A126" s="114" t="s">
        <v>63</v>
      </c>
      <c r="B126" s="94" t="s">
        <v>115</v>
      </c>
      <c r="C126" s="213" t="s">
        <v>153</v>
      </c>
      <c r="D126" s="214"/>
      <c r="E126" s="192" t="s">
        <v>151</v>
      </c>
      <c r="F126" s="122" t="s">
        <v>126</v>
      </c>
      <c r="G126" s="47" t="s">
        <v>2</v>
      </c>
      <c r="H126" s="81">
        <f>H106+1</f>
        <v>42561</v>
      </c>
      <c r="I126" s="81">
        <f>I106+1</f>
        <v>42568</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7" t="s">
        <v>0</v>
      </c>
      <c r="I127" s="152" t="s">
        <v>0</v>
      </c>
      <c r="J127" s="66">
        <f>SUMPRODUCT(($H127="r")*(G127)+($I127="r")*(G127))+'14'!J127-K127-M127</f>
        <v>0</v>
      </c>
      <c r="K127" s="138">
        <v>0</v>
      </c>
      <c r="L127" s="139" t="s">
        <v>0</v>
      </c>
      <c r="M127" s="132">
        <v>0</v>
      </c>
      <c r="N127" s="133" t="s">
        <v>0</v>
      </c>
    </row>
    <row r="128" spans="1:14" x14ac:dyDescent="0.25">
      <c r="A128" s="206" t="s">
        <v>65</v>
      </c>
      <c r="B128" s="207"/>
      <c r="C128" s="176"/>
      <c r="D128" s="166"/>
      <c r="E128" s="198"/>
      <c r="F128" s="14" t="s">
        <v>75</v>
      </c>
      <c r="G128" s="44">
        <v>0</v>
      </c>
      <c r="H128" s="148" t="s">
        <v>0</v>
      </c>
      <c r="I128" s="153" t="s">
        <v>0</v>
      </c>
      <c r="J128" s="66">
        <f>SUMPRODUCT(($H128="r")*(G128)+($I128="r")*(G128))+'14'!J128-K128-M128</f>
        <v>0</v>
      </c>
      <c r="K128" s="138">
        <v>0</v>
      </c>
      <c r="L128" s="139" t="s">
        <v>0</v>
      </c>
      <c r="M128" s="132">
        <v>0</v>
      </c>
      <c r="N128" s="133"/>
    </row>
    <row r="129" spans="1:14" x14ac:dyDescent="0.25">
      <c r="A129" s="206" t="s">
        <v>66</v>
      </c>
      <c r="B129" s="207"/>
      <c r="C129" s="176"/>
      <c r="D129" s="166"/>
      <c r="E129" s="198"/>
      <c r="F129" s="14" t="s">
        <v>75</v>
      </c>
      <c r="G129" s="44">
        <v>0</v>
      </c>
      <c r="H129" s="148" t="s">
        <v>0</v>
      </c>
      <c r="I129" s="153" t="s">
        <v>0</v>
      </c>
      <c r="J129" s="66">
        <f>SUMPRODUCT(($H129="r")*(G129)+($I129="r")*(G129))+'14'!J129-K129-M129</f>
        <v>0</v>
      </c>
      <c r="K129" s="138">
        <v>0</v>
      </c>
      <c r="L129" s="139" t="s">
        <v>0</v>
      </c>
      <c r="M129" s="132">
        <v>0</v>
      </c>
      <c r="N129" s="133"/>
    </row>
    <row r="130" spans="1:14" x14ac:dyDescent="0.25">
      <c r="A130" s="206" t="s">
        <v>67</v>
      </c>
      <c r="B130" s="207"/>
      <c r="C130" s="176"/>
      <c r="D130" s="166"/>
      <c r="E130" s="198"/>
      <c r="F130" s="14" t="s">
        <v>75</v>
      </c>
      <c r="G130" s="44">
        <v>0</v>
      </c>
      <c r="H130" s="148" t="s">
        <v>0</v>
      </c>
      <c r="I130" s="153" t="s">
        <v>0</v>
      </c>
      <c r="J130" s="66">
        <f>SUMPRODUCT(($H130="r")*(G130)+($I130="r")*(G130))+'14'!J130-K130-M130</f>
        <v>0</v>
      </c>
      <c r="K130" s="138">
        <v>0</v>
      </c>
      <c r="L130" s="139" t="s">
        <v>0</v>
      </c>
      <c r="M130" s="132">
        <v>0</v>
      </c>
      <c r="N130" s="133"/>
    </row>
    <row r="131" spans="1:14" x14ac:dyDescent="0.25">
      <c r="A131" s="206" t="s">
        <v>68</v>
      </c>
      <c r="B131" s="207"/>
      <c r="C131" s="176"/>
      <c r="D131" s="166"/>
      <c r="E131" s="198"/>
      <c r="F131" s="14" t="s">
        <v>75</v>
      </c>
      <c r="G131" s="44">
        <v>0</v>
      </c>
      <c r="H131" s="148" t="s">
        <v>0</v>
      </c>
      <c r="I131" s="153" t="s">
        <v>0</v>
      </c>
      <c r="J131" s="66">
        <f>SUMPRODUCT(($H131="r")*(G131)+($I131="r")*(G131))+'14'!J131-K131-M131</f>
        <v>0</v>
      </c>
      <c r="K131" s="138">
        <v>0</v>
      </c>
      <c r="L131" s="139" t="s">
        <v>0</v>
      </c>
      <c r="M131" s="132">
        <v>0</v>
      </c>
      <c r="N131" s="133"/>
    </row>
    <row r="132" spans="1:14" x14ac:dyDescent="0.25">
      <c r="A132" s="206" t="s">
        <v>69</v>
      </c>
      <c r="B132" s="207"/>
      <c r="C132" s="176"/>
      <c r="D132" s="166"/>
      <c r="E132" s="198"/>
      <c r="F132" s="14" t="s">
        <v>75</v>
      </c>
      <c r="G132" s="44">
        <v>0</v>
      </c>
      <c r="H132" s="148" t="s">
        <v>0</v>
      </c>
      <c r="I132" s="153" t="s">
        <v>0</v>
      </c>
      <c r="J132" s="66">
        <f>SUMPRODUCT(($H132="r")*(G132)+($I132="r")*(G132))+'14'!J132-K132-M132</f>
        <v>0</v>
      </c>
      <c r="K132" s="138">
        <v>0</v>
      </c>
      <c r="L132" s="139" t="s">
        <v>0</v>
      </c>
      <c r="M132" s="132">
        <v>0</v>
      </c>
      <c r="N132" s="133"/>
    </row>
    <row r="133" spans="1:14" ht="15.75" thickBot="1" x14ac:dyDescent="0.3">
      <c r="A133" s="206" t="s">
        <v>70</v>
      </c>
      <c r="B133" s="207"/>
      <c r="C133" s="179"/>
      <c r="D133" s="168"/>
      <c r="E133" s="199"/>
      <c r="F133" s="14" t="s">
        <v>75</v>
      </c>
      <c r="G133" s="44">
        <v>0</v>
      </c>
      <c r="H133" s="149" t="s">
        <v>0</v>
      </c>
      <c r="I133" s="154" t="s">
        <v>0</v>
      </c>
      <c r="J133" s="66">
        <f>SUMPRODUCT(($H133="r")*(G133)+($I133="r")*(G133))+'14'!J133-K133-M133</f>
        <v>0</v>
      </c>
      <c r="K133" s="138">
        <v>0</v>
      </c>
      <c r="L133" s="140" t="s">
        <v>0</v>
      </c>
      <c r="M133" s="132">
        <v>0</v>
      </c>
      <c r="N133" s="134"/>
    </row>
    <row r="134" spans="1:14" ht="15.75" thickBot="1" x14ac:dyDescent="0.3">
      <c r="A134" s="29" t="s">
        <v>109</v>
      </c>
      <c r="B134" s="53"/>
      <c r="C134" s="163"/>
      <c r="D134" s="163"/>
      <c r="E134" s="195"/>
      <c r="F134" s="74" t="s">
        <v>75</v>
      </c>
      <c r="G134" s="75">
        <v>0</v>
      </c>
      <c r="H134" s="73"/>
      <c r="I134" s="67"/>
      <c r="J134" s="55" t="s">
        <v>0</v>
      </c>
      <c r="K134" s="98">
        <v>0</v>
      </c>
      <c r="L134" s="136" t="s">
        <v>0</v>
      </c>
      <c r="M134" s="98">
        <v>0</v>
      </c>
      <c r="N134" s="56" t="s">
        <v>0</v>
      </c>
    </row>
    <row r="135" spans="1:14" x14ac:dyDescent="0.25">
      <c r="A135" s="246" t="s">
        <v>71</v>
      </c>
      <c r="B135" s="247"/>
      <c r="C135" s="180"/>
      <c r="D135" s="169"/>
      <c r="E135" s="200"/>
      <c r="F135" s="14" t="s">
        <v>75</v>
      </c>
      <c r="G135" s="44">
        <v>0</v>
      </c>
      <c r="H135" s="147" t="s">
        <v>0</v>
      </c>
      <c r="I135" s="152" t="s">
        <v>0</v>
      </c>
      <c r="J135" s="66">
        <f>SUMPRODUCT(($H135="r")*(G135)+($I135="r")*(G135))+'14'!J135-K135-M135</f>
        <v>0</v>
      </c>
      <c r="K135" s="138">
        <v>0</v>
      </c>
      <c r="L135" s="141"/>
      <c r="M135" s="132">
        <v>0</v>
      </c>
      <c r="N135" s="135"/>
    </row>
    <row r="136" spans="1:14" x14ac:dyDescent="0.25">
      <c r="A136" s="246" t="s">
        <v>72</v>
      </c>
      <c r="B136" s="247"/>
      <c r="C136" s="181"/>
      <c r="D136" s="170"/>
      <c r="E136" s="201"/>
      <c r="F136" s="14" t="s">
        <v>75</v>
      </c>
      <c r="G136" s="44">
        <v>0</v>
      </c>
      <c r="H136" s="148" t="s">
        <v>0</v>
      </c>
      <c r="I136" s="153" t="s">
        <v>0</v>
      </c>
      <c r="J136" s="66">
        <f>SUMPRODUCT(($H136="r")*(G136)+($I136="r")*(G136))+'14'!J136-K136-M136</f>
        <v>0</v>
      </c>
      <c r="K136" s="138">
        <v>0</v>
      </c>
      <c r="L136" s="139"/>
      <c r="M136" s="132">
        <v>0</v>
      </c>
      <c r="N136" s="133"/>
    </row>
    <row r="137" spans="1:14" x14ac:dyDescent="0.25">
      <c r="A137" s="246" t="s">
        <v>73</v>
      </c>
      <c r="B137" s="247"/>
      <c r="C137" s="181"/>
      <c r="D137" s="170"/>
      <c r="E137" s="201"/>
      <c r="F137" s="14" t="s">
        <v>75</v>
      </c>
      <c r="G137" s="44">
        <v>0</v>
      </c>
      <c r="H137" s="148" t="s">
        <v>0</v>
      </c>
      <c r="I137" s="153" t="s">
        <v>0</v>
      </c>
      <c r="J137" s="66">
        <f>SUMPRODUCT(($H137="r")*(G137)+($I137="r")*(G137))+'14'!J137-K137-M137</f>
        <v>0</v>
      </c>
      <c r="K137" s="138">
        <v>0</v>
      </c>
      <c r="L137" s="139"/>
      <c r="M137" s="132">
        <v>0</v>
      </c>
      <c r="N137" s="133"/>
    </row>
    <row r="138" spans="1:14" x14ac:dyDescent="0.25">
      <c r="A138" s="246" t="s">
        <v>102</v>
      </c>
      <c r="B138" s="247"/>
      <c r="C138" s="181"/>
      <c r="D138" s="170"/>
      <c r="E138" s="201"/>
      <c r="F138" s="14" t="s">
        <v>75</v>
      </c>
      <c r="G138" s="44">
        <v>0</v>
      </c>
      <c r="H138" s="148" t="s">
        <v>0</v>
      </c>
      <c r="I138" s="153" t="s">
        <v>0</v>
      </c>
      <c r="J138" s="66">
        <f>SUMPRODUCT(($H138="r")*(G138)+($I138="r")*(G138))+'14'!J138-K138-M138</f>
        <v>0</v>
      </c>
      <c r="K138" s="138">
        <v>0</v>
      </c>
      <c r="L138" s="139"/>
      <c r="M138" s="132">
        <v>0</v>
      </c>
      <c r="N138" s="133"/>
    </row>
    <row r="139" spans="1:14" x14ac:dyDescent="0.25">
      <c r="A139" s="246" t="s">
        <v>103</v>
      </c>
      <c r="B139" s="247"/>
      <c r="C139" s="181"/>
      <c r="D139" s="170"/>
      <c r="E139" s="201"/>
      <c r="F139" s="14" t="s">
        <v>75</v>
      </c>
      <c r="G139" s="44">
        <v>0</v>
      </c>
      <c r="H139" s="148" t="s">
        <v>0</v>
      </c>
      <c r="I139" s="153" t="s">
        <v>0</v>
      </c>
      <c r="J139" s="66">
        <f>SUMPRODUCT(($H139="r")*(G139)+($I139="r")*(G139))+'14'!J139-K139-M139</f>
        <v>0</v>
      </c>
      <c r="K139" s="138">
        <v>0</v>
      </c>
      <c r="L139" s="139"/>
      <c r="M139" s="132">
        <v>0</v>
      </c>
      <c r="N139" s="133"/>
    </row>
    <row r="140" spans="1:14" x14ac:dyDescent="0.25">
      <c r="A140" s="246" t="s">
        <v>104</v>
      </c>
      <c r="B140" s="247"/>
      <c r="C140" s="181"/>
      <c r="D140" s="170"/>
      <c r="E140" s="201"/>
      <c r="F140" s="14" t="s">
        <v>75</v>
      </c>
      <c r="G140" s="44">
        <v>0</v>
      </c>
      <c r="H140" s="148" t="s">
        <v>0</v>
      </c>
      <c r="I140" s="153" t="s">
        <v>0</v>
      </c>
      <c r="J140" s="66">
        <f>SUMPRODUCT(($H140="r")*(G140)+($I140="r")*(G140))+'14'!J140-K140-M140</f>
        <v>0</v>
      </c>
      <c r="K140" s="138">
        <v>0</v>
      </c>
      <c r="L140" s="139"/>
      <c r="M140" s="132">
        <v>0</v>
      </c>
      <c r="N140" s="133"/>
    </row>
    <row r="141" spans="1:14" ht="15.75" thickBot="1" x14ac:dyDescent="0.3">
      <c r="A141" s="246" t="s">
        <v>105</v>
      </c>
      <c r="B141" s="247"/>
      <c r="C141" s="181"/>
      <c r="D141" s="170"/>
      <c r="E141" s="201"/>
      <c r="F141" s="14" t="s">
        <v>75</v>
      </c>
      <c r="G141" s="44">
        <v>0</v>
      </c>
      <c r="H141" s="149" t="s">
        <v>0</v>
      </c>
      <c r="I141" s="154" t="s">
        <v>0</v>
      </c>
      <c r="J141" s="66">
        <f>SUMPRODUCT(($H141="r")*(G141)+($I141="r")*(G141))+'14'!J141-K141-M141</f>
        <v>0</v>
      </c>
      <c r="K141" s="138">
        <v>0</v>
      </c>
      <c r="L141" s="139"/>
      <c r="M141" s="132">
        <v>0</v>
      </c>
      <c r="N141" s="133"/>
    </row>
    <row r="142" spans="1:14"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84"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78"/>
      <c r="B144" s="78"/>
      <c r="C144" s="171"/>
      <c r="D144" s="171"/>
      <c r="E144" s="171"/>
      <c r="F144" s="79"/>
      <c r="G144" s="22"/>
      <c r="H144" s="43"/>
      <c r="I144" s="43"/>
    </row>
    <row r="145" spans="1:11" x14ac:dyDescent="0.25">
      <c r="A145" s="77"/>
      <c r="B145" s="77"/>
      <c r="C145" s="51"/>
      <c r="D145" s="51"/>
      <c r="E145" s="51"/>
      <c r="F145" s="77"/>
      <c r="G145" s="77"/>
      <c r="H145" s="43"/>
      <c r="I145" s="43"/>
      <c r="J145" s="32"/>
    </row>
    <row r="146" spans="1:11" x14ac:dyDescent="0.25">
      <c r="A146" s="117" t="s">
        <v>110</v>
      </c>
      <c r="B146" s="77"/>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67" t="s">
        <v>0</v>
      </c>
      <c r="B148" s="268"/>
      <c r="C148" s="268"/>
      <c r="D148" s="268"/>
      <c r="E148" s="268"/>
      <c r="F148" s="269"/>
      <c r="G148" s="41">
        <v>0</v>
      </c>
      <c r="H148" s="222">
        <f>G148/60</f>
        <v>0</v>
      </c>
      <c r="I148" s="223"/>
      <c r="J148" s="35"/>
    </row>
    <row r="149" spans="1:11" x14ac:dyDescent="0.25">
      <c r="A149" s="267" t="s">
        <v>0</v>
      </c>
      <c r="B149" s="268"/>
      <c r="C149" s="268"/>
      <c r="D149" s="268"/>
      <c r="E149" s="268"/>
      <c r="F149" s="269"/>
      <c r="G149" s="41">
        <v>0</v>
      </c>
      <c r="H149" s="222">
        <f t="shared" ref="H149:H157" si="0">G149/60</f>
        <v>0</v>
      </c>
      <c r="I149" s="223"/>
      <c r="J149" s="35"/>
    </row>
    <row r="150" spans="1:11" x14ac:dyDescent="0.25">
      <c r="A150" s="267" t="s">
        <v>0</v>
      </c>
      <c r="B150" s="268"/>
      <c r="C150" s="268"/>
      <c r="D150" s="268"/>
      <c r="E150" s="268"/>
      <c r="F150" s="269"/>
      <c r="G150" s="41">
        <v>0</v>
      </c>
      <c r="H150" s="222">
        <f t="shared" si="0"/>
        <v>0</v>
      </c>
      <c r="I150" s="223"/>
      <c r="J150" s="35"/>
    </row>
    <row r="151" spans="1:11" x14ac:dyDescent="0.25">
      <c r="A151" s="267" t="s">
        <v>0</v>
      </c>
      <c r="B151" s="268"/>
      <c r="C151" s="268"/>
      <c r="D151" s="268"/>
      <c r="E151" s="268"/>
      <c r="F151" s="269"/>
      <c r="G151" s="41">
        <v>0</v>
      </c>
      <c r="H151" s="222">
        <f t="shared" si="0"/>
        <v>0</v>
      </c>
      <c r="I151" s="223"/>
      <c r="J151" s="35"/>
    </row>
    <row r="152" spans="1:11" x14ac:dyDescent="0.25">
      <c r="A152" s="267" t="s">
        <v>0</v>
      </c>
      <c r="B152" s="268"/>
      <c r="C152" s="268"/>
      <c r="D152" s="268"/>
      <c r="E152" s="268"/>
      <c r="F152" s="269"/>
      <c r="G152" s="41">
        <v>0</v>
      </c>
      <c r="H152" s="222">
        <f t="shared" si="0"/>
        <v>0</v>
      </c>
      <c r="I152" s="223"/>
      <c r="J152" s="35"/>
    </row>
    <row r="153" spans="1:11" x14ac:dyDescent="0.25">
      <c r="A153" s="267" t="s">
        <v>0</v>
      </c>
      <c r="B153" s="268"/>
      <c r="C153" s="268"/>
      <c r="D153" s="268"/>
      <c r="E153" s="268"/>
      <c r="F153" s="269"/>
      <c r="G153" s="41">
        <v>0</v>
      </c>
      <c r="H153" s="222">
        <f t="shared" si="0"/>
        <v>0</v>
      </c>
      <c r="I153" s="223"/>
      <c r="J153" s="35"/>
    </row>
    <row r="154" spans="1:11" x14ac:dyDescent="0.25">
      <c r="A154" s="267" t="s">
        <v>0</v>
      </c>
      <c r="B154" s="268"/>
      <c r="C154" s="268"/>
      <c r="D154" s="268"/>
      <c r="E154" s="268"/>
      <c r="F154" s="269"/>
      <c r="G154" s="41">
        <v>0</v>
      </c>
      <c r="H154" s="222">
        <f t="shared" si="0"/>
        <v>0</v>
      </c>
      <c r="I154" s="223"/>
      <c r="J154" s="35"/>
    </row>
    <row r="155" spans="1:11" x14ac:dyDescent="0.25">
      <c r="A155" s="267" t="s">
        <v>0</v>
      </c>
      <c r="B155" s="268"/>
      <c r="C155" s="268"/>
      <c r="D155" s="268"/>
      <c r="E155" s="268"/>
      <c r="F155" s="269"/>
      <c r="G155" s="41">
        <v>0</v>
      </c>
      <c r="H155" s="222">
        <f t="shared" si="0"/>
        <v>0</v>
      </c>
      <c r="I155" s="223"/>
      <c r="J155" s="35"/>
    </row>
    <row r="156" spans="1:11" x14ac:dyDescent="0.25">
      <c r="A156" s="267" t="s">
        <v>0</v>
      </c>
      <c r="B156" s="268"/>
      <c r="C156" s="268"/>
      <c r="D156" s="268"/>
      <c r="E156" s="268"/>
      <c r="F156" s="269"/>
      <c r="G156" s="41">
        <v>0</v>
      </c>
      <c r="H156" s="222">
        <f t="shared" si="0"/>
        <v>0</v>
      </c>
      <c r="I156" s="223"/>
      <c r="J156" s="35"/>
    </row>
    <row r="157" spans="1:11" x14ac:dyDescent="0.25">
      <c r="A157" s="267" t="s">
        <v>0</v>
      </c>
      <c r="B157" s="268"/>
      <c r="C157" s="268"/>
      <c r="D157" s="268"/>
      <c r="E157" s="268"/>
      <c r="F157" s="269"/>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0</v>
      </c>
      <c r="I159" s="219"/>
      <c r="J159" s="35"/>
    </row>
    <row r="160" spans="1:11" x14ac:dyDescent="0.25">
      <c r="A160" s="80"/>
      <c r="B160" s="80"/>
      <c r="C160" s="172"/>
      <c r="D160" s="172"/>
      <c r="E160" s="172"/>
      <c r="F160" s="92" t="s">
        <v>119</v>
      </c>
      <c r="G160" s="40">
        <v>0</v>
      </c>
      <c r="H160" s="220">
        <f>H159*G160</f>
        <v>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6"/>
      <c r="G162" s="40"/>
      <c r="H162" s="64"/>
      <c r="I162" s="64"/>
      <c r="J162" s="35"/>
    </row>
    <row r="163" spans="1:10" x14ac:dyDescent="0.25">
      <c r="A163" s="120" t="s">
        <v>124</v>
      </c>
      <c r="B163" s="39"/>
      <c r="C163" s="173"/>
      <c r="D163" s="173"/>
      <c r="E163" s="173"/>
      <c r="F163" s="76"/>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67" t="s">
        <v>0</v>
      </c>
      <c r="B165" s="268"/>
      <c r="C165" s="268"/>
      <c r="D165" s="268"/>
      <c r="E165" s="268"/>
      <c r="F165" s="269"/>
      <c r="G165" s="41">
        <v>0</v>
      </c>
      <c r="H165" s="239">
        <f>G165/60</f>
        <v>0</v>
      </c>
      <c r="I165" s="240"/>
      <c r="J165" s="35"/>
    </row>
    <row r="166" spans="1:10" x14ac:dyDescent="0.25">
      <c r="A166" s="267" t="s">
        <v>0</v>
      </c>
      <c r="B166" s="268"/>
      <c r="C166" s="268"/>
      <c r="D166" s="268"/>
      <c r="E166" s="268"/>
      <c r="F166" s="269"/>
      <c r="G166" s="41">
        <v>0</v>
      </c>
      <c r="H166" s="239">
        <f t="shared" ref="H166:H174" si="2">G166/60</f>
        <v>0</v>
      </c>
      <c r="I166" s="240"/>
      <c r="J166" s="35"/>
    </row>
    <row r="167" spans="1:10" x14ac:dyDescent="0.25">
      <c r="A167" s="267" t="s">
        <v>0</v>
      </c>
      <c r="B167" s="268"/>
      <c r="C167" s="268"/>
      <c r="D167" s="268"/>
      <c r="E167" s="268"/>
      <c r="F167" s="269"/>
      <c r="G167" s="41">
        <v>0</v>
      </c>
      <c r="H167" s="239">
        <f t="shared" si="2"/>
        <v>0</v>
      </c>
      <c r="I167" s="240"/>
      <c r="J167" s="35"/>
    </row>
    <row r="168" spans="1:10" x14ac:dyDescent="0.25">
      <c r="A168" s="267" t="s">
        <v>0</v>
      </c>
      <c r="B168" s="268"/>
      <c r="C168" s="268"/>
      <c r="D168" s="268"/>
      <c r="E168" s="268"/>
      <c r="F168" s="269"/>
      <c r="G168" s="41">
        <v>0</v>
      </c>
      <c r="H168" s="239">
        <f t="shared" si="2"/>
        <v>0</v>
      </c>
      <c r="I168" s="240"/>
      <c r="J168" s="35"/>
    </row>
    <row r="169" spans="1:10" x14ac:dyDescent="0.25">
      <c r="A169" s="267" t="s">
        <v>0</v>
      </c>
      <c r="B169" s="268"/>
      <c r="C169" s="268"/>
      <c r="D169" s="268"/>
      <c r="E169" s="268"/>
      <c r="F169" s="269"/>
      <c r="G169" s="41">
        <v>0</v>
      </c>
      <c r="H169" s="239">
        <f t="shared" si="2"/>
        <v>0</v>
      </c>
      <c r="I169" s="240"/>
      <c r="J169" s="35"/>
    </row>
    <row r="170" spans="1:10" x14ac:dyDescent="0.25">
      <c r="A170" s="267" t="s">
        <v>0</v>
      </c>
      <c r="B170" s="268"/>
      <c r="C170" s="268"/>
      <c r="D170" s="268"/>
      <c r="E170" s="268"/>
      <c r="F170" s="269"/>
      <c r="G170" s="41">
        <v>0</v>
      </c>
      <c r="H170" s="239">
        <f t="shared" si="2"/>
        <v>0</v>
      </c>
      <c r="I170" s="240"/>
      <c r="J170" s="35"/>
    </row>
    <row r="171" spans="1:10" x14ac:dyDescent="0.25">
      <c r="A171" s="267" t="s">
        <v>0</v>
      </c>
      <c r="B171" s="268"/>
      <c r="C171" s="268"/>
      <c r="D171" s="268"/>
      <c r="E171" s="268"/>
      <c r="F171" s="269"/>
      <c r="G171" s="41">
        <v>0</v>
      </c>
      <c r="H171" s="239">
        <f t="shared" si="2"/>
        <v>0</v>
      </c>
      <c r="I171" s="240"/>
      <c r="J171" s="35"/>
    </row>
    <row r="172" spans="1:10" x14ac:dyDescent="0.25">
      <c r="A172" s="267" t="s">
        <v>0</v>
      </c>
      <c r="B172" s="268"/>
      <c r="C172" s="268"/>
      <c r="D172" s="268"/>
      <c r="E172" s="268"/>
      <c r="F172" s="269"/>
      <c r="G172" s="41">
        <v>0</v>
      </c>
      <c r="H172" s="239">
        <f t="shared" si="2"/>
        <v>0</v>
      </c>
      <c r="I172" s="240"/>
      <c r="J172" s="35"/>
    </row>
    <row r="173" spans="1:10" x14ac:dyDescent="0.25">
      <c r="A173" s="267" t="s">
        <v>0</v>
      </c>
      <c r="B173" s="268"/>
      <c r="C173" s="268"/>
      <c r="D173" s="268"/>
      <c r="E173" s="268"/>
      <c r="F173" s="269"/>
      <c r="G173" s="41">
        <v>0</v>
      </c>
      <c r="H173" s="239">
        <f t="shared" ref="H173" si="3">G173/60</f>
        <v>0</v>
      </c>
      <c r="I173" s="240"/>
      <c r="J173" s="35"/>
    </row>
    <row r="174" spans="1:10" x14ac:dyDescent="0.25">
      <c r="A174" s="267" t="s">
        <v>0</v>
      </c>
      <c r="B174" s="268"/>
      <c r="C174" s="268"/>
      <c r="D174" s="268"/>
      <c r="E174" s="268"/>
      <c r="F174" s="269"/>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67" t="s">
        <v>0</v>
      </c>
      <c r="B181" s="268"/>
      <c r="C181" s="268"/>
      <c r="D181" s="268"/>
      <c r="E181" s="268"/>
      <c r="F181" s="269"/>
      <c r="G181" s="41">
        <v>0</v>
      </c>
      <c r="H181" s="222">
        <f>G181/60</f>
        <v>0</v>
      </c>
      <c r="I181" s="223"/>
      <c r="J181" s="35"/>
    </row>
    <row r="182" spans="1:11" hidden="1" x14ac:dyDescent="0.25">
      <c r="A182" s="267" t="s">
        <v>0</v>
      </c>
      <c r="B182" s="268"/>
      <c r="C182" s="268"/>
      <c r="D182" s="268"/>
      <c r="E182" s="268"/>
      <c r="F182" s="269"/>
      <c r="G182" s="41">
        <v>0</v>
      </c>
      <c r="H182" s="222">
        <f t="shared" ref="H182:H191" si="4">G182/60</f>
        <v>0</v>
      </c>
      <c r="I182" s="223"/>
      <c r="J182" s="35"/>
    </row>
    <row r="183" spans="1:11" hidden="1" x14ac:dyDescent="0.25">
      <c r="A183" s="267" t="s">
        <v>0</v>
      </c>
      <c r="B183" s="268"/>
      <c r="C183" s="268"/>
      <c r="D183" s="268"/>
      <c r="E183" s="268"/>
      <c r="F183" s="269"/>
      <c r="G183" s="41">
        <v>0</v>
      </c>
      <c r="H183" s="222">
        <f t="shared" si="4"/>
        <v>0</v>
      </c>
      <c r="I183" s="223"/>
      <c r="J183" s="35"/>
    </row>
    <row r="184" spans="1:11" hidden="1" x14ac:dyDescent="0.25">
      <c r="A184" s="267" t="s">
        <v>0</v>
      </c>
      <c r="B184" s="268"/>
      <c r="C184" s="268"/>
      <c r="D184" s="268"/>
      <c r="E184" s="268"/>
      <c r="F184" s="269"/>
      <c r="G184" s="41">
        <v>0</v>
      </c>
      <c r="H184" s="222">
        <f t="shared" si="4"/>
        <v>0</v>
      </c>
      <c r="I184" s="223"/>
      <c r="J184" s="35"/>
    </row>
    <row r="185" spans="1:11" hidden="1" x14ac:dyDescent="0.25">
      <c r="A185" s="267" t="s">
        <v>0</v>
      </c>
      <c r="B185" s="268"/>
      <c r="C185" s="268"/>
      <c r="D185" s="268"/>
      <c r="E185" s="268"/>
      <c r="F185" s="269"/>
      <c r="G185" s="41">
        <v>0</v>
      </c>
      <c r="H185" s="222">
        <f t="shared" si="4"/>
        <v>0</v>
      </c>
      <c r="I185" s="223"/>
      <c r="J185" s="35"/>
    </row>
    <row r="186" spans="1:11" hidden="1" x14ac:dyDescent="0.25">
      <c r="A186" s="267" t="s">
        <v>0</v>
      </c>
      <c r="B186" s="268"/>
      <c r="C186" s="268"/>
      <c r="D186" s="268"/>
      <c r="E186" s="268"/>
      <c r="F186" s="269"/>
      <c r="G186" s="41">
        <v>0</v>
      </c>
      <c r="H186" s="222">
        <f t="shared" si="4"/>
        <v>0</v>
      </c>
      <c r="I186" s="223"/>
      <c r="J186" s="35"/>
    </row>
    <row r="187" spans="1:11" hidden="1" x14ac:dyDescent="0.25">
      <c r="A187" s="267" t="s">
        <v>0</v>
      </c>
      <c r="B187" s="268"/>
      <c r="C187" s="268"/>
      <c r="D187" s="268"/>
      <c r="E187" s="268"/>
      <c r="F187" s="269"/>
      <c r="G187" s="41">
        <v>0</v>
      </c>
      <c r="H187" s="222">
        <f t="shared" si="4"/>
        <v>0</v>
      </c>
      <c r="I187" s="223"/>
      <c r="J187" s="35"/>
    </row>
    <row r="188" spans="1:11" hidden="1" x14ac:dyDescent="0.25">
      <c r="A188" s="267" t="s">
        <v>0</v>
      </c>
      <c r="B188" s="268"/>
      <c r="C188" s="268"/>
      <c r="D188" s="268"/>
      <c r="E188" s="268"/>
      <c r="F188" s="269"/>
      <c r="G188" s="41">
        <v>0</v>
      </c>
      <c r="H188" s="222">
        <f t="shared" si="4"/>
        <v>0</v>
      </c>
      <c r="I188" s="223"/>
      <c r="J188" s="35"/>
    </row>
    <row r="189" spans="1:11" hidden="1" x14ac:dyDescent="0.25">
      <c r="A189" s="267" t="s">
        <v>0</v>
      </c>
      <c r="B189" s="268"/>
      <c r="C189" s="268"/>
      <c r="D189" s="268"/>
      <c r="E189" s="268"/>
      <c r="F189" s="269"/>
      <c r="G189" s="41">
        <v>0</v>
      </c>
      <c r="H189" s="222">
        <f t="shared" si="4"/>
        <v>0</v>
      </c>
      <c r="I189" s="223"/>
      <c r="J189" s="35"/>
    </row>
    <row r="190" spans="1:11" hidden="1" x14ac:dyDescent="0.25">
      <c r="A190" s="267" t="s">
        <v>0</v>
      </c>
      <c r="B190" s="268"/>
      <c r="C190" s="268"/>
      <c r="D190" s="268"/>
      <c r="E190" s="268"/>
      <c r="F190" s="269"/>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67" t="s">
        <v>0</v>
      </c>
      <c r="B198" s="268"/>
      <c r="C198" s="268"/>
      <c r="D198" s="268"/>
      <c r="E198" s="268"/>
      <c r="F198" s="269"/>
      <c r="G198" s="41">
        <v>0</v>
      </c>
      <c r="H198" s="222">
        <f>G198/60</f>
        <v>0</v>
      </c>
      <c r="I198" s="223"/>
      <c r="J198" s="35"/>
    </row>
    <row r="199" spans="1:11" hidden="1" x14ac:dyDescent="0.25">
      <c r="A199" s="267" t="s">
        <v>0</v>
      </c>
      <c r="B199" s="268"/>
      <c r="C199" s="268"/>
      <c r="D199" s="268"/>
      <c r="E199" s="268"/>
      <c r="F199" s="269"/>
      <c r="G199" s="41">
        <v>0</v>
      </c>
      <c r="H199" s="222">
        <f t="shared" ref="H199:H207" si="5">G199/60</f>
        <v>0</v>
      </c>
      <c r="I199" s="223"/>
      <c r="J199" s="35"/>
    </row>
    <row r="200" spans="1:11" hidden="1" x14ac:dyDescent="0.25">
      <c r="A200" s="267" t="s">
        <v>0</v>
      </c>
      <c r="B200" s="268"/>
      <c r="C200" s="268"/>
      <c r="D200" s="268"/>
      <c r="E200" s="268"/>
      <c r="F200" s="269"/>
      <c r="G200" s="41">
        <v>0</v>
      </c>
      <c r="H200" s="222">
        <f t="shared" si="5"/>
        <v>0</v>
      </c>
      <c r="I200" s="223"/>
      <c r="J200" s="35"/>
    </row>
    <row r="201" spans="1:11" hidden="1" x14ac:dyDescent="0.25">
      <c r="A201" s="267" t="s">
        <v>0</v>
      </c>
      <c r="B201" s="268"/>
      <c r="C201" s="268"/>
      <c r="D201" s="268"/>
      <c r="E201" s="268"/>
      <c r="F201" s="269"/>
      <c r="G201" s="41">
        <v>0</v>
      </c>
      <c r="H201" s="222">
        <f t="shared" si="5"/>
        <v>0</v>
      </c>
      <c r="I201" s="223"/>
      <c r="J201" s="35"/>
    </row>
    <row r="202" spans="1:11" hidden="1" x14ac:dyDescent="0.25">
      <c r="A202" s="267" t="s">
        <v>0</v>
      </c>
      <c r="B202" s="268"/>
      <c r="C202" s="268"/>
      <c r="D202" s="268"/>
      <c r="E202" s="268"/>
      <c r="F202" s="269"/>
      <c r="G202" s="41">
        <v>0</v>
      </c>
      <c r="H202" s="222">
        <f t="shared" si="5"/>
        <v>0</v>
      </c>
      <c r="I202" s="223"/>
      <c r="J202" s="35"/>
    </row>
    <row r="203" spans="1:11" hidden="1" x14ac:dyDescent="0.25">
      <c r="A203" s="267" t="s">
        <v>0</v>
      </c>
      <c r="B203" s="268"/>
      <c r="C203" s="268"/>
      <c r="D203" s="268"/>
      <c r="E203" s="268"/>
      <c r="F203" s="269"/>
      <c r="G203" s="41">
        <v>0</v>
      </c>
      <c r="H203" s="222">
        <f t="shared" si="5"/>
        <v>0</v>
      </c>
      <c r="I203" s="223"/>
      <c r="J203" s="35"/>
    </row>
    <row r="204" spans="1:11" hidden="1" x14ac:dyDescent="0.25">
      <c r="A204" s="267" t="s">
        <v>0</v>
      </c>
      <c r="B204" s="268"/>
      <c r="C204" s="268"/>
      <c r="D204" s="268"/>
      <c r="E204" s="268"/>
      <c r="F204" s="269"/>
      <c r="G204" s="41">
        <v>0</v>
      </c>
      <c r="H204" s="222">
        <f t="shared" si="5"/>
        <v>0</v>
      </c>
      <c r="I204" s="223"/>
      <c r="J204" s="35"/>
    </row>
    <row r="205" spans="1:11" hidden="1" x14ac:dyDescent="0.25">
      <c r="A205" s="267" t="s">
        <v>0</v>
      </c>
      <c r="B205" s="268"/>
      <c r="C205" s="268"/>
      <c r="D205" s="268"/>
      <c r="E205" s="268"/>
      <c r="F205" s="269"/>
      <c r="G205" s="41">
        <v>0</v>
      </c>
      <c r="H205" s="222">
        <f t="shared" si="5"/>
        <v>0</v>
      </c>
      <c r="I205" s="223"/>
      <c r="J205" s="35"/>
    </row>
    <row r="206" spans="1:11" hidden="1" x14ac:dyDescent="0.25">
      <c r="A206" s="267" t="s">
        <v>0</v>
      </c>
      <c r="B206" s="268"/>
      <c r="C206" s="268"/>
      <c r="D206" s="268"/>
      <c r="E206" s="268"/>
      <c r="F206" s="269"/>
      <c r="G206" s="41">
        <v>0</v>
      </c>
      <c r="H206" s="222">
        <f t="shared" si="5"/>
        <v>0</v>
      </c>
      <c r="I206" s="223"/>
      <c r="J206" s="35"/>
    </row>
    <row r="207" spans="1:11" hidden="1" x14ac:dyDescent="0.25">
      <c r="A207" s="267" t="s">
        <v>0</v>
      </c>
      <c r="B207" s="268"/>
      <c r="C207" s="268"/>
      <c r="D207" s="268"/>
      <c r="E207" s="268"/>
      <c r="F207" s="269"/>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0</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73" t="s">
        <v>0</v>
      </c>
      <c r="B216" s="273"/>
      <c r="C216" s="273"/>
      <c r="D216" s="273"/>
      <c r="E216" s="273"/>
      <c r="F216" s="273"/>
      <c r="G216" s="273"/>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0</v>
      </c>
      <c r="I218" s="271"/>
    </row>
    <row r="219" spans="1:10" x14ac:dyDescent="0.25">
      <c r="A219" s="2" t="s">
        <v>0</v>
      </c>
      <c r="H219" s="86" t="s">
        <v>0</v>
      </c>
      <c r="I219" s="86"/>
    </row>
  </sheetData>
  <sheetProtection password="CEEF" sheet="1" objects="1" scenarios="1" formatRows="0"/>
  <mergeCells count="234">
    <mergeCell ref="A2:N2"/>
    <mergeCell ref="C26:D26"/>
    <mergeCell ref="C46:D46"/>
    <mergeCell ref="C66:D66"/>
    <mergeCell ref="C86:D86"/>
    <mergeCell ref="C106:D106"/>
    <mergeCell ref="C126:D126"/>
    <mergeCell ref="A204:F204"/>
    <mergeCell ref="A3:B3"/>
    <mergeCell ref="C6:D6"/>
    <mergeCell ref="J4:N4"/>
    <mergeCell ref="A155:F155"/>
    <mergeCell ref="H159:I159"/>
    <mergeCell ref="A122:F122"/>
    <mergeCell ref="A123:F123"/>
    <mergeCell ref="A142:F142"/>
    <mergeCell ref="H147:I147"/>
    <mergeCell ref="H148:I148"/>
    <mergeCell ref="H157:I157"/>
    <mergeCell ref="H158:I158"/>
    <mergeCell ref="H150:I150"/>
    <mergeCell ref="H151:I151"/>
    <mergeCell ref="H152:I152"/>
    <mergeCell ref="A159:G159"/>
    <mergeCell ref="A27:B27"/>
    <mergeCell ref="A28:B28"/>
    <mergeCell ref="A29:B29"/>
    <mergeCell ref="A30:B30"/>
    <mergeCell ref="A31:B31"/>
    <mergeCell ref="C5:D5"/>
    <mergeCell ref="H5:I5"/>
    <mergeCell ref="A22:F22"/>
    <mergeCell ref="A7:B7"/>
    <mergeCell ref="A8:B8"/>
    <mergeCell ref="A9:B9"/>
    <mergeCell ref="A10:B10"/>
    <mergeCell ref="A11:B11"/>
    <mergeCell ref="A12:B12"/>
    <mergeCell ref="A13:B13"/>
    <mergeCell ref="A15:B15"/>
    <mergeCell ref="A16:B16"/>
    <mergeCell ref="A17:B17"/>
    <mergeCell ref="A18:B18"/>
    <mergeCell ref="A19:B19"/>
    <mergeCell ref="A20:B20"/>
    <mergeCell ref="A21:B21"/>
    <mergeCell ref="A158:F158"/>
    <mergeCell ref="A206:F206"/>
    <mergeCell ref="A173:F173"/>
    <mergeCell ref="A174:F174"/>
    <mergeCell ref="A181:F181"/>
    <mergeCell ref="A182:F182"/>
    <mergeCell ref="A183:F183"/>
    <mergeCell ref="A184:F184"/>
    <mergeCell ref="A185:F185"/>
    <mergeCell ref="A186:F186"/>
    <mergeCell ref="A187:F187"/>
    <mergeCell ref="A188:F188"/>
    <mergeCell ref="A189:F189"/>
    <mergeCell ref="A190:F190"/>
    <mergeCell ref="A198:F198"/>
    <mergeCell ref="A199:F199"/>
    <mergeCell ref="A200:F200"/>
    <mergeCell ref="A201:F201"/>
    <mergeCell ref="A202:F202"/>
    <mergeCell ref="A203:F203"/>
    <mergeCell ref="A191:F191"/>
    <mergeCell ref="A205:F205"/>
    <mergeCell ref="A1:N1"/>
    <mergeCell ref="H218:I218"/>
    <mergeCell ref="A23:F23"/>
    <mergeCell ref="A143:F143"/>
    <mergeCell ref="A42:F42"/>
    <mergeCell ref="A43:F43"/>
    <mergeCell ref="A62:F62"/>
    <mergeCell ref="A63:F63"/>
    <mergeCell ref="A82:F82"/>
    <mergeCell ref="A83:F83"/>
    <mergeCell ref="A102:F102"/>
    <mergeCell ref="A103:F103"/>
    <mergeCell ref="H166:I166"/>
    <mergeCell ref="H167:I167"/>
    <mergeCell ref="H149:I149"/>
    <mergeCell ref="H164:I164"/>
    <mergeCell ref="H156:I156"/>
    <mergeCell ref="A148:F148"/>
    <mergeCell ref="A149:F149"/>
    <mergeCell ref="A150:F150"/>
    <mergeCell ref="A151:F151"/>
    <mergeCell ref="A152:F152"/>
    <mergeCell ref="A153:F153"/>
    <mergeCell ref="A154:F154"/>
    <mergeCell ref="H154:I154"/>
    <mergeCell ref="H155:I155"/>
    <mergeCell ref="H153:I153"/>
    <mergeCell ref="A128:B128"/>
    <mergeCell ref="A156:F156"/>
    <mergeCell ref="A157:F157"/>
    <mergeCell ref="A140:B140"/>
    <mergeCell ref="A141:B141"/>
    <mergeCell ref="A135:B135"/>
    <mergeCell ref="A136:B136"/>
    <mergeCell ref="A137:B137"/>
    <mergeCell ref="A138:B138"/>
    <mergeCell ref="A139:B139"/>
    <mergeCell ref="A129:B129"/>
    <mergeCell ref="A130:B130"/>
    <mergeCell ref="A131:B131"/>
    <mergeCell ref="A132:B132"/>
    <mergeCell ref="A133:B133"/>
    <mergeCell ref="H198:I198"/>
    <mergeCell ref="H199:I199"/>
    <mergeCell ref="H200:I200"/>
    <mergeCell ref="H190:I190"/>
    <mergeCell ref="H191:I191"/>
    <mergeCell ref="H193:I193"/>
    <mergeCell ref="H197:I197"/>
    <mergeCell ref="H176:I176"/>
    <mergeCell ref="H172:I172"/>
    <mergeCell ref="H174:I174"/>
    <mergeCell ref="H186:I186"/>
    <mergeCell ref="H187:I187"/>
    <mergeCell ref="H188:I188"/>
    <mergeCell ref="H189:I189"/>
    <mergeCell ref="H160:I160"/>
    <mergeCell ref="A175:G175"/>
    <mergeCell ref="H175:I175"/>
    <mergeCell ref="H171:I171"/>
    <mergeCell ref="H173:I173"/>
    <mergeCell ref="H165:I165"/>
    <mergeCell ref="A192:G192"/>
    <mergeCell ref="H192:I192"/>
    <mergeCell ref="H180:I180"/>
    <mergeCell ref="H181:I181"/>
    <mergeCell ref="H182:I182"/>
    <mergeCell ref="H183:I183"/>
    <mergeCell ref="H184:I184"/>
    <mergeCell ref="H185:I185"/>
    <mergeCell ref="H169:I169"/>
    <mergeCell ref="H170:I170"/>
    <mergeCell ref="A165:F165"/>
    <mergeCell ref="A166:F166"/>
    <mergeCell ref="A167:F167"/>
    <mergeCell ref="A168:F168"/>
    <mergeCell ref="A169:F169"/>
    <mergeCell ref="A170:F170"/>
    <mergeCell ref="A171:F171"/>
    <mergeCell ref="A172:F172"/>
    <mergeCell ref="H217:I217"/>
    <mergeCell ref="H207:I207"/>
    <mergeCell ref="A208:G208"/>
    <mergeCell ref="H208:I208"/>
    <mergeCell ref="H209:I209"/>
    <mergeCell ref="A216:G216"/>
    <mergeCell ref="H216:I216"/>
    <mergeCell ref="H215:I215"/>
    <mergeCell ref="A215:G215"/>
    <mergeCell ref="A213:G213"/>
    <mergeCell ref="H213:I213"/>
    <mergeCell ref="H212:I212"/>
    <mergeCell ref="A207:F207"/>
    <mergeCell ref="H206:I206"/>
    <mergeCell ref="H204:I204"/>
    <mergeCell ref="H205:I205"/>
    <mergeCell ref="H201:I201"/>
    <mergeCell ref="H202:I202"/>
    <mergeCell ref="H168:I168"/>
    <mergeCell ref="H203:I203"/>
    <mergeCell ref="A33:B33"/>
    <mergeCell ref="A35:B35"/>
    <mergeCell ref="A36:B36"/>
    <mergeCell ref="A37:B37"/>
    <mergeCell ref="A38:B38"/>
    <mergeCell ref="A57:B57"/>
    <mergeCell ref="A58:B58"/>
    <mergeCell ref="A59:B59"/>
    <mergeCell ref="A81:B81"/>
    <mergeCell ref="A87:B87"/>
    <mergeCell ref="A88:B88"/>
    <mergeCell ref="A89:B89"/>
    <mergeCell ref="A90:B90"/>
    <mergeCell ref="A77:B77"/>
    <mergeCell ref="A78:B78"/>
    <mergeCell ref="A79:B79"/>
    <mergeCell ref="A80:B80"/>
    <mergeCell ref="A32:B32"/>
    <mergeCell ref="A49:B49"/>
    <mergeCell ref="A50:B50"/>
    <mergeCell ref="A51:B51"/>
    <mergeCell ref="A76:B76"/>
    <mergeCell ref="A52:B52"/>
    <mergeCell ref="A53:B53"/>
    <mergeCell ref="A39:B39"/>
    <mergeCell ref="A40:B40"/>
    <mergeCell ref="A41:B41"/>
    <mergeCell ref="A47:B47"/>
    <mergeCell ref="A48:B48"/>
    <mergeCell ref="A60:B60"/>
    <mergeCell ref="A61:B61"/>
    <mergeCell ref="A70:B70"/>
    <mergeCell ref="A71:B71"/>
    <mergeCell ref="A72:B72"/>
    <mergeCell ref="A73:B73"/>
    <mergeCell ref="A75:B75"/>
    <mergeCell ref="A67:B67"/>
    <mergeCell ref="A68:B68"/>
    <mergeCell ref="A107:B107"/>
    <mergeCell ref="A108:B108"/>
    <mergeCell ref="A109:B109"/>
    <mergeCell ref="A110:B110"/>
    <mergeCell ref="A111:B111"/>
    <mergeCell ref="A69:B69"/>
    <mergeCell ref="A55:B55"/>
    <mergeCell ref="A56:B56"/>
    <mergeCell ref="A100:B100"/>
    <mergeCell ref="A101:B101"/>
    <mergeCell ref="A91:B91"/>
    <mergeCell ref="A92:B92"/>
    <mergeCell ref="A93:B93"/>
    <mergeCell ref="A95:B95"/>
    <mergeCell ref="A96:B96"/>
    <mergeCell ref="A97:B97"/>
    <mergeCell ref="A98:B98"/>
    <mergeCell ref="A99:B99"/>
    <mergeCell ref="A118:B118"/>
    <mergeCell ref="A119:B119"/>
    <mergeCell ref="A120:B120"/>
    <mergeCell ref="A121:B121"/>
    <mergeCell ref="A127:B127"/>
    <mergeCell ref="A112:B112"/>
    <mergeCell ref="A113:B113"/>
    <mergeCell ref="A115:B115"/>
    <mergeCell ref="A116:B116"/>
    <mergeCell ref="A117:B117"/>
  </mergeCells>
  <pageMargins left="0.70866141732283505" right="0.70866141732283505" top="0.74803149606299202" bottom="0.74803149606299202" header="0.31496062992126" footer="0.31496062992126"/>
  <pageSetup orientation="landscape" horizontalDpi="4294967294" verticalDpi="0" r:id="rId1"/>
  <headerFooter differentFirst="1">
    <oddHeader xml:space="preserve">&amp;L&amp;"-,Gras italique" &amp;C&amp;"+,Gras italique"&amp;8Présences 2016
Paie : 15 </oddHeader>
    <oddFooter xml:space="preserve">&amp;C &amp;P / 7&amp;R </oddFooter>
    <firstHeader xml:space="preserve">&amp;L&amp;"-,Gras" &amp;C&amp;"-,Gras italique"&amp;16 </firstHeader>
    <firstFooter xml:space="preserve">&amp;C </firstFooter>
  </headerFooter>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tabColor rgb="FFFF0000"/>
  </sheetPr>
  <dimension ref="A1:Q219"/>
  <sheetViews>
    <sheetView showGridLines="0" zoomScaleNormal="100" zoomScalePageLayoutView="140" workbookViewId="0">
      <pane ySplit="5" topLeftCell="A132" activePane="bottomLeft" state="frozen"/>
      <selection activeCell="R16" sqref="R16"/>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142</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'15'!I126+1</f>
        <v>42569</v>
      </c>
      <c r="I6" s="81">
        <f>H126+1</f>
        <v>42576</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f>SUMPRODUCT(($H7="r")*(G7)+($I7="r")*(G7))+'15'!J7-K7-M7</f>
        <v>0</v>
      </c>
      <c r="K7" s="138">
        <v>0</v>
      </c>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SUMPRODUCT(($H8="r")*(G8)+($I8="r")*(G8))+'15'!J8-K8-M8</f>
        <v>0</v>
      </c>
      <c r="K8" s="138">
        <v>0</v>
      </c>
      <c r="L8" s="139"/>
      <c r="M8" s="132">
        <v>0</v>
      </c>
      <c r="N8" s="133"/>
    </row>
    <row r="9" spans="1:15" ht="14.25" customHeight="1" x14ac:dyDescent="0.25">
      <c r="A9" s="206" t="s">
        <v>15</v>
      </c>
      <c r="B9" s="207"/>
      <c r="C9" s="52" t="s">
        <v>0</v>
      </c>
      <c r="D9" s="52"/>
      <c r="E9" s="193"/>
      <c r="F9" s="14" t="s">
        <v>75</v>
      </c>
      <c r="G9" s="54">
        <v>0</v>
      </c>
      <c r="H9" s="148" t="s">
        <v>0</v>
      </c>
      <c r="I9" s="153" t="s">
        <v>0</v>
      </c>
      <c r="J9" s="66">
        <f>SUMPRODUCT(($H9="r")*(G9)+($I9="r")*(G9))+'15'!J9-K9-M9</f>
        <v>0</v>
      </c>
      <c r="K9" s="138">
        <v>0</v>
      </c>
      <c r="L9" s="139"/>
      <c r="M9" s="132">
        <v>0</v>
      </c>
      <c r="N9" s="133"/>
    </row>
    <row r="10" spans="1:15" ht="14.25" customHeight="1" x14ac:dyDescent="0.25">
      <c r="A10" s="206" t="s">
        <v>155</v>
      </c>
      <c r="B10" s="207"/>
      <c r="C10" s="52" t="s">
        <v>0</v>
      </c>
      <c r="D10" s="52"/>
      <c r="E10" s="193"/>
      <c r="F10" s="14" t="s">
        <v>156</v>
      </c>
      <c r="G10" s="54">
        <v>45</v>
      </c>
      <c r="H10" s="148" t="s">
        <v>0</v>
      </c>
      <c r="I10" s="153" t="s">
        <v>0</v>
      </c>
      <c r="J10" s="66">
        <f>SUMPRODUCT(($H10="r")*(G10)+($I10="r")*(G10))+'15'!J10-K10-M10</f>
        <v>0</v>
      </c>
      <c r="K10" s="138">
        <v>0</v>
      </c>
      <c r="L10" s="139"/>
      <c r="M10" s="132">
        <v>0</v>
      </c>
      <c r="N10" s="133"/>
      <c r="O10" s="3"/>
    </row>
    <row r="11" spans="1:15" ht="14.25" customHeight="1" x14ac:dyDescent="0.25">
      <c r="A11" s="206" t="s">
        <v>157</v>
      </c>
      <c r="B11" s="207"/>
      <c r="C11" s="52"/>
      <c r="D11" s="52"/>
      <c r="E11" s="193"/>
      <c r="F11" s="14" t="s">
        <v>158</v>
      </c>
      <c r="G11" s="54">
        <v>30</v>
      </c>
      <c r="H11" s="148" t="s">
        <v>0</v>
      </c>
      <c r="I11" s="153" t="s">
        <v>0</v>
      </c>
      <c r="J11" s="66">
        <f>SUMPRODUCT(($H11="r")*(G11)+($I11="r")*(G11))+'15'!J11-K11-M11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0</v>
      </c>
      <c r="I12" s="153" t="s">
        <v>0</v>
      </c>
      <c r="J12" s="66">
        <f>SUMPRODUCT(($H12="r")*(G12)+($I12="r")*(G12))+'15'!J12-K12-M12</f>
        <v>0</v>
      </c>
      <c r="K12" s="138">
        <v>0</v>
      </c>
      <c r="L12" s="139"/>
      <c r="M12" s="132">
        <v>0</v>
      </c>
      <c r="N12" s="133"/>
    </row>
    <row r="13" spans="1:15" ht="15.75" thickBot="1" x14ac:dyDescent="0.3">
      <c r="A13" s="206" t="s">
        <v>161</v>
      </c>
      <c r="B13" s="207"/>
      <c r="C13" s="162"/>
      <c r="D13" s="162"/>
      <c r="E13" s="194"/>
      <c r="F13" s="14" t="s">
        <v>162</v>
      </c>
      <c r="G13" s="54">
        <v>90</v>
      </c>
      <c r="H13" s="149" t="s">
        <v>0</v>
      </c>
      <c r="I13" s="154" t="s">
        <v>0</v>
      </c>
      <c r="J13" s="66">
        <f>SUMPRODUCT(($H13="r")*(G13)+($I13="r")*(G13))+'15'!J13-K13-M13</f>
        <v>0</v>
      </c>
      <c r="K13" s="138">
        <v>0</v>
      </c>
      <c r="L13" s="140"/>
      <c r="M13" s="132">
        <v>0</v>
      </c>
      <c r="N13" s="134"/>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56" t="s">
        <v>0</v>
      </c>
    </row>
    <row r="15" spans="1:15" x14ac:dyDescent="0.25">
      <c r="A15" s="206" t="s">
        <v>163</v>
      </c>
      <c r="B15" s="207"/>
      <c r="C15" s="164"/>
      <c r="D15" s="164"/>
      <c r="E15" s="196"/>
      <c r="F15" s="14" t="s">
        <v>165</v>
      </c>
      <c r="G15" s="54">
        <v>60</v>
      </c>
      <c r="H15" s="147" t="s">
        <v>0</v>
      </c>
      <c r="I15" s="152" t="s">
        <v>0</v>
      </c>
      <c r="J15" s="66">
        <f>SUMPRODUCT(($H15="r")*(G15)+($I15="r")*(G15))+'15'!J15-K15-M15</f>
        <v>0</v>
      </c>
      <c r="K15" s="138">
        <v>0</v>
      </c>
      <c r="L15" s="141"/>
      <c r="M15" s="132">
        <v>0</v>
      </c>
      <c r="N15" s="135"/>
    </row>
    <row r="16" spans="1:15" x14ac:dyDescent="0.25">
      <c r="A16" s="206" t="s">
        <v>164</v>
      </c>
      <c r="B16" s="207"/>
      <c r="C16" s="52"/>
      <c r="D16" s="52"/>
      <c r="E16" s="193"/>
      <c r="F16" s="14" t="s">
        <v>166</v>
      </c>
      <c r="G16" s="54">
        <v>60</v>
      </c>
      <c r="H16" s="148" t="s">
        <v>0</v>
      </c>
      <c r="I16" s="153" t="s">
        <v>0</v>
      </c>
      <c r="J16" s="66">
        <f>SUMPRODUCT(($H16="r")*(G16)+($I16="r")*(G16))+'15'!J16-K16-M16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SUMPRODUCT(($H17="r")*(G17)+($I17="r")*(G17))+'15'!J17-K17-M17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SUMPRODUCT(($H18="r")*(G18)+($I18="r")*(G18))+'15'!J18-K18-M18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SUMPRODUCT(($H19="r")*(G19)+($I19="r")*(G19))+'15'!J19-K19-M19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SUMPRODUCT(($H20="r")*(G20)+($I20="r")*(G20))+'15'!J20-K20-M20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SUMPRODUCT(($H21="r")*(G21)+($I21="r")*(G21))+'15'!J21-K21-M21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04"/>
    </row>
    <row r="26" spans="1:14" ht="15.75" thickBot="1" x14ac:dyDescent="0.3">
      <c r="A26" s="114" t="s">
        <v>3</v>
      </c>
      <c r="B26" s="94" t="s">
        <v>115</v>
      </c>
      <c r="C26" s="213" t="s">
        <v>153</v>
      </c>
      <c r="D26" s="214"/>
      <c r="E26" s="192" t="s">
        <v>151</v>
      </c>
      <c r="F26" s="122" t="s">
        <v>126</v>
      </c>
      <c r="G26" s="47" t="s">
        <v>2</v>
      </c>
      <c r="H26" s="81">
        <f>H6+1</f>
        <v>42570</v>
      </c>
      <c r="I26" s="81">
        <f>I6+1</f>
        <v>42577</v>
      </c>
      <c r="J26" s="125" t="s">
        <v>77</v>
      </c>
      <c r="K26" s="126" t="s">
        <v>76</v>
      </c>
      <c r="L26" s="127" t="s">
        <v>6</v>
      </c>
      <c r="M26" s="123" t="s">
        <v>76</v>
      </c>
      <c r="N26" s="124" t="s">
        <v>6</v>
      </c>
    </row>
    <row r="27" spans="1:14" x14ac:dyDescent="0.25">
      <c r="A27" s="206" t="s">
        <v>16</v>
      </c>
      <c r="B27" s="207"/>
      <c r="C27" s="166" t="s">
        <v>0</v>
      </c>
      <c r="D27" s="166"/>
      <c r="E27" s="197"/>
      <c r="F27" s="115" t="s">
        <v>75</v>
      </c>
      <c r="G27" s="30">
        <v>0</v>
      </c>
      <c r="H27" s="147" t="s">
        <v>0</v>
      </c>
      <c r="I27" s="152" t="s">
        <v>0</v>
      </c>
      <c r="J27" s="66">
        <f>SUMPRODUCT(($H27="r")*(G27)+($I27="r")*(G27))+'15'!J27-K27-M27</f>
        <v>0</v>
      </c>
      <c r="K27" s="138">
        <v>0</v>
      </c>
      <c r="L27" s="139" t="s">
        <v>0</v>
      </c>
      <c r="M27" s="132">
        <v>0</v>
      </c>
      <c r="N27" s="133" t="s">
        <v>0</v>
      </c>
    </row>
    <row r="28" spans="1:14" x14ac:dyDescent="0.25">
      <c r="A28" s="206" t="s">
        <v>17</v>
      </c>
      <c r="B28" s="207"/>
      <c r="C28" s="166"/>
      <c r="D28" s="166"/>
      <c r="E28" s="198"/>
      <c r="F28" s="14" t="s">
        <v>75</v>
      </c>
      <c r="G28" s="44">
        <v>0</v>
      </c>
      <c r="H28" s="148" t="s">
        <v>0</v>
      </c>
      <c r="I28" s="153" t="s">
        <v>0</v>
      </c>
      <c r="J28" s="66">
        <f>SUMPRODUCT(($H28="r")*(G28)+($I28="r")*(G28))+'15'!J28-K28-M28</f>
        <v>0</v>
      </c>
      <c r="K28" s="138">
        <v>0</v>
      </c>
      <c r="L28" s="139"/>
      <c r="M28" s="132">
        <v>0</v>
      </c>
      <c r="N28" s="133"/>
    </row>
    <row r="29" spans="1:14" x14ac:dyDescent="0.25">
      <c r="A29" s="206" t="s">
        <v>18</v>
      </c>
      <c r="B29" s="207"/>
      <c r="C29" s="166"/>
      <c r="D29" s="166"/>
      <c r="E29" s="198"/>
      <c r="F29" s="14" t="s">
        <v>75</v>
      </c>
      <c r="G29" s="44">
        <v>0</v>
      </c>
      <c r="H29" s="148" t="s">
        <v>0</v>
      </c>
      <c r="I29" s="153" t="s">
        <v>0</v>
      </c>
      <c r="J29" s="66">
        <f>SUMPRODUCT(($H29="r")*(G29)+($I29="r")*(G29))+'15'!J29-K29-M29</f>
        <v>0</v>
      </c>
      <c r="K29" s="138">
        <v>0</v>
      </c>
      <c r="L29" s="139"/>
      <c r="M29" s="132">
        <v>0</v>
      </c>
      <c r="N29" s="133"/>
    </row>
    <row r="30" spans="1:14" x14ac:dyDescent="0.25">
      <c r="A30" s="206" t="s">
        <v>19</v>
      </c>
      <c r="B30" s="207"/>
      <c r="C30" s="166"/>
      <c r="D30" s="166"/>
      <c r="E30" s="198"/>
      <c r="F30" s="14" t="s">
        <v>75</v>
      </c>
      <c r="G30" s="44">
        <v>0</v>
      </c>
      <c r="H30" s="148" t="s">
        <v>0</v>
      </c>
      <c r="I30" s="153" t="s">
        <v>0</v>
      </c>
      <c r="J30" s="66">
        <f>SUMPRODUCT(($H30="r")*(G30)+($I30="r")*(G30))+'15'!J30-K30-M30</f>
        <v>0</v>
      </c>
      <c r="K30" s="138">
        <v>0</v>
      </c>
      <c r="L30" s="139"/>
      <c r="M30" s="132">
        <v>0</v>
      </c>
      <c r="N30" s="133"/>
    </row>
    <row r="31" spans="1:14" x14ac:dyDescent="0.25">
      <c r="A31" s="206" t="s">
        <v>20</v>
      </c>
      <c r="B31" s="207"/>
      <c r="C31" s="166"/>
      <c r="D31" s="166"/>
      <c r="E31" s="198"/>
      <c r="F31" s="14" t="s">
        <v>75</v>
      </c>
      <c r="G31" s="44">
        <v>0</v>
      </c>
      <c r="H31" s="148" t="s">
        <v>0</v>
      </c>
      <c r="I31" s="153" t="s">
        <v>0</v>
      </c>
      <c r="J31" s="66">
        <f>SUMPRODUCT(($H31="r")*(G31)+($I31="r")*(G31))+'15'!J31-K31-M31</f>
        <v>0</v>
      </c>
      <c r="K31" s="138">
        <v>0</v>
      </c>
      <c r="L31" s="139"/>
      <c r="M31" s="132">
        <v>0</v>
      </c>
      <c r="N31" s="133"/>
    </row>
    <row r="32" spans="1:14" x14ac:dyDescent="0.25">
      <c r="A32" s="206" t="s">
        <v>21</v>
      </c>
      <c r="B32" s="207"/>
      <c r="C32" s="166"/>
      <c r="D32" s="166"/>
      <c r="E32" s="198"/>
      <c r="F32" s="14" t="s">
        <v>75</v>
      </c>
      <c r="G32" s="44">
        <v>0</v>
      </c>
      <c r="H32" s="148" t="s">
        <v>0</v>
      </c>
      <c r="I32" s="153" t="s">
        <v>0</v>
      </c>
      <c r="J32" s="66">
        <f>SUMPRODUCT(($H32="r")*(G32)+($I32="r")*(G32))+'15'!J32-K32-M32</f>
        <v>0</v>
      </c>
      <c r="K32" s="138">
        <v>0</v>
      </c>
      <c r="L32" s="139"/>
      <c r="M32" s="132">
        <v>0</v>
      </c>
      <c r="N32" s="133"/>
    </row>
    <row r="33" spans="1:17" ht="15.75" thickBot="1" x14ac:dyDescent="0.3">
      <c r="A33" s="206" t="s">
        <v>22</v>
      </c>
      <c r="B33" s="207"/>
      <c r="C33" s="168"/>
      <c r="D33" s="168"/>
      <c r="E33" s="199"/>
      <c r="F33" s="14" t="s">
        <v>75</v>
      </c>
      <c r="G33" s="44">
        <v>0</v>
      </c>
      <c r="H33" s="149" t="s">
        <v>0</v>
      </c>
      <c r="I33" s="154" t="s">
        <v>0</v>
      </c>
      <c r="J33" s="66">
        <f>SUMPRODUCT(($H33="r")*(G33)+($I33="r")*(G33))+'15'!J33-K33-M33</f>
        <v>0</v>
      </c>
      <c r="K33" s="138">
        <v>0</v>
      </c>
      <c r="L33" s="140"/>
      <c r="M33" s="132">
        <v>0</v>
      </c>
      <c r="N33" s="134"/>
    </row>
    <row r="34" spans="1:17" ht="15.75" thickBot="1" x14ac:dyDescent="0.3">
      <c r="A34" s="29" t="s">
        <v>109</v>
      </c>
      <c r="B34" s="53"/>
      <c r="C34" s="163"/>
      <c r="D34" s="163"/>
      <c r="E34" s="195"/>
      <c r="F34" s="74" t="s">
        <v>75</v>
      </c>
      <c r="G34" s="75">
        <v>0</v>
      </c>
      <c r="H34" s="73"/>
      <c r="I34" s="67"/>
      <c r="J34" s="55" t="s">
        <v>0</v>
      </c>
      <c r="K34" s="98">
        <v>0</v>
      </c>
      <c r="L34" s="136" t="s">
        <v>0</v>
      </c>
      <c r="M34" s="98">
        <v>0</v>
      </c>
      <c r="N34" s="56" t="s">
        <v>0</v>
      </c>
    </row>
    <row r="35" spans="1:17" x14ac:dyDescent="0.25">
      <c r="A35" s="206" t="s">
        <v>23</v>
      </c>
      <c r="B35" s="207"/>
      <c r="C35" s="165"/>
      <c r="D35" s="165"/>
      <c r="E35" s="197"/>
      <c r="F35" s="14" t="s">
        <v>75</v>
      </c>
      <c r="G35" s="44">
        <v>0</v>
      </c>
      <c r="H35" s="147" t="s">
        <v>0</v>
      </c>
      <c r="I35" s="152" t="s">
        <v>0</v>
      </c>
      <c r="J35" s="66">
        <f>SUMPRODUCT(($H35="r")*(G35)+($I35="r")*(G35))+'15'!J35-K35-M35</f>
        <v>0</v>
      </c>
      <c r="K35" s="138">
        <v>0</v>
      </c>
      <c r="L35" s="141"/>
      <c r="M35" s="132">
        <v>0</v>
      </c>
      <c r="N35" s="135"/>
    </row>
    <row r="36" spans="1:17" x14ac:dyDescent="0.25">
      <c r="A36" s="206" t="s">
        <v>24</v>
      </c>
      <c r="B36" s="207"/>
      <c r="C36" s="166"/>
      <c r="D36" s="166"/>
      <c r="E36" s="198"/>
      <c r="F36" s="14" t="s">
        <v>75</v>
      </c>
      <c r="G36" s="44">
        <v>0</v>
      </c>
      <c r="H36" s="148" t="s">
        <v>0</v>
      </c>
      <c r="I36" s="153" t="s">
        <v>0</v>
      </c>
      <c r="J36" s="66">
        <f>SUMPRODUCT(($H36="r")*(G36)+($I36="r")*(G36))+'15'!J36-K36-M36</f>
        <v>0</v>
      </c>
      <c r="K36" s="138">
        <v>0</v>
      </c>
      <c r="L36" s="139"/>
      <c r="M36" s="132">
        <v>0</v>
      </c>
      <c r="N36" s="133"/>
    </row>
    <row r="37" spans="1:17" x14ac:dyDescent="0.25">
      <c r="A37" s="206" t="s">
        <v>59</v>
      </c>
      <c r="B37" s="207"/>
      <c r="C37" s="166"/>
      <c r="D37" s="166"/>
      <c r="E37" s="198"/>
      <c r="F37" s="14" t="s">
        <v>75</v>
      </c>
      <c r="G37" s="44">
        <v>0</v>
      </c>
      <c r="H37" s="148" t="s">
        <v>0</v>
      </c>
      <c r="I37" s="153" t="s">
        <v>0</v>
      </c>
      <c r="J37" s="66">
        <f>SUMPRODUCT(($H37="r")*(G37)+($I37="r")*(G37))+'15'!J37-K37-M37</f>
        <v>0</v>
      </c>
      <c r="K37" s="138">
        <v>0</v>
      </c>
      <c r="L37" s="139"/>
      <c r="M37" s="132">
        <v>0</v>
      </c>
      <c r="N37" s="133"/>
    </row>
    <row r="38" spans="1:17" x14ac:dyDescent="0.25">
      <c r="A38" s="206" t="s">
        <v>82</v>
      </c>
      <c r="B38" s="207"/>
      <c r="C38" s="166"/>
      <c r="D38" s="166"/>
      <c r="E38" s="198"/>
      <c r="F38" s="14" t="s">
        <v>75</v>
      </c>
      <c r="G38" s="30">
        <v>0</v>
      </c>
      <c r="H38" s="148" t="s">
        <v>0</v>
      </c>
      <c r="I38" s="153" t="s">
        <v>0</v>
      </c>
      <c r="J38" s="66">
        <f>SUMPRODUCT(($H38="r")*(G38)+($I38="r")*(G38))+'15'!J38-K38-M38</f>
        <v>0</v>
      </c>
      <c r="K38" s="138">
        <v>0</v>
      </c>
      <c r="L38" s="139"/>
      <c r="M38" s="132">
        <v>0</v>
      </c>
      <c r="N38" s="133"/>
    </row>
    <row r="39" spans="1:17" x14ac:dyDescent="0.25">
      <c r="A39" s="208" t="s">
        <v>83</v>
      </c>
      <c r="B39" s="207"/>
      <c r="C39" s="166"/>
      <c r="D39" s="166"/>
      <c r="E39" s="198"/>
      <c r="F39" s="14" t="s">
        <v>75</v>
      </c>
      <c r="G39" s="30">
        <v>0</v>
      </c>
      <c r="H39" s="148" t="s">
        <v>0</v>
      </c>
      <c r="I39" s="153" t="s">
        <v>0</v>
      </c>
      <c r="J39" s="66">
        <f>SUMPRODUCT(($H39="r")*(G39)+($I39="r")*(G39))+'15'!J39-K39-M39</f>
        <v>0</v>
      </c>
      <c r="K39" s="138">
        <v>0</v>
      </c>
      <c r="L39" s="139"/>
      <c r="M39" s="132">
        <v>0</v>
      </c>
      <c r="N39" s="133"/>
      <c r="P39" s="3"/>
    </row>
    <row r="40" spans="1:17" x14ac:dyDescent="0.25">
      <c r="A40" s="206" t="s">
        <v>84</v>
      </c>
      <c r="B40" s="207"/>
      <c r="C40" s="166"/>
      <c r="D40" s="166"/>
      <c r="E40" s="198"/>
      <c r="F40" s="14" t="s">
        <v>75</v>
      </c>
      <c r="G40" s="30">
        <v>0</v>
      </c>
      <c r="H40" s="148" t="s">
        <v>0</v>
      </c>
      <c r="I40" s="153" t="s">
        <v>0</v>
      </c>
      <c r="J40" s="66">
        <f>SUMPRODUCT(($H40="r")*(G40)+($I40="r")*(G40))+'15'!J40-K40-M40</f>
        <v>0</v>
      </c>
      <c r="K40" s="138">
        <v>0</v>
      </c>
      <c r="L40" s="139"/>
      <c r="M40" s="132">
        <v>0</v>
      </c>
      <c r="N40" s="133"/>
      <c r="P40" s="3"/>
    </row>
    <row r="41" spans="1:17" ht="15.75" thickBot="1" x14ac:dyDescent="0.3">
      <c r="A41" s="208" t="s">
        <v>85</v>
      </c>
      <c r="B41" s="207"/>
      <c r="C41" s="166"/>
      <c r="D41" s="166"/>
      <c r="E41" s="198"/>
      <c r="F41" s="14" t="s">
        <v>75</v>
      </c>
      <c r="G41" s="30">
        <v>0</v>
      </c>
      <c r="H41" s="149" t="s">
        <v>0</v>
      </c>
      <c r="I41" s="154" t="s">
        <v>0</v>
      </c>
      <c r="J41" s="66">
        <f>SUMPRODUCT(($H41="r")*(G41)+($I41="r")*(G41))+'15'!J41-K41-M41</f>
        <v>0</v>
      </c>
      <c r="K41" s="138">
        <v>0</v>
      </c>
      <c r="L41" s="139"/>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x14ac:dyDescent="0.25">
      <c r="A44" s="28"/>
      <c r="B44" s="28"/>
      <c r="F44" s="11"/>
      <c r="G44" s="5"/>
      <c r="H44" s="6"/>
      <c r="I44" s="6"/>
      <c r="Q44" s="3"/>
    </row>
    <row r="45" spans="1:17" x14ac:dyDescent="0.25">
      <c r="A45" s="7"/>
      <c r="B45" s="99"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42571</v>
      </c>
      <c r="I46" s="81">
        <f>I26+1</f>
        <v>42578</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7" t="s">
        <v>0</v>
      </c>
      <c r="I47" s="152" t="s">
        <v>0</v>
      </c>
      <c r="J47" s="66">
        <f>SUMPRODUCT(($H47="r")*(G47)+($I47="r")*(G47))+'15'!J47-K47-M47</f>
        <v>0</v>
      </c>
      <c r="K47" s="138">
        <v>0</v>
      </c>
      <c r="L47" s="139" t="s">
        <v>0</v>
      </c>
      <c r="M47" s="132">
        <v>0</v>
      </c>
      <c r="N47" s="133" t="s">
        <v>0</v>
      </c>
    </row>
    <row r="48" spans="1:17" x14ac:dyDescent="0.25">
      <c r="A48" s="206" t="s">
        <v>26</v>
      </c>
      <c r="B48" s="207"/>
      <c r="C48" s="52"/>
      <c r="D48" s="52"/>
      <c r="E48" s="193"/>
      <c r="F48" s="14" t="s">
        <v>75</v>
      </c>
      <c r="G48" s="44">
        <v>0</v>
      </c>
      <c r="H48" s="148" t="s">
        <v>0</v>
      </c>
      <c r="I48" s="153" t="s">
        <v>0</v>
      </c>
      <c r="J48" s="66">
        <f>SUMPRODUCT(($H48="r")*(G48)+($I48="r")*(G48))+'15'!J48-K48-M48</f>
        <v>0</v>
      </c>
      <c r="K48" s="138">
        <v>0</v>
      </c>
      <c r="L48" s="139"/>
      <c r="M48" s="132">
        <v>0</v>
      </c>
      <c r="N48" s="133"/>
    </row>
    <row r="49" spans="1:14" x14ac:dyDescent="0.25">
      <c r="A49" s="206" t="s">
        <v>27</v>
      </c>
      <c r="B49" s="207"/>
      <c r="C49" s="52"/>
      <c r="D49" s="52"/>
      <c r="E49" s="193"/>
      <c r="F49" s="14" t="s">
        <v>75</v>
      </c>
      <c r="G49" s="44">
        <v>0</v>
      </c>
      <c r="H49" s="148" t="s">
        <v>0</v>
      </c>
      <c r="I49" s="153" t="s">
        <v>0</v>
      </c>
      <c r="J49" s="66">
        <f>SUMPRODUCT(($H49="r")*(G49)+($I49="r")*(G49))+'15'!J49-K49-M49</f>
        <v>0</v>
      </c>
      <c r="K49" s="138">
        <v>0</v>
      </c>
      <c r="L49" s="139"/>
      <c r="M49" s="132">
        <v>0</v>
      </c>
      <c r="N49" s="133"/>
    </row>
    <row r="50" spans="1:14" x14ac:dyDescent="0.25">
      <c r="A50" s="206" t="s">
        <v>28</v>
      </c>
      <c r="B50" s="207"/>
      <c r="C50" s="52"/>
      <c r="D50" s="52"/>
      <c r="E50" s="193"/>
      <c r="F50" s="14" t="s">
        <v>75</v>
      </c>
      <c r="G50" s="44">
        <v>0</v>
      </c>
      <c r="H50" s="148" t="s">
        <v>0</v>
      </c>
      <c r="I50" s="153" t="s">
        <v>0</v>
      </c>
      <c r="J50" s="66">
        <f>SUMPRODUCT(($H50="r")*(G50)+($I50="r")*(G50))+'15'!J50-K50-M50</f>
        <v>0</v>
      </c>
      <c r="K50" s="138">
        <v>0</v>
      </c>
      <c r="L50" s="139"/>
      <c r="M50" s="132">
        <v>0</v>
      </c>
      <c r="N50" s="133"/>
    </row>
    <row r="51" spans="1:14" x14ac:dyDescent="0.25">
      <c r="A51" s="206" t="s">
        <v>29</v>
      </c>
      <c r="B51" s="207"/>
      <c r="C51" s="52"/>
      <c r="D51" s="52"/>
      <c r="E51" s="193"/>
      <c r="F51" s="14" t="s">
        <v>75</v>
      </c>
      <c r="G51" s="44">
        <v>0</v>
      </c>
      <c r="H51" s="148" t="s">
        <v>0</v>
      </c>
      <c r="I51" s="153" t="s">
        <v>0</v>
      </c>
      <c r="J51" s="66">
        <f>SUMPRODUCT(($H51="r")*(G51)+($I51="r")*(G51))+'15'!J51-K51-M51</f>
        <v>0</v>
      </c>
      <c r="K51" s="138">
        <v>0</v>
      </c>
      <c r="L51" s="139"/>
      <c r="M51" s="132">
        <v>0</v>
      </c>
      <c r="N51" s="133"/>
    </row>
    <row r="52" spans="1:14" x14ac:dyDescent="0.25">
      <c r="A52" s="206" t="s">
        <v>30</v>
      </c>
      <c r="B52" s="207"/>
      <c r="C52" s="52"/>
      <c r="D52" s="52"/>
      <c r="E52" s="193"/>
      <c r="F52" s="14" t="s">
        <v>75</v>
      </c>
      <c r="G52" s="44">
        <v>0</v>
      </c>
      <c r="H52" s="148" t="s">
        <v>0</v>
      </c>
      <c r="I52" s="153" t="s">
        <v>0</v>
      </c>
      <c r="J52" s="66">
        <f>SUMPRODUCT(($H52="r")*(G52)+($I52="r")*(G52))+'15'!J52-K52-M52</f>
        <v>0</v>
      </c>
      <c r="K52" s="138">
        <v>0</v>
      </c>
      <c r="L52" s="139"/>
      <c r="M52" s="132">
        <v>0</v>
      </c>
      <c r="N52" s="133"/>
    </row>
    <row r="53" spans="1:14" ht="15.75" thickBot="1" x14ac:dyDescent="0.3">
      <c r="A53" s="206" t="s">
        <v>31</v>
      </c>
      <c r="B53" s="207"/>
      <c r="C53" s="162"/>
      <c r="D53" s="162"/>
      <c r="E53" s="194"/>
      <c r="F53" s="14" t="s">
        <v>75</v>
      </c>
      <c r="G53" s="44">
        <v>0</v>
      </c>
      <c r="H53" s="149" t="s">
        <v>0</v>
      </c>
      <c r="I53" s="154" t="s">
        <v>0</v>
      </c>
      <c r="J53" s="66">
        <f>SUMPRODUCT(($H53="r")*(G53)+($I53="r")*(G53))+'15'!J53-K53-M53</f>
        <v>0</v>
      </c>
      <c r="K53" s="138">
        <v>0</v>
      </c>
      <c r="L53" s="140"/>
      <c r="M53" s="132">
        <v>0</v>
      </c>
      <c r="N53" s="134"/>
    </row>
    <row r="54" spans="1:14" ht="15.75" thickBot="1" x14ac:dyDescent="0.3">
      <c r="A54" s="29" t="s">
        <v>109</v>
      </c>
      <c r="B54" s="53"/>
      <c r="C54" s="163"/>
      <c r="D54" s="163"/>
      <c r="E54" s="195"/>
      <c r="F54" s="74" t="s">
        <v>75</v>
      </c>
      <c r="G54" s="75">
        <v>0</v>
      </c>
      <c r="H54" s="73"/>
      <c r="I54" s="67"/>
      <c r="J54" s="55" t="s">
        <v>0</v>
      </c>
      <c r="K54" s="98">
        <v>0</v>
      </c>
      <c r="L54" s="136" t="s">
        <v>0</v>
      </c>
      <c r="M54" s="98">
        <v>0</v>
      </c>
      <c r="N54" s="56" t="s">
        <v>0</v>
      </c>
    </row>
    <row r="55" spans="1:14" x14ac:dyDescent="0.25">
      <c r="A55" s="206" t="s">
        <v>32</v>
      </c>
      <c r="B55" s="207"/>
      <c r="C55" s="164"/>
      <c r="D55" s="164"/>
      <c r="E55" s="196"/>
      <c r="F55" s="14" t="s">
        <v>75</v>
      </c>
      <c r="G55" s="44">
        <v>0</v>
      </c>
      <c r="H55" s="147" t="s">
        <v>0</v>
      </c>
      <c r="I55" s="152" t="s">
        <v>0</v>
      </c>
      <c r="J55" s="66">
        <f>SUMPRODUCT(($H55="r")*(G55)+($I55="r")*(G55))+'15'!J55-K55-M55</f>
        <v>0</v>
      </c>
      <c r="K55" s="138">
        <v>0</v>
      </c>
      <c r="L55" s="141"/>
      <c r="M55" s="132">
        <v>0</v>
      </c>
      <c r="N55" s="135"/>
    </row>
    <row r="56" spans="1:14" x14ac:dyDescent="0.25">
      <c r="A56" s="206" t="s">
        <v>33</v>
      </c>
      <c r="B56" s="207"/>
      <c r="C56" s="52"/>
      <c r="D56" s="52"/>
      <c r="E56" s="193"/>
      <c r="F56" s="14" t="s">
        <v>75</v>
      </c>
      <c r="G56" s="44">
        <v>0</v>
      </c>
      <c r="H56" s="148" t="s">
        <v>0</v>
      </c>
      <c r="I56" s="153" t="s">
        <v>0</v>
      </c>
      <c r="J56" s="66">
        <f>SUMPRODUCT(($H56="r")*(G56)+($I56="r")*(G56))+'15'!J56-K56-M56</f>
        <v>0</v>
      </c>
      <c r="K56" s="138">
        <v>0</v>
      </c>
      <c r="L56" s="139"/>
      <c r="M56" s="132">
        <v>0</v>
      </c>
      <c r="N56" s="133"/>
    </row>
    <row r="57" spans="1:14" x14ac:dyDescent="0.25">
      <c r="A57" s="206" t="s">
        <v>60</v>
      </c>
      <c r="B57" s="207"/>
      <c r="C57" s="52"/>
      <c r="D57" s="52"/>
      <c r="E57" s="193"/>
      <c r="F57" s="14" t="s">
        <v>75</v>
      </c>
      <c r="G57" s="44">
        <v>0</v>
      </c>
      <c r="H57" s="148" t="s">
        <v>0</v>
      </c>
      <c r="I57" s="153" t="s">
        <v>0</v>
      </c>
      <c r="J57" s="66">
        <f>SUMPRODUCT(($H57="r")*(G57)+($I57="r")*(G57))+'15'!J57-K57-M57</f>
        <v>0</v>
      </c>
      <c r="K57" s="138">
        <v>0</v>
      </c>
      <c r="L57" s="139"/>
      <c r="M57" s="132">
        <v>0</v>
      </c>
      <c r="N57" s="133"/>
    </row>
    <row r="58" spans="1:14" x14ac:dyDescent="0.25">
      <c r="A58" s="206" t="s">
        <v>86</v>
      </c>
      <c r="B58" s="207"/>
      <c r="C58" s="52"/>
      <c r="D58" s="52"/>
      <c r="E58" s="193"/>
      <c r="F58" s="14" t="s">
        <v>75</v>
      </c>
      <c r="G58" s="44">
        <v>0</v>
      </c>
      <c r="H58" s="148" t="s">
        <v>0</v>
      </c>
      <c r="I58" s="153" t="s">
        <v>0</v>
      </c>
      <c r="J58" s="66">
        <f>SUMPRODUCT(($H58="r")*(G58)+($I58="r")*(G58))+'15'!J58-K58-M58</f>
        <v>0</v>
      </c>
      <c r="K58" s="138">
        <v>0</v>
      </c>
      <c r="L58" s="139"/>
      <c r="M58" s="132">
        <v>0</v>
      </c>
      <c r="N58" s="133"/>
    </row>
    <row r="59" spans="1:14" x14ac:dyDescent="0.25">
      <c r="A59" s="206" t="s">
        <v>87</v>
      </c>
      <c r="B59" s="207"/>
      <c r="C59" s="52"/>
      <c r="D59" s="52"/>
      <c r="E59" s="193"/>
      <c r="F59" s="14" t="s">
        <v>75</v>
      </c>
      <c r="G59" s="44">
        <v>0</v>
      </c>
      <c r="H59" s="148" t="s">
        <v>0</v>
      </c>
      <c r="I59" s="153" t="s">
        <v>0</v>
      </c>
      <c r="J59" s="66">
        <f>SUMPRODUCT(($H59="r")*(G59)+($I59="r")*(G59))+'15'!J59-K59-M59</f>
        <v>0</v>
      </c>
      <c r="K59" s="138">
        <v>0</v>
      </c>
      <c r="L59" s="139"/>
      <c r="M59" s="132">
        <v>0</v>
      </c>
      <c r="N59" s="133"/>
    </row>
    <row r="60" spans="1:14" x14ac:dyDescent="0.25">
      <c r="A60" s="206" t="s">
        <v>88</v>
      </c>
      <c r="B60" s="207"/>
      <c r="C60" s="52"/>
      <c r="D60" s="52"/>
      <c r="E60" s="193"/>
      <c r="F60" s="14" t="s">
        <v>75</v>
      </c>
      <c r="G60" s="44">
        <v>0</v>
      </c>
      <c r="H60" s="148" t="s">
        <v>0</v>
      </c>
      <c r="I60" s="153" t="s">
        <v>0</v>
      </c>
      <c r="J60" s="66">
        <f>SUMPRODUCT(($H60="r")*(G60)+($I60="r")*(G60))+'15'!J60-K60-M60</f>
        <v>0</v>
      </c>
      <c r="K60" s="138">
        <v>0</v>
      </c>
      <c r="L60" s="139"/>
      <c r="M60" s="132">
        <v>0</v>
      </c>
      <c r="N60" s="133"/>
    </row>
    <row r="61" spans="1:14" ht="15.75" thickBot="1" x14ac:dyDescent="0.3">
      <c r="A61" s="206" t="s">
        <v>89</v>
      </c>
      <c r="B61" s="207"/>
      <c r="C61" s="52"/>
      <c r="D61" s="52"/>
      <c r="E61" s="193"/>
      <c r="F61" s="14" t="s">
        <v>75</v>
      </c>
      <c r="G61" s="44">
        <v>0</v>
      </c>
      <c r="H61" s="149" t="s">
        <v>0</v>
      </c>
      <c r="I61" s="154" t="s">
        <v>0</v>
      </c>
      <c r="J61" s="66">
        <f>SUMPRODUCT(($H61="r")*(G61)+($I61="r")*(G61))+'15'!J61-K61-M61</f>
        <v>0</v>
      </c>
      <c r="K61" s="138">
        <v>0</v>
      </c>
      <c r="L61" s="139"/>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4" x14ac:dyDescent="0.25">
      <c r="A65" s="8"/>
      <c r="B65" s="99"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42572</v>
      </c>
      <c r="I66" s="81">
        <f>I46+1</f>
        <v>42579</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7" t="s">
        <v>0</v>
      </c>
      <c r="I67" s="152" t="s">
        <v>0</v>
      </c>
      <c r="J67" s="66">
        <f>SUMPRODUCT(($H67="r")*(G67)+($I67="r")*(G67))+'15'!J67-K67-M67</f>
        <v>0</v>
      </c>
      <c r="K67" s="138">
        <v>0</v>
      </c>
      <c r="L67" s="139" t="s">
        <v>0</v>
      </c>
      <c r="M67" s="132">
        <v>0</v>
      </c>
      <c r="N67" s="133" t="s">
        <v>0</v>
      </c>
    </row>
    <row r="68" spans="1:14" x14ac:dyDescent="0.25">
      <c r="A68" s="206" t="s">
        <v>35</v>
      </c>
      <c r="B68" s="207"/>
      <c r="C68" s="52"/>
      <c r="D68" s="52"/>
      <c r="E68" s="193"/>
      <c r="F68" s="14" t="s">
        <v>75</v>
      </c>
      <c r="G68" s="44">
        <v>0</v>
      </c>
      <c r="H68" s="148" t="s">
        <v>0</v>
      </c>
      <c r="I68" s="153" t="s">
        <v>0</v>
      </c>
      <c r="J68" s="66">
        <f>SUMPRODUCT(($H68="r")*(G68)+($I68="r")*(G68))+'15'!J68-K68-M68</f>
        <v>0</v>
      </c>
      <c r="K68" s="138">
        <v>0</v>
      </c>
      <c r="L68" s="139" t="s">
        <v>0</v>
      </c>
      <c r="M68" s="132">
        <v>0</v>
      </c>
      <c r="N68" s="133"/>
    </row>
    <row r="69" spans="1:14" x14ac:dyDescent="0.25">
      <c r="A69" s="206" t="s">
        <v>36</v>
      </c>
      <c r="B69" s="207"/>
      <c r="C69" s="52"/>
      <c r="D69" s="52"/>
      <c r="E69" s="193"/>
      <c r="F69" s="14" t="s">
        <v>75</v>
      </c>
      <c r="G69" s="44">
        <v>0</v>
      </c>
      <c r="H69" s="148" t="s">
        <v>0</v>
      </c>
      <c r="I69" s="153" t="s">
        <v>0</v>
      </c>
      <c r="J69" s="66">
        <f>SUMPRODUCT(($H69="r")*(G69)+($I69="r")*(G69))+'15'!J69-K69-M69</f>
        <v>0</v>
      </c>
      <c r="K69" s="138">
        <v>0</v>
      </c>
      <c r="L69" s="139" t="s">
        <v>0</v>
      </c>
      <c r="M69" s="132">
        <v>0</v>
      </c>
      <c r="N69" s="133"/>
    </row>
    <row r="70" spans="1:14" x14ac:dyDescent="0.25">
      <c r="A70" s="206" t="s">
        <v>37</v>
      </c>
      <c r="B70" s="207"/>
      <c r="C70" s="52"/>
      <c r="D70" s="52"/>
      <c r="E70" s="193"/>
      <c r="F70" s="14" t="s">
        <v>75</v>
      </c>
      <c r="G70" s="44">
        <v>0</v>
      </c>
      <c r="H70" s="148" t="s">
        <v>0</v>
      </c>
      <c r="I70" s="153" t="s">
        <v>0</v>
      </c>
      <c r="J70" s="66">
        <f>SUMPRODUCT(($H70="r")*(G70)+($I70="r")*(G70))+'15'!J70-K70-M70</f>
        <v>0</v>
      </c>
      <c r="K70" s="138">
        <v>0</v>
      </c>
      <c r="L70" s="139" t="s">
        <v>0</v>
      </c>
      <c r="M70" s="132">
        <v>0</v>
      </c>
      <c r="N70" s="133"/>
    </row>
    <row r="71" spans="1:14" x14ac:dyDescent="0.25">
      <c r="A71" s="206" t="s">
        <v>38</v>
      </c>
      <c r="B71" s="207"/>
      <c r="C71" s="52"/>
      <c r="D71" s="52"/>
      <c r="E71" s="193"/>
      <c r="F71" s="14" t="s">
        <v>75</v>
      </c>
      <c r="G71" s="44">
        <v>0</v>
      </c>
      <c r="H71" s="148" t="s">
        <v>0</v>
      </c>
      <c r="I71" s="153" t="s">
        <v>0</v>
      </c>
      <c r="J71" s="66">
        <f>SUMPRODUCT(($H71="r")*(G71)+($I71="r")*(G71))+'15'!J71-K71-M71</f>
        <v>0</v>
      </c>
      <c r="K71" s="138">
        <v>0</v>
      </c>
      <c r="L71" s="139" t="s">
        <v>0</v>
      </c>
      <c r="M71" s="132">
        <v>0</v>
      </c>
      <c r="N71" s="133"/>
    </row>
    <row r="72" spans="1:14" x14ac:dyDescent="0.25">
      <c r="A72" s="206" t="s">
        <v>167</v>
      </c>
      <c r="B72" s="207"/>
      <c r="C72" s="52"/>
      <c r="D72" s="52"/>
      <c r="E72" s="193"/>
      <c r="F72" s="14" t="s">
        <v>158</v>
      </c>
      <c r="G72" s="44">
        <v>30</v>
      </c>
      <c r="H72" s="148" t="s">
        <v>0</v>
      </c>
      <c r="I72" s="153" t="s">
        <v>0</v>
      </c>
      <c r="J72" s="66">
        <f>SUMPRODUCT(($H72="r")*(G72)+($I72="r")*(G72))+'15'!J72-K72-M72</f>
        <v>0</v>
      </c>
      <c r="K72" s="138">
        <v>0</v>
      </c>
      <c r="L72" s="139" t="s">
        <v>0</v>
      </c>
      <c r="M72" s="132">
        <v>0</v>
      </c>
      <c r="N72" s="133"/>
    </row>
    <row r="73" spans="1:14" ht="15.75" thickBot="1" x14ac:dyDescent="0.3">
      <c r="A73" s="206" t="s">
        <v>168</v>
      </c>
      <c r="B73" s="207"/>
      <c r="C73" s="162"/>
      <c r="D73" s="162"/>
      <c r="E73" s="194"/>
      <c r="F73" s="14" t="s">
        <v>160</v>
      </c>
      <c r="G73" s="44">
        <v>45</v>
      </c>
      <c r="H73" s="149" t="s">
        <v>0</v>
      </c>
      <c r="I73" s="154" t="s">
        <v>0</v>
      </c>
      <c r="J73" s="66">
        <f>SUMPRODUCT(($H73="r")*(G73)+($I73="r")*(G73))+'15'!J73-K73-M73</f>
        <v>0</v>
      </c>
      <c r="K73" s="138">
        <v>0</v>
      </c>
      <c r="L73" s="140" t="s">
        <v>0</v>
      </c>
      <c r="M73" s="132">
        <v>0</v>
      </c>
      <c r="N73" s="134"/>
    </row>
    <row r="74" spans="1:14" ht="15.75" thickBot="1" x14ac:dyDescent="0.3">
      <c r="A74" s="29" t="s">
        <v>109</v>
      </c>
      <c r="B74" s="53"/>
      <c r="C74" s="163"/>
      <c r="D74" s="163"/>
      <c r="E74" s="195"/>
      <c r="F74" s="74" t="s">
        <v>169</v>
      </c>
      <c r="G74" s="75">
        <v>15</v>
      </c>
      <c r="H74" s="73"/>
      <c r="I74" s="67"/>
      <c r="J74" s="55" t="s">
        <v>0</v>
      </c>
      <c r="K74" s="98">
        <v>0</v>
      </c>
      <c r="L74" s="136" t="s">
        <v>0</v>
      </c>
      <c r="M74" s="98">
        <v>0</v>
      </c>
      <c r="N74" s="56" t="s">
        <v>0</v>
      </c>
    </row>
    <row r="75" spans="1:14" x14ac:dyDescent="0.25">
      <c r="A75" s="206" t="s">
        <v>170</v>
      </c>
      <c r="B75" s="207"/>
      <c r="C75" s="164"/>
      <c r="D75" s="164"/>
      <c r="E75" s="196"/>
      <c r="F75" s="14" t="s">
        <v>171</v>
      </c>
      <c r="G75" s="44">
        <v>45</v>
      </c>
      <c r="H75" s="147" t="s">
        <v>0</v>
      </c>
      <c r="I75" s="152" t="s">
        <v>0</v>
      </c>
      <c r="J75" s="66">
        <f>SUMPRODUCT(($H75="r")*(G75)+($I75="r")*(G75))+'15'!J75-K75-M75</f>
        <v>0</v>
      </c>
      <c r="K75" s="138">
        <v>0</v>
      </c>
      <c r="L75" s="141"/>
      <c r="M75" s="132">
        <v>0</v>
      </c>
      <c r="N75" s="135"/>
    </row>
    <row r="76" spans="1:14" x14ac:dyDescent="0.25">
      <c r="A76" s="206" t="s">
        <v>172</v>
      </c>
      <c r="B76" s="207"/>
      <c r="C76" s="52"/>
      <c r="D76" s="52"/>
      <c r="E76" s="193"/>
      <c r="F76" s="14" t="s">
        <v>173</v>
      </c>
      <c r="G76" s="44">
        <v>45</v>
      </c>
      <c r="H76" s="148" t="s">
        <v>0</v>
      </c>
      <c r="I76" s="153" t="s">
        <v>0</v>
      </c>
      <c r="J76" s="66">
        <f>SUMPRODUCT(($H76="r")*(G76)+($I76="r")*(G76))+'15'!J76-K76-M76</f>
        <v>0</v>
      </c>
      <c r="K76" s="138">
        <v>0</v>
      </c>
      <c r="L76" s="139"/>
      <c r="M76" s="132">
        <v>0</v>
      </c>
      <c r="N76" s="133"/>
    </row>
    <row r="77" spans="1:14" x14ac:dyDescent="0.25">
      <c r="A77" s="206" t="s">
        <v>174</v>
      </c>
      <c r="B77" s="207"/>
      <c r="C77" s="52"/>
      <c r="D77" s="52"/>
      <c r="E77" s="193"/>
      <c r="F77" s="14" t="s">
        <v>175</v>
      </c>
      <c r="G77" s="44">
        <v>75</v>
      </c>
      <c r="H77" s="148" t="s">
        <v>0</v>
      </c>
      <c r="I77" s="153" t="s">
        <v>0</v>
      </c>
      <c r="J77" s="66">
        <f>SUMPRODUCT(($H77="r")*(G77)+($I77="r")*(G77))+'15'!J77-K77-M77</f>
        <v>0</v>
      </c>
      <c r="K77" s="138">
        <v>0</v>
      </c>
      <c r="L77" s="139"/>
      <c r="M77" s="132">
        <v>0</v>
      </c>
      <c r="N77" s="133"/>
    </row>
    <row r="78" spans="1:14" x14ac:dyDescent="0.25">
      <c r="A78" s="206" t="s">
        <v>90</v>
      </c>
      <c r="B78" s="207"/>
      <c r="C78" s="52"/>
      <c r="D78" s="52"/>
      <c r="E78" s="193"/>
      <c r="F78" s="14" t="s">
        <v>75</v>
      </c>
      <c r="G78" s="44">
        <v>0</v>
      </c>
      <c r="H78" s="148" t="s">
        <v>0</v>
      </c>
      <c r="I78" s="153" t="s">
        <v>0</v>
      </c>
      <c r="J78" s="66">
        <f>SUMPRODUCT(($H78="r")*(G78)+($I78="r")*(G78))+'15'!J78-K78-M78</f>
        <v>0</v>
      </c>
      <c r="K78" s="138">
        <v>0</v>
      </c>
      <c r="L78" s="139"/>
      <c r="M78" s="132">
        <v>0</v>
      </c>
      <c r="N78" s="133"/>
    </row>
    <row r="79" spans="1:14" x14ac:dyDescent="0.25">
      <c r="A79" s="206" t="s">
        <v>91</v>
      </c>
      <c r="B79" s="207"/>
      <c r="C79" s="52"/>
      <c r="D79" s="52"/>
      <c r="E79" s="193"/>
      <c r="F79" s="14" t="s">
        <v>75</v>
      </c>
      <c r="G79" s="44">
        <v>0</v>
      </c>
      <c r="H79" s="148" t="s">
        <v>0</v>
      </c>
      <c r="I79" s="153" t="s">
        <v>0</v>
      </c>
      <c r="J79" s="66">
        <f>SUMPRODUCT(($H79="r")*(G79)+($I79="r")*(G79))+'15'!J79-K79-M79</f>
        <v>0</v>
      </c>
      <c r="K79" s="138">
        <v>0</v>
      </c>
      <c r="L79" s="139"/>
      <c r="M79" s="132">
        <v>0</v>
      </c>
      <c r="N79" s="133"/>
    </row>
    <row r="80" spans="1:14" x14ac:dyDescent="0.25">
      <c r="A80" s="206" t="s">
        <v>92</v>
      </c>
      <c r="B80" s="207"/>
      <c r="C80" s="52"/>
      <c r="D80" s="52"/>
      <c r="E80" s="193"/>
      <c r="F80" s="14" t="s">
        <v>75</v>
      </c>
      <c r="G80" s="44">
        <v>0</v>
      </c>
      <c r="H80" s="148" t="s">
        <v>0</v>
      </c>
      <c r="I80" s="153" t="s">
        <v>0</v>
      </c>
      <c r="J80" s="66">
        <f>SUMPRODUCT(($H80="r")*(G80)+($I80="r")*(G80))+'15'!J80-K80-M80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SUMPRODUCT(($H81="r")*(G81)+($I81="r")*(G81))+'15'!J81-K81-M81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0</v>
      </c>
      <c r="J82" s="87" t="s">
        <v>0</v>
      </c>
      <c r="K82" s="16" t="s">
        <v>0</v>
      </c>
      <c r="L82" s="84"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84" t="s">
        <v>0</v>
      </c>
    </row>
    <row r="84" spans="1:14" x14ac:dyDescent="0.25">
      <c r="A84" s="19"/>
      <c r="B84" s="19"/>
      <c r="C84" s="167"/>
      <c r="D84" s="167"/>
      <c r="E84" s="167"/>
      <c r="F84" s="11"/>
      <c r="G84" s="5"/>
      <c r="H84" s="6"/>
      <c r="I84" s="6"/>
    </row>
    <row r="85" spans="1:14" x14ac:dyDescent="0.25">
      <c r="B85" s="99" t="s">
        <v>0</v>
      </c>
      <c r="F85" s="13"/>
      <c r="H85" s="4"/>
      <c r="I85" s="4"/>
    </row>
    <row r="86" spans="1:14" ht="15.75" thickBot="1" x14ac:dyDescent="0.3">
      <c r="A86" s="114" t="s">
        <v>8</v>
      </c>
      <c r="B86" s="94" t="s">
        <v>115</v>
      </c>
      <c r="C86" s="213" t="s">
        <v>153</v>
      </c>
      <c r="D86" s="214"/>
      <c r="E86" s="192" t="s">
        <v>151</v>
      </c>
      <c r="F86" s="122" t="s">
        <v>126</v>
      </c>
      <c r="G86" s="47" t="s">
        <v>2</v>
      </c>
      <c r="H86" s="81">
        <f>H66+1</f>
        <v>42573</v>
      </c>
      <c r="I86" s="81">
        <f>I66+1</f>
        <v>42580</v>
      </c>
      <c r="J86" s="125" t="s">
        <v>77</v>
      </c>
      <c r="K86" s="126" t="s">
        <v>76</v>
      </c>
      <c r="L86" s="127" t="s">
        <v>6</v>
      </c>
      <c r="M86" s="123" t="s">
        <v>76</v>
      </c>
      <c r="N86" s="124" t="s">
        <v>6</v>
      </c>
    </row>
    <row r="87" spans="1:14" x14ac:dyDescent="0.25">
      <c r="A87" s="209" t="s">
        <v>39</v>
      </c>
      <c r="B87" s="210"/>
      <c r="C87" s="164"/>
      <c r="D87" s="164"/>
      <c r="E87" s="196"/>
      <c r="F87" s="115" t="s">
        <v>75</v>
      </c>
      <c r="G87" s="30">
        <v>0</v>
      </c>
      <c r="H87" s="147" t="s">
        <v>0</v>
      </c>
      <c r="I87" s="152" t="s">
        <v>0</v>
      </c>
      <c r="J87" s="66">
        <f>SUMPRODUCT(($H87="r")*(G87)+($I87="r")*(G87))+'15'!J87-K87-M87</f>
        <v>0</v>
      </c>
      <c r="K87" s="138">
        <v>0</v>
      </c>
      <c r="L87" s="139" t="s">
        <v>0</v>
      </c>
      <c r="M87" s="132">
        <v>0</v>
      </c>
      <c r="N87" s="133" t="s">
        <v>0</v>
      </c>
    </row>
    <row r="88" spans="1:14" x14ac:dyDescent="0.25">
      <c r="A88" s="206" t="s">
        <v>40</v>
      </c>
      <c r="B88" s="207"/>
      <c r="C88" s="52"/>
      <c r="D88" s="52"/>
      <c r="E88" s="193"/>
      <c r="F88" s="14" t="s">
        <v>75</v>
      </c>
      <c r="G88" s="44">
        <v>0</v>
      </c>
      <c r="H88" s="148" t="s">
        <v>0</v>
      </c>
      <c r="I88" s="153" t="s">
        <v>0</v>
      </c>
      <c r="J88" s="66">
        <f>SUMPRODUCT(($H88="r")*(G88)+($I88="r")*(G88))+'15'!J88-K88-M88</f>
        <v>0</v>
      </c>
      <c r="K88" s="138">
        <v>0</v>
      </c>
      <c r="L88" s="139" t="s">
        <v>0</v>
      </c>
      <c r="M88" s="132">
        <v>0</v>
      </c>
      <c r="N88" s="133"/>
    </row>
    <row r="89" spans="1:14" x14ac:dyDescent="0.25">
      <c r="A89" s="206" t="s">
        <v>41</v>
      </c>
      <c r="B89" s="207"/>
      <c r="C89" s="52"/>
      <c r="D89" s="52"/>
      <c r="E89" s="193"/>
      <c r="F89" s="14" t="s">
        <v>75</v>
      </c>
      <c r="G89" s="44">
        <v>0</v>
      </c>
      <c r="H89" s="148" t="s">
        <v>0</v>
      </c>
      <c r="I89" s="153" t="s">
        <v>0</v>
      </c>
      <c r="J89" s="66">
        <f>SUMPRODUCT(($H89="r")*(G89)+($I89="r")*(G89))+'15'!J89-K89-M89</f>
        <v>0</v>
      </c>
      <c r="K89" s="138">
        <v>0</v>
      </c>
      <c r="L89" s="139" t="s">
        <v>0</v>
      </c>
      <c r="M89" s="132">
        <v>0</v>
      </c>
      <c r="N89" s="133"/>
    </row>
    <row r="90" spans="1:14" x14ac:dyDescent="0.25">
      <c r="A90" s="206" t="s">
        <v>42</v>
      </c>
      <c r="B90" s="207"/>
      <c r="C90" s="52"/>
      <c r="D90" s="52"/>
      <c r="E90" s="193"/>
      <c r="F90" s="14" t="s">
        <v>75</v>
      </c>
      <c r="G90" s="44">
        <v>0</v>
      </c>
      <c r="H90" s="148" t="s">
        <v>0</v>
      </c>
      <c r="I90" s="153" t="s">
        <v>0</v>
      </c>
      <c r="J90" s="66">
        <f>SUMPRODUCT(($H90="r")*(G90)+($I90="r")*(G90))+'15'!J90-K90-M90</f>
        <v>0</v>
      </c>
      <c r="K90" s="138">
        <v>0</v>
      </c>
      <c r="L90" s="139" t="s">
        <v>0</v>
      </c>
      <c r="M90" s="132">
        <v>0</v>
      </c>
      <c r="N90" s="133"/>
    </row>
    <row r="91" spans="1:14" x14ac:dyDescent="0.25">
      <c r="A91" s="206" t="s">
        <v>43</v>
      </c>
      <c r="B91" s="207"/>
      <c r="C91" s="52"/>
      <c r="D91" s="52"/>
      <c r="E91" s="193"/>
      <c r="F91" s="14" t="s">
        <v>75</v>
      </c>
      <c r="G91" s="44">
        <v>0</v>
      </c>
      <c r="H91" s="148" t="s">
        <v>0</v>
      </c>
      <c r="I91" s="153" t="s">
        <v>0</v>
      </c>
      <c r="J91" s="66">
        <f>SUMPRODUCT(($H91="r")*(G91)+($I91="r")*(G91))+'15'!J91-K91-M91</f>
        <v>0</v>
      </c>
      <c r="K91" s="138">
        <v>0</v>
      </c>
      <c r="L91" s="139" t="s">
        <v>0</v>
      </c>
      <c r="M91" s="132">
        <v>0</v>
      </c>
      <c r="N91" s="133"/>
    </row>
    <row r="92" spans="1:14" x14ac:dyDescent="0.25">
      <c r="A92" s="206" t="s">
        <v>44</v>
      </c>
      <c r="B92" s="207"/>
      <c r="C92" s="52"/>
      <c r="D92" s="52"/>
      <c r="E92" s="193"/>
      <c r="F92" s="14" t="s">
        <v>75</v>
      </c>
      <c r="G92" s="44">
        <v>0</v>
      </c>
      <c r="H92" s="148" t="s">
        <v>0</v>
      </c>
      <c r="I92" s="153" t="s">
        <v>0</v>
      </c>
      <c r="J92" s="66">
        <f>SUMPRODUCT(($H92="r")*(G92)+($I92="r")*(G92))+'15'!J92-K92-M92</f>
        <v>0</v>
      </c>
      <c r="K92" s="138">
        <v>0</v>
      </c>
      <c r="L92" s="139" t="s">
        <v>0</v>
      </c>
      <c r="M92" s="132">
        <v>0</v>
      </c>
      <c r="N92" s="133"/>
    </row>
    <row r="93" spans="1:14" ht="15.75" thickBot="1" x14ac:dyDescent="0.3">
      <c r="A93" s="206" t="s">
        <v>45</v>
      </c>
      <c r="B93" s="207"/>
      <c r="C93" s="162"/>
      <c r="D93" s="162"/>
      <c r="E93" s="194"/>
      <c r="F93" s="14" t="s">
        <v>75</v>
      </c>
      <c r="G93" s="44">
        <v>0</v>
      </c>
      <c r="H93" s="149" t="s">
        <v>0</v>
      </c>
      <c r="I93" s="154" t="s">
        <v>0</v>
      </c>
      <c r="J93" s="66">
        <f>SUMPRODUCT(($H93="r")*(G93)+($I93="r")*(G93))+'15'!J93-K93-M93</f>
        <v>0</v>
      </c>
      <c r="K93" s="138">
        <v>0</v>
      </c>
      <c r="L93" s="140" t="s">
        <v>0</v>
      </c>
      <c r="M93" s="132">
        <v>0</v>
      </c>
      <c r="N93" s="134"/>
    </row>
    <row r="94" spans="1:14" ht="15.75" thickBot="1" x14ac:dyDescent="0.3">
      <c r="A94" s="29" t="s">
        <v>109</v>
      </c>
      <c r="B94" s="53"/>
      <c r="C94" s="163"/>
      <c r="D94" s="163"/>
      <c r="E94" s="195"/>
      <c r="F94" s="74" t="s">
        <v>75</v>
      </c>
      <c r="G94" s="75">
        <v>0</v>
      </c>
      <c r="H94" s="73"/>
      <c r="I94" s="67"/>
      <c r="J94" s="55" t="s">
        <v>0</v>
      </c>
      <c r="K94" s="98">
        <v>0</v>
      </c>
      <c r="L94" s="136" t="s">
        <v>0</v>
      </c>
      <c r="M94" s="98">
        <v>0</v>
      </c>
      <c r="N94" s="56" t="s">
        <v>0</v>
      </c>
    </row>
    <row r="95" spans="1:14" x14ac:dyDescent="0.25">
      <c r="A95" s="206" t="s">
        <v>46</v>
      </c>
      <c r="B95" s="207"/>
      <c r="C95" s="164"/>
      <c r="D95" s="164"/>
      <c r="E95" s="196"/>
      <c r="F95" s="14" t="s">
        <v>75</v>
      </c>
      <c r="G95" s="44">
        <v>0</v>
      </c>
      <c r="H95" s="147" t="s">
        <v>0</v>
      </c>
      <c r="I95" s="152" t="s">
        <v>0</v>
      </c>
      <c r="J95" s="66">
        <f>SUMPRODUCT(($H95="r")*(G95)+($I95="r")*(G95))+'15'!J95-K95-M95</f>
        <v>0</v>
      </c>
      <c r="K95" s="138">
        <v>0</v>
      </c>
      <c r="L95" s="141"/>
      <c r="M95" s="132">
        <v>0</v>
      </c>
      <c r="N95" s="135"/>
    </row>
    <row r="96" spans="1:14" x14ac:dyDescent="0.25">
      <c r="A96" s="206" t="s">
        <v>47</v>
      </c>
      <c r="B96" s="207"/>
      <c r="C96" s="52"/>
      <c r="D96" s="52"/>
      <c r="E96" s="193"/>
      <c r="F96" s="14" t="s">
        <v>75</v>
      </c>
      <c r="G96" s="44">
        <v>0</v>
      </c>
      <c r="H96" s="148" t="s">
        <v>0</v>
      </c>
      <c r="I96" s="153" t="s">
        <v>0</v>
      </c>
      <c r="J96" s="66">
        <f>SUMPRODUCT(($H96="r")*(G96)+($I96="r")*(G96))+'15'!J96-K96-M96</f>
        <v>0</v>
      </c>
      <c r="K96" s="138">
        <v>0</v>
      </c>
      <c r="L96" s="139"/>
      <c r="M96" s="132">
        <v>0</v>
      </c>
      <c r="N96" s="133"/>
    </row>
    <row r="97" spans="1:14" x14ac:dyDescent="0.25">
      <c r="A97" s="206" t="s">
        <v>61</v>
      </c>
      <c r="B97" s="207"/>
      <c r="C97" s="52"/>
      <c r="D97" s="52"/>
      <c r="E97" s="193"/>
      <c r="F97" s="14" t="s">
        <v>75</v>
      </c>
      <c r="G97" s="44">
        <v>0</v>
      </c>
      <c r="H97" s="148" t="s">
        <v>0</v>
      </c>
      <c r="I97" s="153" t="s">
        <v>0</v>
      </c>
      <c r="J97" s="66">
        <f>SUMPRODUCT(($H97="r")*(G97)+($I97="r")*(G97))+'15'!J97-K97-M97</f>
        <v>0</v>
      </c>
      <c r="K97" s="138">
        <v>0</v>
      </c>
      <c r="L97" s="139"/>
      <c r="M97" s="132">
        <v>0</v>
      </c>
      <c r="N97" s="133"/>
    </row>
    <row r="98" spans="1:14" x14ac:dyDescent="0.25">
      <c r="A98" s="206" t="s">
        <v>94</v>
      </c>
      <c r="B98" s="207"/>
      <c r="C98" s="52"/>
      <c r="D98" s="52"/>
      <c r="E98" s="193"/>
      <c r="F98" s="14" t="s">
        <v>75</v>
      </c>
      <c r="G98" s="44">
        <v>0</v>
      </c>
      <c r="H98" s="148" t="s">
        <v>0</v>
      </c>
      <c r="I98" s="153" t="s">
        <v>0</v>
      </c>
      <c r="J98" s="66">
        <f>SUMPRODUCT(($H98="r")*(G98)+($I98="r")*(G98))+'15'!J98-K98-M98</f>
        <v>0</v>
      </c>
      <c r="K98" s="138">
        <v>0</v>
      </c>
      <c r="L98" s="139"/>
      <c r="M98" s="132">
        <v>0</v>
      </c>
      <c r="N98" s="133"/>
    </row>
    <row r="99" spans="1:14" x14ac:dyDescent="0.25">
      <c r="A99" s="206" t="s">
        <v>95</v>
      </c>
      <c r="B99" s="207"/>
      <c r="C99" s="52"/>
      <c r="D99" s="52"/>
      <c r="E99" s="193"/>
      <c r="F99" s="14" t="s">
        <v>75</v>
      </c>
      <c r="G99" s="44">
        <v>0</v>
      </c>
      <c r="H99" s="148" t="s">
        <v>0</v>
      </c>
      <c r="I99" s="153" t="s">
        <v>0</v>
      </c>
      <c r="J99" s="66">
        <f>SUMPRODUCT(($H99="r")*(G99)+($I99="r")*(G99))+'15'!J99-K99-M99</f>
        <v>0</v>
      </c>
      <c r="K99" s="138">
        <v>0</v>
      </c>
      <c r="L99" s="139"/>
      <c r="M99" s="132">
        <v>0</v>
      </c>
      <c r="N99" s="133"/>
    </row>
    <row r="100" spans="1:14" x14ac:dyDescent="0.25">
      <c r="A100" s="206" t="s">
        <v>96</v>
      </c>
      <c r="B100" s="207"/>
      <c r="C100" s="52"/>
      <c r="D100" s="52"/>
      <c r="E100" s="193"/>
      <c r="F100" s="14" t="s">
        <v>75</v>
      </c>
      <c r="G100" s="44">
        <v>0</v>
      </c>
      <c r="H100" s="148" t="s">
        <v>0</v>
      </c>
      <c r="I100" s="153" t="s">
        <v>0</v>
      </c>
      <c r="J100" s="66">
        <f>SUMPRODUCT(($H100="r")*(G100)+($I100="r")*(G100))+'15'!J100-K100-M100</f>
        <v>0</v>
      </c>
      <c r="K100" s="138">
        <v>0</v>
      </c>
      <c r="L100" s="139"/>
      <c r="M100" s="132">
        <v>0</v>
      </c>
      <c r="N100" s="133"/>
    </row>
    <row r="101" spans="1:14" ht="15.75" thickBot="1" x14ac:dyDescent="0.3">
      <c r="A101" s="206" t="s">
        <v>97</v>
      </c>
      <c r="B101" s="207"/>
      <c r="C101" s="52"/>
      <c r="D101" s="52"/>
      <c r="E101" s="193"/>
      <c r="F101" s="14" t="s">
        <v>75</v>
      </c>
      <c r="G101" s="44">
        <v>0</v>
      </c>
      <c r="H101" s="149" t="s">
        <v>0</v>
      </c>
      <c r="I101" s="154" t="s">
        <v>0</v>
      </c>
      <c r="J101" s="66">
        <f>SUMPRODUCT(($H101="r")*(G101)+($I101="r")*(G101))+'15'!J101-K101-M101</f>
        <v>0</v>
      </c>
      <c r="K101" s="138">
        <v>0</v>
      </c>
      <c r="L101" s="139"/>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x14ac:dyDescent="0.25">
      <c r="A104" s="28"/>
      <c r="B104" s="28"/>
      <c r="F104" s="11"/>
      <c r="G104" s="5"/>
      <c r="H104" s="6"/>
      <c r="I104" s="6"/>
    </row>
    <row r="105" spans="1:14" x14ac:dyDescent="0.25">
      <c r="B105" s="99" t="s">
        <v>0</v>
      </c>
    </row>
    <row r="106" spans="1:14" ht="15.75" thickBot="1" x14ac:dyDescent="0.3">
      <c r="A106" s="114" t="s">
        <v>9</v>
      </c>
      <c r="B106" s="94" t="s">
        <v>115</v>
      </c>
      <c r="C106" s="213" t="s">
        <v>153</v>
      </c>
      <c r="D106" s="214"/>
      <c r="E106" s="192" t="s">
        <v>151</v>
      </c>
      <c r="F106" s="122" t="s">
        <v>126</v>
      </c>
      <c r="G106" s="47" t="s">
        <v>2</v>
      </c>
      <c r="H106" s="81">
        <f>H86+1</f>
        <v>42574</v>
      </c>
      <c r="I106" s="81">
        <f>I86+1</f>
        <v>42581</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7" t="s">
        <v>0</v>
      </c>
      <c r="I107" s="152" t="s">
        <v>0</v>
      </c>
      <c r="J107" s="66">
        <f>SUMPRODUCT(($H107="r")*(G107)+($I107="r")*(G107))+'15'!J107-K107-M107</f>
        <v>0</v>
      </c>
      <c r="K107" s="138">
        <v>0</v>
      </c>
      <c r="L107" s="139" t="s">
        <v>0</v>
      </c>
      <c r="M107" s="132">
        <v>0</v>
      </c>
      <c r="N107" s="133" t="s">
        <v>0</v>
      </c>
    </row>
    <row r="108" spans="1:14" x14ac:dyDescent="0.25">
      <c r="A108" s="206" t="s">
        <v>49</v>
      </c>
      <c r="B108" s="207"/>
      <c r="C108" s="176"/>
      <c r="D108" s="166"/>
      <c r="E108" s="198"/>
      <c r="F108" s="14" t="s">
        <v>75</v>
      </c>
      <c r="G108" s="44">
        <v>0</v>
      </c>
      <c r="H108" s="148" t="s">
        <v>0</v>
      </c>
      <c r="I108" s="153" t="s">
        <v>0</v>
      </c>
      <c r="J108" s="66">
        <f>SUMPRODUCT(($H108="r")*(G108)+($I108="r")*(G108))+'15'!J108-K108-M108</f>
        <v>0</v>
      </c>
      <c r="K108" s="138">
        <v>0</v>
      </c>
      <c r="L108" s="139" t="s">
        <v>0</v>
      </c>
      <c r="M108" s="132">
        <v>0</v>
      </c>
      <c r="N108" s="133"/>
    </row>
    <row r="109" spans="1:14" x14ac:dyDescent="0.25">
      <c r="A109" s="206" t="s">
        <v>50</v>
      </c>
      <c r="B109" s="207"/>
      <c r="C109" s="176"/>
      <c r="D109" s="166"/>
      <c r="E109" s="198"/>
      <c r="F109" s="14" t="s">
        <v>75</v>
      </c>
      <c r="G109" s="44">
        <v>0</v>
      </c>
      <c r="H109" s="148" t="s">
        <v>0</v>
      </c>
      <c r="I109" s="153" t="s">
        <v>0</v>
      </c>
      <c r="J109" s="66">
        <f>SUMPRODUCT(($H109="r")*(G109)+($I109="r")*(G109))+'15'!J109-K109-M109</f>
        <v>0</v>
      </c>
      <c r="K109" s="138">
        <v>0</v>
      </c>
      <c r="L109" s="139" t="s">
        <v>0</v>
      </c>
      <c r="M109" s="132">
        <v>0</v>
      </c>
      <c r="N109" s="133"/>
    </row>
    <row r="110" spans="1:14" x14ac:dyDescent="0.25">
      <c r="A110" s="206" t="s">
        <v>51</v>
      </c>
      <c r="B110" s="207"/>
      <c r="C110" s="176"/>
      <c r="D110" s="166"/>
      <c r="E110" s="198"/>
      <c r="F110" s="14" t="s">
        <v>75</v>
      </c>
      <c r="G110" s="44">
        <v>0</v>
      </c>
      <c r="H110" s="148" t="s">
        <v>0</v>
      </c>
      <c r="I110" s="153" t="s">
        <v>0</v>
      </c>
      <c r="J110" s="66">
        <f>SUMPRODUCT(($H110="r")*(G110)+($I110="r")*(G110))+'15'!J110-K110-M110</f>
        <v>0</v>
      </c>
      <c r="K110" s="138">
        <v>0</v>
      </c>
      <c r="L110" s="139" t="s">
        <v>0</v>
      </c>
      <c r="M110" s="132">
        <v>0</v>
      </c>
      <c r="N110" s="133"/>
    </row>
    <row r="111" spans="1:14" x14ac:dyDescent="0.25">
      <c r="A111" s="206" t="s">
        <v>52</v>
      </c>
      <c r="B111" s="207"/>
      <c r="C111" s="177"/>
      <c r="D111" s="166"/>
      <c r="E111" s="198"/>
      <c r="F111" s="14" t="s">
        <v>75</v>
      </c>
      <c r="G111" s="44">
        <v>0</v>
      </c>
      <c r="H111" s="148" t="s">
        <v>0</v>
      </c>
      <c r="I111" s="153" t="s">
        <v>0</v>
      </c>
      <c r="J111" s="66">
        <f>SUMPRODUCT(($H111="r")*(G111)+($I111="r")*(G111))+'15'!J111-K111-M111</f>
        <v>0</v>
      </c>
      <c r="K111" s="138">
        <v>0</v>
      </c>
      <c r="L111" s="139" t="s">
        <v>0</v>
      </c>
      <c r="M111" s="132">
        <v>0</v>
      </c>
      <c r="N111" s="133"/>
    </row>
    <row r="112" spans="1:14" x14ac:dyDescent="0.25">
      <c r="A112" s="206" t="s">
        <v>53</v>
      </c>
      <c r="B112" s="207"/>
      <c r="C112" s="177"/>
      <c r="D112" s="166"/>
      <c r="E112" s="198"/>
      <c r="F112" s="14" t="s">
        <v>75</v>
      </c>
      <c r="G112" s="44">
        <v>0</v>
      </c>
      <c r="H112" s="148" t="s">
        <v>0</v>
      </c>
      <c r="I112" s="153" t="s">
        <v>0</v>
      </c>
      <c r="J112" s="66">
        <f>SUMPRODUCT(($H112="r")*(G112)+($I112="r")*(G112))+'15'!J112-K112-M112</f>
        <v>0</v>
      </c>
      <c r="K112" s="138">
        <v>0</v>
      </c>
      <c r="L112" s="139" t="s">
        <v>0</v>
      </c>
      <c r="M112" s="132">
        <v>0</v>
      </c>
      <c r="N112" s="133"/>
    </row>
    <row r="113" spans="1:14" ht="15.75" thickBot="1" x14ac:dyDescent="0.3">
      <c r="A113" s="206" t="s">
        <v>54</v>
      </c>
      <c r="B113" s="207"/>
      <c r="C113" s="178"/>
      <c r="D113" s="168"/>
      <c r="E113" s="199"/>
      <c r="F113" s="14" t="s">
        <v>75</v>
      </c>
      <c r="G113" s="44">
        <v>0</v>
      </c>
      <c r="H113" s="149" t="s">
        <v>0</v>
      </c>
      <c r="I113" s="154" t="s">
        <v>0</v>
      </c>
      <c r="J113" s="66">
        <f>SUMPRODUCT(($H113="r")*(G113)+($I113="r")*(G113))+'15'!J113-K113-M113</f>
        <v>0</v>
      </c>
      <c r="K113" s="138">
        <v>0</v>
      </c>
      <c r="L113" s="140" t="s">
        <v>0</v>
      </c>
      <c r="M113" s="132">
        <v>0</v>
      </c>
      <c r="N113" s="134"/>
    </row>
    <row r="114" spans="1:14" ht="15.75" thickBot="1" x14ac:dyDescent="0.3">
      <c r="A114" s="29" t="s">
        <v>109</v>
      </c>
      <c r="B114" s="53"/>
      <c r="C114" s="163"/>
      <c r="D114" s="163"/>
      <c r="E114" s="195"/>
      <c r="F114" s="74" t="s">
        <v>75</v>
      </c>
      <c r="G114" s="75">
        <v>0</v>
      </c>
      <c r="H114" s="73"/>
      <c r="I114" s="67"/>
      <c r="J114" s="55" t="s">
        <v>0</v>
      </c>
      <c r="K114" s="98">
        <v>0</v>
      </c>
      <c r="L114" s="136" t="s">
        <v>0</v>
      </c>
      <c r="M114" s="98">
        <v>0</v>
      </c>
      <c r="N114" s="56" t="s">
        <v>0</v>
      </c>
    </row>
    <row r="115" spans="1:14" x14ac:dyDescent="0.25">
      <c r="A115" s="206" t="s">
        <v>55</v>
      </c>
      <c r="B115" s="207"/>
      <c r="C115" s="175"/>
      <c r="D115" s="165"/>
      <c r="E115" s="197"/>
      <c r="F115" s="14" t="s">
        <v>75</v>
      </c>
      <c r="G115" s="44">
        <v>0</v>
      </c>
      <c r="H115" s="147" t="s">
        <v>0</v>
      </c>
      <c r="I115" s="152" t="s">
        <v>0</v>
      </c>
      <c r="J115" s="66">
        <f>SUMPRODUCT(($H115="r")*(G115)+($I115="r")*(G115))+'15'!J115-K115-M115</f>
        <v>0</v>
      </c>
      <c r="K115" s="138">
        <v>0</v>
      </c>
      <c r="L115" s="141"/>
      <c r="M115" s="132">
        <v>0</v>
      </c>
      <c r="N115" s="135"/>
    </row>
    <row r="116" spans="1:14" x14ac:dyDescent="0.25">
      <c r="A116" s="206" t="s">
        <v>56</v>
      </c>
      <c r="B116" s="207"/>
      <c r="C116" s="176"/>
      <c r="D116" s="166"/>
      <c r="E116" s="198"/>
      <c r="F116" s="14" t="s">
        <v>75</v>
      </c>
      <c r="G116" s="44">
        <v>0</v>
      </c>
      <c r="H116" s="148" t="s">
        <v>0</v>
      </c>
      <c r="I116" s="153" t="s">
        <v>0</v>
      </c>
      <c r="J116" s="66">
        <f>SUMPRODUCT(($H116="r")*(G116)+($I116="r")*(G116))+'15'!J116-K116-M116</f>
        <v>0</v>
      </c>
      <c r="K116" s="138">
        <v>0</v>
      </c>
      <c r="L116" s="139"/>
      <c r="M116" s="132">
        <v>0</v>
      </c>
      <c r="N116" s="133"/>
    </row>
    <row r="117" spans="1:14" x14ac:dyDescent="0.25">
      <c r="A117" s="206" t="s">
        <v>62</v>
      </c>
      <c r="B117" s="207"/>
      <c r="C117" s="176"/>
      <c r="D117" s="166"/>
      <c r="E117" s="198"/>
      <c r="F117" s="14" t="s">
        <v>75</v>
      </c>
      <c r="G117" s="44">
        <v>0</v>
      </c>
      <c r="H117" s="148" t="s">
        <v>0</v>
      </c>
      <c r="I117" s="153" t="s">
        <v>0</v>
      </c>
      <c r="J117" s="66">
        <f>SUMPRODUCT(($H117="r")*(G117)+($I117="r")*(G117))+'15'!J117-K117-M117</f>
        <v>0</v>
      </c>
      <c r="K117" s="138">
        <v>0</v>
      </c>
      <c r="L117" s="139"/>
      <c r="M117" s="132">
        <v>0</v>
      </c>
      <c r="N117" s="133"/>
    </row>
    <row r="118" spans="1:14" x14ac:dyDescent="0.25">
      <c r="A118" s="206" t="s">
        <v>98</v>
      </c>
      <c r="B118" s="207"/>
      <c r="C118" s="177"/>
      <c r="D118" s="166"/>
      <c r="E118" s="198"/>
      <c r="F118" s="14" t="s">
        <v>75</v>
      </c>
      <c r="G118" s="44">
        <v>0</v>
      </c>
      <c r="H118" s="148" t="s">
        <v>0</v>
      </c>
      <c r="I118" s="153" t="s">
        <v>0</v>
      </c>
      <c r="J118" s="66">
        <f>SUMPRODUCT(($H118="r")*(G118)+($I118="r")*(G118))+'15'!J118-K118-M118</f>
        <v>0</v>
      </c>
      <c r="K118" s="138">
        <v>0</v>
      </c>
      <c r="L118" s="139"/>
      <c r="M118" s="132">
        <v>0</v>
      </c>
      <c r="N118" s="133"/>
    </row>
    <row r="119" spans="1:14" x14ac:dyDescent="0.25">
      <c r="A119" s="206" t="s">
        <v>99</v>
      </c>
      <c r="B119" s="207"/>
      <c r="C119" s="175"/>
      <c r="D119" s="166"/>
      <c r="E119" s="198"/>
      <c r="F119" s="14" t="s">
        <v>75</v>
      </c>
      <c r="G119" s="44">
        <v>0</v>
      </c>
      <c r="H119" s="148" t="s">
        <v>0</v>
      </c>
      <c r="I119" s="153" t="s">
        <v>0</v>
      </c>
      <c r="J119" s="66">
        <f>SUMPRODUCT(($H119="r")*(G119)+($I119="r")*(G119))+'15'!J119-K119-M119</f>
        <v>0</v>
      </c>
      <c r="K119" s="138">
        <v>0</v>
      </c>
      <c r="L119" s="139"/>
      <c r="M119" s="132">
        <v>0</v>
      </c>
      <c r="N119" s="133"/>
    </row>
    <row r="120" spans="1:14" x14ac:dyDescent="0.25">
      <c r="A120" s="206" t="s">
        <v>100</v>
      </c>
      <c r="B120" s="207"/>
      <c r="C120" s="176"/>
      <c r="D120" s="166"/>
      <c r="E120" s="198"/>
      <c r="F120" s="14" t="s">
        <v>75</v>
      </c>
      <c r="G120" s="44">
        <v>0</v>
      </c>
      <c r="H120" s="148" t="s">
        <v>0</v>
      </c>
      <c r="I120" s="153" t="s">
        <v>0</v>
      </c>
      <c r="J120" s="66">
        <f>SUMPRODUCT(($H120="r")*(G120)+($I120="r")*(G120))+'15'!J120-K120-M120</f>
        <v>0</v>
      </c>
      <c r="K120" s="138">
        <v>0</v>
      </c>
      <c r="L120" s="139"/>
      <c r="M120" s="132">
        <v>0</v>
      </c>
      <c r="N120" s="133"/>
    </row>
    <row r="121" spans="1:14" ht="15.75" thickBot="1" x14ac:dyDescent="0.3">
      <c r="A121" s="206" t="s">
        <v>101</v>
      </c>
      <c r="B121" s="207"/>
      <c r="C121" s="176"/>
      <c r="D121" s="166"/>
      <c r="E121" s="198"/>
      <c r="F121" s="14" t="s">
        <v>75</v>
      </c>
      <c r="G121" s="44">
        <v>0</v>
      </c>
      <c r="H121" s="149" t="s">
        <v>0</v>
      </c>
      <c r="I121" s="154" t="s">
        <v>0</v>
      </c>
      <c r="J121" s="66">
        <f>SUMPRODUCT(($H121="r")*(G121)+($I121="r")*(G121))+'15'!J121-K121-M121</f>
        <v>0</v>
      </c>
      <c r="K121" s="138">
        <v>0</v>
      </c>
      <c r="L121" s="139"/>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x14ac:dyDescent="0.25">
      <c r="A124" s="28"/>
      <c r="B124" s="28"/>
      <c r="F124" s="19"/>
      <c r="G124" s="5"/>
      <c r="H124" s="17"/>
      <c r="I124" s="17"/>
    </row>
    <row r="125" spans="1:14" x14ac:dyDescent="0.25">
      <c r="A125" s="19"/>
      <c r="B125" s="99" t="s">
        <v>0</v>
      </c>
      <c r="F125" s="19"/>
      <c r="G125" s="5"/>
      <c r="H125" s="17"/>
      <c r="I125" s="17"/>
    </row>
    <row r="126" spans="1:14" ht="15.75" thickBot="1" x14ac:dyDescent="0.3">
      <c r="A126" s="114" t="s">
        <v>63</v>
      </c>
      <c r="B126" s="94" t="s">
        <v>115</v>
      </c>
      <c r="C126" s="213" t="s">
        <v>153</v>
      </c>
      <c r="D126" s="214"/>
      <c r="E126" s="192" t="s">
        <v>151</v>
      </c>
      <c r="F126" s="122" t="s">
        <v>126</v>
      </c>
      <c r="G126" s="47" t="s">
        <v>2</v>
      </c>
      <c r="H126" s="81">
        <f>H106+1</f>
        <v>42575</v>
      </c>
      <c r="I126" s="81">
        <f>I106+1</f>
        <v>42582</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7" t="s">
        <v>0</v>
      </c>
      <c r="I127" s="152" t="s">
        <v>0</v>
      </c>
      <c r="J127" s="66">
        <f>SUMPRODUCT(($H127="r")*(G127)+($I127="r")*(G127))+'15'!J127-K127-M127</f>
        <v>0</v>
      </c>
      <c r="K127" s="138">
        <v>0</v>
      </c>
      <c r="L127" s="139" t="s">
        <v>0</v>
      </c>
      <c r="M127" s="132">
        <v>0</v>
      </c>
      <c r="N127" s="133" t="s">
        <v>0</v>
      </c>
    </row>
    <row r="128" spans="1:14" x14ac:dyDescent="0.25">
      <c r="A128" s="206" t="s">
        <v>65</v>
      </c>
      <c r="B128" s="207"/>
      <c r="C128" s="176"/>
      <c r="D128" s="166"/>
      <c r="E128" s="198"/>
      <c r="F128" s="14" t="s">
        <v>75</v>
      </c>
      <c r="G128" s="44">
        <v>0</v>
      </c>
      <c r="H128" s="148" t="s">
        <v>0</v>
      </c>
      <c r="I128" s="153" t="s">
        <v>0</v>
      </c>
      <c r="J128" s="66">
        <f>SUMPRODUCT(($H128="r")*(G128)+($I128="r")*(G128))+'15'!J128-K128-M128</f>
        <v>0</v>
      </c>
      <c r="K128" s="138">
        <v>0</v>
      </c>
      <c r="L128" s="139" t="s">
        <v>0</v>
      </c>
      <c r="M128" s="132">
        <v>0</v>
      </c>
      <c r="N128" s="133"/>
    </row>
    <row r="129" spans="1:14" x14ac:dyDescent="0.25">
      <c r="A129" s="206" t="s">
        <v>66</v>
      </c>
      <c r="B129" s="207"/>
      <c r="C129" s="176"/>
      <c r="D129" s="166"/>
      <c r="E129" s="198"/>
      <c r="F129" s="14" t="s">
        <v>75</v>
      </c>
      <c r="G129" s="44">
        <v>0</v>
      </c>
      <c r="H129" s="148" t="s">
        <v>0</v>
      </c>
      <c r="I129" s="153" t="s">
        <v>0</v>
      </c>
      <c r="J129" s="66">
        <f>SUMPRODUCT(($H129="r")*(G129)+($I129="r")*(G129))+'15'!J129-K129-M129</f>
        <v>0</v>
      </c>
      <c r="K129" s="138">
        <v>0</v>
      </c>
      <c r="L129" s="139" t="s">
        <v>0</v>
      </c>
      <c r="M129" s="132">
        <v>0</v>
      </c>
      <c r="N129" s="133"/>
    </row>
    <row r="130" spans="1:14" x14ac:dyDescent="0.25">
      <c r="A130" s="206" t="s">
        <v>67</v>
      </c>
      <c r="B130" s="207"/>
      <c r="C130" s="176"/>
      <c r="D130" s="166"/>
      <c r="E130" s="198"/>
      <c r="F130" s="14" t="s">
        <v>75</v>
      </c>
      <c r="G130" s="44">
        <v>0</v>
      </c>
      <c r="H130" s="148" t="s">
        <v>0</v>
      </c>
      <c r="I130" s="153" t="s">
        <v>0</v>
      </c>
      <c r="J130" s="66">
        <f>SUMPRODUCT(($H130="r")*(G130)+($I130="r")*(G130))+'15'!J130-K130-M130</f>
        <v>0</v>
      </c>
      <c r="K130" s="138">
        <v>0</v>
      </c>
      <c r="L130" s="139" t="s">
        <v>0</v>
      </c>
      <c r="M130" s="132">
        <v>0</v>
      </c>
      <c r="N130" s="133"/>
    </row>
    <row r="131" spans="1:14" x14ac:dyDescent="0.25">
      <c r="A131" s="206" t="s">
        <v>68</v>
      </c>
      <c r="B131" s="207"/>
      <c r="C131" s="176"/>
      <c r="D131" s="166"/>
      <c r="E131" s="198"/>
      <c r="F131" s="14" t="s">
        <v>75</v>
      </c>
      <c r="G131" s="44">
        <v>0</v>
      </c>
      <c r="H131" s="148" t="s">
        <v>0</v>
      </c>
      <c r="I131" s="153" t="s">
        <v>0</v>
      </c>
      <c r="J131" s="66">
        <f>SUMPRODUCT(($H131="r")*(G131)+($I131="r")*(G131))+'15'!J131-K131-M131</f>
        <v>0</v>
      </c>
      <c r="K131" s="138">
        <v>0</v>
      </c>
      <c r="L131" s="139" t="s">
        <v>0</v>
      </c>
      <c r="M131" s="132">
        <v>0</v>
      </c>
      <c r="N131" s="133"/>
    </row>
    <row r="132" spans="1:14" x14ac:dyDescent="0.25">
      <c r="A132" s="206" t="s">
        <v>69</v>
      </c>
      <c r="B132" s="207"/>
      <c r="C132" s="176"/>
      <c r="D132" s="166"/>
      <c r="E132" s="198"/>
      <c r="F132" s="14" t="s">
        <v>75</v>
      </c>
      <c r="G132" s="44">
        <v>0</v>
      </c>
      <c r="H132" s="148" t="s">
        <v>0</v>
      </c>
      <c r="I132" s="153" t="s">
        <v>0</v>
      </c>
      <c r="J132" s="66">
        <f>SUMPRODUCT(($H132="r")*(G132)+($I132="r")*(G132))+'15'!J132-K132-M132</f>
        <v>0</v>
      </c>
      <c r="K132" s="138">
        <v>0</v>
      </c>
      <c r="L132" s="139" t="s">
        <v>0</v>
      </c>
      <c r="M132" s="132">
        <v>0</v>
      </c>
      <c r="N132" s="133"/>
    </row>
    <row r="133" spans="1:14" ht="15.75" thickBot="1" x14ac:dyDescent="0.3">
      <c r="A133" s="206" t="s">
        <v>70</v>
      </c>
      <c r="B133" s="207"/>
      <c r="C133" s="179"/>
      <c r="D133" s="168"/>
      <c r="E133" s="199"/>
      <c r="F133" s="14" t="s">
        <v>75</v>
      </c>
      <c r="G133" s="44">
        <v>0</v>
      </c>
      <c r="H133" s="149" t="s">
        <v>0</v>
      </c>
      <c r="I133" s="154" t="s">
        <v>0</v>
      </c>
      <c r="J133" s="66">
        <f>SUMPRODUCT(($H133="r")*(G133)+($I133="r")*(G133))+'15'!J133-K133-M133</f>
        <v>0</v>
      </c>
      <c r="K133" s="138">
        <v>0</v>
      </c>
      <c r="L133" s="140" t="s">
        <v>0</v>
      </c>
      <c r="M133" s="132">
        <v>0</v>
      </c>
      <c r="N133" s="134"/>
    </row>
    <row r="134" spans="1:14" ht="15.75" thickBot="1" x14ac:dyDescent="0.3">
      <c r="A134" s="29" t="s">
        <v>109</v>
      </c>
      <c r="B134" s="53"/>
      <c r="C134" s="163"/>
      <c r="D134" s="163"/>
      <c r="E134" s="195"/>
      <c r="F134" s="74" t="s">
        <v>75</v>
      </c>
      <c r="G134" s="75">
        <v>0</v>
      </c>
      <c r="H134" s="73"/>
      <c r="I134" s="67"/>
      <c r="J134" s="55" t="s">
        <v>0</v>
      </c>
      <c r="K134" s="98">
        <v>0</v>
      </c>
      <c r="L134" s="136" t="s">
        <v>0</v>
      </c>
      <c r="M134" s="98">
        <v>0</v>
      </c>
      <c r="N134" s="56" t="s">
        <v>0</v>
      </c>
    </row>
    <row r="135" spans="1:14" x14ac:dyDescent="0.25">
      <c r="A135" s="246" t="s">
        <v>71</v>
      </c>
      <c r="B135" s="247"/>
      <c r="C135" s="180"/>
      <c r="D135" s="169"/>
      <c r="E135" s="200"/>
      <c r="F135" s="14" t="s">
        <v>75</v>
      </c>
      <c r="G135" s="44">
        <v>0</v>
      </c>
      <c r="H135" s="147" t="s">
        <v>0</v>
      </c>
      <c r="I135" s="152" t="s">
        <v>0</v>
      </c>
      <c r="J135" s="66">
        <f>SUMPRODUCT(($H135="r")*(G135)+($I135="r")*(G135))+'15'!J135-K135-M135</f>
        <v>0</v>
      </c>
      <c r="K135" s="138">
        <v>0</v>
      </c>
      <c r="L135" s="141"/>
      <c r="M135" s="132">
        <v>0</v>
      </c>
      <c r="N135" s="135"/>
    </row>
    <row r="136" spans="1:14" x14ac:dyDescent="0.25">
      <c r="A136" s="246" t="s">
        <v>72</v>
      </c>
      <c r="B136" s="247"/>
      <c r="C136" s="181"/>
      <c r="D136" s="170"/>
      <c r="E136" s="201"/>
      <c r="F136" s="14" t="s">
        <v>75</v>
      </c>
      <c r="G136" s="44">
        <v>0</v>
      </c>
      <c r="H136" s="148" t="s">
        <v>0</v>
      </c>
      <c r="I136" s="153" t="s">
        <v>0</v>
      </c>
      <c r="J136" s="66">
        <f>SUMPRODUCT(($H136="r")*(G136)+($I136="r")*(G136))+'15'!J136-K136-M136</f>
        <v>0</v>
      </c>
      <c r="K136" s="138">
        <v>0</v>
      </c>
      <c r="L136" s="139"/>
      <c r="M136" s="132">
        <v>0</v>
      </c>
      <c r="N136" s="133"/>
    </row>
    <row r="137" spans="1:14" x14ac:dyDescent="0.25">
      <c r="A137" s="246" t="s">
        <v>73</v>
      </c>
      <c r="B137" s="247"/>
      <c r="C137" s="181"/>
      <c r="D137" s="170"/>
      <c r="E137" s="201"/>
      <c r="F137" s="14" t="s">
        <v>75</v>
      </c>
      <c r="G137" s="44">
        <v>0</v>
      </c>
      <c r="H137" s="148" t="s">
        <v>0</v>
      </c>
      <c r="I137" s="153" t="s">
        <v>0</v>
      </c>
      <c r="J137" s="66">
        <f>SUMPRODUCT(($H137="r")*(G137)+($I137="r")*(G137))+'15'!J137-K137-M137</f>
        <v>0</v>
      </c>
      <c r="K137" s="138">
        <v>0</v>
      </c>
      <c r="L137" s="139"/>
      <c r="M137" s="132">
        <v>0</v>
      </c>
      <c r="N137" s="133"/>
    </row>
    <row r="138" spans="1:14" x14ac:dyDescent="0.25">
      <c r="A138" s="246" t="s">
        <v>102</v>
      </c>
      <c r="B138" s="247"/>
      <c r="C138" s="181"/>
      <c r="D138" s="170"/>
      <c r="E138" s="201"/>
      <c r="F138" s="14" t="s">
        <v>75</v>
      </c>
      <c r="G138" s="44">
        <v>0</v>
      </c>
      <c r="H138" s="148" t="s">
        <v>0</v>
      </c>
      <c r="I138" s="153" t="s">
        <v>0</v>
      </c>
      <c r="J138" s="66">
        <f>SUMPRODUCT(($H138="r")*(G138)+($I138="r")*(G138))+'15'!J138-K138-M138</f>
        <v>0</v>
      </c>
      <c r="K138" s="138">
        <v>0</v>
      </c>
      <c r="L138" s="139"/>
      <c r="M138" s="132">
        <v>0</v>
      </c>
      <c r="N138" s="133"/>
    </row>
    <row r="139" spans="1:14" x14ac:dyDescent="0.25">
      <c r="A139" s="246" t="s">
        <v>103</v>
      </c>
      <c r="B139" s="247"/>
      <c r="C139" s="181"/>
      <c r="D139" s="170"/>
      <c r="E139" s="201"/>
      <c r="F139" s="14" t="s">
        <v>75</v>
      </c>
      <c r="G139" s="44">
        <v>0</v>
      </c>
      <c r="H139" s="148" t="s">
        <v>0</v>
      </c>
      <c r="I139" s="153" t="s">
        <v>0</v>
      </c>
      <c r="J139" s="66">
        <f>SUMPRODUCT(($H139="r")*(G139)+($I139="r")*(G139))+'15'!J139-K139-M139</f>
        <v>0</v>
      </c>
      <c r="K139" s="138">
        <v>0</v>
      </c>
      <c r="L139" s="139"/>
      <c r="M139" s="132">
        <v>0</v>
      </c>
      <c r="N139" s="133"/>
    </row>
    <row r="140" spans="1:14" x14ac:dyDescent="0.25">
      <c r="A140" s="246" t="s">
        <v>104</v>
      </c>
      <c r="B140" s="247"/>
      <c r="C140" s="181"/>
      <c r="D140" s="170"/>
      <c r="E140" s="201"/>
      <c r="F140" s="14" t="s">
        <v>75</v>
      </c>
      <c r="G140" s="44">
        <v>0</v>
      </c>
      <c r="H140" s="148" t="s">
        <v>0</v>
      </c>
      <c r="I140" s="153" t="s">
        <v>0</v>
      </c>
      <c r="J140" s="66">
        <f>SUMPRODUCT(($H140="r")*(G140)+($I140="r")*(G140))+'15'!J140-K140-M140</f>
        <v>0</v>
      </c>
      <c r="K140" s="138">
        <v>0</v>
      </c>
      <c r="L140" s="139"/>
      <c r="M140" s="132">
        <v>0</v>
      </c>
      <c r="N140" s="133"/>
    </row>
    <row r="141" spans="1:14" ht="15.75" thickBot="1" x14ac:dyDescent="0.3">
      <c r="A141" s="246" t="s">
        <v>105</v>
      </c>
      <c r="B141" s="247"/>
      <c r="C141" s="181"/>
      <c r="D141" s="170"/>
      <c r="E141" s="201"/>
      <c r="F141" s="14" t="s">
        <v>75</v>
      </c>
      <c r="G141" s="44">
        <v>0</v>
      </c>
      <c r="H141" s="149" t="s">
        <v>0</v>
      </c>
      <c r="I141" s="154" t="s">
        <v>0</v>
      </c>
      <c r="J141" s="66">
        <f>SUMPRODUCT(($H141="r")*(G141)+($I141="r")*(G141))+'15'!J141-K141-M141</f>
        <v>0</v>
      </c>
      <c r="K141" s="138">
        <v>0</v>
      </c>
      <c r="L141" s="139"/>
      <c r="M141" s="132">
        <v>0</v>
      </c>
      <c r="N141" s="133"/>
    </row>
    <row r="142" spans="1:14"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84"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78"/>
      <c r="B144" s="78"/>
      <c r="C144" s="171"/>
      <c r="D144" s="171"/>
      <c r="E144" s="171"/>
      <c r="F144" s="79"/>
      <c r="G144" s="22"/>
      <c r="H144" s="43"/>
      <c r="I144" s="43"/>
    </row>
    <row r="145" spans="1:11" x14ac:dyDescent="0.25">
      <c r="A145" s="77"/>
      <c r="B145" s="77"/>
      <c r="C145" s="51"/>
      <c r="D145" s="51"/>
      <c r="E145" s="51"/>
      <c r="F145" s="77"/>
      <c r="G145" s="77"/>
      <c r="H145" s="43"/>
      <c r="I145" s="43"/>
      <c r="J145" s="32"/>
    </row>
    <row r="146" spans="1:11" x14ac:dyDescent="0.25">
      <c r="A146" s="117" t="s">
        <v>110</v>
      </c>
      <c r="B146" s="77"/>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67" t="s">
        <v>0</v>
      </c>
      <c r="B148" s="268"/>
      <c r="C148" s="268"/>
      <c r="D148" s="268"/>
      <c r="E148" s="268"/>
      <c r="F148" s="269"/>
      <c r="G148" s="41">
        <v>0</v>
      </c>
      <c r="H148" s="222">
        <f>G148/60</f>
        <v>0</v>
      </c>
      <c r="I148" s="223"/>
      <c r="J148" s="35"/>
    </row>
    <row r="149" spans="1:11" x14ac:dyDescent="0.25">
      <c r="A149" s="267" t="s">
        <v>0</v>
      </c>
      <c r="B149" s="268"/>
      <c r="C149" s="268"/>
      <c r="D149" s="268"/>
      <c r="E149" s="268"/>
      <c r="F149" s="269"/>
      <c r="G149" s="41">
        <v>0</v>
      </c>
      <c r="H149" s="222">
        <f t="shared" ref="H149:H157" si="0">G149/60</f>
        <v>0</v>
      </c>
      <c r="I149" s="223"/>
      <c r="J149" s="35"/>
    </row>
    <row r="150" spans="1:11" x14ac:dyDescent="0.25">
      <c r="A150" s="267" t="s">
        <v>0</v>
      </c>
      <c r="B150" s="268"/>
      <c r="C150" s="268"/>
      <c r="D150" s="268"/>
      <c r="E150" s="268"/>
      <c r="F150" s="269"/>
      <c r="G150" s="41">
        <v>0</v>
      </c>
      <c r="H150" s="222">
        <f t="shared" si="0"/>
        <v>0</v>
      </c>
      <c r="I150" s="223"/>
      <c r="J150" s="35"/>
    </row>
    <row r="151" spans="1:11" x14ac:dyDescent="0.25">
      <c r="A151" s="267" t="s">
        <v>0</v>
      </c>
      <c r="B151" s="268"/>
      <c r="C151" s="268"/>
      <c r="D151" s="268"/>
      <c r="E151" s="268"/>
      <c r="F151" s="269"/>
      <c r="G151" s="41">
        <v>0</v>
      </c>
      <c r="H151" s="222">
        <f t="shared" si="0"/>
        <v>0</v>
      </c>
      <c r="I151" s="223"/>
      <c r="J151" s="35"/>
    </row>
    <row r="152" spans="1:11" x14ac:dyDescent="0.25">
      <c r="A152" s="267" t="s">
        <v>0</v>
      </c>
      <c r="B152" s="268"/>
      <c r="C152" s="268"/>
      <c r="D152" s="268"/>
      <c r="E152" s="268"/>
      <c r="F152" s="269"/>
      <c r="G152" s="41">
        <v>0</v>
      </c>
      <c r="H152" s="222">
        <f t="shared" si="0"/>
        <v>0</v>
      </c>
      <c r="I152" s="223"/>
      <c r="J152" s="35"/>
    </row>
    <row r="153" spans="1:11" x14ac:dyDescent="0.25">
      <c r="A153" s="267" t="s">
        <v>0</v>
      </c>
      <c r="B153" s="268"/>
      <c r="C153" s="268"/>
      <c r="D153" s="268"/>
      <c r="E153" s="268"/>
      <c r="F153" s="269"/>
      <c r="G153" s="41">
        <v>0</v>
      </c>
      <c r="H153" s="222">
        <f t="shared" si="0"/>
        <v>0</v>
      </c>
      <c r="I153" s="223"/>
      <c r="J153" s="35"/>
    </row>
    <row r="154" spans="1:11" x14ac:dyDescent="0.25">
      <c r="A154" s="267" t="s">
        <v>0</v>
      </c>
      <c r="B154" s="268"/>
      <c r="C154" s="268"/>
      <c r="D154" s="268"/>
      <c r="E154" s="268"/>
      <c r="F154" s="269"/>
      <c r="G154" s="41">
        <v>0</v>
      </c>
      <c r="H154" s="222">
        <f t="shared" si="0"/>
        <v>0</v>
      </c>
      <c r="I154" s="223"/>
      <c r="J154" s="35"/>
    </row>
    <row r="155" spans="1:11" x14ac:dyDescent="0.25">
      <c r="A155" s="267" t="s">
        <v>0</v>
      </c>
      <c r="B155" s="268"/>
      <c r="C155" s="268"/>
      <c r="D155" s="268"/>
      <c r="E155" s="268"/>
      <c r="F155" s="269"/>
      <c r="G155" s="41">
        <v>0</v>
      </c>
      <c r="H155" s="222">
        <f t="shared" si="0"/>
        <v>0</v>
      </c>
      <c r="I155" s="223"/>
      <c r="J155" s="35"/>
    </row>
    <row r="156" spans="1:11" x14ac:dyDescent="0.25">
      <c r="A156" s="267" t="s">
        <v>0</v>
      </c>
      <c r="B156" s="268"/>
      <c r="C156" s="268"/>
      <c r="D156" s="268"/>
      <c r="E156" s="268"/>
      <c r="F156" s="269"/>
      <c r="G156" s="41">
        <v>0</v>
      </c>
      <c r="H156" s="222">
        <f t="shared" si="0"/>
        <v>0</v>
      </c>
      <c r="I156" s="223"/>
      <c r="J156" s="35"/>
    </row>
    <row r="157" spans="1:11" x14ac:dyDescent="0.25">
      <c r="A157" s="267" t="s">
        <v>0</v>
      </c>
      <c r="B157" s="268"/>
      <c r="C157" s="268"/>
      <c r="D157" s="268"/>
      <c r="E157" s="268"/>
      <c r="F157" s="269"/>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0</v>
      </c>
      <c r="I159" s="219"/>
      <c r="J159" s="35"/>
    </row>
    <row r="160" spans="1:11" x14ac:dyDescent="0.25">
      <c r="A160" s="80"/>
      <c r="B160" s="80"/>
      <c r="C160" s="172"/>
      <c r="D160" s="172"/>
      <c r="E160" s="172"/>
      <c r="F160" s="92" t="s">
        <v>119</v>
      </c>
      <c r="G160" s="40">
        <v>0</v>
      </c>
      <c r="H160" s="220">
        <f>H159*G160</f>
        <v>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6"/>
      <c r="G162" s="40"/>
      <c r="H162" s="64"/>
      <c r="I162" s="64"/>
      <c r="J162" s="35"/>
    </row>
    <row r="163" spans="1:10" x14ac:dyDescent="0.25">
      <c r="A163" s="120" t="s">
        <v>124</v>
      </c>
      <c r="B163" s="39"/>
      <c r="C163" s="173"/>
      <c r="D163" s="173"/>
      <c r="E163" s="173"/>
      <c r="F163" s="76"/>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67" t="s">
        <v>0</v>
      </c>
      <c r="B165" s="268"/>
      <c r="C165" s="268"/>
      <c r="D165" s="268"/>
      <c r="E165" s="268"/>
      <c r="F165" s="269"/>
      <c r="G165" s="41">
        <v>0</v>
      </c>
      <c r="H165" s="239">
        <f>G165/60</f>
        <v>0</v>
      </c>
      <c r="I165" s="240"/>
      <c r="J165" s="35"/>
    </row>
    <row r="166" spans="1:10" x14ac:dyDescent="0.25">
      <c r="A166" s="267" t="s">
        <v>0</v>
      </c>
      <c r="B166" s="268"/>
      <c r="C166" s="268"/>
      <c r="D166" s="268"/>
      <c r="E166" s="268"/>
      <c r="F166" s="269"/>
      <c r="G166" s="41">
        <v>0</v>
      </c>
      <c r="H166" s="239">
        <f t="shared" ref="H166:H174" si="2">G166/60</f>
        <v>0</v>
      </c>
      <c r="I166" s="240"/>
      <c r="J166" s="35"/>
    </row>
    <row r="167" spans="1:10" x14ac:dyDescent="0.25">
      <c r="A167" s="267" t="s">
        <v>0</v>
      </c>
      <c r="B167" s="268"/>
      <c r="C167" s="268"/>
      <c r="D167" s="268"/>
      <c r="E167" s="268"/>
      <c r="F167" s="269"/>
      <c r="G167" s="41">
        <v>0</v>
      </c>
      <c r="H167" s="239">
        <f t="shared" si="2"/>
        <v>0</v>
      </c>
      <c r="I167" s="240"/>
      <c r="J167" s="35"/>
    </row>
    <row r="168" spans="1:10" x14ac:dyDescent="0.25">
      <c r="A168" s="267" t="s">
        <v>0</v>
      </c>
      <c r="B168" s="268"/>
      <c r="C168" s="268"/>
      <c r="D168" s="268"/>
      <c r="E168" s="268"/>
      <c r="F168" s="269"/>
      <c r="G168" s="41">
        <v>0</v>
      </c>
      <c r="H168" s="239">
        <f t="shared" si="2"/>
        <v>0</v>
      </c>
      <c r="I168" s="240"/>
      <c r="J168" s="35"/>
    </row>
    <row r="169" spans="1:10" x14ac:dyDescent="0.25">
      <c r="A169" s="267" t="s">
        <v>0</v>
      </c>
      <c r="B169" s="268"/>
      <c r="C169" s="268"/>
      <c r="D169" s="268"/>
      <c r="E169" s="268"/>
      <c r="F169" s="269"/>
      <c r="G169" s="41">
        <v>0</v>
      </c>
      <c r="H169" s="239">
        <f t="shared" si="2"/>
        <v>0</v>
      </c>
      <c r="I169" s="240"/>
      <c r="J169" s="35"/>
    </row>
    <row r="170" spans="1:10" x14ac:dyDescent="0.25">
      <c r="A170" s="267" t="s">
        <v>0</v>
      </c>
      <c r="B170" s="268"/>
      <c r="C170" s="268"/>
      <c r="D170" s="268"/>
      <c r="E170" s="268"/>
      <c r="F170" s="269"/>
      <c r="G170" s="41">
        <v>0</v>
      </c>
      <c r="H170" s="239">
        <f t="shared" si="2"/>
        <v>0</v>
      </c>
      <c r="I170" s="240"/>
      <c r="J170" s="35"/>
    </row>
    <row r="171" spans="1:10" x14ac:dyDescent="0.25">
      <c r="A171" s="267" t="s">
        <v>0</v>
      </c>
      <c r="B171" s="268"/>
      <c r="C171" s="268"/>
      <c r="D171" s="268"/>
      <c r="E171" s="268"/>
      <c r="F171" s="269"/>
      <c r="G171" s="41">
        <v>0</v>
      </c>
      <c r="H171" s="239">
        <f t="shared" si="2"/>
        <v>0</v>
      </c>
      <c r="I171" s="240"/>
      <c r="J171" s="35"/>
    </row>
    <row r="172" spans="1:10" x14ac:dyDescent="0.25">
      <c r="A172" s="267" t="s">
        <v>0</v>
      </c>
      <c r="B172" s="268"/>
      <c r="C172" s="268"/>
      <c r="D172" s="268"/>
      <c r="E172" s="268"/>
      <c r="F172" s="269"/>
      <c r="G172" s="41">
        <v>0</v>
      </c>
      <c r="H172" s="239">
        <f t="shared" si="2"/>
        <v>0</v>
      </c>
      <c r="I172" s="240"/>
      <c r="J172" s="35"/>
    </row>
    <row r="173" spans="1:10" x14ac:dyDescent="0.25">
      <c r="A173" s="267" t="s">
        <v>0</v>
      </c>
      <c r="B173" s="268"/>
      <c r="C173" s="268"/>
      <c r="D173" s="268"/>
      <c r="E173" s="268"/>
      <c r="F173" s="269"/>
      <c r="G173" s="41">
        <v>0</v>
      </c>
      <c r="H173" s="239">
        <f t="shared" ref="H173" si="3">G173/60</f>
        <v>0</v>
      </c>
      <c r="I173" s="240"/>
      <c r="J173" s="35"/>
    </row>
    <row r="174" spans="1:10" x14ac:dyDescent="0.25">
      <c r="A174" s="267" t="s">
        <v>0</v>
      </c>
      <c r="B174" s="268"/>
      <c r="C174" s="268"/>
      <c r="D174" s="268"/>
      <c r="E174" s="268"/>
      <c r="F174" s="269"/>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67" t="s">
        <v>0</v>
      </c>
      <c r="B181" s="268"/>
      <c r="C181" s="268"/>
      <c r="D181" s="268"/>
      <c r="E181" s="268"/>
      <c r="F181" s="269"/>
      <c r="G181" s="41">
        <v>0</v>
      </c>
      <c r="H181" s="222">
        <f>G181/60</f>
        <v>0</v>
      </c>
      <c r="I181" s="223"/>
      <c r="J181" s="35"/>
    </row>
    <row r="182" spans="1:11" hidden="1" x14ac:dyDescent="0.25">
      <c r="A182" s="267" t="s">
        <v>0</v>
      </c>
      <c r="B182" s="268"/>
      <c r="C182" s="268"/>
      <c r="D182" s="268"/>
      <c r="E182" s="268"/>
      <c r="F182" s="269"/>
      <c r="G182" s="41">
        <v>0</v>
      </c>
      <c r="H182" s="222">
        <f t="shared" ref="H182:H191" si="4">G182/60</f>
        <v>0</v>
      </c>
      <c r="I182" s="223"/>
      <c r="J182" s="35"/>
    </row>
    <row r="183" spans="1:11" hidden="1" x14ac:dyDescent="0.25">
      <c r="A183" s="267" t="s">
        <v>0</v>
      </c>
      <c r="B183" s="268"/>
      <c r="C183" s="268"/>
      <c r="D183" s="268"/>
      <c r="E183" s="268"/>
      <c r="F183" s="269"/>
      <c r="G183" s="41">
        <v>0</v>
      </c>
      <c r="H183" s="222">
        <f t="shared" si="4"/>
        <v>0</v>
      </c>
      <c r="I183" s="223"/>
      <c r="J183" s="35"/>
    </row>
    <row r="184" spans="1:11" hidden="1" x14ac:dyDescent="0.25">
      <c r="A184" s="267" t="s">
        <v>0</v>
      </c>
      <c r="B184" s="268"/>
      <c r="C184" s="268"/>
      <c r="D184" s="268"/>
      <c r="E184" s="268"/>
      <c r="F184" s="269"/>
      <c r="G184" s="41">
        <v>0</v>
      </c>
      <c r="H184" s="222">
        <f t="shared" si="4"/>
        <v>0</v>
      </c>
      <c r="I184" s="223"/>
      <c r="J184" s="35"/>
    </row>
    <row r="185" spans="1:11" hidden="1" x14ac:dyDescent="0.25">
      <c r="A185" s="267" t="s">
        <v>0</v>
      </c>
      <c r="B185" s="268"/>
      <c r="C185" s="268"/>
      <c r="D185" s="268"/>
      <c r="E185" s="268"/>
      <c r="F185" s="269"/>
      <c r="G185" s="41">
        <v>0</v>
      </c>
      <c r="H185" s="222">
        <f t="shared" si="4"/>
        <v>0</v>
      </c>
      <c r="I185" s="223"/>
      <c r="J185" s="35"/>
    </row>
    <row r="186" spans="1:11" hidden="1" x14ac:dyDescent="0.25">
      <c r="A186" s="267" t="s">
        <v>0</v>
      </c>
      <c r="B186" s="268"/>
      <c r="C186" s="268"/>
      <c r="D186" s="268"/>
      <c r="E186" s="268"/>
      <c r="F186" s="269"/>
      <c r="G186" s="41">
        <v>0</v>
      </c>
      <c r="H186" s="222">
        <f t="shared" si="4"/>
        <v>0</v>
      </c>
      <c r="I186" s="223"/>
      <c r="J186" s="35"/>
    </row>
    <row r="187" spans="1:11" hidden="1" x14ac:dyDescent="0.25">
      <c r="A187" s="267" t="s">
        <v>0</v>
      </c>
      <c r="B187" s="268"/>
      <c r="C187" s="268"/>
      <c r="D187" s="268"/>
      <c r="E187" s="268"/>
      <c r="F187" s="269"/>
      <c r="G187" s="41">
        <v>0</v>
      </c>
      <c r="H187" s="222">
        <f t="shared" si="4"/>
        <v>0</v>
      </c>
      <c r="I187" s="223"/>
      <c r="J187" s="35"/>
    </row>
    <row r="188" spans="1:11" hidden="1" x14ac:dyDescent="0.25">
      <c r="A188" s="267" t="s">
        <v>0</v>
      </c>
      <c r="B188" s="268"/>
      <c r="C188" s="268"/>
      <c r="D188" s="268"/>
      <c r="E188" s="268"/>
      <c r="F188" s="269"/>
      <c r="G188" s="41">
        <v>0</v>
      </c>
      <c r="H188" s="222">
        <f t="shared" si="4"/>
        <v>0</v>
      </c>
      <c r="I188" s="223"/>
      <c r="J188" s="35"/>
    </row>
    <row r="189" spans="1:11" hidden="1" x14ac:dyDescent="0.25">
      <c r="A189" s="267" t="s">
        <v>0</v>
      </c>
      <c r="B189" s="268"/>
      <c r="C189" s="268"/>
      <c r="D189" s="268"/>
      <c r="E189" s="268"/>
      <c r="F189" s="269"/>
      <c r="G189" s="41">
        <v>0</v>
      </c>
      <c r="H189" s="222">
        <f t="shared" si="4"/>
        <v>0</v>
      </c>
      <c r="I189" s="223"/>
      <c r="J189" s="35"/>
    </row>
    <row r="190" spans="1:11" hidden="1" x14ac:dyDescent="0.25">
      <c r="A190" s="267" t="s">
        <v>0</v>
      </c>
      <c r="B190" s="268"/>
      <c r="C190" s="268"/>
      <c r="D190" s="268"/>
      <c r="E190" s="268"/>
      <c r="F190" s="269"/>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67" t="s">
        <v>0</v>
      </c>
      <c r="B198" s="268"/>
      <c r="C198" s="268"/>
      <c r="D198" s="268"/>
      <c r="E198" s="268"/>
      <c r="F198" s="269"/>
      <c r="G198" s="41">
        <v>0</v>
      </c>
      <c r="H198" s="222">
        <f>G198/60</f>
        <v>0</v>
      </c>
      <c r="I198" s="223"/>
      <c r="J198" s="35"/>
    </row>
    <row r="199" spans="1:11" hidden="1" x14ac:dyDescent="0.25">
      <c r="A199" s="267" t="s">
        <v>0</v>
      </c>
      <c r="B199" s="268"/>
      <c r="C199" s="268"/>
      <c r="D199" s="268"/>
      <c r="E199" s="268"/>
      <c r="F199" s="269"/>
      <c r="G199" s="41">
        <v>0</v>
      </c>
      <c r="H199" s="222">
        <f t="shared" ref="H199:H207" si="5">G199/60</f>
        <v>0</v>
      </c>
      <c r="I199" s="223"/>
      <c r="J199" s="35"/>
    </row>
    <row r="200" spans="1:11" hidden="1" x14ac:dyDescent="0.25">
      <c r="A200" s="267" t="s">
        <v>0</v>
      </c>
      <c r="B200" s="268"/>
      <c r="C200" s="268"/>
      <c r="D200" s="268"/>
      <c r="E200" s="268"/>
      <c r="F200" s="269"/>
      <c r="G200" s="41">
        <v>0</v>
      </c>
      <c r="H200" s="222">
        <f t="shared" si="5"/>
        <v>0</v>
      </c>
      <c r="I200" s="223"/>
      <c r="J200" s="35"/>
    </row>
    <row r="201" spans="1:11" hidden="1" x14ac:dyDescent="0.25">
      <c r="A201" s="267" t="s">
        <v>0</v>
      </c>
      <c r="B201" s="268"/>
      <c r="C201" s="268"/>
      <c r="D201" s="268"/>
      <c r="E201" s="268"/>
      <c r="F201" s="269"/>
      <c r="G201" s="41">
        <v>0</v>
      </c>
      <c r="H201" s="222">
        <f t="shared" si="5"/>
        <v>0</v>
      </c>
      <c r="I201" s="223"/>
      <c r="J201" s="35"/>
    </row>
    <row r="202" spans="1:11" hidden="1" x14ac:dyDescent="0.25">
      <c r="A202" s="267" t="s">
        <v>0</v>
      </c>
      <c r="B202" s="268"/>
      <c r="C202" s="268"/>
      <c r="D202" s="268"/>
      <c r="E202" s="268"/>
      <c r="F202" s="269"/>
      <c r="G202" s="41">
        <v>0</v>
      </c>
      <c r="H202" s="222">
        <f t="shared" si="5"/>
        <v>0</v>
      </c>
      <c r="I202" s="223"/>
      <c r="J202" s="35"/>
    </row>
    <row r="203" spans="1:11" hidden="1" x14ac:dyDescent="0.25">
      <c r="A203" s="267" t="s">
        <v>0</v>
      </c>
      <c r="B203" s="268"/>
      <c r="C203" s="268"/>
      <c r="D203" s="268"/>
      <c r="E203" s="268"/>
      <c r="F203" s="269"/>
      <c r="G203" s="41">
        <v>0</v>
      </c>
      <c r="H203" s="222">
        <f t="shared" si="5"/>
        <v>0</v>
      </c>
      <c r="I203" s="223"/>
      <c r="J203" s="35"/>
    </row>
    <row r="204" spans="1:11" hidden="1" x14ac:dyDescent="0.25">
      <c r="A204" s="267" t="s">
        <v>0</v>
      </c>
      <c r="B204" s="268"/>
      <c r="C204" s="268"/>
      <c r="D204" s="268"/>
      <c r="E204" s="268"/>
      <c r="F204" s="269"/>
      <c r="G204" s="41">
        <v>0</v>
      </c>
      <c r="H204" s="222">
        <f t="shared" si="5"/>
        <v>0</v>
      </c>
      <c r="I204" s="223"/>
      <c r="J204" s="35"/>
    </row>
    <row r="205" spans="1:11" hidden="1" x14ac:dyDescent="0.25">
      <c r="A205" s="267" t="s">
        <v>0</v>
      </c>
      <c r="B205" s="268"/>
      <c r="C205" s="268"/>
      <c r="D205" s="268"/>
      <c r="E205" s="268"/>
      <c r="F205" s="269"/>
      <c r="G205" s="41">
        <v>0</v>
      </c>
      <c r="H205" s="222">
        <f t="shared" si="5"/>
        <v>0</v>
      </c>
      <c r="I205" s="223"/>
      <c r="J205" s="35"/>
    </row>
    <row r="206" spans="1:11" hidden="1" x14ac:dyDescent="0.25">
      <c r="A206" s="267" t="s">
        <v>0</v>
      </c>
      <c r="B206" s="268"/>
      <c r="C206" s="268"/>
      <c r="D206" s="268"/>
      <c r="E206" s="268"/>
      <c r="F206" s="269"/>
      <c r="G206" s="41">
        <v>0</v>
      </c>
      <c r="H206" s="222">
        <f t="shared" si="5"/>
        <v>0</v>
      </c>
      <c r="I206" s="223"/>
      <c r="J206" s="35"/>
    </row>
    <row r="207" spans="1:11" hidden="1" x14ac:dyDescent="0.25">
      <c r="A207" s="267" t="s">
        <v>0</v>
      </c>
      <c r="B207" s="268"/>
      <c r="C207" s="268"/>
      <c r="D207" s="268"/>
      <c r="E207" s="268"/>
      <c r="F207" s="269"/>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0</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73" t="s">
        <v>0</v>
      </c>
      <c r="B216" s="273"/>
      <c r="C216" s="273"/>
      <c r="D216" s="273"/>
      <c r="E216" s="273"/>
      <c r="F216" s="273"/>
      <c r="G216" s="273"/>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0</v>
      </c>
      <c r="I218" s="271"/>
    </row>
    <row r="219" spans="1:10" x14ac:dyDescent="0.25">
      <c r="A219" s="2" t="s">
        <v>0</v>
      </c>
      <c r="H219" s="86" t="s">
        <v>0</v>
      </c>
      <c r="I219" s="86"/>
    </row>
  </sheetData>
  <sheetProtection password="CEEF" sheet="1" objects="1" scenarios="1" formatRows="0"/>
  <mergeCells count="234">
    <mergeCell ref="A2:N2"/>
    <mergeCell ref="C26:D26"/>
    <mergeCell ref="C46:D46"/>
    <mergeCell ref="C66:D66"/>
    <mergeCell ref="C86:D86"/>
    <mergeCell ref="C106:D106"/>
    <mergeCell ref="C126:D126"/>
    <mergeCell ref="A204:F204"/>
    <mergeCell ref="A3:B3"/>
    <mergeCell ref="C6:D6"/>
    <mergeCell ref="J4:N4"/>
    <mergeCell ref="A155:F155"/>
    <mergeCell ref="H159:I159"/>
    <mergeCell ref="A122:F122"/>
    <mergeCell ref="A123:F123"/>
    <mergeCell ref="A142:F142"/>
    <mergeCell ref="H147:I147"/>
    <mergeCell ref="H148:I148"/>
    <mergeCell ref="H157:I157"/>
    <mergeCell ref="H158:I158"/>
    <mergeCell ref="H150:I150"/>
    <mergeCell ref="H151:I151"/>
    <mergeCell ref="H152:I152"/>
    <mergeCell ref="A159:G159"/>
    <mergeCell ref="A27:B27"/>
    <mergeCell ref="A28:B28"/>
    <mergeCell ref="A29:B29"/>
    <mergeCell ref="A30:B30"/>
    <mergeCell ref="A31:B31"/>
    <mergeCell ref="C5:D5"/>
    <mergeCell ref="H5:I5"/>
    <mergeCell ref="A22:F22"/>
    <mergeCell ref="A7:B7"/>
    <mergeCell ref="A8:B8"/>
    <mergeCell ref="A9:B9"/>
    <mergeCell ref="A10:B10"/>
    <mergeCell ref="A11:B11"/>
    <mergeCell ref="A12:B12"/>
    <mergeCell ref="A13:B13"/>
    <mergeCell ref="A15:B15"/>
    <mergeCell ref="A16:B16"/>
    <mergeCell ref="A17:B17"/>
    <mergeCell ref="A18:B18"/>
    <mergeCell ref="A19:B19"/>
    <mergeCell ref="A20:B20"/>
    <mergeCell ref="A21:B21"/>
    <mergeCell ref="A158:F158"/>
    <mergeCell ref="A206:F206"/>
    <mergeCell ref="A173:F173"/>
    <mergeCell ref="A174:F174"/>
    <mergeCell ref="A181:F181"/>
    <mergeCell ref="A182:F182"/>
    <mergeCell ref="A183:F183"/>
    <mergeCell ref="A184:F184"/>
    <mergeCell ref="A185:F185"/>
    <mergeCell ref="A186:F186"/>
    <mergeCell ref="A187:F187"/>
    <mergeCell ref="A188:F188"/>
    <mergeCell ref="A189:F189"/>
    <mergeCell ref="A190:F190"/>
    <mergeCell ref="A198:F198"/>
    <mergeCell ref="A199:F199"/>
    <mergeCell ref="A200:F200"/>
    <mergeCell ref="A201:F201"/>
    <mergeCell ref="A202:F202"/>
    <mergeCell ref="A203:F203"/>
    <mergeCell ref="A191:F191"/>
    <mergeCell ref="A205:F205"/>
    <mergeCell ref="A1:N1"/>
    <mergeCell ref="H218:I218"/>
    <mergeCell ref="A23:F23"/>
    <mergeCell ref="A143:F143"/>
    <mergeCell ref="A42:F42"/>
    <mergeCell ref="A43:F43"/>
    <mergeCell ref="A62:F62"/>
    <mergeCell ref="A63:F63"/>
    <mergeCell ref="A82:F82"/>
    <mergeCell ref="A83:F83"/>
    <mergeCell ref="A102:F102"/>
    <mergeCell ref="A103:F103"/>
    <mergeCell ref="H166:I166"/>
    <mergeCell ref="H167:I167"/>
    <mergeCell ref="H149:I149"/>
    <mergeCell ref="H164:I164"/>
    <mergeCell ref="H156:I156"/>
    <mergeCell ref="A148:F148"/>
    <mergeCell ref="A149:F149"/>
    <mergeCell ref="A150:F150"/>
    <mergeCell ref="A151:F151"/>
    <mergeCell ref="A152:F152"/>
    <mergeCell ref="A153:F153"/>
    <mergeCell ref="A154:F154"/>
    <mergeCell ref="H154:I154"/>
    <mergeCell ref="H155:I155"/>
    <mergeCell ref="H153:I153"/>
    <mergeCell ref="A128:B128"/>
    <mergeCell ref="A156:F156"/>
    <mergeCell ref="A157:F157"/>
    <mergeCell ref="A140:B140"/>
    <mergeCell ref="A141:B141"/>
    <mergeCell ref="A135:B135"/>
    <mergeCell ref="A136:B136"/>
    <mergeCell ref="A137:B137"/>
    <mergeCell ref="A138:B138"/>
    <mergeCell ref="A139:B139"/>
    <mergeCell ref="A129:B129"/>
    <mergeCell ref="A130:B130"/>
    <mergeCell ref="A131:B131"/>
    <mergeCell ref="A132:B132"/>
    <mergeCell ref="A133:B133"/>
    <mergeCell ref="H198:I198"/>
    <mergeCell ref="H199:I199"/>
    <mergeCell ref="H200:I200"/>
    <mergeCell ref="H190:I190"/>
    <mergeCell ref="H191:I191"/>
    <mergeCell ref="H193:I193"/>
    <mergeCell ref="H197:I197"/>
    <mergeCell ref="H176:I176"/>
    <mergeCell ref="H172:I172"/>
    <mergeCell ref="H174:I174"/>
    <mergeCell ref="H186:I186"/>
    <mergeCell ref="H187:I187"/>
    <mergeCell ref="H188:I188"/>
    <mergeCell ref="H189:I189"/>
    <mergeCell ref="H160:I160"/>
    <mergeCell ref="A175:G175"/>
    <mergeCell ref="H175:I175"/>
    <mergeCell ref="H171:I171"/>
    <mergeCell ref="H173:I173"/>
    <mergeCell ref="H165:I165"/>
    <mergeCell ref="A192:G192"/>
    <mergeCell ref="H192:I192"/>
    <mergeCell ref="H180:I180"/>
    <mergeCell ref="H181:I181"/>
    <mergeCell ref="H182:I182"/>
    <mergeCell ref="H183:I183"/>
    <mergeCell ref="H184:I184"/>
    <mergeCell ref="H185:I185"/>
    <mergeCell ref="H169:I169"/>
    <mergeCell ref="H170:I170"/>
    <mergeCell ref="A165:F165"/>
    <mergeCell ref="A166:F166"/>
    <mergeCell ref="A167:F167"/>
    <mergeCell ref="A168:F168"/>
    <mergeCell ref="A169:F169"/>
    <mergeCell ref="A170:F170"/>
    <mergeCell ref="A171:F171"/>
    <mergeCell ref="A172:F172"/>
    <mergeCell ref="H217:I217"/>
    <mergeCell ref="H207:I207"/>
    <mergeCell ref="A208:G208"/>
    <mergeCell ref="H208:I208"/>
    <mergeCell ref="H209:I209"/>
    <mergeCell ref="A216:G216"/>
    <mergeCell ref="H216:I216"/>
    <mergeCell ref="H215:I215"/>
    <mergeCell ref="A215:G215"/>
    <mergeCell ref="A213:G213"/>
    <mergeCell ref="H213:I213"/>
    <mergeCell ref="H212:I212"/>
    <mergeCell ref="A207:F207"/>
    <mergeCell ref="H206:I206"/>
    <mergeCell ref="H204:I204"/>
    <mergeCell ref="H205:I205"/>
    <mergeCell ref="H201:I201"/>
    <mergeCell ref="H202:I202"/>
    <mergeCell ref="H168:I168"/>
    <mergeCell ref="H203:I203"/>
    <mergeCell ref="A33:B33"/>
    <mergeCell ref="A35:B35"/>
    <mergeCell ref="A36:B36"/>
    <mergeCell ref="A37:B37"/>
    <mergeCell ref="A38:B38"/>
    <mergeCell ref="A57:B57"/>
    <mergeCell ref="A58:B58"/>
    <mergeCell ref="A59:B59"/>
    <mergeCell ref="A81:B81"/>
    <mergeCell ref="A87:B87"/>
    <mergeCell ref="A88:B88"/>
    <mergeCell ref="A89:B89"/>
    <mergeCell ref="A90:B90"/>
    <mergeCell ref="A77:B77"/>
    <mergeCell ref="A78:B78"/>
    <mergeCell ref="A79:B79"/>
    <mergeCell ref="A80:B80"/>
    <mergeCell ref="A32:B32"/>
    <mergeCell ref="A49:B49"/>
    <mergeCell ref="A50:B50"/>
    <mergeCell ref="A51:B51"/>
    <mergeCell ref="A76:B76"/>
    <mergeCell ref="A52:B52"/>
    <mergeCell ref="A53:B53"/>
    <mergeCell ref="A39:B39"/>
    <mergeCell ref="A40:B40"/>
    <mergeCell ref="A41:B41"/>
    <mergeCell ref="A47:B47"/>
    <mergeCell ref="A48:B48"/>
    <mergeCell ref="A60:B60"/>
    <mergeCell ref="A61:B61"/>
    <mergeCell ref="A70:B70"/>
    <mergeCell ref="A71:B71"/>
    <mergeCell ref="A72:B72"/>
    <mergeCell ref="A73:B73"/>
    <mergeCell ref="A75:B75"/>
    <mergeCell ref="A67:B67"/>
    <mergeCell ref="A68:B68"/>
    <mergeCell ref="A107:B107"/>
    <mergeCell ref="A108:B108"/>
    <mergeCell ref="A109:B109"/>
    <mergeCell ref="A110:B110"/>
    <mergeCell ref="A111:B111"/>
    <mergeCell ref="A69:B69"/>
    <mergeCell ref="A55:B55"/>
    <mergeCell ref="A56:B56"/>
    <mergeCell ref="A100:B100"/>
    <mergeCell ref="A101:B101"/>
    <mergeCell ref="A91:B91"/>
    <mergeCell ref="A92:B92"/>
    <mergeCell ref="A93:B93"/>
    <mergeCell ref="A95:B95"/>
    <mergeCell ref="A96:B96"/>
    <mergeCell ref="A97:B97"/>
    <mergeCell ref="A98:B98"/>
    <mergeCell ref="A99:B99"/>
    <mergeCell ref="A118:B118"/>
    <mergeCell ref="A119:B119"/>
    <mergeCell ref="A120:B120"/>
    <mergeCell ref="A121:B121"/>
    <mergeCell ref="A127:B127"/>
    <mergeCell ref="A112:B112"/>
    <mergeCell ref="A113:B113"/>
    <mergeCell ref="A115:B115"/>
    <mergeCell ref="A116:B116"/>
    <mergeCell ref="A117:B117"/>
  </mergeCells>
  <pageMargins left="0.70866141732283505" right="0.70866141732283505" top="0.74803149606299202" bottom="0.74803149606299202" header="0.31496062992126" footer="0.31496062992126"/>
  <pageSetup orientation="landscape" horizontalDpi="4294967294" verticalDpi="0" r:id="rId1"/>
  <headerFooter differentFirst="1">
    <oddHeader>&amp;L&amp;"-,Gras italique" &amp;C&amp;"+,Gras italique"&amp;8Présences 2016
Paie : 16</oddHeader>
    <oddFooter xml:space="preserve">&amp;C&amp;P / 7 &amp;R </oddFooter>
    <firstHeader xml:space="preserve">&amp;L&amp;"-,Gras" &amp;C&amp;"-,Gras italique"&amp;16 </firstHeader>
    <firstFooter xml:space="preserve">&amp;C </firstFooter>
  </headerFooter>
  <legacyDrawing r:id="rId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tabColor theme="0" tint="-0.14999847407452621"/>
  </sheetPr>
  <dimension ref="A1:Q219"/>
  <sheetViews>
    <sheetView showGridLines="0" zoomScaleNormal="100" zoomScalePageLayoutView="140" workbookViewId="0">
      <pane ySplit="5" topLeftCell="A129" activePane="bottomLeft" state="frozen"/>
      <selection activeCell="R16" sqref="R16"/>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143</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'16'!I126+1</f>
        <v>42583</v>
      </c>
      <c r="I6" s="81">
        <f>H126+1</f>
        <v>42590</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f>SUMPRODUCT(($H7="r")*(G7)+($I7="r")*(G7))+'16'!J7-K7-M7</f>
        <v>0</v>
      </c>
      <c r="K7" s="138">
        <v>0</v>
      </c>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SUMPRODUCT(($H8="r")*(G8)+($I8="r")*(G8))+'16'!J8-K8-M8</f>
        <v>0</v>
      </c>
      <c r="K8" s="138">
        <v>0</v>
      </c>
      <c r="L8" s="139"/>
      <c r="M8" s="132">
        <v>0</v>
      </c>
      <c r="N8" s="133"/>
    </row>
    <row r="9" spans="1:15" ht="14.25" customHeight="1" x14ac:dyDescent="0.25">
      <c r="A9" s="206" t="s">
        <v>15</v>
      </c>
      <c r="B9" s="207"/>
      <c r="C9" s="52" t="s">
        <v>0</v>
      </c>
      <c r="D9" s="52"/>
      <c r="E9" s="193"/>
      <c r="F9" s="14" t="s">
        <v>75</v>
      </c>
      <c r="G9" s="54">
        <v>0</v>
      </c>
      <c r="H9" s="148" t="s">
        <v>0</v>
      </c>
      <c r="I9" s="153" t="s">
        <v>0</v>
      </c>
      <c r="J9" s="66">
        <f>SUMPRODUCT(($H9="r")*(G9)+($I9="r")*(G9))+'16'!J9-K9-M9</f>
        <v>0</v>
      </c>
      <c r="K9" s="138">
        <v>0</v>
      </c>
      <c r="L9" s="139"/>
      <c r="M9" s="132">
        <v>0</v>
      </c>
      <c r="N9" s="133"/>
    </row>
    <row r="10" spans="1:15" ht="14.25" customHeight="1" x14ac:dyDescent="0.25">
      <c r="A10" s="206" t="s">
        <v>155</v>
      </c>
      <c r="B10" s="207"/>
      <c r="C10" s="52" t="s">
        <v>0</v>
      </c>
      <c r="D10" s="52"/>
      <c r="E10" s="193"/>
      <c r="F10" s="14" t="s">
        <v>156</v>
      </c>
      <c r="G10" s="54">
        <v>45</v>
      </c>
      <c r="H10" s="148" t="s">
        <v>0</v>
      </c>
      <c r="I10" s="153" t="s">
        <v>0</v>
      </c>
      <c r="J10" s="66">
        <f>SUMPRODUCT(($H10="r")*(G10)+($I10="r")*(G10))+'16'!J10-K10-M10</f>
        <v>0</v>
      </c>
      <c r="K10" s="138">
        <v>0</v>
      </c>
      <c r="L10" s="139"/>
      <c r="M10" s="132">
        <v>0</v>
      </c>
      <c r="N10" s="133"/>
      <c r="O10" s="3"/>
    </row>
    <row r="11" spans="1:15" ht="14.25" customHeight="1" x14ac:dyDescent="0.25">
      <c r="A11" s="206" t="s">
        <v>157</v>
      </c>
      <c r="B11" s="207"/>
      <c r="C11" s="52"/>
      <c r="D11" s="52"/>
      <c r="E11" s="193"/>
      <c r="F11" s="14" t="s">
        <v>158</v>
      </c>
      <c r="G11" s="54">
        <v>30</v>
      </c>
      <c r="H11" s="148" t="s">
        <v>0</v>
      </c>
      <c r="I11" s="153" t="s">
        <v>0</v>
      </c>
      <c r="J11" s="66">
        <f>SUMPRODUCT(($H11="r")*(G11)+($I11="r")*(G11))+'16'!J11-K11-M11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0</v>
      </c>
      <c r="I12" s="153" t="s">
        <v>0</v>
      </c>
      <c r="J12" s="66">
        <f>SUMPRODUCT(($H12="r")*(G12)+($I12="r")*(G12))+'16'!J12-K12-M12</f>
        <v>0</v>
      </c>
      <c r="K12" s="138">
        <v>0</v>
      </c>
      <c r="L12" s="139"/>
      <c r="M12" s="132">
        <v>0</v>
      </c>
      <c r="N12" s="133"/>
    </row>
    <row r="13" spans="1:15" ht="15.75" thickBot="1" x14ac:dyDescent="0.3">
      <c r="A13" s="206" t="s">
        <v>161</v>
      </c>
      <c r="B13" s="207"/>
      <c r="C13" s="162"/>
      <c r="D13" s="162"/>
      <c r="E13" s="194"/>
      <c r="F13" s="14" t="s">
        <v>162</v>
      </c>
      <c r="G13" s="54">
        <v>90</v>
      </c>
      <c r="H13" s="149" t="s">
        <v>0</v>
      </c>
      <c r="I13" s="154" t="s">
        <v>0</v>
      </c>
      <c r="J13" s="66">
        <f>SUMPRODUCT(($H13="r")*(G13)+($I13="r")*(G13))+'16'!J13-K13-M13</f>
        <v>0</v>
      </c>
      <c r="K13" s="138">
        <v>0</v>
      </c>
      <c r="L13" s="140"/>
      <c r="M13" s="132">
        <v>0</v>
      </c>
      <c r="N13" s="134"/>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56" t="s">
        <v>0</v>
      </c>
    </row>
    <row r="15" spans="1:15" x14ac:dyDescent="0.25">
      <c r="A15" s="206" t="s">
        <v>163</v>
      </c>
      <c r="B15" s="207"/>
      <c r="C15" s="164"/>
      <c r="D15" s="164"/>
      <c r="E15" s="196"/>
      <c r="F15" s="14" t="s">
        <v>165</v>
      </c>
      <c r="G15" s="54">
        <v>60</v>
      </c>
      <c r="H15" s="147" t="s">
        <v>0</v>
      </c>
      <c r="I15" s="152" t="s">
        <v>0</v>
      </c>
      <c r="J15" s="66">
        <f>SUMPRODUCT(($H15="r")*(G15)+($I15="r")*(G15))+'16'!J15-K15-M15</f>
        <v>0</v>
      </c>
      <c r="K15" s="138">
        <v>0</v>
      </c>
      <c r="L15" s="141"/>
      <c r="M15" s="132">
        <v>0</v>
      </c>
      <c r="N15" s="135"/>
    </row>
    <row r="16" spans="1:15" x14ac:dyDescent="0.25">
      <c r="A16" s="206" t="s">
        <v>164</v>
      </c>
      <c r="B16" s="207"/>
      <c r="C16" s="52"/>
      <c r="D16" s="52"/>
      <c r="E16" s="193"/>
      <c r="F16" s="14" t="s">
        <v>166</v>
      </c>
      <c r="G16" s="54">
        <v>60</v>
      </c>
      <c r="H16" s="148" t="s">
        <v>0</v>
      </c>
      <c r="I16" s="153" t="s">
        <v>0</v>
      </c>
      <c r="J16" s="66">
        <f>SUMPRODUCT(($H16="r")*(G16)+($I16="r")*(G16))+'16'!J16-K16-M16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SUMPRODUCT(($H17="r")*(G17)+($I17="r")*(G17))+'16'!J17-K17-M17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SUMPRODUCT(($H18="r")*(G18)+($I18="r")*(G18))+'16'!J18-K18-M18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SUMPRODUCT(($H19="r")*(G19)+($I19="r")*(G19))+'16'!J19-K19-M19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SUMPRODUCT(($H20="r")*(G20)+($I20="r")*(G20))+'16'!J20-K20-M20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SUMPRODUCT(($H21="r")*(G21)+($I21="r")*(G21))+'16'!J21-K21-M21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04"/>
    </row>
    <row r="26" spans="1:14" ht="15.75" thickBot="1" x14ac:dyDescent="0.3">
      <c r="A26" s="114" t="s">
        <v>3</v>
      </c>
      <c r="B26" s="94" t="s">
        <v>115</v>
      </c>
      <c r="C26" s="213" t="s">
        <v>153</v>
      </c>
      <c r="D26" s="214"/>
      <c r="E26" s="192" t="s">
        <v>151</v>
      </c>
      <c r="F26" s="122" t="s">
        <v>126</v>
      </c>
      <c r="G26" s="47" t="s">
        <v>2</v>
      </c>
      <c r="H26" s="81">
        <f>H6+1</f>
        <v>42584</v>
      </c>
      <c r="I26" s="81">
        <f>I6+1</f>
        <v>42591</v>
      </c>
      <c r="J26" s="125" t="s">
        <v>77</v>
      </c>
      <c r="K26" s="126" t="s">
        <v>76</v>
      </c>
      <c r="L26" s="127" t="s">
        <v>6</v>
      </c>
      <c r="M26" s="123" t="s">
        <v>76</v>
      </c>
      <c r="N26" s="124" t="s">
        <v>6</v>
      </c>
    </row>
    <row r="27" spans="1:14" x14ac:dyDescent="0.25">
      <c r="A27" s="206" t="s">
        <v>16</v>
      </c>
      <c r="B27" s="207"/>
      <c r="C27" s="166" t="s">
        <v>0</v>
      </c>
      <c r="D27" s="166"/>
      <c r="E27" s="197"/>
      <c r="F27" s="115" t="s">
        <v>75</v>
      </c>
      <c r="G27" s="30">
        <v>0</v>
      </c>
      <c r="H27" s="147" t="s">
        <v>0</v>
      </c>
      <c r="I27" s="152" t="s">
        <v>0</v>
      </c>
      <c r="J27" s="66">
        <f>SUMPRODUCT(($H27="r")*(G27)+($I27="r")*(G27))+'16'!J27-K27-M27</f>
        <v>0</v>
      </c>
      <c r="K27" s="138">
        <v>0</v>
      </c>
      <c r="L27" s="139" t="s">
        <v>0</v>
      </c>
      <c r="M27" s="132">
        <v>0</v>
      </c>
      <c r="N27" s="133" t="s">
        <v>0</v>
      </c>
    </row>
    <row r="28" spans="1:14" x14ac:dyDescent="0.25">
      <c r="A28" s="206" t="s">
        <v>17</v>
      </c>
      <c r="B28" s="207"/>
      <c r="C28" s="166"/>
      <c r="D28" s="166"/>
      <c r="E28" s="198"/>
      <c r="F28" s="14" t="s">
        <v>75</v>
      </c>
      <c r="G28" s="44">
        <v>0</v>
      </c>
      <c r="H28" s="148" t="s">
        <v>0</v>
      </c>
      <c r="I28" s="153" t="s">
        <v>0</v>
      </c>
      <c r="J28" s="66">
        <f>SUMPRODUCT(($H28="r")*(G28)+($I28="r")*(G28))+'16'!J28-K28-M28</f>
        <v>0</v>
      </c>
      <c r="K28" s="138">
        <v>0</v>
      </c>
      <c r="L28" s="139"/>
      <c r="M28" s="132">
        <v>0</v>
      </c>
      <c r="N28" s="133"/>
    </row>
    <row r="29" spans="1:14" x14ac:dyDescent="0.25">
      <c r="A29" s="206" t="s">
        <v>18</v>
      </c>
      <c r="B29" s="207"/>
      <c r="C29" s="166"/>
      <c r="D29" s="166"/>
      <c r="E29" s="198"/>
      <c r="F29" s="14" t="s">
        <v>75</v>
      </c>
      <c r="G29" s="44">
        <v>0</v>
      </c>
      <c r="H29" s="148" t="s">
        <v>0</v>
      </c>
      <c r="I29" s="153" t="s">
        <v>0</v>
      </c>
      <c r="J29" s="66">
        <f>SUMPRODUCT(($H29="r")*(G29)+($I29="r")*(G29))+'16'!J29-K29-M29</f>
        <v>0</v>
      </c>
      <c r="K29" s="138">
        <v>0</v>
      </c>
      <c r="L29" s="139"/>
      <c r="M29" s="132">
        <v>0</v>
      </c>
      <c r="N29" s="133"/>
    </row>
    <row r="30" spans="1:14" x14ac:dyDescent="0.25">
      <c r="A30" s="206" t="s">
        <v>19</v>
      </c>
      <c r="B30" s="207"/>
      <c r="C30" s="166"/>
      <c r="D30" s="166"/>
      <c r="E30" s="198"/>
      <c r="F30" s="14" t="s">
        <v>75</v>
      </c>
      <c r="G30" s="44">
        <v>0</v>
      </c>
      <c r="H30" s="148" t="s">
        <v>0</v>
      </c>
      <c r="I30" s="153" t="s">
        <v>0</v>
      </c>
      <c r="J30" s="66">
        <f>SUMPRODUCT(($H30="r")*(G30)+($I30="r")*(G30))+'16'!J30-K30-M30</f>
        <v>0</v>
      </c>
      <c r="K30" s="138">
        <v>0</v>
      </c>
      <c r="L30" s="139"/>
      <c r="M30" s="132">
        <v>0</v>
      </c>
      <c r="N30" s="133"/>
    </row>
    <row r="31" spans="1:14" x14ac:dyDescent="0.25">
      <c r="A31" s="206" t="s">
        <v>20</v>
      </c>
      <c r="B31" s="207"/>
      <c r="C31" s="166"/>
      <c r="D31" s="166"/>
      <c r="E31" s="198"/>
      <c r="F31" s="14" t="s">
        <v>75</v>
      </c>
      <c r="G31" s="44">
        <v>0</v>
      </c>
      <c r="H31" s="148" t="s">
        <v>0</v>
      </c>
      <c r="I31" s="153" t="s">
        <v>0</v>
      </c>
      <c r="J31" s="66">
        <f>SUMPRODUCT(($H31="r")*(G31)+($I31="r")*(G31))+'16'!J31-K31-M31</f>
        <v>0</v>
      </c>
      <c r="K31" s="138">
        <v>0</v>
      </c>
      <c r="L31" s="139"/>
      <c r="M31" s="132">
        <v>0</v>
      </c>
      <c r="N31" s="133"/>
    </row>
    <row r="32" spans="1:14" x14ac:dyDescent="0.25">
      <c r="A32" s="206" t="s">
        <v>21</v>
      </c>
      <c r="B32" s="207"/>
      <c r="C32" s="166"/>
      <c r="D32" s="166"/>
      <c r="E32" s="198"/>
      <c r="F32" s="14" t="s">
        <v>75</v>
      </c>
      <c r="G32" s="44">
        <v>0</v>
      </c>
      <c r="H32" s="148" t="s">
        <v>0</v>
      </c>
      <c r="I32" s="153" t="s">
        <v>0</v>
      </c>
      <c r="J32" s="66">
        <f>SUMPRODUCT(($H32="r")*(G32)+($I32="r")*(G32))+'16'!J32-K32-M32</f>
        <v>0</v>
      </c>
      <c r="K32" s="138">
        <v>0</v>
      </c>
      <c r="L32" s="139"/>
      <c r="M32" s="132">
        <v>0</v>
      </c>
      <c r="N32" s="133"/>
    </row>
    <row r="33" spans="1:17" ht="15.75" thickBot="1" x14ac:dyDescent="0.3">
      <c r="A33" s="206" t="s">
        <v>22</v>
      </c>
      <c r="B33" s="207"/>
      <c r="C33" s="168"/>
      <c r="D33" s="168"/>
      <c r="E33" s="199"/>
      <c r="F33" s="14" t="s">
        <v>75</v>
      </c>
      <c r="G33" s="44">
        <v>0</v>
      </c>
      <c r="H33" s="149" t="s">
        <v>0</v>
      </c>
      <c r="I33" s="154" t="s">
        <v>0</v>
      </c>
      <c r="J33" s="66">
        <f>SUMPRODUCT(($H33="r")*(G33)+($I33="r")*(G33))+'16'!J33-K33-M33</f>
        <v>0</v>
      </c>
      <c r="K33" s="138">
        <v>0</v>
      </c>
      <c r="L33" s="140"/>
      <c r="M33" s="132">
        <v>0</v>
      </c>
      <c r="N33" s="134"/>
    </row>
    <row r="34" spans="1:17" ht="15.75" thickBot="1" x14ac:dyDescent="0.3">
      <c r="A34" s="29" t="s">
        <v>109</v>
      </c>
      <c r="B34" s="53"/>
      <c r="C34" s="163"/>
      <c r="D34" s="163"/>
      <c r="E34" s="195"/>
      <c r="F34" s="74" t="s">
        <v>75</v>
      </c>
      <c r="G34" s="75">
        <v>0</v>
      </c>
      <c r="H34" s="73"/>
      <c r="I34" s="67"/>
      <c r="J34" s="55" t="s">
        <v>0</v>
      </c>
      <c r="K34" s="98">
        <v>0</v>
      </c>
      <c r="L34" s="136" t="s">
        <v>0</v>
      </c>
      <c r="M34" s="98">
        <v>0</v>
      </c>
      <c r="N34" s="56" t="s">
        <v>0</v>
      </c>
    </row>
    <row r="35" spans="1:17" x14ac:dyDescent="0.25">
      <c r="A35" s="206" t="s">
        <v>23</v>
      </c>
      <c r="B35" s="207"/>
      <c r="C35" s="165"/>
      <c r="D35" s="165"/>
      <c r="E35" s="197"/>
      <c r="F35" s="14" t="s">
        <v>75</v>
      </c>
      <c r="G35" s="44">
        <v>0</v>
      </c>
      <c r="H35" s="147" t="s">
        <v>0</v>
      </c>
      <c r="I35" s="152" t="s">
        <v>0</v>
      </c>
      <c r="J35" s="66">
        <f>SUMPRODUCT(($H35="r")*(G35)+($I35="r")*(G35))+'16'!J35-K35-M35</f>
        <v>0</v>
      </c>
      <c r="K35" s="138">
        <v>0</v>
      </c>
      <c r="L35" s="141"/>
      <c r="M35" s="132">
        <v>0</v>
      </c>
      <c r="N35" s="135"/>
    </row>
    <row r="36" spans="1:17" x14ac:dyDescent="0.25">
      <c r="A36" s="206" t="s">
        <v>24</v>
      </c>
      <c r="B36" s="207"/>
      <c r="C36" s="166"/>
      <c r="D36" s="166"/>
      <c r="E36" s="198"/>
      <c r="F36" s="14" t="s">
        <v>75</v>
      </c>
      <c r="G36" s="44">
        <v>0</v>
      </c>
      <c r="H36" s="148" t="s">
        <v>0</v>
      </c>
      <c r="I36" s="153" t="s">
        <v>0</v>
      </c>
      <c r="J36" s="66">
        <f>SUMPRODUCT(($H36="r")*(G36)+($I36="r")*(G36))+'16'!J36-K36-M36</f>
        <v>0</v>
      </c>
      <c r="K36" s="138">
        <v>0</v>
      </c>
      <c r="L36" s="139"/>
      <c r="M36" s="132">
        <v>0</v>
      </c>
      <c r="N36" s="133"/>
    </row>
    <row r="37" spans="1:17" x14ac:dyDescent="0.25">
      <c r="A37" s="206" t="s">
        <v>59</v>
      </c>
      <c r="B37" s="207"/>
      <c r="C37" s="166"/>
      <c r="D37" s="166"/>
      <c r="E37" s="198"/>
      <c r="F37" s="14" t="s">
        <v>75</v>
      </c>
      <c r="G37" s="44">
        <v>0</v>
      </c>
      <c r="H37" s="148" t="s">
        <v>0</v>
      </c>
      <c r="I37" s="153" t="s">
        <v>0</v>
      </c>
      <c r="J37" s="66">
        <f>SUMPRODUCT(($H37="r")*(G37)+($I37="r")*(G37))+'16'!J37-K37-M37</f>
        <v>0</v>
      </c>
      <c r="K37" s="138">
        <v>0</v>
      </c>
      <c r="L37" s="139"/>
      <c r="M37" s="132">
        <v>0</v>
      </c>
      <c r="N37" s="133"/>
    </row>
    <row r="38" spans="1:17" x14ac:dyDescent="0.25">
      <c r="A38" s="206" t="s">
        <v>82</v>
      </c>
      <c r="B38" s="207"/>
      <c r="C38" s="166"/>
      <c r="D38" s="166"/>
      <c r="E38" s="198"/>
      <c r="F38" s="14" t="s">
        <v>75</v>
      </c>
      <c r="G38" s="30">
        <v>0</v>
      </c>
      <c r="H38" s="148" t="s">
        <v>0</v>
      </c>
      <c r="I38" s="153" t="s">
        <v>0</v>
      </c>
      <c r="J38" s="66">
        <f>SUMPRODUCT(($H38="r")*(G38)+($I38="r")*(G38))+'16'!J38-K38-M38</f>
        <v>0</v>
      </c>
      <c r="K38" s="138">
        <v>0</v>
      </c>
      <c r="L38" s="139"/>
      <c r="M38" s="132">
        <v>0</v>
      </c>
      <c r="N38" s="133"/>
    </row>
    <row r="39" spans="1:17" x14ac:dyDescent="0.25">
      <c r="A39" s="208" t="s">
        <v>83</v>
      </c>
      <c r="B39" s="207"/>
      <c r="C39" s="166"/>
      <c r="D39" s="166"/>
      <c r="E39" s="198"/>
      <c r="F39" s="14" t="s">
        <v>75</v>
      </c>
      <c r="G39" s="30">
        <v>0</v>
      </c>
      <c r="H39" s="148" t="s">
        <v>0</v>
      </c>
      <c r="I39" s="153" t="s">
        <v>0</v>
      </c>
      <c r="J39" s="66">
        <f>SUMPRODUCT(($H39="r")*(G39)+($I39="r")*(G39))+'16'!J39-K39-M39</f>
        <v>0</v>
      </c>
      <c r="K39" s="138">
        <v>0</v>
      </c>
      <c r="L39" s="139"/>
      <c r="M39" s="132">
        <v>0</v>
      </c>
      <c r="N39" s="133"/>
      <c r="P39" s="3"/>
    </row>
    <row r="40" spans="1:17" x14ac:dyDescent="0.25">
      <c r="A40" s="206" t="s">
        <v>84</v>
      </c>
      <c r="B40" s="207"/>
      <c r="C40" s="166"/>
      <c r="D40" s="166"/>
      <c r="E40" s="198"/>
      <c r="F40" s="14" t="s">
        <v>75</v>
      </c>
      <c r="G40" s="30">
        <v>0</v>
      </c>
      <c r="H40" s="148" t="s">
        <v>0</v>
      </c>
      <c r="I40" s="153" t="s">
        <v>0</v>
      </c>
      <c r="J40" s="66">
        <f>SUMPRODUCT(($H40="r")*(G40)+($I40="r")*(G40))+'16'!J40-K40-M40</f>
        <v>0</v>
      </c>
      <c r="K40" s="138">
        <v>0</v>
      </c>
      <c r="L40" s="139"/>
      <c r="M40" s="132">
        <v>0</v>
      </c>
      <c r="N40" s="133"/>
      <c r="P40" s="3"/>
    </row>
    <row r="41" spans="1:17" ht="15.75" thickBot="1" x14ac:dyDescent="0.3">
      <c r="A41" s="208" t="s">
        <v>85</v>
      </c>
      <c r="B41" s="207"/>
      <c r="C41" s="166"/>
      <c r="D41" s="166"/>
      <c r="E41" s="198"/>
      <c r="F41" s="14" t="s">
        <v>75</v>
      </c>
      <c r="G41" s="30">
        <v>0</v>
      </c>
      <c r="H41" s="149" t="s">
        <v>0</v>
      </c>
      <c r="I41" s="154" t="s">
        <v>0</v>
      </c>
      <c r="J41" s="66">
        <f>SUMPRODUCT(($H41="r")*(G41)+($I41="r")*(G41))+'16'!J41-K41-M41</f>
        <v>0</v>
      </c>
      <c r="K41" s="138">
        <v>0</v>
      </c>
      <c r="L41" s="139"/>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x14ac:dyDescent="0.25">
      <c r="A44" s="28"/>
      <c r="B44" s="28"/>
      <c r="F44" s="11"/>
      <c r="G44" s="5"/>
      <c r="H44" s="6"/>
      <c r="I44" s="6"/>
      <c r="Q44" s="3"/>
    </row>
    <row r="45" spans="1:17" x14ac:dyDescent="0.25">
      <c r="A45" s="7"/>
      <c r="B45" s="99"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42585</v>
      </c>
      <c r="I46" s="81">
        <f>I26+1</f>
        <v>42592</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7" t="s">
        <v>0</v>
      </c>
      <c r="I47" s="152" t="s">
        <v>0</v>
      </c>
      <c r="J47" s="66">
        <f>SUMPRODUCT(($H47="r")*(G47)+($I47="r")*(G47))+'16'!J47-K47-M47</f>
        <v>0</v>
      </c>
      <c r="K47" s="138">
        <v>0</v>
      </c>
      <c r="L47" s="139" t="s">
        <v>0</v>
      </c>
      <c r="M47" s="132">
        <v>0</v>
      </c>
      <c r="N47" s="133" t="s">
        <v>0</v>
      </c>
    </row>
    <row r="48" spans="1:17" x14ac:dyDescent="0.25">
      <c r="A48" s="206" t="s">
        <v>26</v>
      </c>
      <c r="B48" s="207"/>
      <c r="C48" s="52"/>
      <c r="D48" s="52"/>
      <c r="E48" s="193"/>
      <c r="F48" s="14" t="s">
        <v>75</v>
      </c>
      <c r="G48" s="44">
        <v>0</v>
      </c>
      <c r="H48" s="148" t="s">
        <v>0</v>
      </c>
      <c r="I48" s="153" t="s">
        <v>0</v>
      </c>
      <c r="J48" s="66">
        <f>SUMPRODUCT(($H48="r")*(G48)+($I48="r")*(G48))+'16'!J48-K48-M48</f>
        <v>0</v>
      </c>
      <c r="K48" s="138">
        <v>0</v>
      </c>
      <c r="L48" s="139"/>
      <c r="M48" s="132">
        <v>0</v>
      </c>
      <c r="N48" s="133"/>
    </row>
    <row r="49" spans="1:14" x14ac:dyDescent="0.25">
      <c r="A49" s="206" t="s">
        <v>27</v>
      </c>
      <c r="B49" s="207"/>
      <c r="C49" s="52"/>
      <c r="D49" s="52"/>
      <c r="E49" s="193"/>
      <c r="F49" s="14" t="s">
        <v>75</v>
      </c>
      <c r="G49" s="44">
        <v>0</v>
      </c>
      <c r="H49" s="148" t="s">
        <v>0</v>
      </c>
      <c r="I49" s="153" t="s">
        <v>0</v>
      </c>
      <c r="J49" s="66">
        <f>SUMPRODUCT(($H49="r")*(G49)+($I49="r")*(G49))+'16'!J49-K49-M49</f>
        <v>0</v>
      </c>
      <c r="K49" s="138">
        <v>0</v>
      </c>
      <c r="L49" s="139"/>
      <c r="M49" s="132">
        <v>0</v>
      </c>
      <c r="N49" s="133"/>
    </row>
    <row r="50" spans="1:14" x14ac:dyDescent="0.25">
      <c r="A50" s="206" t="s">
        <v>28</v>
      </c>
      <c r="B50" s="207"/>
      <c r="C50" s="52"/>
      <c r="D50" s="52"/>
      <c r="E50" s="193"/>
      <c r="F50" s="14" t="s">
        <v>75</v>
      </c>
      <c r="G50" s="44">
        <v>0</v>
      </c>
      <c r="H50" s="148" t="s">
        <v>0</v>
      </c>
      <c r="I50" s="153" t="s">
        <v>0</v>
      </c>
      <c r="J50" s="66">
        <f>SUMPRODUCT(($H50="r")*(G50)+($I50="r")*(G50))+'16'!J50-K50-M50</f>
        <v>0</v>
      </c>
      <c r="K50" s="138">
        <v>0</v>
      </c>
      <c r="L50" s="139"/>
      <c r="M50" s="132">
        <v>0</v>
      </c>
      <c r="N50" s="133"/>
    </row>
    <row r="51" spans="1:14" x14ac:dyDescent="0.25">
      <c r="A51" s="206" t="s">
        <v>29</v>
      </c>
      <c r="B51" s="207"/>
      <c r="C51" s="52"/>
      <c r="D51" s="52"/>
      <c r="E51" s="193"/>
      <c r="F51" s="14" t="s">
        <v>75</v>
      </c>
      <c r="G51" s="44">
        <v>0</v>
      </c>
      <c r="H51" s="148" t="s">
        <v>0</v>
      </c>
      <c r="I51" s="153" t="s">
        <v>0</v>
      </c>
      <c r="J51" s="66">
        <f>SUMPRODUCT(($H51="r")*(G51)+($I51="r")*(G51))+'16'!J51-K51-M51</f>
        <v>0</v>
      </c>
      <c r="K51" s="138">
        <v>0</v>
      </c>
      <c r="L51" s="139"/>
      <c r="M51" s="132">
        <v>0</v>
      </c>
      <c r="N51" s="133"/>
    </row>
    <row r="52" spans="1:14" x14ac:dyDescent="0.25">
      <c r="A52" s="206" t="s">
        <v>30</v>
      </c>
      <c r="B52" s="207"/>
      <c r="C52" s="52"/>
      <c r="D52" s="52"/>
      <c r="E52" s="193"/>
      <c r="F52" s="14" t="s">
        <v>75</v>
      </c>
      <c r="G52" s="44">
        <v>0</v>
      </c>
      <c r="H52" s="148" t="s">
        <v>0</v>
      </c>
      <c r="I52" s="153" t="s">
        <v>0</v>
      </c>
      <c r="J52" s="66">
        <f>SUMPRODUCT(($H52="r")*(G52)+($I52="r")*(G52))+'16'!J52-K52-M52</f>
        <v>0</v>
      </c>
      <c r="K52" s="138">
        <v>0</v>
      </c>
      <c r="L52" s="139"/>
      <c r="M52" s="132">
        <v>0</v>
      </c>
      <c r="N52" s="133"/>
    </row>
    <row r="53" spans="1:14" ht="15.75" thickBot="1" x14ac:dyDescent="0.3">
      <c r="A53" s="206" t="s">
        <v>31</v>
      </c>
      <c r="B53" s="207"/>
      <c r="C53" s="162"/>
      <c r="D53" s="162"/>
      <c r="E53" s="194"/>
      <c r="F53" s="14" t="s">
        <v>75</v>
      </c>
      <c r="G53" s="44">
        <v>0</v>
      </c>
      <c r="H53" s="149" t="s">
        <v>0</v>
      </c>
      <c r="I53" s="154" t="s">
        <v>0</v>
      </c>
      <c r="J53" s="66">
        <f>SUMPRODUCT(($H53="r")*(G53)+($I53="r")*(G53))+'16'!J53-K53-M53</f>
        <v>0</v>
      </c>
      <c r="K53" s="138">
        <v>0</v>
      </c>
      <c r="L53" s="140"/>
      <c r="M53" s="132">
        <v>0</v>
      </c>
      <c r="N53" s="134"/>
    </row>
    <row r="54" spans="1:14" ht="15.75" thickBot="1" x14ac:dyDescent="0.3">
      <c r="A54" s="29" t="s">
        <v>109</v>
      </c>
      <c r="B54" s="53"/>
      <c r="C54" s="163"/>
      <c r="D54" s="163"/>
      <c r="E54" s="195"/>
      <c r="F54" s="74" t="s">
        <v>75</v>
      </c>
      <c r="G54" s="75">
        <v>0</v>
      </c>
      <c r="H54" s="73"/>
      <c r="I54" s="67"/>
      <c r="J54" s="55" t="s">
        <v>0</v>
      </c>
      <c r="K54" s="98">
        <v>0</v>
      </c>
      <c r="L54" s="136" t="s">
        <v>0</v>
      </c>
      <c r="M54" s="98">
        <v>0</v>
      </c>
      <c r="N54" s="56" t="s">
        <v>0</v>
      </c>
    </row>
    <row r="55" spans="1:14" x14ac:dyDescent="0.25">
      <c r="A55" s="206" t="s">
        <v>32</v>
      </c>
      <c r="B55" s="207"/>
      <c r="C55" s="164"/>
      <c r="D55" s="164"/>
      <c r="E55" s="196"/>
      <c r="F55" s="14" t="s">
        <v>75</v>
      </c>
      <c r="G55" s="44">
        <v>0</v>
      </c>
      <c r="H55" s="147" t="s">
        <v>0</v>
      </c>
      <c r="I55" s="152" t="s">
        <v>0</v>
      </c>
      <c r="J55" s="66">
        <f>SUMPRODUCT(($H55="r")*(G55)+($I55="r")*(G55))+'16'!J55-K55-M55</f>
        <v>0</v>
      </c>
      <c r="K55" s="138">
        <v>0</v>
      </c>
      <c r="L55" s="141"/>
      <c r="M55" s="132">
        <v>0</v>
      </c>
      <c r="N55" s="135"/>
    </row>
    <row r="56" spans="1:14" x14ac:dyDescent="0.25">
      <c r="A56" s="206" t="s">
        <v>33</v>
      </c>
      <c r="B56" s="207"/>
      <c r="C56" s="52"/>
      <c r="D56" s="52"/>
      <c r="E56" s="193"/>
      <c r="F56" s="14" t="s">
        <v>75</v>
      </c>
      <c r="G56" s="44">
        <v>0</v>
      </c>
      <c r="H56" s="148" t="s">
        <v>0</v>
      </c>
      <c r="I56" s="153" t="s">
        <v>0</v>
      </c>
      <c r="J56" s="66">
        <f>SUMPRODUCT(($H56="r")*(G56)+($I56="r")*(G56))+'16'!J56-K56-M56</f>
        <v>0</v>
      </c>
      <c r="K56" s="138">
        <v>0</v>
      </c>
      <c r="L56" s="139"/>
      <c r="M56" s="132">
        <v>0</v>
      </c>
      <c r="N56" s="133"/>
    </row>
    <row r="57" spans="1:14" x14ac:dyDescent="0.25">
      <c r="A57" s="206" t="s">
        <v>60</v>
      </c>
      <c r="B57" s="207"/>
      <c r="C57" s="52"/>
      <c r="D57" s="52"/>
      <c r="E57" s="193"/>
      <c r="F57" s="14" t="s">
        <v>75</v>
      </c>
      <c r="G57" s="44">
        <v>0</v>
      </c>
      <c r="H57" s="148" t="s">
        <v>0</v>
      </c>
      <c r="I57" s="153" t="s">
        <v>0</v>
      </c>
      <c r="J57" s="66">
        <f>SUMPRODUCT(($H57="r")*(G57)+($I57="r")*(G57))+'16'!J57-K57-M57</f>
        <v>0</v>
      </c>
      <c r="K57" s="138">
        <v>0</v>
      </c>
      <c r="L57" s="139"/>
      <c r="M57" s="132">
        <v>0</v>
      </c>
      <c r="N57" s="133"/>
    </row>
    <row r="58" spans="1:14" x14ac:dyDescent="0.25">
      <c r="A58" s="206" t="s">
        <v>86</v>
      </c>
      <c r="B58" s="207"/>
      <c r="C58" s="52"/>
      <c r="D58" s="52"/>
      <c r="E58" s="193"/>
      <c r="F58" s="14" t="s">
        <v>75</v>
      </c>
      <c r="G58" s="44">
        <v>0</v>
      </c>
      <c r="H58" s="148" t="s">
        <v>0</v>
      </c>
      <c r="I58" s="153" t="s">
        <v>0</v>
      </c>
      <c r="J58" s="66">
        <f>SUMPRODUCT(($H58="r")*(G58)+($I58="r")*(G58))+'16'!J58-K58-M58</f>
        <v>0</v>
      </c>
      <c r="K58" s="138">
        <v>0</v>
      </c>
      <c r="L58" s="139"/>
      <c r="M58" s="132">
        <v>0</v>
      </c>
      <c r="N58" s="133"/>
    </row>
    <row r="59" spans="1:14" x14ac:dyDescent="0.25">
      <c r="A59" s="206" t="s">
        <v>87</v>
      </c>
      <c r="B59" s="207"/>
      <c r="C59" s="52"/>
      <c r="D59" s="52"/>
      <c r="E59" s="193"/>
      <c r="F59" s="14" t="s">
        <v>75</v>
      </c>
      <c r="G59" s="44">
        <v>0</v>
      </c>
      <c r="H59" s="148" t="s">
        <v>0</v>
      </c>
      <c r="I59" s="153" t="s">
        <v>0</v>
      </c>
      <c r="J59" s="66">
        <f>SUMPRODUCT(($H59="r")*(G59)+($I59="r")*(G59))+'16'!J59-K59-M59</f>
        <v>0</v>
      </c>
      <c r="K59" s="138">
        <v>0</v>
      </c>
      <c r="L59" s="139"/>
      <c r="M59" s="132">
        <v>0</v>
      </c>
      <c r="N59" s="133"/>
    </row>
    <row r="60" spans="1:14" x14ac:dyDescent="0.25">
      <c r="A60" s="206" t="s">
        <v>88</v>
      </c>
      <c r="B60" s="207"/>
      <c r="C60" s="52"/>
      <c r="D60" s="52"/>
      <c r="E60" s="193"/>
      <c r="F60" s="14" t="s">
        <v>75</v>
      </c>
      <c r="G60" s="44">
        <v>0</v>
      </c>
      <c r="H60" s="148" t="s">
        <v>0</v>
      </c>
      <c r="I60" s="153" t="s">
        <v>0</v>
      </c>
      <c r="J60" s="66">
        <f>SUMPRODUCT(($H60="r")*(G60)+($I60="r")*(G60))+'16'!J60-K60-M60</f>
        <v>0</v>
      </c>
      <c r="K60" s="138">
        <v>0</v>
      </c>
      <c r="L60" s="139"/>
      <c r="M60" s="132">
        <v>0</v>
      </c>
      <c r="N60" s="133"/>
    </row>
    <row r="61" spans="1:14" ht="15.75" thickBot="1" x14ac:dyDescent="0.3">
      <c r="A61" s="206" t="s">
        <v>89</v>
      </c>
      <c r="B61" s="207"/>
      <c r="C61" s="52"/>
      <c r="D61" s="52"/>
      <c r="E61" s="193"/>
      <c r="F61" s="14" t="s">
        <v>75</v>
      </c>
      <c r="G61" s="44">
        <v>0</v>
      </c>
      <c r="H61" s="149" t="s">
        <v>0</v>
      </c>
      <c r="I61" s="154" t="s">
        <v>0</v>
      </c>
      <c r="J61" s="66">
        <f>SUMPRODUCT(($H61="r")*(G61)+($I61="r")*(G61))+'16'!J61-K61-M61</f>
        <v>0</v>
      </c>
      <c r="K61" s="138">
        <v>0</v>
      </c>
      <c r="L61" s="139"/>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4" x14ac:dyDescent="0.25">
      <c r="A65" s="8"/>
      <c r="B65" s="99"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42586</v>
      </c>
      <c r="I66" s="81">
        <f>I46+1</f>
        <v>42593</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7" t="s">
        <v>0</v>
      </c>
      <c r="I67" s="152" t="s">
        <v>0</v>
      </c>
      <c r="J67" s="66">
        <f>SUMPRODUCT(($H67="r")*(G67)+($I67="r")*(G67))+'16'!J67-K67-M67</f>
        <v>0</v>
      </c>
      <c r="K67" s="138">
        <v>0</v>
      </c>
      <c r="L67" s="139" t="s">
        <v>0</v>
      </c>
      <c r="M67" s="132">
        <v>0</v>
      </c>
      <c r="N67" s="133" t="s">
        <v>0</v>
      </c>
    </row>
    <row r="68" spans="1:14" x14ac:dyDescent="0.25">
      <c r="A68" s="206" t="s">
        <v>35</v>
      </c>
      <c r="B68" s="207"/>
      <c r="C68" s="52"/>
      <c r="D68" s="52"/>
      <c r="E68" s="193"/>
      <c r="F68" s="14" t="s">
        <v>75</v>
      </c>
      <c r="G68" s="44">
        <v>0</v>
      </c>
      <c r="H68" s="148" t="s">
        <v>0</v>
      </c>
      <c r="I68" s="153" t="s">
        <v>0</v>
      </c>
      <c r="J68" s="66">
        <f>SUMPRODUCT(($H68="r")*(G68)+($I68="r")*(G68))+'16'!J68-K68-M68</f>
        <v>0</v>
      </c>
      <c r="K68" s="138">
        <v>0</v>
      </c>
      <c r="L68" s="139" t="s">
        <v>0</v>
      </c>
      <c r="M68" s="132">
        <v>0</v>
      </c>
      <c r="N68" s="133"/>
    </row>
    <row r="69" spans="1:14" x14ac:dyDescent="0.25">
      <c r="A69" s="206" t="s">
        <v>36</v>
      </c>
      <c r="B69" s="207"/>
      <c r="C69" s="52"/>
      <c r="D69" s="52"/>
      <c r="E69" s="193"/>
      <c r="F69" s="14" t="s">
        <v>75</v>
      </c>
      <c r="G69" s="44">
        <v>0</v>
      </c>
      <c r="H69" s="148" t="s">
        <v>0</v>
      </c>
      <c r="I69" s="153" t="s">
        <v>0</v>
      </c>
      <c r="J69" s="66">
        <f>SUMPRODUCT(($H69="r")*(G69)+($I69="r")*(G69))+'16'!J69-K69-M69</f>
        <v>0</v>
      </c>
      <c r="K69" s="138">
        <v>0</v>
      </c>
      <c r="L69" s="139" t="s">
        <v>0</v>
      </c>
      <c r="M69" s="132">
        <v>0</v>
      </c>
      <c r="N69" s="133"/>
    </row>
    <row r="70" spans="1:14" x14ac:dyDescent="0.25">
      <c r="A70" s="206" t="s">
        <v>37</v>
      </c>
      <c r="B70" s="207"/>
      <c r="C70" s="52"/>
      <c r="D70" s="52"/>
      <c r="E70" s="193"/>
      <c r="F70" s="14" t="s">
        <v>75</v>
      </c>
      <c r="G70" s="44">
        <v>0</v>
      </c>
      <c r="H70" s="148" t="s">
        <v>0</v>
      </c>
      <c r="I70" s="153" t="s">
        <v>0</v>
      </c>
      <c r="J70" s="66">
        <f>SUMPRODUCT(($H70="r")*(G70)+($I70="r")*(G70))+'16'!J70-K70-M70</f>
        <v>0</v>
      </c>
      <c r="K70" s="138">
        <v>0</v>
      </c>
      <c r="L70" s="139" t="s">
        <v>0</v>
      </c>
      <c r="M70" s="132">
        <v>0</v>
      </c>
      <c r="N70" s="133"/>
    </row>
    <row r="71" spans="1:14" x14ac:dyDescent="0.25">
      <c r="A71" s="206" t="s">
        <v>38</v>
      </c>
      <c r="B71" s="207"/>
      <c r="C71" s="52"/>
      <c r="D71" s="52"/>
      <c r="E71" s="193"/>
      <c r="F71" s="14" t="s">
        <v>75</v>
      </c>
      <c r="G71" s="44">
        <v>0</v>
      </c>
      <c r="H71" s="148" t="s">
        <v>0</v>
      </c>
      <c r="I71" s="153" t="s">
        <v>0</v>
      </c>
      <c r="J71" s="66">
        <f>SUMPRODUCT(($H71="r")*(G71)+($I71="r")*(G71))+'16'!J71-K71-M71</f>
        <v>0</v>
      </c>
      <c r="K71" s="138">
        <v>0</v>
      </c>
      <c r="L71" s="139" t="s">
        <v>0</v>
      </c>
      <c r="M71" s="132">
        <v>0</v>
      </c>
      <c r="N71" s="133"/>
    </row>
    <row r="72" spans="1:14" x14ac:dyDescent="0.25">
      <c r="A72" s="206" t="s">
        <v>167</v>
      </c>
      <c r="B72" s="207"/>
      <c r="C72" s="52"/>
      <c r="D72" s="52"/>
      <c r="E72" s="193"/>
      <c r="F72" s="14" t="s">
        <v>158</v>
      </c>
      <c r="G72" s="44">
        <v>30</v>
      </c>
      <c r="H72" s="148" t="s">
        <v>0</v>
      </c>
      <c r="I72" s="153" t="s">
        <v>0</v>
      </c>
      <c r="J72" s="66">
        <f>SUMPRODUCT(($H72="r")*(G72)+($I72="r")*(G72))+'16'!J72-K72-M72</f>
        <v>0</v>
      </c>
      <c r="K72" s="138">
        <v>0</v>
      </c>
      <c r="L72" s="139" t="s">
        <v>0</v>
      </c>
      <c r="M72" s="132">
        <v>0</v>
      </c>
      <c r="N72" s="133"/>
    </row>
    <row r="73" spans="1:14" ht="15.75" thickBot="1" x14ac:dyDescent="0.3">
      <c r="A73" s="206" t="s">
        <v>168</v>
      </c>
      <c r="B73" s="207"/>
      <c r="C73" s="162"/>
      <c r="D73" s="162"/>
      <c r="E73" s="194"/>
      <c r="F73" s="14" t="s">
        <v>160</v>
      </c>
      <c r="G73" s="44">
        <v>45</v>
      </c>
      <c r="H73" s="149" t="s">
        <v>0</v>
      </c>
      <c r="I73" s="154" t="s">
        <v>0</v>
      </c>
      <c r="J73" s="66">
        <f>SUMPRODUCT(($H73="r")*(G73)+($I73="r")*(G73))+'16'!J73-K73-M73</f>
        <v>0</v>
      </c>
      <c r="K73" s="138">
        <v>0</v>
      </c>
      <c r="L73" s="140" t="s">
        <v>0</v>
      </c>
      <c r="M73" s="132">
        <v>0</v>
      </c>
      <c r="N73" s="134"/>
    </row>
    <row r="74" spans="1:14" ht="15.75" thickBot="1" x14ac:dyDescent="0.3">
      <c r="A74" s="29" t="s">
        <v>109</v>
      </c>
      <c r="B74" s="53"/>
      <c r="C74" s="163"/>
      <c r="D74" s="163"/>
      <c r="E74" s="195"/>
      <c r="F74" s="74" t="s">
        <v>169</v>
      </c>
      <c r="G74" s="75">
        <v>15</v>
      </c>
      <c r="H74" s="73"/>
      <c r="I74" s="67"/>
      <c r="J74" s="55" t="s">
        <v>0</v>
      </c>
      <c r="K74" s="98">
        <v>0</v>
      </c>
      <c r="L74" s="136" t="s">
        <v>0</v>
      </c>
      <c r="M74" s="98">
        <v>0</v>
      </c>
      <c r="N74" s="56" t="s">
        <v>0</v>
      </c>
    </row>
    <row r="75" spans="1:14" x14ac:dyDescent="0.25">
      <c r="A75" s="206" t="s">
        <v>170</v>
      </c>
      <c r="B75" s="207"/>
      <c r="C75" s="164"/>
      <c r="D75" s="164"/>
      <c r="E75" s="196"/>
      <c r="F75" s="14" t="s">
        <v>171</v>
      </c>
      <c r="G75" s="44">
        <v>45</v>
      </c>
      <c r="H75" s="147" t="s">
        <v>0</v>
      </c>
      <c r="I75" s="152" t="s">
        <v>0</v>
      </c>
      <c r="J75" s="66">
        <f>SUMPRODUCT(($H75="r")*(G75)+($I75="r")*(G75))+'16'!J75-K75-M75</f>
        <v>0</v>
      </c>
      <c r="K75" s="138">
        <v>0</v>
      </c>
      <c r="L75" s="141"/>
      <c r="M75" s="132">
        <v>0</v>
      </c>
      <c r="N75" s="135"/>
    </row>
    <row r="76" spans="1:14" x14ac:dyDescent="0.25">
      <c r="A76" s="206" t="s">
        <v>172</v>
      </c>
      <c r="B76" s="207"/>
      <c r="C76" s="52"/>
      <c r="D76" s="52"/>
      <c r="E76" s="193"/>
      <c r="F76" s="14" t="s">
        <v>173</v>
      </c>
      <c r="G76" s="44">
        <v>45</v>
      </c>
      <c r="H76" s="148" t="s">
        <v>0</v>
      </c>
      <c r="I76" s="153" t="s">
        <v>0</v>
      </c>
      <c r="J76" s="66">
        <f>SUMPRODUCT(($H76="r")*(G76)+($I76="r")*(G76))+'16'!J76-K76-M76</f>
        <v>0</v>
      </c>
      <c r="K76" s="138">
        <v>0</v>
      </c>
      <c r="L76" s="139"/>
      <c r="M76" s="132">
        <v>0</v>
      </c>
      <c r="N76" s="133"/>
    </row>
    <row r="77" spans="1:14" x14ac:dyDescent="0.25">
      <c r="A77" s="206" t="s">
        <v>174</v>
      </c>
      <c r="B77" s="207"/>
      <c r="C77" s="52"/>
      <c r="D77" s="52"/>
      <c r="E77" s="193"/>
      <c r="F77" s="14" t="s">
        <v>175</v>
      </c>
      <c r="G77" s="44">
        <v>75</v>
      </c>
      <c r="H77" s="148" t="s">
        <v>0</v>
      </c>
      <c r="I77" s="153" t="s">
        <v>0</v>
      </c>
      <c r="J77" s="66">
        <f>SUMPRODUCT(($H77="r")*(G77)+($I77="r")*(G77))+'16'!J77-K77-M77</f>
        <v>0</v>
      </c>
      <c r="K77" s="138">
        <v>0</v>
      </c>
      <c r="L77" s="139"/>
      <c r="M77" s="132">
        <v>0</v>
      </c>
      <c r="N77" s="133"/>
    </row>
    <row r="78" spans="1:14" x14ac:dyDescent="0.25">
      <c r="A78" s="206" t="s">
        <v>90</v>
      </c>
      <c r="B78" s="207"/>
      <c r="C78" s="52"/>
      <c r="D78" s="52"/>
      <c r="E78" s="193"/>
      <c r="F78" s="14" t="s">
        <v>75</v>
      </c>
      <c r="G78" s="44">
        <v>0</v>
      </c>
      <c r="H78" s="148" t="s">
        <v>0</v>
      </c>
      <c r="I78" s="153" t="s">
        <v>0</v>
      </c>
      <c r="J78" s="66">
        <f>SUMPRODUCT(($H78="r")*(G78)+($I78="r")*(G78))+'16'!J78-K78-M78</f>
        <v>0</v>
      </c>
      <c r="K78" s="138">
        <v>0</v>
      </c>
      <c r="L78" s="139"/>
      <c r="M78" s="132">
        <v>0</v>
      </c>
      <c r="N78" s="133"/>
    </row>
    <row r="79" spans="1:14" x14ac:dyDescent="0.25">
      <c r="A79" s="206" t="s">
        <v>91</v>
      </c>
      <c r="B79" s="207"/>
      <c r="C79" s="52"/>
      <c r="D79" s="52"/>
      <c r="E79" s="193"/>
      <c r="F79" s="14" t="s">
        <v>75</v>
      </c>
      <c r="G79" s="44">
        <v>0</v>
      </c>
      <c r="H79" s="148" t="s">
        <v>0</v>
      </c>
      <c r="I79" s="153" t="s">
        <v>0</v>
      </c>
      <c r="J79" s="66">
        <f>SUMPRODUCT(($H79="r")*(G79)+($I79="r")*(G79))+'16'!J79-K79-M79</f>
        <v>0</v>
      </c>
      <c r="K79" s="138">
        <v>0</v>
      </c>
      <c r="L79" s="139"/>
      <c r="M79" s="132">
        <v>0</v>
      </c>
      <c r="N79" s="133"/>
    </row>
    <row r="80" spans="1:14" x14ac:dyDescent="0.25">
      <c r="A80" s="206" t="s">
        <v>92</v>
      </c>
      <c r="B80" s="207"/>
      <c r="C80" s="52"/>
      <c r="D80" s="52"/>
      <c r="E80" s="193"/>
      <c r="F80" s="14" t="s">
        <v>75</v>
      </c>
      <c r="G80" s="44">
        <v>0</v>
      </c>
      <c r="H80" s="148" t="s">
        <v>0</v>
      </c>
      <c r="I80" s="153" t="s">
        <v>0</v>
      </c>
      <c r="J80" s="66">
        <f>SUMPRODUCT(($H80="r")*(G80)+($I80="r")*(G80))+'16'!J80-K80-M80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SUMPRODUCT(($H81="r")*(G81)+($I81="r")*(G81))+'16'!J81-K81-M81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0</v>
      </c>
      <c r="J82" s="87" t="s">
        <v>0</v>
      </c>
      <c r="K82" s="16" t="s">
        <v>0</v>
      </c>
      <c r="L82" s="84"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84" t="s">
        <v>0</v>
      </c>
    </row>
    <row r="84" spans="1:14" x14ac:dyDescent="0.25">
      <c r="A84" s="19"/>
      <c r="B84" s="19"/>
      <c r="C84" s="167"/>
      <c r="D84" s="167"/>
      <c r="E84" s="167"/>
      <c r="F84" s="11"/>
      <c r="G84" s="5"/>
      <c r="H84" s="6"/>
      <c r="I84" s="6"/>
    </row>
    <row r="85" spans="1:14" x14ac:dyDescent="0.25">
      <c r="B85" s="99" t="s">
        <v>0</v>
      </c>
      <c r="F85" s="13"/>
      <c r="H85" s="4"/>
      <c r="I85" s="4"/>
    </row>
    <row r="86" spans="1:14" ht="15.75" thickBot="1" x14ac:dyDescent="0.3">
      <c r="A86" s="114" t="s">
        <v>8</v>
      </c>
      <c r="B86" s="94" t="s">
        <v>115</v>
      </c>
      <c r="C86" s="213" t="s">
        <v>153</v>
      </c>
      <c r="D86" s="214"/>
      <c r="E86" s="192" t="s">
        <v>151</v>
      </c>
      <c r="F86" s="122" t="s">
        <v>126</v>
      </c>
      <c r="G86" s="47" t="s">
        <v>2</v>
      </c>
      <c r="H86" s="81">
        <f>H66+1</f>
        <v>42587</v>
      </c>
      <c r="I86" s="81">
        <f>I66+1</f>
        <v>42594</v>
      </c>
      <c r="J86" s="125" t="s">
        <v>77</v>
      </c>
      <c r="K86" s="126" t="s">
        <v>76</v>
      </c>
      <c r="L86" s="127" t="s">
        <v>6</v>
      </c>
      <c r="M86" s="123" t="s">
        <v>76</v>
      </c>
      <c r="N86" s="124" t="s">
        <v>6</v>
      </c>
    </row>
    <row r="87" spans="1:14" x14ac:dyDescent="0.25">
      <c r="A87" s="209" t="s">
        <v>39</v>
      </c>
      <c r="B87" s="210"/>
      <c r="C87" s="164"/>
      <c r="D87" s="164"/>
      <c r="E87" s="196"/>
      <c r="F87" s="115" t="s">
        <v>75</v>
      </c>
      <c r="G87" s="30">
        <v>0</v>
      </c>
      <c r="H87" s="147" t="s">
        <v>0</v>
      </c>
      <c r="I87" s="152" t="s">
        <v>0</v>
      </c>
      <c r="J87" s="66">
        <f>SUMPRODUCT(($H87="r")*(G87)+($I87="r")*(G87))+'16'!J87-K87-M87</f>
        <v>0</v>
      </c>
      <c r="K87" s="138">
        <v>0</v>
      </c>
      <c r="L87" s="139" t="s">
        <v>0</v>
      </c>
      <c r="M87" s="132">
        <v>0</v>
      </c>
      <c r="N87" s="133" t="s">
        <v>0</v>
      </c>
    </row>
    <row r="88" spans="1:14" x14ac:dyDescent="0.25">
      <c r="A88" s="206" t="s">
        <v>40</v>
      </c>
      <c r="B88" s="207"/>
      <c r="C88" s="52"/>
      <c r="D88" s="52"/>
      <c r="E88" s="193"/>
      <c r="F88" s="14" t="s">
        <v>75</v>
      </c>
      <c r="G88" s="44">
        <v>0</v>
      </c>
      <c r="H88" s="148" t="s">
        <v>0</v>
      </c>
      <c r="I88" s="153" t="s">
        <v>0</v>
      </c>
      <c r="J88" s="66">
        <f>SUMPRODUCT(($H88="r")*(G88)+($I88="r")*(G88))+'16'!J88-K88-M88</f>
        <v>0</v>
      </c>
      <c r="K88" s="138">
        <v>0</v>
      </c>
      <c r="L88" s="139" t="s">
        <v>0</v>
      </c>
      <c r="M88" s="132">
        <v>0</v>
      </c>
      <c r="N88" s="133"/>
    </row>
    <row r="89" spans="1:14" x14ac:dyDescent="0.25">
      <c r="A89" s="206" t="s">
        <v>41</v>
      </c>
      <c r="B89" s="207"/>
      <c r="C89" s="52"/>
      <c r="D89" s="52"/>
      <c r="E89" s="193"/>
      <c r="F89" s="14" t="s">
        <v>75</v>
      </c>
      <c r="G89" s="44">
        <v>0</v>
      </c>
      <c r="H89" s="148" t="s">
        <v>0</v>
      </c>
      <c r="I89" s="153" t="s">
        <v>0</v>
      </c>
      <c r="J89" s="66">
        <f>SUMPRODUCT(($H89="r")*(G89)+($I89="r")*(G89))+'16'!J89-K89-M89</f>
        <v>0</v>
      </c>
      <c r="K89" s="138">
        <v>0</v>
      </c>
      <c r="L89" s="139" t="s">
        <v>0</v>
      </c>
      <c r="M89" s="132">
        <v>0</v>
      </c>
      <c r="N89" s="133"/>
    </row>
    <row r="90" spans="1:14" x14ac:dyDescent="0.25">
      <c r="A90" s="206" t="s">
        <v>42</v>
      </c>
      <c r="B90" s="207"/>
      <c r="C90" s="52"/>
      <c r="D90" s="52"/>
      <c r="E90" s="193"/>
      <c r="F90" s="14" t="s">
        <v>75</v>
      </c>
      <c r="G90" s="44">
        <v>0</v>
      </c>
      <c r="H90" s="148" t="s">
        <v>0</v>
      </c>
      <c r="I90" s="153" t="s">
        <v>0</v>
      </c>
      <c r="J90" s="66">
        <f>SUMPRODUCT(($H90="r")*(G90)+($I90="r")*(G90))+'16'!J90-K90-M90</f>
        <v>0</v>
      </c>
      <c r="K90" s="138">
        <v>0</v>
      </c>
      <c r="L90" s="139" t="s">
        <v>0</v>
      </c>
      <c r="M90" s="132">
        <v>0</v>
      </c>
      <c r="N90" s="133"/>
    </row>
    <row r="91" spans="1:14" x14ac:dyDescent="0.25">
      <c r="A91" s="206" t="s">
        <v>43</v>
      </c>
      <c r="B91" s="207"/>
      <c r="C91" s="52"/>
      <c r="D91" s="52"/>
      <c r="E91" s="193"/>
      <c r="F91" s="14" t="s">
        <v>75</v>
      </c>
      <c r="G91" s="44">
        <v>0</v>
      </c>
      <c r="H91" s="148" t="s">
        <v>0</v>
      </c>
      <c r="I91" s="153" t="s">
        <v>0</v>
      </c>
      <c r="J91" s="66">
        <f>SUMPRODUCT(($H91="r")*(G91)+($I91="r")*(G91))+'16'!J91-K91-M91</f>
        <v>0</v>
      </c>
      <c r="K91" s="138">
        <v>0</v>
      </c>
      <c r="L91" s="139" t="s">
        <v>0</v>
      </c>
      <c r="M91" s="132">
        <v>0</v>
      </c>
      <c r="N91" s="133"/>
    </row>
    <row r="92" spans="1:14" x14ac:dyDescent="0.25">
      <c r="A92" s="206" t="s">
        <v>44</v>
      </c>
      <c r="B92" s="207"/>
      <c r="C92" s="52"/>
      <c r="D92" s="52"/>
      <c r="E92" s="193"/>
      <c r="F92" s="14" t="s">
        <v>75</v>
      </c>
      <c r="G92" s="44">
        <v>0</v>
      </c>
      <c r="H92" s="148" t="s">
        <v>0</v>
      </c>
      <c r="I92" s="153" t="s">
        <v>0</v>
      </c>
      <c r="J92" s="66">
        <f>SUMPRODUCT(($H92="r")*(G92)+($I92="r")*(G92))+'16'!J92-K92-M92</f>
        <v>0</v>
      </c>
      <c r="K92" s="138">
        <v>0</v>
      </c>
      <c r="L92" s="139" t="s">
        <v>0</v>
      </c>
      <c r="M92" s="132">
        <v>0</v>
      </c>
      <c r="N92" s="133"/>
    </row>
    <row r="93" spans="1:14" ht="15.75" thickBot="1" x14ac:dyDescent="0.3">
      <c r="A93" s="206" t="s">
        <v>45</v>
      </c>
      <c r="B93" s="207"/>
      <c r="C93" s="162"/>
      <c r="D93" s="162"/>
      <c r="E93" s="194"/>
      <c r="F93" s="14" t="s">
        <v>75</v>
      </c>
      <c r="G93" s="44">
        <v>0</v>
      </c>
      <c r="H93" s="149" t="s">
        <v>0</v>
      </c>
      <c r="I93" s="154" t="s">
        <v>0</v>
      </c>
      <c r="J93" s="66">
        <f>SUMPRODUCT(($H93="r")*(G93)+($I93="r")*(G93))+'16'!J93-K93-M93</f>
        <v>0</v>
      </c>
      <c r="K93" s="138">
        <v>0</v>
      </c>
      <c r="L93" s="140" t="s">
        <v>0</v>
      </c>
      <c r="M93" s="132">
        <v>0</v>
      </c>
      <c r="N93" s="134"/>
    </row>
    <row r="94" spans="1:14" ht="15.75" thickBot="1" x14ac:dyDescent="0.3">
      <c r="A94" s="29" t="s">
        <v>109</v>
      </c>
      <c r="B94" s="53"/>
      <c r="C94" s="163"/>
      <c r="D94" s="163"/>
      <c r="E94" s="195"/>
      <c r="F94" s="74" t="s">
        <v>75</v>
      </c>
      <c r="G94" s="75">
        <v>0</v>
      </c>
      <c r="H94" s="73"/>
      <c r="I94" s="67"/>
      <c r="J94" s="55" t="s">
        <v>0</v>
      </c>
      <c r="K94" s="98">
        <v>0</v>
      </c>
      <c r="L94" s="136" t="s">
        <v>0</v>
      </c>
      <c r="M94" s="98">
        <v>0</v>
      </c>
      <c r="N94" s="56" t="s">
        <v>0</v>
      </c>
    </row>
    <row r="95" spans="1:14" x14ac:dyDescent="0.25">
      <c r="A95" s="206" t="s">
        <v>46</v>
      </c>
      <c r="B95" s="207"/>
      <c r="C95" s="164"/>
      <c r="D95" s="164"/>
      <c r="E95" s="196"/>
      <c r="F95" s="14" t="s">
        <v>75</v>
      </c>
      <c r="G95" s="44">
        <v>0</v>
      </c>
      <c r="H95" s="147" t="s">
        <v>0</v>
      </c>
      <c r="I95" s="152" t="s">
        <v>0</v>
      </c>
      <c r="J95" s="66">
        <f>SUMPRODUCT(($H95="r")*(G95)+($I95="r")*(G95))+'16'!J95-K95-M95</f>
        <v>0</v>
      </c>
      <c r="K95" s="138">
        <v>0</v>
      </c>
      <c r="L95" s="141"/>
      <c r="M95" s="132">
        <v>0</v>
      </c>
      <c r="N95" s="135"/>
    </row>
    <row r="96" spans="1:14" x14ac:dyDescent="0.25">
      <c r="A96" s="206" t="s">
        <v>47</v>
      </c>
      <c r="B96" s="207"/>
      <c r="C96" s="52"/>
      <c r="D96" s="52"/>
      <c r="E96" s="193"/>
      <c r="F96" s="14" t="s">
        <v>75</v>
      </c>
      <c r="G96" s="44">
        <v>0</v>
      </c>
      <c r="H96" s="148" t="s">
        <v>0</v>
      </c>
      <c r="I96" s="153" t="s">
        <v>0</v>
      </c>
      <c r="J96" s="66">
        <f>SUMPRODUCT(($H96="r")*(G96)+($I96="r")*(G96))+'16'!J96-K96-M96</f>
        <v>0</v>
      </c>
      <c r="K96" s="138">
        <v>0</v>
      </c>
      <c r="L96" s="139"/>
      <c r="M96" s="132">
        <v>0</v>
      </c>
      <c r="N96" s="133"/>
    </row>
    <row r="97" spans="1:14" x14ac:dyDescent="0.25">
      <c r="A97" s="206" t="s">
        <v>61</v>
      </c>
      <c r="B97" s="207"/>
      <c r="C97" s="52"/>
      <c r="D97" s="52"/>
      <c r="E97" s="193"/>
      <c r="F97" s="14" t="s">
        <v>75</v>
      </c>
      <c r="G97" s="44">
        <v>0</v>
      </c>
      <c r="H97" s="148" t="s">
        <v>0</v>
      </c>
      <c r="I97" s="153" t="s">
        <v>0</v>
      </c>
      <c r="J97" s="66">
        <f>SUMPRODUCT(($H97="r")*(G97)+($I97="r")*(G97))+'16'!J97-K97-M97</f>
        <v>0</v>
      </c>
      <c r="K97" s="138">
        <v>0</v>
      </c>
      <c r="L97" s="139"/>
      <c r="M97" s="132">
        <v>0</v>
      </c>
      <c r="N97" s="133"/>
    </row>
    <row r="98" spans="1:14" x14ac:dyDescent="0.25">
      <c r="A98" s="206" t="s">
        <v>94</v>
      </c>
      <c r="B98" s="207"/>
      <c r="C98" s="52"/>
      <c r="D98" s="52"/>
      <c r="E98" s="193"/>
      <c r="F98" s="14" t="s">
        <v>75</v>
      </c>
      <c r="G98" s="44">
        <v>0</v>
      </c>
      <c r="H98" s="148" t="s">
        <v>0</v>
      </c>
      <c r="I98" s="153" t="s">
        <v>0</v>
      </c>
      <c r="J98" s="66">
        <f>SUMPRODUCT(($H98="r")*(G98)+($I98="r")*(G98))+'16'!J98-K98-M98</f>
        <v>0</v>
      </c>
      <c r="K98" s="138">
        <v>0</v>
      </c>
      <c r="L98" s="139"/>
      <c r="M98" s="132">
        <v>0</v>
      </c>
      <c r="N98" s="133"/>
    </row>
    <row r="99" spans="1:14" x14ac:dyDescent="0.25">
      <c r="A99" s="206" t="s">
        <v>95</v>
      </c>
      <c r="B99" s="207"/>
      <c r="C99" s="52"/>
      <c r="D99" s="52"/>
      <c r="E99" s="193"/>
      <c r="F99" s="14" t="s">
        <v>75</v>
      </c>
      <c r="G99" s="44">
        <v>0</v>
      </c>
      <c r="H99" s="148" t="s">
        <v>0</v>
      </c>
      <c r="I99" s="153" t="s">
        <v>0</v>
      </c>
      <c r="J99" s="66">
        <f>SUMPRODUCT(($H99="r")*(G99)+($I99="r")*(G99))+'16'!J99-K99-M99</f>
        <v>0</v>
      </c>
      <c r="K99" s="138">
        <v>0</v>
      </c>
      <c r="L99" s="139"/>
      <c r="M99" s="132">
        <v>0</v>
      </c>
      <c r="N99" s="133"/>
    </row>
    <row r="100" spans="1:14" x14ac:dyDescent="0.25">
      <c r="A100" s="206" t="s">
        <v>96</v>
      </c>
      <c r="B100" s="207"/>
      <c r="C100" s="52"/>
      <c r="D100" s="52"/>
      <c r="E100" s="193"/>
      <c r="F100" s="14" t="s">
        <v>75</v>
      </c>
      <c r="G100" s="44">
        <v>0</v>
      </c>
      <c r="H100" s="148" t="s">
        <v>0</v>
      </c>
      <c r="I100" s="153" t="s">
        <v>0</v>
      </c>
      <c r="J100" s="66">
        <f>SUMPRODUCT(($H100="r")*(G100)+($I100="r")*(G100))+'16'!J100-K100-M100</f>
        <v>0</v>
      </c>
      <c r="K100" s="138">
        <v>0</v>
      </c>
      <c r="L100" s="139"/>
      <c r="M100" s="132">
        <v>0</v>
      </c>
      <c r="N100" s="133"/>
    </row>
    <row r="101" spans="1:14" ht="15.75" thickBot="1" x14ac:dyDescent="0.3">
      <c r="A101" s="206" t="s">
        <v>97</v>
      </c>
      <c r="B101" s="207"/>
      <c r="C101" s="52"/>
      <c r="D101" s="52"/>
      <c r="E101" s="193"/>
      <c r="F101" s="14" t="s">
        <v>75</v>
      </c>
      <c r="G101" s="44">
        <v>0</v>
      </c>
      <c r="H101" s="149" t="s">
        <v>0</v>
      </c>
      <c r="I101" s="154" t="s">
        <v>0</v>
      </c>
      <c r="J101" s="66">
        <f>SUMPRODUCT(($H101="r")*(G101)+($I101="r")*(G101))+'16'!J101-K101-M101</f>
        <v>0</v>
      </c>
      <c r="K101" s="138">
        <v>0</v>
      </c>
      <c r="L101" s="139"/>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x14ac:dyDescent="0.25">
      <c r="A104" s="28"/>
      <c r="B104" s="28"/>
      <c r="F104" s="11"/>
      <c r="G104" s="5"/>
      <c r="H104" s="6"/>
      <c r="I104" s="6"/>
    </row>
    <row r="105" spans="1:14" x14ac:dyDescent="0.25">
      <c r="B105" s="99" t="s">
        <v>0</v>
      </c>
    </row>
    <row r="106" spans="1:14" ht="15.75" thickBot="1" x14ac:dyDescent="0.3">
      <c r="A106" s="114" t="s">
        <v>9</v>
      </c>
      <c r="B106" s="94" t="s">
        <v>115</v>
      </c>
      <c r="C106" s="213" t="s">
        <v>153</v>
      </c>
      <c r="D106" s="214"/>
      <c r="E106" s="192" t="s">
        <v>151</v>
      </c>
      <c r="F106" s="122" t="s">
        <v>126</v>
      </c>
      <c r="G106" s="47" t="s">
        <v>2</v>
      </c>
      <c r="H106" s="81">
        <f>H86+1</f>
        <v>42588</v>
      </c>
      <c r="I106" s="81">
        <f>I86+1</f>
        <v>42595</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7" t="s">
        <v>0</v>
      </c>
      <c r="I107" s="152" t="s">
        <v>0</v>
      </c>
      <c r="J107" s="66">
        <f>SUMPRODUCT(($H107="r")*(G107)+($I107="r")*(G107))+'16'!J107-K107-M107</f>
        <v>0</v>
      </c>
      <c r="K107" s="138">
        <v>0</v>
      </c>
      <c r="L107" s="139" t="s">
        <v>0</v>
      </c>
      <c r="M107" s="132">
        <v>0</v>
      </c>
      <c r="N107" s="133" t="s">
        <v>0</v>
      </c>
    </row>
    <row r="108" spans="1:14" x14ac:dyDescent="0.25">
      <c r="A108" s="206" t="s">
        <v>49</v>
      </c>
      <c r="B108" s="207"/>
      <c r="C108" s="176"/>
      <c r="D108" s="166"/>
      <c r="E108" s="198"/>
      <c r="F108" s="14" t="s">
        <v>75</v>
      </c>
      <c r="G108" s="44">
        <v>0</v>
      </c>
      <c r="H108" s="148" t="s">
        <v>0</v>
      </c>
      <c r="I108" s="153" t="s">
        <v>0</v>
      </c>
      <c r="J108" s="66">
        <f>SUMPRODUCT(($H108="r")*(G108)+($I108="r")*(G108))+'16'!J108-K108-M108</f>
        <v>0</v>
      </c>
      <c r="K108" s="138">
        <v>0</v>
      </c>
      <c r="L108" s="139" t="s">
        <v>0</v>
      </c>
      <c r="M108" s="132">
        <v>0</v>
      </c>
      <c r="N108" s="133"/>
    </row>
    <row r="109" spans="1:14" x14ac:dyDescent="0.25">
      <c r="A109" s="206" t="s">
        <v>50</v>
      </c>
      <c r="B109" s="207"/>
      <c r="C109" s="176"/>
      <c r="D109" s="166"/>
      <c r="E109" s="198"/>
      <c r="F109" s="14" t="s">
        <v>75</v>
      </c>
      <c r="G109" s="44">
        <v>0</v>
      </c>
      <c r="H109" s="148" t="s">
        <v>0</v>
      </c>
      <c r="I109" s="153" t="s">
        <v>0</v>
      </c>
      <c r="J109" s="66">
        <f>SUMPRODUCT(($H109="r")*(G109)+($I109="r")*(G109))+'16'!J109-K109-M109</f>
        <v>0</v>
      </c>
      <c r="K109" s="138">
        <v>0</v>
      </c>
      <c r="L109" s="139" t="s">
        <v>0</v>
      </c>
      <c r="M109" s="132">
        <v>0</v>
      </c>
      <c r="N109" s="133"/>
    </row>
    <row r="110" spans="1:14" x14ac:dyDescent="0.25">
      <c r="A110" s="206" t="s">
        <v>51</v>
      </c>
      <c r="B110" s="207"/>
      <c r="C110" s="176"/>
      <c r="D110" s="166"/>
      <c r="E110" s="198"/>
      <c r="F110" s="14" t="s">
        <v>75</v>
      </c>
      <c r="G110" s="44">
        <v>0</v>
      </c>
      <c r="H110" s="148" t="s">
        <v>0</v>
      </c>
      <c r="I110" s="153" t="s">
        <v>0</v>
      </c>
      <c r="J110" s="66">
        <f>SUMPRODUCT(($H110="r")*(G110)+($I110="r")*(G110))+'16'!J110-K110-M110</f>
        <v>0</v>
      </c>
      <c r="K110" s="138">
        <v>0</v>
      </c>
      <c r="L110" s="139" t="s">
        <v>0</v>
      </c>
      <c r="M110" s="132">
        <v>0</v>
      </c>
      <c r="N110" s="133"/>
    </row>
    <row r="111" spans="1:14" x14ac:dyDescent="0.25">
      <c r="A111" s="206" t="s">
        <v>52</v>
      </c>
      <c r="B111" s="207"/>
      <c r="C111" s="177"/>
      <c r="D111" s="166"/>
      <c r="E111" s="198"/>
      <c r="F111" s="14" t="s">
        <v>75</v>
      </c>
      <c r="G111" s="44">
        <v>0</v>
      </c>
      <c r="H111" s="148" t="s">
        <v>0</v>
      </c>
      <c r="I111" s="153" t="s">
        <v>0</v>
      </c>
      <c r="J111" s="66">
        <f>SUMPRODUCT(($H111="r")*(G111)+($I111="r")*(G111))+'16'!J111-K111-M111</f>
        <v>0</v>
      </c>
      <c r="K111" s="138">
        <v>0</v>
      </c>
      <c r="L111" s="139" t="s">
        <v>0</v>
      </c>
      <c r="M111" s="132">
        <v>0</v>
      </c>
      <c r="N111" s="133"/>
    </row>
    <row r="112" spans="1:14" x14ac:dyDescent="0.25">
      <c r="A112" s="206" t="s">
        <v>53</v>
      </c>
      <c r="B112" s="207"/>
      <c r="C112" s="177"/>
      <c r="D112" s="166"/>
      <c r="E112" s="198"/>
      <c r="F112" s="14" t="s">
        <v>75</v>
      </c>
      <c r="G112" s="44">
        <v>0</v>
      </c>
      <c r="H112" s="148" t="s">
        <v>0</v>
      </c>
      <c r="I112" s="153" t="s">
        <v>0</v>
      </c>
      <c r="J112" s="66">
        <f>SUMPRODUCT(($H112="r")*(G112)+($I112="r")*(G112))+'16'!J112-K112-M112</f>
        <v>0</v>
      </c>
      <c r="K112" s="138">
        <v>0</v>
      </c>
      <c r="L112" s="139" t="s">
        <v>0</v>
      </c>
      <c r="M112" s="132">
        <v>0</v>
      </c>
      <c r="N112" s="133"/>
    </row>
    <row r="113" spans="1:14" ht="15.75" thickBot="1" x14ac:dyDescent="0.3">
      <c r="A113" s="206" t="s">
        <v>54</v>
      </c>
      <c r="B113" s="207"/>
      <c r="C113" s="178"/>
      <c r="D113" s="168"/>
      <c r="E113" s="199"/>
      <c r="F113" s="14" t="s">
        <v>75</v>
      </c>
      <c r="G113" s="44">
        <v>0</v>
      </c>
      <c r="H113" s="149" t="s">
        <v>0</v>
      </c>
      <c r="I113" s="154" t="s">
        <v>0</v>
      </c>
      <c r="J113" s="66">
        <f>SUMPRODUCT(($H113="r")*(G113)+($I113="r")*(G113))+'16'!J113-K113-M113</f>
        <v>0</v>
      </c>
      <c r="K113" s="138">
        <v>0</v>
      </c>
      <c r="L113" s="140" t="s">
        <v>0</v>
      </c>
      <c r="M113" s="132">
        <v>0</v>
      </c>
      <c r="N113" s="134"/>
    </row>
    <row r="114" spans="1:14" ht="15.75" thickBot="1" x14ac:dyDescent="0.3">
      <c r="A114" s="29" t="s">
        <v>109</v>
      </c>
      <c r="B114" s="53"/>
      <c r="C114" s="163"/>
      <c r="D114" s="163"/>
      <c r="E114" s="195"/>
      <c r="F114" s="74" t="s">
        <v>75</v>
      </c>
      <c r="G114" s="75">
        <v>0</v>
      </c>
      <c r="H114" s="73"/>
      <c r="I114" s="67"/>
      <c r="J114" s="55" t="s">
        <v>0</v>
      </c>
      <c r="K114" s="98">
        <v>0</v>
      </c>
      <c r="L114" s="136" t="s">
        <v>0</v>
      </c>
      <c r="M114" s="98">
        <v>0</v>
      </c>
      <c r="N114" s="56" t="s">
        <v>0</v>
      </c>
    </row>
    <row r="115" spans="1:14" x14ac:dyDescent="0.25">
      <c r="A115" s="206" t="s">
        <v>55</v>
      </c>
      <c r="B115" s="207"/>
      <c r="C115" s="175"/>
      <c r="D115" s="165"/>
      <c r="E115" s="197"/>
      <c r="F115" s="14" t="s">
        <v>75</v>
      </c>
      <c r="G115" s="44">
        <v>0</v>
      </c>
      <c r="H115" s="147" t="s">
        <v>0</v>
      </c>
      <c r="I115" s="152" t="s">
        <v>0</v>
      </c>
      <c r="J115" s="66">
        <f>SUMPRODUCT(($H115="r")*(G115)+($I115="r")*(G115))+'16'!J115-K115-M115</f>
        <v>0</v>
      </c>
      <c r="K115" s="138">
        <v>0</v>
      </c>
      <c r="L115" s="141"/>
      <c r="M115" s="132">
        <v>0</v>
      </c>
      <c r="N115" s="135"/>
    </row>
    <row r="116" spans="1:14" x14ac:dyDescent="0.25">
      <c r="A116" s="206" t="s">
        <v>56</v>
      </c>
      <c r="B116" s="207"/>
      <c r="C116" s="176"/>
      <c r="D116" s="166"/>
      <c r="E116" s="198"/>
      <c r="F116" s="14" t="s">
        <v>75</v>
      </c>
      <c r="G116" s="44">
        <v>0</v>
      </c>
      <c r="H116" s="148" t="s">
        <v>0</v>
      </c>
      <c r="I116" s="153" t="s">
        <v>0</v>
      </c>
      <c r="J116" s="66">
        <f>SUMPRODUCT(($H116="r")*(G116)+($I116="r")*(G116))+'16'!J116-K116-M116</f>
        <v>0</v>
      </c>
      <c r="K116" s="138">
        <v>0</v>
      </c>
      <c r="L116" s="139"/>
      <c r="M116" s="132">
        <v>0</v>
      </c>
      <c r="N116" s="133"/>
    </row>
    <row r="117" spans="1:14" x14ac:dyDescent="0.25">
      <c r="A117" s="206" t="s">
        <v>62</v>
      </c>
      <c r="B117" s="207"/>
      <c r="C117" s="176"/>
      <c r="D117" s="166"/>
      <c r="E117" s="198"/>
      <c r="F117" s="14" t="s">
        <v>75</v>
      </c>
      <c r="G117" s="44">
        <v>0</v>
      </c>
      <c r="H117" s="148" t="s">
        <v>0</v>
      </c>
      <c r="I117" s="153" t="s">
        <v>0</v>
      </c>
      <c r="J117" s="66">
        <f>SUMPRODUCT(($H117="r")*(G117)+($I117="r")*(G117))+'16'!J117-K117-M117</f>
        <v>0</v>
      </c>
      <c r="K117" s="138">
        <v>0</v>
      </c>
      <c r="L117" s="139"/>
      <c r="M117" s="132">
        <v>0</v>
      </c>
      <c r="N117" s="133"/>
    </row>
    <row r="118" spans="1:14" x14ac:dyDescent="0.25">
      <c r="A118" s="206" t="s">
        <v>98</v>
      </c>
      <c r="B118" s="207"/>
      <c r="C118" s="177"/>
      <c r="D118" s="166"/>
      <c r="E118" s="198"/>
      <c r="F118" s="14" t="s">
        <v>75</v>
      </c>
      <c r="G118" s="44">
        <v>0</v>
      </c>
      <c r="H118" s="148" t="s">
        <v>0</v>
      </c>
      <c r="I118" s="153" t="s">
        <v>0</v>
      </c>
      <c r="J118" s="66">
        <f>SUMPRODUCT(($H118="r")*(G118)+($I118="r")*(G118))+'16'!J118-K118-M118</f>
        <v>0</v>
      </c>
      <c r="K118" s="138">
        <v>0</v>
      </c>
      <c r="L118" s="139"/>
      <c r="M118" s="132">
        <v>0</v>
      </c>
      <c r="N118" s="133"/>
    </row>
    <row r="119" spans="1:14" x14ac:dyDescent="0.25">
      <c r="A119" s="206" t="s">
        <v>99</v>
      </c>
      <c r="B119" s="207"/>
      <c r="C119" s="175"/>
      <c r="D119" s="166"/>
      <c r="E119" s="198"/>
      <c r="F119" s="14" t="s">
        <v>75</v>
      </c>
      <c r="G119" s="44">
        <v>0</v>
      </c>
      <c r="H119" s="148" t="s">
        <v>0</v>
      </c>
      <c r="I119" s="153" t="s">
        <v>0</v>
      </c>
      <c r="J119" s="66">
        <f>SUMPRODUCT(($H119="r")*(G119)+($I119="r")*(G119))+'16'!J119-K119-M119</f>
        <v>0</v>
      </c>
      <c r="K119" s="138">
        <v>0</v>
      </c>
      <c r="L119" s="139"/>
      <c r="M119" s="132">
        <v>0</v>
      </c>
      <c r="N119" s="133"/>
    </row>
    <row r="120" spans="1:14" x14ac:dyDescent="0.25">
      <c r="A120" s="206" t="s">
        <v>100</v>
      </c>
      <c r="B120" s="207"/>
      <c r="C120" s="176"/>
      <c r="D120" s="166"/>
      <c r="E120" s="198"/>
      <c r="F120" s="14" t="s">
        <v>75</v>
      </c>
      <c r="G120" s="44">
        <v>0</v>
      </c>
      <c r="H120" s="148" t="s">
        <v>0</v>
      </c>
      <c r="I120" s="153" t="s">
        <v>0</v>
      </c>
      <c r="J120" s="66">
        <f>SUMPRODUCT(($H120="r")*(G120)+($I120="r")*(G120))+'16'!J120-K120-M120</f>
        <v>0</v>
      </c>
      <c r="K120" s="138">
        <v>0</v>
      </c>
      <c r="L120" s="139"/>
      <c r="M120" s="132">
        <v>0</v>
      </c>
      <c r="N120" s="133"/>
    </row>
    <row r="121" spans="1:14" ht="15.75" thickBot="1" x14ac:dyDescent="0.3">
      <c r="A121" s="206" t="s">
        <v>101</v>
      </c>
      <c r="B121" s="207"/>
      <c r="C121" s="176"/>
      <c r="D121" s="166"/>
      <c r="E121" s="198"/>
      <c r="F121" s="14" t="s">
        <v>75</v>
      </c>
      <c r="G121" s="44">
        <v>0</v>
      </c>
      <c r="H121" s="149" t="s">
        <v>0</v>
      </c>
      <c r="I121" s="154" t="s">
        <v>0</v>
      </c>
      <c r="J121" s="66">
        <f>SUMPRODUCT(($H121="r")*(G121)+($I121="r")*(G121))+'16'!J121-K121-M121</f>
        <v>0</v>
      </c>
      <c r="K121" s="138">
        <v>0</v>
      </c>
      <c r="L121" s="139"/>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x14ac:dyDescent="0.25">
      <c r="A124" s="28"/>
      <c r="B124" s="28"/>
      <c r="F124" s="19"/>
      <c r="G124" s="5"/>
      <c r="H124" s="17"/>
      <c r="I124" s="17"/>
    </row>
    <row r="125" spans="1:14" x14ac:dyDescent="0.25">
      <c r="A125" s="19"/>
      <c r="B125" s="99" t="s">
        <v>0</v>
      </c>
      <c r="F125" s="19"/>
      <c r="G125" s="5"/>
      <c r="H125" s="17"/>
      <c r="I125" s="17"/>
    </row>
    <row r="126" spans="1:14" ht="15.75" thickBot="1" x14ac:dyDescent="0.3">
      <c r="A126" s="114" t="s">
        <v>63</v>
      </c>
      <c r="B126" s="94" t="s">
        <v>115</v>
      </c>
      <c r="C126" s="213" t="s">
        <v>153</v>
      </c>
      <c r="D126" s="214"/>
      <c r="E126" s="192" t="s">
        <v>151</v>
      </c>
      <c r="F126" s="122" t="s">
        <v>126</v>
      </c>
      <c r="G126" s="47" t="s">
        <v>2</v>
      </c>
      <c r="H126" s="81">
        <f>H106+1</f>
        <v>42589</v>
      </c>
      <c r="I126" s="81">
        <f>I106+1</f>
        <v>42596</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7" t="s">
        <v>0</v>
      </c>
      <c r="I127" s="152" t="s">
        <v>0</v>
      </c>
      <c r="J127" s="66">
        <f>SUMPRODUCT(($H127="r")*(G127)+($I127="r")*(G127))+'16'!J127-K127-M127</f>
        <v>0</v>
      </c>
      <c r="K127" s="138">
        <v>0</v>
      </c>
      <c r="L127" s="139" t="s">
        <v>0</v>
      </c>
      <c r="M127" s="132">
        <v>0</v>
      </c>
      <c r="N127" s="133" t="s">
        <v>0</v>
      </c>
    </row>
    <row r="128" spans="1:14" x14ac:dyDescent="0.25">
      <c r="A128" s="206" t="s">
        <v>65</v>
      </c>
      <c r="B128" s="207"/>
      <c r="C128" s="176"/>
      <c r="D128" s="166"/>
      <c r="E128" s="198"/>
      <c r="F128" s="14" t="s">
        <v>75</v>
      </c>
      <c r="G128" s="44">
        <v>0</v>
      </c>
      <c r="H128" s="148" t="s">
        <v>0</v>
      </c>
      <c r="I128" s="153" t="s">
        <v>0</v>
      </c>
      <c r="J128" s="66">
        <f>SUMPRODUCT(($H128="r")*(G128)+($I128="r")*(G128))+'16'!J128-K128-M128</f>
        <v>0</v>
      </c>
      <c r="K128" s="138">
        <v>0</v>
      </c>
      <c r="L128" s="139" t="s">
        <v>0</v>
      </c>
      <c r="M128" s="132">
        <v>0</v>
      </c>
      <c r="N128" s="133"/>
    </row>
    <row r="129" spans="1:14" x14ac:dyDescent="0.25">
      <c r="A129" s="206" t="s">
        <v>66</v>
      </c>
      <c r="B129" s="207"/>
      <c r="C129" s="176"/>
      <c r="D129" s="166"/>
      <c r="E129" s="198"/>
      <c r="F129" s="14" t="s">
        <v>75</v>
      </c>
      <c r="G129" s="44">
        <v>0</v>
      </c>
      <c r="H129" s="148" t="s">
        <v>0</v>
      </c>
      <c r="I129" s="153" t="s">
        <v>0</v>
      </c>
      <c r="J129" s="66">
        <f>SUMPRODUCT(($H129="r")*(G129)+($I129="r")*(G129))+'16'!J129-K129-M129</f>
        <v>0</v>
      </c>
      <c r="K129" s="138">
        <v>0</v>
      </c>
      <c r="L129" s="139" t="s">
        <v>0</v>
      </c>
      <c r="M129" s="132">
        <v>0</v>
      </c>
      <c r="N129" s="133"/>
    </row>
    <row r="130" spans="1:14" x14ac:dyDescent="0.25">
      <c r="A130" s="206" t="s">
        <v>67</v>
      </c>
      <c r="B130" s="207"/>
      <c r="C130" s="176"/>
      <c r="D130" s="166"/>
      <c r="E130" s="198"/>
      <c r="F130" s="14" t="s">
        <v>75</v>
      </c>
      <c r="G130" s="44">
        <v>0</v>
      </c>
      <c r="H130" s="148" t="s">
        <v>0</v>
      </c>
      <c r="I130" s="153" t="s">
        <v>0</v>
      </c>
      <c r="J130" s="66">
        <f>SUMPRODUCT(($H130="r")*(G130)+($I130="r")*(G130))+'16'!J130-K130-M130</f>
        <v>0</v>
      </c>
      <c r="K130" s="138">
        <v>0</v>
      </c>
      <c r="L130" s="139" t="s">
        <v>0</v>
      </c>
      <c r="M130" s="132">
        <v>0</v>
      </c>
      <c r="N130" s="133"/>
    </row>
    <row r="131" spans="1:14" x14ac:dyDescent="0.25">
      <c r="A131" s="206" t="s">
        <v>68</v>
      </c>
      <c r="B131" s="207"/>
      <c r="C131" s="176"/>
      <c r="D131" s="166"/>
      <c r="E131" s="198"/>
      <c r="F131" s="14" t="s">
        <v>75</v>
      </c>
      <c r="G131" s="44">
        <v>0</v>
      </c>
      <c r="H131" s="148" t="s">
        <v>0</v>
      </c>
      <c r="I131" s="153" t="s">
        <v>0</v>
      </c>
      <c r="J131" s="66">
        <f>SUMPRODUCT(($H131="r")*(G131)+($I131="r")*(G131))+'16'!J131-K131-M131</f>
        <v>0</v>
      </c>
      <c r="K131" s="138">
        <v>0</v>
      </c>
      <c r="L131" s="139" t="s">
        <v>0</v>
      </c>
      <c r="M131" s="132">
        <v>0</v>
      </c>
      <c r="N131" s="133"/>
    </row>
    <row r="132" spans="1:14" x14ac:dyDescent="0.25">
      <c r="A132" s="206" t="s">
        <v>69</v>
      </c>
      <c r="B132" s="207"/>
      <c r="C132" s="176"/>
      <c r="D132" s="166"/>
      <c r="E132" s="198"/>
      <c r="F132" s="14" t="s">
        <v>75</v>
      </c>
      <c r="G132" s="44">
        <v>0</v>
      </c>
      <c r="H132" s="148" t="s">
        <v>0</v>
      </c>
      <c r="I132" s="153" t="s">
        <v>0</v>
      </c>
      <c r="J132" s="66">
        <f>SUMPRODUCT(($H132="r")*(G132)+($I132="r")*(G132))+'16'!J132-K132-M132</f>
        <v>0</v>
      </c>
      <c r="K132" s="138">
        <v>0</v>
      </c>
      <c r="L132" s="139" t="s">
        <v>0</v>
      </c>
      <c r="M132" s="132">
        <v>0</v>
      </c>
      <c r="N132" s="133"/>
    </row>
    <row r="133" spans="1:14" ht="15.75" thickBot="1" x14ac:dyDescent="0.3">
      <c r="A133" s="206" t="s">
        <v>70</v>
      </c>
      <c r="B133" s="207"/>
      <c r="C133" s="179"/>
      <c r="D133" s="168"/>
      <c r="E133" s="199"/>
      <c r="F133" s="14" t="s">
        <v>75</v>
      </c>
      <c r="G133" s="44">
        <v>0</v>
      </c>
      <c r="H133" s="149" t="s">
        <v>0</v>
      </c>
      <c r="I133" s="154" t="s">
        <v>0</v>
      </c>
      <c r="J133" s="66">
        <f>SUMPRODUCT(($H133="r")*(G133)+($I133="r")*(G133))+'16'!J133-K133-M133</f>
        <v>0</v>
      </c>
      <c r="K133" s="138">
        <v>0</v>
      </c>
      <c r="L133" s="140" t="s">
        <v>0</v>
      </c>
      <c r="M133" s="132">
        <v>0</v>
      </c>
      <c r="N133" s="134"/>
    </row>
    <row r="134" spans="1:14" ht="15.75" thickBot="1" x14ac:dyDescent="0.3">
      <c r="A134" s="29" t="s">
        <v>109</v>
      </c>
      <c r="B134" s="53"/>
      <c r="C134" s="163"/>
      <c r="D134" s="163"/>
      <c r="E134" s="195"/>
      <c r="F134" s="74" t="s">
        <v>75</v>
      </c>
      <c r="G134" s="75">
        <v>0</v>
      </c>
      <c r="H134" s="73"/>
      <c r="I134" s="67"/>
      <c r="J134" s="55" t="s">
        <v>0</v>
      </c>
      <c r="K134" s="98">
        <v>0</v>
      </c>
      <c r="L134" s="136" t="s">
        <v>0</v>
      </c>
      <c r="M134" s="98">
        <v>0</v>
      </c>
      <c r="N134" s="56" t="s">
        <v>0</v>
      </c>
    </row>
    <row r="135" spans="1:14" x14ac:dyDescent="0.25">
      <c r="A135" s="246" t="s">
        <v>71</v>
      </c>
      <c r="B135" s="247"/>
      <c r="C135" s="180"/>
      <c r="D135" s="169"/>
      <c r="E135" s="200"/>
      <c r="F135" s="14" t="s">
        <v>75</v>
      </c>
      <c r="G135" s="44">
        <v>0</v>
      </c>
      <c r="H135" s="147" t="s">
        <v>0</v>
      </c>
      <c r="I135" s="152" t="s">
        <v>0</v>
      </c>
      <c r="J135" s="66">
        <f>SUMPRODUCT(($H135="r")*(G135)+($I135="r")*(G135))+'16'!J135-K135-M135</f>
        <v>0</v>
      </c>
      <c r="K135" s="138">
        <v>0</v>
      </c>
      <c r="L135" s="141"/>
      <c r="M135" s="132">
        <v>0</v>
      </c>
      <c r="N135" s="135"/>
    </row>
    <row r="136" spans="1:14" x14ac:dyDescent="0.25">
      <c r="A136" s="246" t="s">
        <v>72</v>
      </c>
      <c r="B136" s="247"/>
      <c r="C136" s="181"/>
      <c r="D136" s="170"/>
      <c r="E136" s="201"/>
      <c r="F136" s="14" t="s">
        <v>75</v>
      </c>
      <c r="G136" s="44">
        <v>0</v>
      </c>
      <c r="H136" s="148" t="s">
        <v>0</v>
      </c>
      <c r="I136" s="153" t="s">
        <v>0</v>
      </c>
      <c r="J136" s="66">
        <f>SUMPRODUCT(($H136="r")*(G136)+($I136="r")*(G136))+'16'!J136-K136-M136</f>
        <v>0</v>
      </c>
      <c r="K136" s="138">
        <v>0</v>
      </c>
      <c r="L136" s="139"/>
      <c r="M136" s="132">
        <v>0</v>
      </c>
      <c r="N136" s="133"/>
    </row>
    <row r="137" spans="1:14" x14ac:dyDescent="0.25">
      <c r="A137" s="246" t="s">
        <v>73</v>
      </c>
      <c r="B137" s="247"/>
      <c r="C137" s="181"/>
      <c r="D137" s="170"/>
      <c r="E137" s="201"/>
      <c r="F137" s="14" t="s">
        <v>75</v>
      </c>
      <c r="G137" s="44">
        <v>0</v>
      </c>
      <c r="H137" s="148" t="s">
        <v>0</v>
      </c>
      <c r="I137" s="153" t="s">
        <v>0</v>
      </c>
      <c r="J137" s="66">
        <f>SUMPRODUCT(($H137="r")*(G137)+($I137="r")*(G137))+'16'!J137-K137-M137</f>
        <v>0</v>
      </c>
      <c r="K137" s="138">
        <v>0</v>
      </c>
      <c r="L137" s="139"/>
      <c r="M137" s="132">
        <v>0</v>
      </c>
      <c r="N137" s="133"/>
    </row>
    <row r="138" spans="1:14" x14ac:dyDescent="0.25">
      <c r="A138" s="246" t="s">
        <v>102</v>
      </c>
      <c r="B138" s="247"/>
      <c r="C138" s="181"/>
      <c r="D138" s="170"/>
      <c r="E138" s="201"/>
      <c r="F138" s="14" t="s">
        <v>75</v>
      </c>
      <c r="G138" s="44">
        <v>0</v>
      </c>
      <c r="H138" s="148" t="s">
        <v>0</v>
      </c>
      <c r="I138" s="153" t="s">
        <v>0</v>
      </c>
      <c r="J138" s="66">
        <f>SUMPRODUCT(($H138="r")*(G138)+($I138="r")*(G138))+'16'!J138-K138-M138</f>
        <v>0</v>
      </c>
      <c r="K138" s="138">
        <v>0</v>
      </c>
      <c r="L138" s="139"/>
      <c r="M138" s="132">
        <v>0</v>
      </c>
      <c r="N138" s="133"/>
    </row>
    <row r="139" spans="1:14" x14ac:dyDescent="0.25">
      <c r="A139" s="246" t="s">
        <v>103</v>
      </c>
      <c r="B139" s="247"/>
      <c r="C139" s="181"/>
      <c r="D139" s="170"/>
      <c r="E139" s="201"/>
      <c r="F139" s="14" t="s">
        <v>75</v>
      </c>
      <c r="G139" s="44">
        <v>0</v>
      </c>
      <c r="H139" s="148" t="s">
        <v>0</v>
      </c>
      <c r="I139" s="153" t="s">
        <v>0</v>
      </c>
      <c r="J139" s="66">
        <f>SUMPRODUCT(($H139="r")*(G139)+($I139="r")*(G139))+'16'!J139-K139-M139</f>
        <v>0</v>
      </c>
      <c r="K139" s="138">
        <v>0</v>
      </c>
      <c r="L139" s="139"/>
      <c r="M139" s="132">
        <v>0</v>
      </c>
      <c r="N139" s="133"/>
    </row>
    <row r="140" spans="1:14" x14ac:dyDescent="0.25">
      <c r="A140" s="246" t="s">
        <v>104</v>
      </c>
      <c r="B140" s="247"/>
      <c r="C140" s="181"/>
      <c r="D140" s="170"/>
      <c r="E140" s="201"/>
      <c r="F140" s="14" t="s">
        <v>75</v>
      </c>
      <c r="G140" s="44">
        <v>0</v>
      </c>
      <c r="H140" s="148" t="s">
        <v>0</v>
      </c>
      <c r="I140" s="153" t="s">
        <v>0</v>
      </c>
      <c r="J140" s="66">
        <f>SUMPRODUCT(($H140="r")*(G140)+($I140="r")*(G140))+'16'!J140-K140-M140</f>
        <v>0</v>
      </c>
      <c r="K140" s="138">
        <v>0</v>
      </c>
      <c r="L140" s="139"/>
      <c r="M140" s="132">
        <v>0</v>
      </c>
      <c r="N140" s="133"/>
    </row>
    <row r="141" spans="1:14" ht="15.75" thickBot="1" x14ac:dyDescent="0.3">
      <c r="A141" s="246" t="s">
        <v>105</v>
      </c>
      <c r="B141" s="247"/>
      <c r="C141" s="181"/>
      <c r="D141" s="170"/>
      <c r="E141" s="201"/>
      <c r="F141" s="14" t="s">
        <v>75</v>
      </c>
      <c r="G141" s="44">
        <v>0</v>
      </c>
      <c r="H141" s="149" t="s">
        <v>0</v>
      </c>
      <c r="I141" s="154" t="s">
        <v>0</v>
      </c>
      <c r="J141" s="66">
        <f>SUMPRODUCT(($H141="r")*(G141)+($I141="r")*(G141))+'16'!J141-K141-M141</f>
        <v>0</v>
      </c>
      <c r="K141" s="138">
        <v>0</v>
      </c>
      <c r="L141" s="139"/>
      <c r="M141" s="132">
        <v>0</v>
      </c>
      <c r="N141" s="133"/>
    </row>
    <row r="142" spans="1:14"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84"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78"/>
      <c r="B144" s="78"/>
      <c r="C144" s="171"/>
      <c r="D144" s="171"/>
      <c r="E144" s="171"/>
      <c r="F144" s="79"/>
      <c r="G144" s="22"/>
      <c r="H144" s="43"/>
      <c r="I144" s="43"/>
    </row>
    <row r="145" spans="1:11" x14ac:dyDescent="0.25">
      <c r="A145" s="77"/>
      <c r="B145" s="77"/>
      <c r="C145" s="51"/>
      <c r="D145" s="51"/>
      <c r="E145" s="51"/>
      <c r="F145" s="77"/>
      <c r="G145" s="77"/>
      <c r="H145" s="43"/>
      <c r="I145" s="43"/>
      <c r="J145" s="32"/>
    </row>
    <row r="146" spans="1:11" x14ac:dyDescent="0.25">
      <c r="A146" s="117" t="s">
        <v>110</v>
      </c>
      <c r="B146" s="77"/>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67" t="s">
        <v>0</v>
      </c>
      <c r="B148" s="268"/>
      <c r="C148" s="268"/>
      <c r="D148" s="268"/>
      <c r="E148" s="268"/>
      <c r="F148" s="269"/>
      <c r="G148" s="41">
        <v>0</v>
      </c>
      <c r="H148" s="222">
        <f>G148/60</f>
        <v>0</v>
      </c>
      <c r="I148" s="223"/>
      <c r="J148" s="35"/>
    </row>
    <row r="149" spans="1:11" x14ac:dyDescent="0.25">
      <c r="A149" s="267" t="s">
        <v>0</v>
      </c>
      <c r="B149" s="268"/>
      <c r="C149" s="268"/>
      <c r="D149" s="268"/>
      <c r="E149" s="268"/>
      <c r="F149" s="269"/>
      <c r="G149" s="41">
        <v>0</v>
      </c>
      <c r="H149" s="222">
        <f t="shared" ref="H149:H157" si="0">G149/60</f>
        <v>0</v>
      </c>
      <c r="I149" s="223"/>
      <c r="J149" s="35"/>
    </row>
    <row r="150" spans="1:11" x14ac:dyDescent="0.25">
      <c r="A150" s="267" t="s">
        <v>0</v>
      </c>
      <c r="B150" s="268"/>
      <c r="C150" s="268"/>
      <c r="D150" s="268"/>
      <c r="E150" s="268"/>
      <c r="F150" s="269"/>
      <c r="G150" s="41">
        <v>0</v>
      </c>
      <c r="H150" s="222">
        <f t="shared" si="0"/>
        <v>0</v>
      </c>
      <c r="I150" s="223"/>
      <c r="J150" s="35"/>
    </row>
    <row r="151" spans="1:11" x14ac:dyDescent="0.25">
      <c r="A151" s="267" t="s">
        <v>0</v>
      </c>
      <c r="B151" s="268"/>
      <c r="C151" s="268"/>
      <c r="D151" s="268"/>
      <c r="E151" s="268"/>
      <c r="F151" s="269"/>
      <c r="G151" s="41">
        <v>0</v>
      </c>
      <c r="H151" s="222">
        <f t="shared" si="0"/>
        <v>0</v>
      </c>
      <c r="I151" s="223"/>
      <c r="J151" s="35"/>
    </row>
    <row r="152" spans="1:11" x14ac:dyDescent="0.25">
      <c r="A152" s="267" t="s">
        <v>0</v>
      </c>
      <c r="B152" s="268"/>
      <c r="C152" s="268"/>
      <c r="D152" s="268"/>
      <c r="E152" s="268"/>
      <c r="F152" s="269"/>
      <c r="G152" s="41">
        <v>0</v>
      </c>
      <c r="H152" s="222">
        <f t="shared" si="0"/>
        <v>0</v>
      </c>
      <c r="I152" s="223"/>
      <c r="J152" s="35"/>
    </row>
    <row r="153" spans="1:11" x14ac:dyDescent="0.25">
      <c r="A153" s="267" t="s">
        <v>0</v>
      </c>
      <c r="B153" s="268"/>
      <c r="C153" s="268"/>
      <c r="D153" s="268"/>
      <c r="E153" s="268"/>
      <c r="F153" s="269"/>
      <c r="G153" s="41">
        <v>0</v>
      </c>
      <c r="H153" s="222">
        <f t="shared" si="0"/>
        <v>0</v>
      </c>
      <c r="I153" s="223"/>
      <c r="J153" s="35"/>
    </row>
    <row r="154" spans="1:11" x14ac:dyDescent="0.25">
      <c r="A154" s="267" t="s">
        <v>0</v>
      </c>
      <c r="B154" s="268"/>
      <c r="C154" s="268"/>
      <c r="D154" s="268"/>
      <c r="E154" s="268"/>
      <c r="F154" s="269"/>
      <c r="G154" s="41">
        <v>0</v>
      </c>
      <c r="H154" s="222">
        <f t="shared" si="0"/>
        <v>0</v>
      </c>
      <c r="I154" s="223"/>
      <c r="J154" s="35"/>
    </row>
    <row r="155" spans="1:11" x14ac:dyDescent="0.25">
      <c r="A155" s="267" t="s">
        <v>0</v>
      </c>
      <c r="B155" s="268"/>
      <c r="C155" s="268"/>
      <c r="D155" s="268"/>
      <c r="E155" s="268"/>
      <c r="F155" s="269"/>
      <c r="G155" s="41">
        <v>0</v>
      </c>
      <c r="H155" s="222">
        <f t="shared" si="0"/>
        <v>0</v>
      </c>
      <c r="I155" s="223"/>
      <c r="J155" s="35"/>
    </row>
    <row r="156" spans="1:11" x14ac:dyDescent="0.25">
      <c r="A156" s="267" t="s">
        <v>0</v>
      </c>
      <c r="B156" s="268"/>
      <c r="C156" s="268"/>
      <c r="D156" s="268"/>
      <c r="E156" s="268"/>
      <c r="F156" s="269"/>
      <c r="G156" s="41">
        <v>0</v>
      </c>
      <c r="H156" s="222">
        <f t="shared" si="0"/>
        <v>0</v>
      </c>
      <c r="I156" s="223"/>
      <c r="J156" s="35"/>
    </row>
    <row r="157" spans="1:11" x14ac:dyDescent="0.25">
      <c r="A157" s="267" t="s">
        <v>0</v>
      </c>
      <c r="B157" s="268"/>
      <c r="C157" s="268"/>
      <c r="D157" s="268"/>
      <c r="E157" s="268"/>
      <c r="F157" s="269"/>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0</v>
      </c>
      <c r="I159" s="219"/>
      <c r="J159" s="35"/>
    </row>
    <row r="160" spans="1:11" x14ac:dyDescent="0.25">
      <c r="A160" s="80"/>
      <c r="B160" s="80"/>
      <c r="C160" s="172"/>
      <c r="D160" s="172"/>
      <c r="E160" s="172"/>
      <c r="F160" s="92" t="s">
        <v>119</v>
      </c>
      <c r="G160" s="40">
        <v>0</v>
      </c>
      <c r="H160" s="220">
        <f>H159*G160</f>
        <v>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6"/>
      <c r="G162" s="40"/>
      <c r="H162" s="64"/>
      <c r="I162" s="64"/>
      <c r="J162" s="35"/>
    </row>
    <row r="163" spans="1:10" x14ac:dyDescent="0.25">
      <c r="A163" s="120" t="s">
        <v>124</v>
      </c>
      <c r="B163" s="39"/>
      <c r="C163" s="173"/>
      <c r="D163" s="173"/>
      <c r="E163" s="173"/>
      <c r="F163" s="76"/>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67" t="s">
        <v>0</v>
      </c>
      <c r="B165" s="268"/>
      <c r="C165" s="268"/>
      <c r="D165" s="268"/>
      <c r="E165" s="268"/>
      <c r="F165" s="269"/>
      <c r="G165" s="41">
        <v>0</v>
      </c>
      <c r="H165" s="239">
        <f>G165/60</f>
        <v>0</v>
      </c>
      <c r="I165" s="240"/>
      <c r="J165" s="35"/>
    </row>
    <row r="166" spans="1:10" x14ac:dyDescent="0.25">
      <c r="A166" s="267" t="s">
        <v>0</v>
      </c>
      <c r="B166" s="268"/>
      <c r="C166" s="268"/>
      <c r="D166" s="268"/>
      <c r="E166" s="268"/>
      <c r="F166" s="269"/>
      <c r="G166" s="41">
        <v>0</v>
      </c>
      <c r="H166" s="239">
        <f t="shared" ref="H166:H174" si="2">G166/60</f>
        <v>0</v>
      </c>
      <c r="I166" s="240"/>
      <c r="J166" s="35"/>
    </row>
    <row r="167" spans="1:10" x14ac:dyDescent="0.25">
      <c r="A167" s="267" t="s">
        <v>0</v>
      </c>
      <c r="B167" s="268"/>
      <c r="C167" s="268"/>
      <c r="D167" s="268"/>
      <c r="E167" s="268"/>
      <c r="F167" s="269"/>
      <c r="G167" s="41">
        <v>0</v>
      </c>
      <c r="H167" s="239">
        <f t="shared" si="2"/>
        <v>0</v>
      </c>
      <c r="I167" s="240"/>
      <c r="J167" s="35"/>
    </row>
    <row r="168" spans="1:10" x14ac:dyDescent="0.25">
      <c r="A168" s="267" t="s">
        <v>0</v>
      </c>
      <c r="B168" s="268"/>
      <c r="C168" s="268"/>
      <c r="D168" s="268"/>
      <c r="E168" s="268"/>
      <c r="F168" s="269"/>
      <c r="G168" s="41">
        <v>0</v>
      </c>
      <c r="H168" s="239">
        <f t="shared" si="2"/>
        <v>0</v>
      </c>
      <c r="I168" s="240"/>
      <c r="J168" s="35"/>
    </row>
    <row r="169" spans="1:10" x14ac:dyDescent="0.25">
      <c r="A169" s="267" t="s">
        <v>0</v>
      </c>
      <c r="B169" s="268"/>
      <c r="C169" s="268"/>
      <c r="D169" s="268"/>
      <c r="E169" s="268"/>
      <c r="F169" s="269"/>
      <c r="G169" s="41">
        <v>0</v>
      </c>
      <c r="H169" s="239">
        <f t="shared" si="2"/>
        <v>0</v>
      </c>
      <c r="I169" s="240"/>
      <c r="J169" s="35"/>
    </row>
    <row r="170" spans="1:10" x14ac:dyDescent="0.25">
      <c r="A170" s="267" t="s">
        <v>0</v>
      </c>
      <c r="B170" s="268"/>
      <c r="C170" s="268"/>
      <c r="D170" s="268"/>
      <c r="E170" s="268"/>
      <c r="F170" s="269"/>
      <c r="G170" s="41">
        <v>0</v>
      </c>
      <c r="H170" s="239">
        <f t="shared" si="2"/>
        <v>0</v>
      </c>
      <c r="I170" s="240"/>
      <c r="J170" s="35"/>
    </row>
    <row r="171" spans="1:10" x14ac:dyDescent="0.25">
      <c r="A171" s="267" t="s">
        <v>0</v>
      </c>
      <c r="B171" s="268"/>
      <c r="C171" s="268"/>
      <c r="D171" s="268"/>
      <c r="E171" s="268"/>
      <c r="F171" s="269"/>
      <c r="G171" s="41">
        <v>0</v>
      </c>
      <c r="H171" s="239">
        <f t="shared" si="2"/>
        <v>0</v>
      </c>
      <c r="I171" s="240"/>
      <c r="J171" s="35"/>
    </row>
    <row r="172" spans="1:10" x14ac:dyDescent="0.25">
      <c r="A172" s="267" t="s">
        <v>0</v>
      </c>
      <c r="B172" s="268"/>
      <c r="C172" s="268"/>
      <c r="D172" s="268"/>
      <c r="E172" s="268"/>
      <c r="F172" s="269"/>
      <c r="G172" s="41">
        <v>0</v>
      </c>
      <c r="H172" s="239">
        <f t="shared" si="2"/>
        <v>0</v>
      </c>
      <c r="I172" s="240"/>
      <c r="J172" s="35"/>
    </row>
    <row r="173" spans="1:10" x14ac:dyDescent="0.25">
      <c r="A173" s="267" t="s">
        <v>0</v>
      </c>
      <c r="B173" s="268"/>
      <c r="C173" s="268"/>
      <c r="D173" s="268"/>
      <c r="E173" s="268"/>
      <c r="F173" s="269"/>
      <c r="G173" s="41">
        <v>0</v>
      </c>
      <c r="H173" s="239">
        <f t="shared" ref="H173" si="3">G173/60</f>
        <v>0</v>
      </c>
      <c r="I173" s="240"/>
      <c r="J173" s="35"/>
    </row>
    <row r="174" spans="1:10" x14ac:dyDescent="0.25">
      <c r="A174" s="267" t="s">
        <v>0</v>
      </c>
      <c r="B174" s="268"/>
      <c r="C174" s="268"/>
      <c r="D174" s="268"/>
      <c r="E174" s="268"/>
      <c r="F174" s="269"/>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67" t="s">
        <v>0</v>
      </c>
      <c r="B181" s="268"/>
      <c r="C181" s="268"/>
      <c r="D181" s="268"/>
      <c r="E181" s="268"/>
      <c r="F181" s="269"/>
      <c r="G181" s="41">
        <v>0</v>
      </c>
      <c r="H181" s="222">
        <f>G181/60</f>
        <v>0</v>
      </c>
      <c r="I181" s="223"/>
      <c r="J181" s="35"/>
    </row>
    <row r="182" spans="1:11" hidden="1" x14ac:dyDescent="0.25">
      <c r="A182" s="267" t="s">
        <v>0</v>
      </c>
      <c r="B182" s="268"/>
      <c r="C182" s="268"/>
      <c r="D182" s="268"/>
      <c r="E182" s="268"/>
      <c r="F182" s="269"/>
      <c r="G182" s="41">
        <v>0</v>
      </c>
      <c r="H182" s="222">
        <f t="shared" ref="H182:H191" si="4">G182/60</f>
        <v>0</v>
      </c>
      <c r="I182" s="223"/>
      <c r="J182" s="35"/>
    </row>
    <row r="183" spans="1:11" hidden="1" x14ac:dyDescent="0.25">
      <c r="A183" s="267" t="s">
        <v>0</v>
      </c>
      <c r="B183" s="268"/>
      <c r="C183" s="268"/>
      <c r="D183" s="268"/>
      <c r="E183" s="268"/>
      <c r="F183" s="269"/>
      <c r="G183" s="41">
        <v>0</v>
      </c>
      <c r="H183" s="222">
        <f t="shared" si="4"/>
        <v>0</v>
      </c>
      <c r="I183" s="223"/>
      <c r="J183" s="35"/>
    </row>
    <row r="184" spans="1:11" hidden="1" x14ac:dyDescent="0.25">
      <c r="A184" s="267" t="s">
        <v>0</v>
      </c>
      <c r="B184" s="268"/>
      <c r="C184" s="268"/>
      <c r="D184" s="268"/>
      <c r="E184" s="268"/>
      <c r="F184" s="269"/>
      <c r="G184" s="41">
        <v>0</v>
      </c>
      <c r="H184" s="222">
        <f t="shared" si="4"/>
        <v>0</v>
      </c>
      <c r="I184" s="223"/>
      <c r="J184" s="35"/>
    </row>
    <row r="185" spans="1:11" hidden="1" x14ac:dyDescent="0.25">
      <c r="A185" s="267" t="s">
        <v>0</v>
      </c>
      <c r="B185" s="268"/>
      <c r="C185" s="268"/>
      <c r="D185" s="268"/>
      <c r="E185" s="268"/>
      <c r="F185" s="269"/>
      <c r="G185" s="41">
        <v>0</v>
      </c>
      <c r="H185" s="222">
        <f t="shared" si="4"/>
        <v>0</v>
      </c>
      <c r="I185" s="223"/>
      <c r="J185" s="35"/>
    </row>
    <row r="186" spans="1:11" hidden="1" x14ac:dyDescent="0.25">
      <c r="A186" s="267" t="s">
        <v>0</v>
      </c>
      <c r="B186" s="268"/>
      <c r="C186" s="268"/>
      <c r="D186" s="268"/>
      <c r="E186" s="268"/>
      <c r="F186" s="269"/>
      <c r="G186" s="41">
        <v>0</v>
      </c>
      <c r="H186" s="222">
        <f t="shared" si="4"/>
        <v>0</v>
      </c>
      <c r="I186" s="223"/>
      <c r="J186" s="35"/>
    </row>
    <row r="187" spans="1:11" hidden="1" x14ac:dyDescent="0.25">
      <c r="A187" s="267" t="s">
        <v>0</v>
      </c>
      <c r="B187" s="268"/>
      <c r="C187" s="268"/>
      <c r="D187" s="268"/>
      <c r="E187" s="268"/>
      <c r="F187" s="269"/>
      <c r="G187" s="41">
        <v>0</v>
      </c>
      <c r="H187" s="222">
        <f t="shared" si="4"/>
        <v>0</v>
      </c>
      <c r="I187" s="223"/>
      <c r="J187" s="35"/>
    </row>
    <row r="188" spans="1:11" hidden="1" x14ac:dyDescent="0.25">
      <c r="A188" s="267" t="s">
        <v>0</v>
      </c>
      <c r="B188" s="268"/>
      <c r="C188" s="268"/>
      <c r="D188" s="268"/>
      <c r="E188" s="268"/>
      <c r="F188" s="269"/>
      <c r="G188" s="41">
        <v>0</v>
      </c>
      <c r="H188" s="222">
        <f t="shared" si="4"/>
        <v>0</v>
      </c>
      <c r="I188" s="223"/>
      <c r="J188" s="35"/>
    </row>
    <row r="189" spans="1:11" hidden="1" x14ac:dyDescent="0.25">
      <c r="A189" s="267" t="s">
        <v>0</v>
      </c>
      <c r="B189" s="268"/>
      <c r="C189" s="268"/>
      <c r="D189" s="268"/>
      <c r="E189" s="268"/>
      <c r="F189" s="269"/>
      <c r="G189" s="41">
        <v>0</v>
      </c>
      <c r="H189" s="222">
        <f t="shared" si="4"/>
        <v>0</v>
      </c>
      <c r="I189" s="223"/>
      <c r="J189" s="35"/>
    </row>
    <row r="190" spans="1:11" hidden="1" x14ac:dyDescent="0.25">
      <c r="A190" s="267" t="s">
        <v>0</v>
      </c>
      <c r="B190" s="268"/>
      <c r="C190" s="268"/>
      <c r="D190" s="268"/>
      <c r="E190" s="268"/>
      <c r="F190" s="269"/>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67" t="s">
        <v>0</v>
      </c>
      <c r="B198" s="268"/>
      <c r="C198" s="268"/>
      <c r="D198" s="268"/>
      <c r="E198" s="268"/>
      <c r="F198" s="269"/>
      <c r="G198" s="41">
        <v>0</v>
      </c>
      <c r="H198" s="222">
        <f>G198/60</f>
        <v>0</v>
      </c>
      <c r="I198" s="223"/>
      <c r="J198" s="35"/>
    </row>
    <row r="199" spans="1:11" hidden="1" x14ac:dyDescent="0.25">
      <c r="A199" s="267" t="s">
        <v>0</v>
      </c>
      <c r="B199" s="268"/>
      <c r="C199" s="268"/>
      <c r="D199" s="268"/>
      <c r="E199" s="268"/>
      <c r="F199" s="269"/>
      <c r="G199" s="41">
        <v>0</v>
      </c>
      <c r="H199" s="222">
        <f t="shared" ref="H199:H207" si="5">G199/60</f>
        <v>0</v>
      </c>
      <c r="I199" s="223"/>
      <c r="J199" s="35"/>
    </row>
    <row r="200" spans="1:11" hidden="1" x14ac:dyDescent="0.25">
      <c r="A200" s="267" t="s">
        <v>0</v>
      </c>
      <c r="B200" s="268"/>
      <c r="C200" s="268"/>
      <c r="D200" s="268"/>
      <c r="E200" s="268"/>
      <c r="F200" s="269"/>
      <c r="G200" s="41">
        <v>0</v>
      </c>
      <c r="H200" s="222">
        <f t="shared" si="5"/>
        <v>0</v>
      </c>
      <c r="I200" s="223"/>
      <c r="J200" s="35"/>
    </row>
    <row r="201" spans="1:11" hidden="1" x14ac:dyDescent="0.25">
      <c r="A201" s="267" t="s">
        <v>0</v>
      </c>
      <c r="B201" s="268"/>
      <c r="C201" s="268"/>
      <c r="D201" s="268"/>
      <c r="E201" s="268"/>
      <c r="F201" s="269"/>
      <c r="G201" s="41">
        <v>0</v>
      </c>
      <c r="H201" s="222">
        <f t="shared" si="5"/>
        <v>0</v>
      </c>
      <c r="I201" s="223"/>
      <c r="J201" s="35"/>
    </row>
    <row r="202" spans="1:11" hidden="1" x14ac:dyDescent="0.25">
      <c r="A202" s="267" t="s">
        <v>0</v>
      </c>
      <c r="B202" s="268"/>
      <c r="C202" s="268"/>
      <c r="D202" s="268"/>
      <c r="E202" s="268"/>
      <c r="F202" s="269"/>
      <c r="G202" s="41">
        <v>0</v>
      </c>
      <c r="H202" s="222">
        <f t="shared" si="5"/>
        <v>0</v>
      </c>
      <c r="I202" s="223"/>
      <c r="J202" s="35"/>
    </row>
    <row r="203" spans="1:11" hidden="1" x14ac:dyDescent="0.25">
      <c r="A203" s="267" t="s">
        <v>0</v>
      </c>
      <c r="B203" s="268"/>
      <c r="C203" s="268"/>
      <c r="D203" s="268"/>
      <c r="E203" s="268"/>
      <c r="F203" s="269"/>
      <c r="G203" s="41">
        <v>0</v>
      </c>
      <c r="H203" s="222">
        <f t="shared" si="5"/>
        <v>0</v>
      </c>
      <c r="I203" s="223"/>
      <c r="J203" s="35"/>
    </row>
    <row r="204" spans="1:11" hidden="1" x14ac:dyDescent="0.25">
      <c r="A204" s="267" t="s">
        <v>0</v>
      </c>
      <c r="B204" s="268"/>
      <c r="C204" s="268"/>
      <c r="D204" s="268"/>
      <c r="E204" s="268"/>
      <c r="F204" s="269"/>
      <c r="G204" s="41">
        <v>0</v>
      </c>
      <c r="H204" s="222">
        <f t="shared" si="5"/>
        <v>0</v>
      </c>
      <c r="I204" s="223"/>
      <c r="J204" s="35"/>
    </row>
    <row r="205" spans="1:11" hidden="1" x14ac:dyDescent="0.25">
      <c r="A205" s="267" t="s">
        <v>0</v>
      </c>
      <c r="B205" s="268"/>
      <c r="C205" s="268"/>
      <c r="D205" s="268"/>
      <c r="E205" s="268"/>
      <c r="F205" s="269"/>
      <c r="G205" s="41">
        <v>0</v>
      </c>
      <c r="H205" s="222">
        <f t="shared" si="5"/>
        <v>0</v>
      </c>
      <c r="I205" s="223"/>
      <c r="J205" s="35"/>
    </row>
    <row r="206" spans="1:11" hidden="1" x14ac:dyDescent="0.25">
      <c r="A206" s="267" t="s">
        <v>0</v>
      </c>
      <c r="B206" s="268"/>
      <c r="C206" s="268"/>
      <c r="D206" s="268"/>
      <c r="E206" s="268"/>
      <c r="F206" s="269"/>
      <c r="G206" s="41">
        <v>0</v>
      </c>
      <c r="H206" s="222">
        <f t="shared" si="5"/>
        <v>0</v>
      </c>
      <c r="I206" s="223"/>
      <c r="J206" s="35"/>
    </row>
    <row r="207" spans="1:11" hidden="1" x14ac:dyDescent="0.25">
      <c r="A207" s="267" t="s">
        <v>0</v>
      </c>
      <c r="B207" s="268"/>
      <c r="C207" s="268"/>
      <c r="D207" s="268"/>
      <c r="E207" s="268"/>
      <c r="F207" s="269"/>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0</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73" t="s">
        <v>0</v>
      </c>
      <c r="B216" s="273"/>
      <c r="C216" s="273"/>
      <c r="D216" s="273"/>
      <c r="E216" s="273"/>
      <c r="F216" s="273"/>
      <c r="G216" s="273"/>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0</v>
      </c>
      <c r="I218" s="271"/>
    </row>
    <row r="219" spans="1:10" x14ac:dyDescent="0.25">
      <c r="A219" s="2" t="s">
        <v>0</v>
      </c>
      <c r="H219" s="86" t="s">
        <v>0</v>
      </c>
      <c r="I219" s="86"/>
    </row>
  </sheetData>
  <sheetProtection password="CEEF" sheet="1" objects="1" scenarios="1" formatRows="0"/>
  <mergeCells count="234">
    <mergeCell ref="A2:N2"/>
    <mergeCell ref="C26:D26"/>
    <mergeCell ref="C46:D46"/>
    <mergeCell ref="C66:D66"/>
    <mergeCell ref="C86:D86"/>
    <mergeCell ref="C106:D106"/>
    <mergeCell ref="C126:D126"/>
    <mergeCell ref="A204:F204"/>
    <mergeCell ref="A3:B3"/>
    <mergeCell ref="C6:D6"/>
    <mergeCell ref="J4:N4"/>
    <mergeCell ref="A155:F155"/>
    <mergeCell ref="H159:I159"/>
    <mergeCell ref="A122:F122"/>
    <mergeCell ref="A123:F123"/>
    <mergeCell ref="A142:F142"/>
    <mergeCell ref="H147:I147"/>
    <mergeCell ref="H148:I148"/>
    <mergeCell ref="H157:I157"/>
    <mergeCell ref="H158:I158"/>
    <mergeCell ref="H150:I150"/>
    <mergeCell ref="H151:I151"/>
    <mergeCell ref="H152:I152"/>
    <mergeCell ref="A159:G159"/>
    <mergeCell ref="A27:B27"/>
    <mergeCell ref="A28:B28"/>
    <mergeCell ref="A29:B29"/>
    <mergeCell ref="A30:B30"/>
    <mergeCell ref="A31:B31"/>
    <mergeCell ref="C5:D5"/>
    <mergeCell ref="H5:I5"/>
    <mergeCell ref="A22:F22"/>
    <mergeCell ref="A7:B7"/>
    <mergeCell ref="A8:B8"/>
    <mergeCell ref="A9:B9"/>
    <mergeCell ref="A10:B10"/>
    <mergeCell ref="A11:B11"/>
    <mergeCell ref="A12:B12"/>
    <mergeCell ref="A13:B13"/>
    <mergeCell ref="A15:B15"/>
    <mergeCell ref="A16:B16"/>
    <mergeCell ref="A17:B17"/>
    <mergeCell ref="A18:B18"/>
    <mergeCell ref="A19:B19"/>
    <mergeCell ref="A20:B20"/>
    <mergeCell ref="A21:B21"/>
    <mergeCell ref="A158:F158"/>
    <mergeCell ref="A206:F206"/>
    <mergeCell ref="A173:F173"/>
    <mergeCell ref="A174:F174"/>
    <mergeCell ref="A181:F181"/>
    <mergeCell ref="A182:F182"/>
    <mergeCell ref="A183:F183"/>
    <mergeCell ref="A184:F184"/>
    <mergeCell ref="A185:F185"/>
    <mergeCell ref="A186:F186"/>
    <mergeCell ref="A187:F187"/>
    <mergeCell ref="A188:F188"/>
    <mergeCell ref="A189:F189"/>
    <mergeCell ref="A190:F190"/>
    <mergeCell ref="A198:F198"/>
    <mergeCell ref="A199:F199"/>
    <mergeCell ref="A200:F200"/>
    <mergeCell ref="A201:F201"/>
    <mergeCell ref="A202:F202"/>
    <mergeCell ref="A203:F203"/>
    <mergeCell ref="A191:F191"/>
    <mergeCell ref="A205:F205"/>
    <mergeCell ref="A1:N1"/>
    <mergeCell ref="H218:I218"/>
    <mergeCell ref="A23:F23"/>
    <mergeCell ref="A143:F143"/>
    <mergeCell ref="A42:F42"/>
    <mergeCell ref="A43:F43"/>
    <mergeCell ref="A62:F62"/>
    <mergeCell ref="A63:F63"/>
    <mergeCell ref="A82:F82"/>
    <mergeCell ref="A83:F83"/>
    <mergeCell ref="A102:F102"/>
    <mergeCell ref="A103:F103"/>
    <mergeCell ref="H166:I166"/>
    <mergeCell ref="H167:I167"/>
    <mergeCell ref="H149:I149"/>
    <mergeCell ref="H164:I164"/>
    <mergeCell ref="H156:I156"/>
    <mergeCell ref="A148:F148"/>
    <mergeCell ref="A149:F149"/>
    <mergeCell ref="A150:F150"/>
    <mergeCell ref="A151:F151"/>
    <mergeCell ref="A152:F152"/>
    <mergeCell ref="A153:F153"/>
    <mergeCell ref="A154:F154"/>
    <mergeCell ref="H154:I154"/>
    <mergeCell ref="H155:I155"/>
    <mergeCell ref="H153:I153"/>
    <mergeCell ref="A128:B128"/>
    <mergeCell ref="A156:F156"/>
    <mergeCell ref="A157:F157"/>
    <mergeCell ref="A140:B140"/>
    <mergeCell ref="A141:B141"/>
    <mergeCell ref="A135:B135"/>
    <mergeCell ref="A136:B136"/>
    <mergeCell ref="A137:B137"/>
    <mergeCell ref="A138:B138"/>
    <mergeCell ref="A139:B139"/>
    <mergeCell ref="A129:B129"/>
    <mergeCell ref="A130:B130"/>
    <mergeCell ref="A131:B131"/>
    <mergeCell ref="A132:B132"/>
    <mergeCell ref="A133:B133"/>
    <mergeCell ref="H198:I198"/>
    <mergeCell ref="H199:I199"/>
    <mergeCell ref="H200:I200"/>
    <mergeCell ref="H190:I190"/>
    <mergeCell ref="H191:I191"/>
    <mergeCell ref="H193:I193"/>
    <mergeCell ref="H197:I197"/>
    <mergeCell ref="H176:I176"/>
    <mergeCell ref="H172:I172"/>
    <mergeCell ref="H174:I174"/>
    <mergeCell ref="H186:I186"/>
    <mergeCell ref="H187:I187"/>
    <mergeCell ref="H188:I188"/>
    <mergeCell ref="H189:I189"/>
    <mergeCell ref="H160:I160"/>
    <mergeCell ref="A175:G175"/>
    <mergeCell ref="H175:I175"/>
    <mergeCell ref="H171:I171"/>
    <mergeCell ref="H173:I173"/>
    <mergeCell ref="H165:I165"/>
    <mergeCell ref="A192:G192"/>
    <mergeCell ref="H192:I192"/>
    <mergeCell ref="H180:I180"/>
    <mergeCell ref="H181:I181"/>
    <mergeCell ref="H182:I182"/>
    <mergeCell ref="H183:I183"/>
    <mergeCell ref="H184:I184"/>
    <mergeCell ref="H185:I185"/>
    <mergeCell ref="H169:I169"/>
    <mergeCell ref="H170:I170"/>
    <mergeCell ref="A165:F165"/>
    <mergeCell ref="A166:F166"/>
    <mergeCell ref="A167:F167"/>
    <mergeCell ref="A168:F168"/>
    <mergeCell ref="A169:F169"/>
    <mergeCell ref="A170:F170"/>
    <mergeCell ref="A171:F171"/>
    <mergeCell ref="A172:F172"/>
    <mergeCell ref="H217:I217"/>
    <mergeCell ref="H207:I207"/>
    <mergeCell ref="A208:G208"/>
    <mergeCell ref="H208:I208"/>
    <mergeCell ref="H209:I209"/>
    <mergeCell ref="A216:G216"/>
    <mergeCell ref="H216:I216"/>
    <mergeCell ref="H215:I215"/>
    <mergeCell ref="A215:G215"/>
    <mergeCell ref="A213:G213"/>
    <mergeCell ref="H213:I213"/>
    <mergeCell ref="H212:I212"/>
    <mergeCell ref="A207:F207"/>
    <mergeCell ref="H206:I206"/>
    <mergeCell ref="H204:I204"/>
    <mergeCell ref="H205:I205"/>
    <mergeCell ref="H201:I201"/>
    <mergeCell ref="H202:I202"/>
    <mergeCell ref="H168:I168"/>
    <mergeCell ref="H203:I203"/>
    <mergeCell ref="A33:B33"/>
    <mergeCell ref="A35:B35"/>
    <mergeCell ref="A36:B36"/>
    <mergeCell ref="A37:B37"/>
    <mergeCell ref="A38:B38"/>
    <mergeCell ref="A57:B57"/>
    <mergeCell ref="A58:B58"/>
    <mergeCell ref="A59:B59"/>
    <mergeCell ref="A81:B81"/>
    <mergeCell ref="A87:B87"/>
    <mergeCell ref="A88:B88"/>
    <mergeCell ref="A89:B89"/>
    <mergeCell ref="A90:B90"/>
    <mergeCell ref="A77:B77"/>
    <mergeCell ref="A78:B78"/>
    <mergeCell ref="A79:B79"/>
    <mergeCell ref="A80:B80"/>
    <mergeCell ref="A32:B32"/>
    <mergeCell ref="A49:B49"/>
    <mergeCell ref="A50:B50"/>
    <mergeCell ref="A51:B51"/>
    <mergeCell ref="A76:B76"/>
    <mergeCell ref="A52:B52"/>
    <mergeCell ref="A53:B53"/>
    <mergeCell ref="A39:B39"/>
    <mergeCell ref="A40:B40"/>
    <mergeCell ref="A41:B41"/>
    <mergeCell ref="A47:B47"/>
    <mergeCell ref="A48:B48"/>
    <mergeCell ref="A60:B60"/>
    <mergeCell ref="A61:B61"/>
    <mergeCell ref="A70:B70"/>
    <mergeCell ref="A71:B71"/>
    <mergeCell ref="A72:B72"/>
    <mergeCell ref="A73:B73"/>
    <mergeCell ref="A75:B75"/>
    <mergeCell ref="A67:B67"/>
    <mergeCell ref="A68:B68"/>
    <mergeCell ref="A107:B107"/>
    <mergeCell ref="A108:B108"/>
    <mergeCell ref="A109:B109"/>
    <mergeCell ref="A110:B110"/>
    <mergeCell ref="A111:B111"/>
    <mergeCell ref="A69:B69"/>
    <mergeCell ref="A55:B55"/>
    <mergeCell ref="A56:B56"/>
    <mergeCell ref="A100:B100"/>
    <mergeCell ref="A101:B101"/>
    <mergeCell ref="A91:B91"/>
    <mergeCell ref="A92:B92"/>
    <mergeCell ref="A93:B93"/>
    <mergeCell ref="A95:B95"/>
    <mergeCell ref="A96:B96"/>
    <mergeCell ref="A97:B97"/>
    <mergeCell ref="A98:B98"/>
    <mergeCell ref="A99:B99"/>
    <mergeCell ref="A118:B118"/>
    <mergeCell ref="A119:B119"/>
    <mergeCell ref="A120:B120"/>
    <mergeCell ref="A121:B121"/>
    <mergeCell ref="A127:B127"/>
    <mergeCell ref="A112:B112"/>
    <mergeCell ref="A113:B113"/>
    <mergeCell ref="A115:B115"/>
    <mergeCell ref="A116:B116"/>
    <mergeCell ref="A117:B117"/>
  </mergeCells>
  <pageMargins left="0.70866141732283505" right="0.70866141732283505" top="0.74803149606299202" bottom="0.74803149606299202" header="0.31496062992126" footer="0.31496062992126"/>
  <pageSetup orientation="landscape" horizontalDpi="4294967294" verticalDpi="0" r:id="rId1"/>
  <headerFooter differentFirst="1">
    <oddHeader>&amp;L&amp;"-,Gras italique" &amp;C&amp;"+,Gras italique"&amp;8 Présences 2016
Paie : 17</oddHeader>
    <oddFooter xml:space="preserve">&amp;C&amp;P / 7 &amp;R </oddFooter>
    <firstHeader xml:space="preserve">&amp;L&amp;"-,Gras" &amp;C&amp;"-,Gras italique"&amp;16 </firstHeader>
    <firstFooter xml:space="preserve">&amp;C </firstFooter>
  </headerFooter>
  <legacy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tabColor rgb="FFFF0000"/>
  </sheetPr>
  <dimension ref="A1:Q219"/>
  <sheetViews>
    <sheetView showGridLines="0" zoomScaleNormal="100" zoomScalePageLayoutView="140" workbookViewId="0">
      <pane ySplit="5" topLeftCell="A135" activePane="bottomLeft" state="frozen"/>
      <selection activeCell="R16" sqref="R16"/>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144</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'17'!I126+1</f>
        <v>42597</v>
      </c>
      <c r="I6" s="81">
        <f>H126+1</f>
        <v>42604</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f>SUMPRODUCT(($H7="r")*(G7)+($I7="r")*(G7))+'17'!J7-K7-M7</f>
        <v>0</v>
      </c>
      <c r="K7" s="138">
        <v>0</v>
      </c>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SUMPRODUCT(($H8="r")*(G8)+($I8="r")*(G8))+'17'!J8-K8-M8</f>
        <v>0</v>
      </c>
      <c r="K8" s="138">
        <v>0</v>
      </c>
      <c r="L8" s="139"/>
      <c r="M8" s="132">
        <v>0</v>
      </c>
      <c r="N8" s="133"/>
    </row>
    <row r="9" spans="1:15" ht="14.25" customHeight="1" x14ac:dyDescent="0.25">
      <c r="A9" s="206" t="s">
        <v>15</v>
      </c>
      <c r="B9" s="207"/>
      <c r="C9" s="52" t="s">
        <v>0</v>
      </c>
      <c r="D9" s="52"/>
      <c r="E9" s="193"/>
      <c r="F9" s="14" t="s">
        <v>75</v>
      </c>
      <c r="G9" s="54">
        <v>0</v>
      </c>
      <c r="H9" s="148" t="s">
        <v>0</v>
      </c>
      <c r="I9" s="153" t="s">
        <v>0</v>
      </c>
      <c r="J9" s="66">
        <f>SUMPRODUCT(($H9="r")*(G9)+($I9="r")*(G9))+'17'!J9-K9-M9</f>
        <v>0</v>
      </c>
      <c r="K9" s="138">
        <v>0</v>
      </c>
      <c r="L9" s="139"/>
      <c r="M9" s="132">
        <v>0</v>
      </c>
      <c r="N9" s="133"/>
    </row>
    <row r="10" spans="1:15" ht="14.25" customHeight="1" x14ac:dyDescent="0.25">
      <c r="A10" s="206" t="s">
        <v>155</v>
      </c>
      <c r="B10" s="207"/>
      <c r="C10" s="52" t="s">
        <v>0</v>
      </c>
      <c r="D10" s="52"/>
      <c r="E10" s="193"/>
      <c r="F10" s="14" t="s">
        <v>156</v>
      </c>
      <c r="G10" s="54">
        <v>45</v>
      </c>
      <c r="H10" s="148" t="s">
        <v>0</v>
      </c>
      <c r="I10" s="153" t="s">
        <v>0</v>
      </c>
      <c r="J10" s="66">
        <f>SUMPRODUCT(($H10="r")*(G10)+($I10="r")*(G10))+'17'!J10-K10-M10</f>
        <v>0</v>
      </c>
      <c r="K10" s="138">
        <v>0</v>
      </c>
      <c r="L10" s="139"/>
      <c r="M10" s="132">
        <v>0</v>
      </c>
      <c r="N10" s="133"/>
      <c r="O10" s="3"/>
    </row>
    <row r="11" spans="1:15" ht="14.25" customHeight="1" x14ac:dyDescent="0.25">
      <c r="A11" s="206" t="s">
        <v>157</v>
      </c>
      <c r="B11" s="207"/>
      <c r="C11" s="52"/>
      <c r="D11" s="52"/>
      <c r="E11" s="193"/>
      <c r="F11" s="14" t="s">
        <v>158</v>
      </c>
      <c r="G11" s="54">
        <v>30</v>
      </c>
      <c r="H11" s="148" t="s">
        <v>0</v>
      </c>
      <c r="I11" s="153" t="s">
        <v>0</v>
      </c>
      <c r="J11" s="66">
        <f>SUMPRODUCT(($H11="r")*(G11)+($I11="r")*(G11))+'17'!J11-K11-M11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0</v>
      </c>
      <c r="I12" s="153" t="s">
        <v>0</v>
      </c>
      <c r="J12" s="66">
        <f>SUMPRODUCT(($H12="r")*(G12)+($I12="r")*(G12))+'17'!J12-K12-M12</f>
        <v>0</v>
      </c>
      <c r="K12" s="138">
        <v>0</v>
      </c>
      <c r="L12" s="139"/>
      <c r="M12" s="132">
        <v>0</v>
      </c>
      <c r="N12" s="133"/>
    </row>
    <row r="13" spans="1:15" ht="15.75" thickBot="1" x14ac:dyDescent="0.3">
      <c r="A13" s="206" t="s">
        <v>161</v>
      </c>
      <c r="B13" s="207"/>
      <c r="C13" s="162"/>
      <c r="D13" s="162"/>
      <c r="E13" s="194"/>
      <c r="F13" s="14" t="s">
        <v>162</v>
      </c>
      <c r="G13" s="54">
        <v>90</v>
      </c>
      <c r="H13" s="149" t="s">
        <v>0</v>
      </c>
      <c r="I13" s="154" t="s">
        <v>0</v>
      </c>
      <c r="J13" s="66">
        <f>SUMPRODUCT(($H13="r")*(G13)+($I13="r")*(G13))+'17'!J13-K13-M13</f>
        <v>0</v>
      </c>
      <c r="K13" s="138">
        <v>0</v>
      </c>
      <c r="L13" s="140"/>
      <c r="M13" s="132">
        <v>0</v>
      </c>
      <c r="N13" s="134"/>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56" t="s">
        <v>0</v>
      </c>
    </row>
    <row r="15" spans="1:15" x14ac:dyDescent="0.25">
      <c r="A15" s="206" t="s">
        <v>163</v>
      </c>
      <c r="B15" s="207"/>
      <c r="C15" s="164"/>
      <c r="D15" s="164"/>
      <c r="E15" s="196"/>
      <c r="F15" s="14" t="s">
        <v>165</v>
      </c>
      <c r="G15" s="54">
        <v>60</v>
      </c>
      <c r="H15" s="147" t="s">
        <v>0</v>
      </c>
      <c r="I15" s="152" t="s">
        <v>0</v>
      </c>
      <c r="J15" s="66">
        <f>SUMPRODUCT(($H15="r")*(G15)+($I15="r")*(G15))+'17'!J15-K15-M15</f>
        <v>0</v>
      </c>
      <c r="K15" s="138">
        <v>0</v>
      </c>
      <c r="L15" s="141"/>
      <c r="M15" s="132">
        <v>0</v>
      </c>
      <c r="N15" s="135"/>
    </row>
    <row r="16" spans="1:15" x14ac:dyDescent="0.25">
      <c r="A16" s="206" t="s">
        <v>164</v>
      </c>
      <c r="B16" s="207"/>
      <c r="C16" s="52"/>
      <c r="D16" s="52"/>
      <c r="E16" s="193"/>
      <c r="F16" s="14" t="s">
        <v>166</v>
      </c>
      <c r="G16" s="54">
        <v>60</v>
      </c>
      <c r="H16" s="148" t="s">
        <v>0</v>
      </c>
      <c r="I16" s="153" t="s">
        <v>0</v>
      </c>
      <c r="J16" s="66">
        <f>SUMPRODUCT(($H16="r")*(G16)+($I16="r")*(G16))+'17'!J16-K16-M16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SUMPRODUCT(($H17="r")*(G17)+($I17="r")*(G17))+'17'!J17-K17-M17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SUMPRODUCT(($H18="r")*(G18)+($I18="r")*(G18))+'17'!J18-K18-M18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SUMPRODUCT(($H19="r")*(G19)+($I19="r")*(G19))+'17'!J19-K19-M19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SUMPRODUCT(($H20="r")*(G20)+($I20="r")*(G20))+'17'!J20-K20-M20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SUMPRODUCT(($H21="r")*(G21)+($I21="r")*(G21))+'17'!J21-K21-M21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04"/>
    </row>
    <row r="26" spans="1:14" ht="15.75" thickBot="1" x14ac:dyDescent="0.3">
      <c r="A26" s="114" t="s">
        <v>3</v>
      </c>
      <c r="B26" s="94" t="s">
        <v>115</v>
      </c>
      <c r="C26" s="213" t="s">
        <v>153</v>
      </c>
      <c r="D26" s="214"/>
      <c r="E26" s="192" t="s">
        <v>151</v>
      </c>
      <c r="F26" s="122" t="s">
        <v>126</v>
      </c>
      <c r="G26" s="47" t="s">
        <v>2</v>
      </c>
      <c r="H26" s="81">
        <f>H6+1</f>
        <v>42598</v>
      </c>
      <c r="I26" s="81">
        <f>I6+1</f>
        <v>42605</v>
      </c>
      <c r="J26" s="125" t="s">
        <v>77</v>
      </c>
      <c r="K26" s="126" t="s">
        <v>76</v>
      </c>
      <c r="L26" s="127" t="s">
        <v>6</v>
      </c>
      <c r="M26" s="123" t="s">
        <v>76</v>
      </c>
      <c r="N26" s="124" t="s">
        <v>6</v>
      </c>
    </row>
    <row r="27" spans="1:14" x14ac:dyDescent="0.25">
      <c r="A27" s="206" t="s">
        <v>16</v>
      </c>
      <c r="B27" s="207"/>
      <c r="C27" s="166" t="s">
        <v>0</v>
      </c>
      <c r="D27" s="166"/>
      <c r="E27" s="197"/>
      <c r="F27" s="115" t="s">
        <v>75</v>
      </c>
      <c r="G27" s="30">
        <v>0</v>
      </c>
      <c r="H27" s="147" t="s">
        <v>0</v>
      </c>
      <c r="I27" s="152" t="s">
        <v>0</v>
      </c>
      <c r="J27" s="66">
        <f>SUMPRODUCT(($H27="r")*(G27)+($I27="r")*(G27))+'17'!J27-K27-M27</f>
        <v>0</v>
      </c>
      <c r="K27" s="138">
        <v>0</v>
      </c>
      <c r="L27" s="139" t="s">
        <v>0</v>
      </c>
      <c r="M27" s="132">
        <v>0</v>
      </c>
      <c r="N27" s="133" t="s">
        <v>0</v>
      </c>
    </row>
    <row r="28" spans="1:14" x14ac:dyDescent="0.25">
      <c r="A28" s="206" t="s">
        <v>17</v>
      </c>
      <c r="B28" s="207"/>
      <c r="C28" s="166"/>
      <c r="D28" s="166"/>
      <c r="E28" s="198"/>
      <c r="F28" s="14" t="s">
        <v>75</v>
      </c>
      <c r="G28" s="44">
        <v>0</v>
      </c>
      <c r="H28" s="148" t="s">
        <v>0</v>
      </c>
      <c r="I28" s="153" t="s">
        <v>0</v>
      </c>
      <c r="J28" s="66">
        <f>SUMPRODUCT(($H28="r")*(G28)+($I28="r")*(G28))+'17'!J28-K28-M28</f>
        <v>0</v>
      </c>
      <c r="K28" s="138">
        <v>0</v>
      </c>
      <c r="L28" s="139"/>
      <c r="M28" s="132">
        <v>0</v>
      </c>
      <c r="N28" s="133"/>
    </row>
    <row r="29" spans="1:14" x14ac:dyDescent="0.25">
      <c r="A29" s="206" t="s">
        <v>18</v>
      </c>
      <c r="B29" s="207"/>
      <c r="C29" s="166"/>
      <c r="D29" s="166"/>
      <c r="E29" s="198"/>
      <c r="F29" s="14" t="s">
        <v>75</v>
      </c>
      <c r="G29" s="44">
        <v>0</v>
      </c>
      <c r="H29" s="148" t="s">
        <v>0</v>
      </c>
      <c r="I29" s="153" t="s">
        <v>0</v>
      </c>
      <c r="J29" s="66">
        <f>SUMPRODUCT(($H29="r")*(G29)+($I29="r")*(G29))+'17'!J29-K29-M29</f>
        <v>0</v>
      </c>
      <c r="K29" s="138">
        <v>0</v>
      </c>
      <c r="L29" s="139"/>
      <c r="M29" s="132">
        <v>0</v>
      </c>
      <c r="N29" s="133"/>
    </row>
    <row r="30" spans="1:14" x14ac:dyDescent="0.25">
      <c r="A30" s="206" t="s">
        <v>19</v>
      </c>
      <c r="B30" s="207"/>
      <c r="C30" s="166"/>
      <c r="D30" s="166"/>
      <c r="E30" s="198"/>
      <c r="F30" s="14" t="s">
        <v>75</v>
      </c>
      <c r="G30" s="44">
        <v>0</v>
      </c>
      <c r="H30" s="148" t="s">
        <v>0</v>
      </c>
      <c r="I30" s="153" t="s">
        <v>0</v>
      </c>
      <c r="J30" s="66">
        <f>SUMPRODUCT(($H30="r")*(G30)+($I30="r")*(G30))+'17'!J30-K30-M30</f>
        <v>0</v>
      </c>
      <c r="K30" s="138">
        <v>0</v>
      </c>
      <c r="L30" s="139"/>
      <c r="M30" s="132">
        <v>0</v>
      </c>
      <c r="N30" s="133"/>
    </row>
    <row r="31" spans="1:14" x14ac:dyDescent="0.25">
      <c r="A31" s="206" t="s">
        <v>20</v>
      </c>
      <c r="B31" s="207"/>
      <c r="C31" s="166"/>
      <c r="D31" s="166"/>
      <c r="E31" s="198"/>
      <c r="F31" s="14" t="s">
        <v>75</v>
      </c>
      <c r="G31" s="44">
        <v>0</v>
      </c>
      <c r="H31" s="148" t="s">
        <v>0</v>
      </c>
      <c r="I31" s="153" t="s">
        <v>0</v>
      </c>
      <c r="J31" s="66">
        <f>SUMPRODUCT(($H31="r")*(G31)+($I31="r")*(G31))+'17'!J31-K31-M31</f>
        <v>0</v>
      </c>
      <c r="K31" s="138">
        <v>0</v>
      </c>
      <c r="L31" s="139"/>
      <c r="M31" s="132">
        <v>0</v>
      </c>
      <c r="N31" s="133"/>
    </row>
    <row r="32" spans="1:14" x14ac:dyDescent="0.25">
      <c r="A32" s="206" t="s">
        <v>21</v>
      </c>
      <c r="B32" s="207"/>
      <c r="C32" s="166"/>
      <c r="D32" s="166"/>
      <c r="E32" s="198"/>
      <c r="F32" s="14" t="s">
        <v>75</v>
      </c>
      <c r="G32" s="44">
        <v>0</v>
      </c>
      <c r="H32" s="148" t="s">
        <v>0</v>
      </c>
      <c r="I32" s="153" t="s">
        <v>0</v>
      </c>
      <c r="J32" s="66">
        <f>SUMPRODUCT(($H32="r")*(G32)+($I32="r")*(G32))+'17'!J32-K32-M32</f>
        <v>0</v>
      </c>
      <c r="K32" s="138">
        <v>0</v>
      </c>
      <c r="L32" s="139"/>
      <c r="M32" s="132">
        <v>0</v>
      </c>
      <c r="N32" s="133"/>
    </row>
    <row r="33" spans="1:17" ht="15.75" thickBot="1" x14ac:dyDescent="0.3">
      <c r="A33" s="206" t="s">
        <v>22</v>
      </c>
      <c r="B33" s="207"/>
      <c r="C33" s="168"/>
      <c r="D33" s="168"/>
      <c r="E33" s="199"/>
      <c r="F33" s="14" t="s">
        <v>75</v>
      </c>
      <c r="G33" s="44">
        <v>0</v>
      </c>
      <c r="H33" s="149" t="s">
        <v>0</v>
      </c>
      <c r="I33" s="154" t="s">
        <v>0</v>
      </c>
      <c r="J33" s="66">
        <f>SUMPRODUCT(($H33="r")*(G33)+($I33="r")*(G33))+'17'!J33-K33-M33</f>
        <v>0</v>
      </c>
      <c r="K33" s="138">
        <v>0</v>
      </c>
      <c r="L33" s="140"/>
      <c r="M33" s="132">
        <v>0</v>
      </c>
      <c r="N33" s="134"/>
    </row>
    <row r="34" spans="1:17" ht="15.75" thickBot="1" x14ac:dyDescent="0.3">
      <c r="A34" s="29" t="s">
        <v>109</v>
      </c>
      <c r="B34" s="53"/>
      <c r="C34" s="163"/>
      <c r="D34" s="163"/>
      <c r="E34" s="195"/>
      <c r="F34" s="74" t="s">
        <v>75</v>
      </c>
      <c r="G34" s="75">
        <v>0</v>
      </c>
      <c r="H34" s="73"/>
      <c r="I34" s="67"/>
      <c r="J34" s="55" t="s">
        <v>0</v>
      </c>
      <c r="K34" s="98">
        <v>0</v>
      </c>
      <c r="L34" s="136" t="s">
        <v>0</v>
      </c>
      <c r="M34" s="98">
        <v>0</v>
      </c>
      <c r="N34" s="56" t="s">
        <v>0</v>
      </c>
    </row>
    <row r="35" spans="1:17" x14ac:dyDescent="0.25">
      <c r="A35" s="206" t="s">
        <v>23</v>
      </c>
      <c r="B35" s="207"/>
      <c r="C35" s="165"/>
      <c r="D35" s="165"/>
      <c r="E35" s="197"/>
      <c r="F35" s="14" t="s">
        <v>75</v>
      </c>
      <c r="G35" s="44">
        <v>0</v>
      </c>
      <c r="H35" s="147" t="s">
        <v>0</v>
      </c>
      <c r="I35" s="152" t="s">
        <v>0</v>
      </c>
      <c r="J35" s="66">
        <f>SUMPRODUCT(($H35="r")*(G35)+($I35="r")*(G35))+'17'!J35-K35-M35</f>
        <v>0</v>
      </c>
      <c r="K35" s="138">
        <v>0</v>
      </c>
      <c r="L35" s="141"/>
      <c r="M35" s="132">
        <v>0</v>
      </c>
      <c r="N35" s="135"/>
    </row>
    <row r="36" spans="1:17" x14ac:dyDescent="0.25">
      <c r="A36" s="206" t="s">
        <v>24</v>
      </c>
      <c r="B36" s="207"/>
      <c r="C36" s="166"/>
      <c r="D36" s="166"/>
      <c r="E36" s="198"/>
      <c r="F36" s="14" t="s">
        <v>75</v>
      </c>
      <c r="G36" s="44">
        <v>0</v>
      </c>
      <c r="H36" s="148" t="s">
        <v>0</v>
      </c>
      <c r="I36" s="153" t="s">
        <v>0</v>
      </c>
      <c r="J36" s="66">
        <f>SUMPRODUCT(($H36="r")*(G36)+($I36="r")*(G36))+'17'!J36-K36-M36</f>
        <v>0</v>
      </c>
      <c r="K36" s="138">
        <v>0</v>
      </c>
      <c r="L36" s="139"/>
      <c r="M36" s="132">
        <v>0</v>
      </c>
      <c r="N36" s="133"/>
    </row>
    <row r="37" spans="1:17" x14ac:dyDescent="0.25">
      <c r="A37" s="206" t="s">
        <v>59</v>
      </c>
      <c r="B37" s="207"/>
      <c r="C37" s="166"/>
      <c r="D37" s="166"/>
      <c r="E37" s="198"/>
      <c r="F37" s="14" t="s">
        <v>75</v>
      </c>
      <c r="G37" s="44">
        <v>0</v>
      </c>
      <c r="H37" s="148" t="s">
        <v>0</v>
      </c>
      <c r="I37" s="153" t="s">
        <v>0</v>
      </c>
      <c r="J37" s="66">
        <f>SUMPRODUCT(($H37="r")*(G37)+($I37="r")*(G37))+'17'!J37-K37-M37</f>
        <v>0</v>
      </c>
      <c r="K37" s="138">
        <v>0</v>
      </c>
      <c r="L37" s="139"/>
      <c r="M37" s="132">
        <v>0</v>
      </c>
      <c r="N37" s="133"/>
    </row>
    <row r="38" spans="1:17" x14ac:dyDescent="0.25">
      <c r="A38" s="206" t="s">
        <v>82</v>
      </c>
      <c r="B38" s="207"/>
      <c r="C38" s="166"/>
      <c r="D38" s="166"/>
      <c r="E38" s="198"/>
      <c r="F38" s="14" t="s">
        <v>75</v>
      </c>
      <c r="G38" s="30">
        <v>0</v>
      </c>
      <c r="H38" s="148" t="s">
        <v>0</v>
      </c>
      <c r="I38" s="153" t="s">
        <v>0</v>
      </c>
      <c r="J38" s="66">
        <f>SUMPRODUCT(($H38="r")*(G38)+($I38="r")*(G38))+'17'!J38-K38-M38</f>
        <v>0</v>
      </c>
      <c r="K38" s="138">
        <v>0</v>
      </c>
      <c r="L38" s="139"/>
      <c r="M38" s="132">
        <v>0</v>
      </c>
      <c r="N38" s="133"/>
    </row>
    <row r="39" spans="1:17" x14ac:dyDescent="0.25">
      <c r="A39" s="208" t="s">
        <v>83</v>
      </c>
      <c r="B39" s="207"/>
      <c r="C39" s="166"/>
      <c r="D39" s="166"/>
      <c r="E39" s="198"/>
      <c r="F39" s="14" t="s">
        <v>75</v>
      </c>
      <c r="G39" s="30">
        <v>0</v>
      </c>
      <c r="H39" s="148" t="s">
        <v>0</v>
      </c>
      <c r="I39" s="153" t="s">
        <v>0</v>
      </c>
      <c r="J39" s="66">
        <f>SUMPRODUCT(($H39="r")*(G39)+($I39="r")*(G39))+'17'!J39-K39-M39</f>
        <v>0</v>
      </c>
      <c r="K39" s="138">
        <v>0</v>
      </c>
      <c r="L39" s="139"/>
      <c r="M39" s="132">
        <v>0</v>
      </c>
      <c r="N39" s="133"/>
      <c r="P39" s="3"/>
    </row>
    <row r="40" spans="1:17" x14ac:dyDescent="0.25">
      <c r="A40" s="206" t="s">
        <v>84</v>
      </c>
      <c r="B40" s="207"/>
      <c r="C40" s="166"/>
      <c r="D40" s="166"/>
      <c r="E40" s="198"/>
      <c r="F40" s="14" t="s">
        <v>75</v>
      </c>
      <c r="G40" s="30">
        <v>0</v>
      </c>
      <c r="H40" s="148" t="s">
        <v>0</v>
      </c>
      <c r="I40" s="153" t="s">
        <v>0</v>
      </c>
      <c r="J40" s="66">
        <f>SUMPRODUCT(($H40="r")*(G40)+($I40="r")*(G40))+'17'!J40-K40-M40</f>
        <v>0</v>
      </c>
      <c r="K40" s="138">
        <v>0</v>
      </c>
      <c r="L40" s="139"/>
      <c r="M40" s="132">
        <v>0</v>
      </c>
      <c r="N40" s="133"/>
      <c r="P40" s="3"/>
    </row>
    <row r="41" spans="1:17" ht="15.75" thickBot="1" x14ac:dyDescent="0.3">
      <c r="A41" s="208" t="s">
        <v>85</v>
      </c>
      <c r="B41" s="207"/>
      <c r="C41" s="166"/>
      <c r="D41" s="166"/>
      <c r="E41" s="198"/>
      <c r="F41" s="14" t="s">
        <v>75</v>
      </c>
      <c r="G41" s="30">
        <v>0</v>
      </c>
      <c r="H41" s="149" t="s">
        <v>0</v>
      </c>
      <c r="I41" s="154" t="s">
        <v>0</v>
      </c>
      <c r="J41" s="66">
        <f>SUMPRODUCT(($H41="r")*(G41)+($I41="r")*(G41))+'17'!J41-K41-M41</f>
        <v>0</v>
      </c>
      <c r="K41" s="138">
        <v>0</v>
      </c>
      <c r="L41" s="139"/>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x14ac:dyDescent="0.25">
      <c r="A44" s="28"/>
      <c r="B44" s="28"/>
      <c r="F44" s="11"/>
      <c r="G44" s="5"/>
      <c r="H44" s="6"/>
      <c r="I44" s="6"/>
      <c r="Q44" s="3"/>
    </row>
    <row r="45" spans="1:17" x14ac:dyDescent="0.25">
      <c r="A45" s="7"/>
      <c r="B45" s="99"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42599</v>
      </c>
      <c r="I46" s="81">
        <f>I26+1</f>
        <v>42606</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7" t="s">
        <v>0</v>
      </c>
      <c r="I47" s="152" t="s">
        <v>0</v>
      </c>
      <c r="J47" s="66">
        <f>SUMPRODUCT(($H47="r")*(G47)+($I47="r")*(G47))+'17'!J47-K47-M47</f>
        <v>0</v>
      </c>
      <c r="K47" s="138">
        <v>0</v>
      </c>
      <c r="L47" s="139" t="s">
        <v>0</v>
      </c>
      <c r="M47" s="132">
        <v>0</v>
      </c>
      <c r="N47" s="133" t="s">
        <v>0</v>
      </c>
    </row>
    <row r="48" spans="1:17" x14ac:dyDescent="0.25">
      <c r="A48" s="206" t="s">
        <v>26</v>
      </c>
      <c r="B48" s="207"/>
      <c r="C48" s="52"/>
      <c r="D48" s="52"/>
      <c r="E48" s="193"/>
      <c r="F48" s="14" t="s">
        <v>75</v>
      </c>
      <c r="G48" s="44">
        <v>0</v>
      </c>
      <c r="H48" s="148" t="s">
        <v>0</v>
      </c>
      <c r="I48" s="153" t="s">
        <v>0</v>
      </c>
      <c r="J48" s="66">
        <f>SUMPRODUCT(($H48="r")*(G48)+($I48="r")*(G48))+'17'!J48-K48-M48</f>
        <v>0</v>
      </c>
      <c r="K48" s="138">
        <v>0</v>
      </c>
      <c r="L48" s="139"/>
      <c r="M48" s="132">
        <v>0</v>
      </c>
      <c r="N48" s="133"/>
    </row>
    <row r="49" spans="1:14" x14ac:dyDescent="0.25">
      <c r="A49" s="206" t="s">
        <v>27</v>
      </c>
      <c r="B49" s="207"/>
      <c r="C49" s="52"/>
      <c r="D49" s="52"/>
      <c r="E49" s="193"/>
      <c r="F49" s="14" t="s">
        <v>75</v>
      </c>
      <c r="G49" s="44">
        <v>0</v>
      </c>
      <c r="H49" s="148" t="s">
        <v>0</v>
      </c>
      <c r="I49" s="153" t="s">
        <v>0</v>
      </c>
      <c r="J49" s="66">
        <f>SUMPRODUCT(($H49="r")*(G49)+($I49="r")*(G49))+'17'!J49-K49-M49</f>
        <v>0</v>
      </c>
      <c r="K49" s="138">
        <v>0</v>
      </c>
      <c r="L49" s="139"/>
      <c r="M49" s="132">
        <v>0</v>
      </c>
      <c r="N49" s="133"/>
    </row>
    <row r="50" spans="1:14" x14ac:dyDescent="0.25">
      <c r="A50" s="206" t="s">
        <v>28</v>
      </c>
      <c r="B50" s="207"/>
      <c r="C50" s="52"/>
      <c r="D50" s="52"/>
      <c r="E50" s="193"/>
      <c r="F50" s="14" t="s">
        <v>75</v>
      </c>
      <c r="G50" s="44">
        <v>0</v>
      </c>
      <c r="H50" s="148" t="s">
        <v>0</v>
      </c>
      <c r="I50" s="153" t="s">
        <v>0</v>
      </c>
      <c r="J50" s="66">
        <f>SUMPRODUCT(($H50="r")*(G50)+($I50="r")*(G50))+'17'!J50-K50-M50</f>
        <v>0</v>
      </c>
      <c r="K50" s="138">
        <v>0</v>
      </c>
      <c r="L50" s="139"/>
      <c r="M50" s="132">
        <v>0</v>
      </c>
      <c r="N50" s="133"/>
    </row>
    <row r="51" spans="1:14" x14ac:dyDescent="0.25">
      <c r="A51" s="206" t="s">
        <v>29</v>
      </c>
      <c r="B51" s="207"/>
      <c r="C51" s="52"/>
      <c r="D51" s="52"/>
      <c r="E51" s="193"/>
      <c r="F51" s="14" t="s">
        <v>75</v>
      </c>
      <c r="G51" s="44">
        <v>0</v>
      </c>
      <c r="H51" s="148" t="s">
        <v>0</v>
      </c>
      <c r="I51" s="153" t="s">
        <v>0</v>
      </c>
      <c r="J51" s="66">
        <f>SUMPRODUCT(($H51="r")*(G51)+($I51="r")*(G51))+'17'!J51-K51-M51</f>
        <v>0</v>
      </c>
      <c r="K51" s="138">
        <v>0</v>
      </c>
      <c r="L51" s="139"/>
      <c r="M51" s="132">
        <v>0</v>
      </c>
      <c r="N51" s="133"/>
    </row>
    <row r="52" spans="1:14" x14ac:dyDescent="0.25">
      <c r="A52" s="206" t="s">
        <v>30</v>
      </c>
      <c r="B52" s="207"/>
      <c r="C52" s="52"/>
      <c r="D52" s="52"/>
      <c r="E52" s="193"/>
      <c r="F52" s="14" t="s">
        <v>75</v>
      </c>
      <c r="G52" s="44">
        <v>0</v>
      </c>
      <c r="H52" s="148" t="s">
        <v>0</v>
      </c>
      <c r="I52" s="153" t="s">
        <v>0</v>
      </c>
      <c r="J52" s="66">
        <f>SUMPRODUCT(($H52="r")*(G52)+($I52="r")*(G52))+'17'!J52-K52-M52</f>
        <v>0</v>
      </c>
      <c r="K52" s="138">
        <v>0</v>
      </c>
      <c r="L52" s="139"/>
      <c r="M52" s="132">
        <v>0</v>
      </c>
      <c r="N52" s="133"/>
    </row>
    <row r="53" spans="1:14" ht="15.75" thickBot="1" x14ac:dyDescent="0.3">
      <c r="A53" s="206" t="s">
        <v>31</v>
      </c>
      <c r="B53" s="207"/>
      <c r="C53" s="162"/>
      <c r="D53" s="162"/>
      <c r="E53" s="194"/>
      <c r="F53" s="14" t="s">
        <v>75</v>
      </c>
      <c r="G53" s="44">
        <v>0</v>
      </c>
      <c r="H53" s="149" t="s">
        <v>0</v>
      </c>
      <c r="I53" s="154" t="s">
        <v>0</v>
      </c>
      <c r="J53" s="66">
        <f>SUMPRODUCT(($H53="r")*(G53)+($I53="r")*(G53))+'17'!J53-K53-M53</f>
        <v>0</v>
      </c>
      <c r="K53" s="138">
        <v>0</v>
      </c>
      <c r="L53" s="140"/>
      <c r="M53" s="132">
        <v>0</v>
      </c>
      <c r="N53" s="134"/>
    </row>
    <row r="54" spans="1:14" ht="15.75" thickBot="1" x14ac:dyDescent="0.3">
      <c r="A54" s="29" t="s">
        <v>109</v>
      </c>
      <c r="B54" s="53"/>
      <c r="C54" s="163"/>
      <c r="D54" s="163"/>
      <c r="E54" s="195"/>
      <c r="F54" s="74" t="s">
        <v>75</v>
      </c>
      <c r="G54" s="75">
        <v>0</v>
      </c>
      <c r="H54" s="73"/>
      <c r="I54" s="67"/>
      <c r="J54" s="55" t="s">
        <v>0</v>
      </c>
      <c r="K54" s="98">
        <v>0</v>
      </c>
      <c r="L54" s="136" t="s">
        <v>0</v>
      </c>
      <c r="M54" s="98">
        <v>0</v>
      </c>
      <c r="N54" s="56" t="s">
        <v>0</v>
      </c>
    </row>
    <row r="55" spans="1:14" x14ac:dyDescent="0.25">
      <c r="A55" s="206" t="s">
        <v>32</v>
      </c>
      <c r="B55" s="207"/>
      <c r="C55" s="164"/>
      <c r="D55" s="164"/>
      <c r="E55" s="196"/>
      <c r="F55" s="14" t="s">
        <v>75</v>
      </c>
      <c r="G55" s="44">
        <v>0</v>
      </c>
      <c r="H55" s="147" t="s">
        <v>0</v>
      </c>
      <c r="I55" s="152" t="s">
        <v>0</v>
      </c>
      <c r="J55" s="66">
        <f>SUMPRODUCT(($H55="r")*(G55)+($I55="r")*(G55))+'17'!J55-K55-M55</f>
        <v>0</v>
      </c>
      <c r="K55" s="138">
        <v>0</v>
      </c>
      <c r="L55" s="141"/>
      <c r="M55" s="132">
        <v>0</v>
      </c>
      <c r="N55" s="135"/>
    </row>
    <row r="56" spans="1:14" x14ac:dyDescent="0.25">
      <c r="A56" s="206" t="s">
        <v>33</v>
      </c>
      <c r="B56" s="207"/>
      <c r="C56" s="52"/>
      <c r="D56" s="52"/>
      <c r="E56" s="193"/>
      <c r="F56" s="14" t="s">
        <v>75</v>
      </c>
      <c r="G56" s="44">
        <v>0</v>
      </c>
      <c r="H56" s="148" t="s">
        <v>0</v>
      </c>
      <c r="I56" s="153" t="s">
        <v>0</v>
      </c>
      <c r="J56" s="66">
        <f>SUMPRODUCT(($H56="r")*(G56)+($I56="r")*(G56))+'17'!J56-K56-M56</f>
        <v>0</v>
      </c>
      <c r="K56" s="138">
        <v>0</v>
      </c>
      <c r="L56" s="139"/>
      <c r="M56" s="132">
        <v>0</v>
      </c>
      <c r="N56" s="133"/>
    </row>
    <row r="57" spans="1:14" x14ac:dyDescent="0.25">
      <c r="A57" s="206" t="s">
        <v>60</v>
      </c>
      <c r="B57" s="207"/>
      <c r="C57" s="52"/>
      <c r="D57" s="52"/>
      <c r="E57" s="193"/>
      <c r="F57" s="14" t="s">
        <v>75</v>
      </c>
      <c r="G57" s="44">
        <v>0</v>
      </c>
      <c r="H57" s="148" t="s">
        <v>0</v>
      </c>
      <c r="I57" s="153" t="s">
        <v>0</v>
      </c>
      <c r="J57" s="66">
        <f>SUMPRODUCT(($H57="r")*(G57)+($I57="r")*(G57))+'17'!J57-K57-M57</f>
        <v>0</v>
      </c>
      <c r="K57" s="138">
        <v>0</v>
      </c>
      <c r="L57" s="139"/>
      <c r="M57" s="132">
        <v>0</v>
      </c>
      <c r="N57" s="133"/>
    </row>
    <row r="58" spans="1:14" x14ac:dyDescent="0.25">
      <c r="A58" s="206" t="s">
        <v>86</v>
      </c>
      <c r="B58" s="207"/>
      <c r="C58" s="52"/>
      <c r="D58" s="52"/>
      <c r="E58" s="193"/>
      <c r="F58" s="14" t="s">
        <v>75</v>
      </c>
      <c r="G58" s="44">
        <v>0</v>
      </c>
      <c r="H58" s="148" t="s">
        <v>0</v>
      </c>
      <c r="I58" s="153" t="s">
        <v>0</v>
      </c>
      <c r="J58" s="66">
        <f>SUMPRODUCT(($H58="r")*(G58)+($I58="r")*(G58))+'17'!J58-K58-M58</f>
        <v>0</v>
      </c>
      <c r="K58" s="138">
        <v>0</v>
      </c>
      <c r="L58" s="139"/>
      <c r="M58" s="132">
        <v>0</v>
      </c>
      <c r="N58" s="133"/>
    </row>
    <row r="59" spans="1:14" x14ac:dyDescent="0.25">
      <c r="A59" s="206" t="s">
        <v>87</v>
      </c>
      <c r="B59" s="207"/>
      <c r="C59" s="52"/>
      <c r="D59" s="52"/>
      <c r="E59" s="193"/>
      <c r="F59" s="14" t="s">
        <v>75</v>
      </c>
      <c r="G59" s="44">
        <v>0</v>
      </c>
      <c r="H59" s="148" t="s">
        <v>0</v>
      </c>
      <c r="I59" s="153" t="s">
        <v>0</v>
      </c>
      <c r="J59" s="66">
        <f>SUMPRODUCT(($H59="r")*(G59)+($I59="r")*(G59))+'17'!J59-K59-M59</f>
        <v>0</v>
      </c>
      <c r="K59" s="138">
        <v>0</v>
      </c>
      <c r="L59" s="139"/>
      <c r="M59" s="132">
        <v>0</v>
      </c>
      <c r="N59" s="133"/>
    </row>
    <row r="60" spans="1:14" x14ac:dyDescent="0.25">
      <c r="A60" s="206" t="s">
        <v>88</v>
      </c>
      <c r="B60" s="207"/>
      <c r="C60" s="52"/>
      <c r="D60" s="52"/>
      <c r="E60" s="193"/>
      <c r="F60" s="14" t="s">
        <v>75</v>
      </c>
      <c r="G60" s="44">
        <v>0</v>
      </c>
      <c r="H60" s="148" t="s">
        <v>0</v>
      </c>
      <c r="I60" s="153" t="s">
        <v>0</v>
      </c>
      <c r="J60" s="66">
        <f>SUMPRODUCT(($H60="r")*(G60)+($I60="r")*(G60))+'17'!J60-K60-M60</f>
        <v>0</v>
      </c>
      <c r="K60" s="138">
        <v>0</v>
      </c>
      <c r="L60" s="139"/>
      <c r="M60" s="132">
        <v>0</v>
      </c>
      <c r="N60" s="133"/>
    </row>
    <row r="61" spans="1:14" ht="15.75" thickBot="1" x14ac:dyDescent="0.3">
      <c r="A61" s="206" t="s">
        <v>89</v>
      </c>
      <c r="B61" s="207"/>
      <c r="C61" s="52"/>
      <c r="D61" s="52"/>
      <c r="E61" s="193"/>
      <c r="F61" s="14" t="s">
        <v>75</v>
      </c>
      <c r="G61" s="44">
        <v>0</v>
      </c>
      <c r="H61" s="149" t="s">
        <v>0</v>
      </c>
      <c r="I61" s="154" t="s">
        <v>0</v>
      </c>
      <c r="J61" s="66">
        <f>SUMPRODUCT(($H61="r")*(G61)+($I61="r")*(G61))+'17'!J61-K61-M61</f>
        <v>0</v>
      </c>
      <c r="K61" s="138">
        <v>0</v>
      </c>
      <c r="L61" s="139"/>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4" x14ac:dyDescent="0.25">
      <c r="A65" s="8"/>
      <c r="B65" s="99"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42600</v>
      </c>
      <c r="I66" s="81">
        <f>I46+1</f>
        <v>42607</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7" t="s">
        <v>0</v>
      </c>
      <c r="I67" s="152" t="s">
        <v>0</v>
      </c>
      <c r="J67" s="66">
        <f>SUMPRODUCT(($H67="r")*(G67)+($I67="r")*(G67))+'17'!J67-K67-M67</f>
        <v>0</v>
      </c>
      <c r="K67" s="138">
        <v>0</v>
      </c>
      <c r="L67" s="139" t="s">
        <v>0</v>
      </c>
      <c r="M67" s="132">
        <v>0</v>
      </c>
      <c r="N67" s="133" t="s">
        <v>0</v>
      </c>
    </row>
    <row r="68" spans="1:14" x14ac:dyDescent="0.25">
      <c r="A68" s="206" t="s">
        <v>35</v>
      </c>
      <c r="B68" s="207"/>
      <c r="C68" s="52"/>
      <c r="D68" s="52"/>
      <c r="E68" s="193"/>
      <c r="F68" s="14" t="s">
        <v>75</v>
      </c>
      <c r="G68" s="44">
        <v>0</v>
      </c>
      <c r="H68" s="148" t="s">
        <v>0</v>
      </c>
      <c r="I68" s="153" t="s">
        <v>0</v>
      </c>
      <c r="J68" s="66">
        <f>SUMPRODUCT(($H68="r")*(G68)+($I68="r")*(G68))+'17'!J68-K68-M68</f>
        <v>0</v>
      </c>
      <c r="K68" s="138">
        <v>0</v>
      </c>
      <c r="L68" s="139" t="s">
        <v>0</v>
      </c>
      <c r="M68" s="132">
        <v>0</v>
      </c>
      <c r="N68" s="133"/>
    </row>
    <row r="69" spans="1:14" x14ac:dyDescent="0.25">
      <c r="A69" s="206" t="s">
        <v>36</v>
      </c>
      <c r="B69" s="207"/>
      <c r="C69" s="52"/>
      <c r="D69" s="52"/>
      <c r="E69" s="193"/>
      <c r="F69" s="14" t="s">
        <v>75</v>
      </c>
      <c r="G69" s="44">
        <v>0</v>
      </c>
      <c r="H69" s="148" t="s">
        <v>0</v>
      </c>
      <c r="I69" s="153" t="s">
        <v>0</v>
      </c>
      <c r="J69" s="66">
        <f>SUMPRODUCT(($H69="r")*(G69)+($I69="r")*(G69))+'17'!J69-K69-M69</f>
        <v>0</v>
      </c>
      <c r="K69" s="138">
        <v>0</v>
      </c>
      <c r="L69" s="139" t="s">
        <v>0</v>
      </c>
      <c r="M69" s="132">
        <v>0</v>
      </c>
      <c r="N69" s="133"/>
    </row>
    <row r="70" spans="1:14" x14ac:dyDescent="0.25">
      <c r="A70" s="206" t="s">
        <v>37</v>
      </c>
      <c r="B70" s="207"/>
      <c r="C70" s="52"/>
      <c r="D70" s="52"/>
      <c r="E70" s="193"/>
      <c r="F70" s="14" t="s">
        <v>75</v>
      </c>
      <c r="G70" s="44">
        <v>0</v>
      </c>
      <c r="H70" s="148" t="s">
        <v>0</v>
      </c>
      <c r="I70" s="153" t="s">
        <v>0</v>
      </c>
      <c r="J70" s="66">
        <f>SUMPRODUCT(($H70="r")*(G70)+($I70="r")*(G70))+'17'!J70-K70-M70</f>
        <v>0</v>
      </c>
      <c r="K70" s="138">
        <v>0</v>
      </c>
      <c r="L70" s="139" t="s">
        <v>0</v>
      </c>
      <c r="M70" s="132">
        <v>0</v>
      </c>
      <c r="N70" s="133"/>
    </row>
    <row r="71" spans="1:14" x14ac:dyDescent="0.25">
      <c r="A71" s="206" t="s">
        <v>38</v>
      </c>
      <c r="B71" s="207"/>
      <c r="C71" s="52"/>
      <c r="D71" s="52"/>
      <c r="E71" s="193"/>
      <c r="F71" s="14" t="s">
        <v>75</v>
      </c>
      <c r="G71" s="44">
        <v>0</v>
      </c>
      <c r="H71" s="148" t="s">
        <v>0</v>
      </c>
      <c r="I71" s="153" t="s">
        <v>0</v>
      </c>
      <c r="J71" s="66">
        <f>SUMPRODUCT(($H71="r")*(G71)+($I71="r")*(G71))+'17'!J71-K71-M71</f>
        <v>0</v>
      </c>
      <c r="K71" s="138">
        <v>0</v>
      </c>
      <c r="L71" s="139" t="s">
        <v>0</v>
      </c>
      <c r="M71" s="132">
        <v>0</v>
      </c>
      <c r="N71" s="133"/>
    </row>
    <row r="72" spans="1:14" x14ac:dyDescent="0.25">
      <c r="A72" s="206" t="s">
        <v>167</v>
      </c>
      <c r="B72" s="207"/>
      <c r="C72" s="52"/>
      <c r="D72" s="52"/>
      <c r="E72" s="193"/>
      <c r="F72" s="14" t="s">
        <v>158</v>
      </c>
      <c r="G72" s="44">
        <v>30</v>
      </c>
      <c r="H72" s="148" t="s">
        <v>0</v>
      </c>
      <c r="I72" s="153" t="s">
        <v>0</v>
      </c>
      <c r="J72" s="66">
        <f>SUMPRODUCT(($H72="r")*(G72)+($I72="r")*(G72))+'17'!J72-K72-M72</f>
        <v>0</v>
      </c>
      <c r="K72" s="138">
        <v>0</v>
      </c>
      <c r="L72" s="139" t="s">
        <v>0</v>
      </c>
      <c r="M72" s="132">
        <v>0</v>
      </c>
      <c r="N72" s="133"/>
    </row>
    <row r="73" spans="1:14" ht="15.75" thickBot="1" x14ac:dyDescent="0.3">
      <c r="A73" s="206" t="s">
        <v>168</v>
      </c>
      <c r="B73" s="207"/>
      <c r="C73" s="162"/>
      <c r="D73" s="162"/>
      <c r="E73" s="194"/>
      <c r="F73" s="14" t="s">
        <v>160</v>
      </c>
      <c r="G73" s="44">
        <v>45</v>
      </c>
      <c r="H73" s="149" t="s">
        <v>0</v>
      </c>
      <c r="I73" s="154" t="s">
        <v>0</v>
      </c>
      <c r="J73" s="66">
        <f>SUMPRODUCT(($H73="r")*(G73)+($I73="r")*(G73))+'17'!J73-K73-M73</f>
        <v>0</v>
      </c>
      <c r="K73" s="138">
        <v>0</v>
      </c>
      <c r="L73" s="140" t="s">
        <v>0</v>
      </c>
      <c r="M73" s="132">
        <v>0</v>
      </c>
      <c r="N73" s="134"/>
    </row>
    <row r="74" spans="1:14" ht="15.75" thickBot="1" x14ac:dyDescent="0.3">
      <c r="A74" s="29" t="s">
        <v>109</v>
      </c>
      <c r="B74" s="53"/>
      <c r="C74" s="163"/>
      <c r="D74" s="163"/>
      <c r="E74" s="195"/>
      <c r="F74" s="74" t="s">
        <v>169</v>
      </c>
      <c r="G74" s="75">
        <v>15</v>
      </c>
      <c r="H74" s="73"/>
      <c r="I74" s="67"/>
      <c r="J74" s="55" t="s">
        <v>0</v>
      </c>
      <c r="K74" s="98">
        <v>0</v>
      </c>
      <c r="L74" s="136" t="s">
        <v>0</v>
      </c>
      <c r="M74" s="98">
        <v>0</v>
      </c>
      <c r="N74" s="56" t="s">
        <v>0</v>
      </c>
    </row>
    <row r="75" spans="1:14" x14ac:dyDescent="0.25">
      <c r="A75" s="206" t="s">
        <v>170</v>
      </c>
      <c r="B75" s="207"/>
      <c r="C75" s="164"/>
      <c r="D75" s="164"/>
      <c r="E75" s="196"/>
      <c r="F75" s="14" t="s">
        <v>171</v>
      </c>
      <c r="G75" s="44">
        <v>45</v>
      </c>
      <c r="H75" s="147" t="s">
        <v>0</v>
      </c>
      <c r="I75" s="152" t="s">
        <v>0</v>
      </c>
      <c r="J75" s="66">
        <f>SUMPRODUCT(($H75="r")*(G75)+($I75="r")*(G75))+'17'!J75-K75-M75</f>
        <v>0</v>
      </c>
      <c r="K75" s="138">
        <v>0</v>
      </c>
      <c r="L75" s="141"/>
      <c r="M75" s="132">
        <v>0</v>
      </c>
      <c r="N75" s="135"/>
    </row>
    <row r="76" spans="1:14" x14ac:dyDescent="0.25">
      <c r="A76" s="206" t="s">
        <v>172</v>
      </c>
      <c r="B76" s="207"/>
      <c r="C76" s="52"/>
      <c r="D76" s="52"/>
      <c r="E76" s="193"/>
      <c r="F76" s="14" t="s">
        <v>173</v>
      </c>
      <c r="G76" s="44">
        <v>45</v>
      </c>
      <c r="H76" s="148" t="s">
        <v>0</v>
      </c>
      <c r="I76" s="153" t="s">
        <v>0</v>
      </c>
      <c r="J76" s="66">
        <f>SUMPRODUCT(($H76="r")*(G76)+($I76="r")*(G76))+'17'!J76-K76-M76</f>
        <v>0</v>
      </c>
      <c r="K76" s="138">
        <v>0</v>
      </c>
      <c r="L76" s="139"/>
      <c r="M76" s="132">
        <v>0</v>
      </c>
      <c r="N76" s="133"/>
    </row>
    <row r="77" spans="1:14" x14ac:dyDescent="0.25">
      <c r="A77" s="206" t="s">
        <v>174</v>
      </c>
      <c r="B77" s="207"/>
      <c r="C77" s="52"/>
      <c r="D77" s="52"/>
      <c r="E77" s="193"/>
      <c r="F77" s="14" t="s">
        <v>175</v>
      </c>
      <c r="G77" s="44">
        <v>75</v>
      </c>
      <c r="H77" s="148" t="s">
        <v>0</v>
      </c>
      <c r="I77" s="153" t="s">
        <v>0</v>
      </c>
      <c r="J77" s="66">
        <f>SUMPRODUCT(($H77="r")*(G77)+($I77="r")*(G77))+'17'!J77-K77-M77</f>
        <v>0</v>
      </c>
      <c r="K77" s="138">
        <v>0</v>
      </c>
      <c r="L77" s="139"/>
      <c r="M77" s="132">
        <v>0</v>
      </c>
      <c r="N77" s="133"/>
    </row>
    <row r="78" spans="1:14" x14ac:dyDescent="0.25">
      <c r="A78" s="206" t="s">
        <v>90</v>
      </c>
      <c r="B78" s="207"/>
      <c r="C78" s="52"/>
      <c r="D78" s="52"/>
      <c r="E78" s="193"/>
      <c r="F78" s="14" t="s">
        <v>75</v>
      </c>
      <c r="G78" s="44">
        <v>0</v>
      </c>
      <c r="H78" s="148" t="s">
        <v>0</v>
      </c>
      <c r="I78" s="153" t="s">
        <v>0</v>
      </c>
      <c r="J78" s="66">
        <f>SUMPRODUCT(($H78="r")*(G78)+($I78="r")*(G78))+'17'!J78-K78-M78</f>
        <v>0</v>
      </c>
      <c r="K78" s="138">
        <v>0</v>
      </c>
      <c r="L78" s="139"/>
      <c r="M78" s="132">
        <v>0</v>
      </c>
      <c r="N78" s="133"/>
    </row>
    <row r="79" spans="1:14" x14ac:dyDescent="0.25">
      <c r="A79" s="206" t="s">
        <v>91</v>
      </c>
      <c r="B79" s="207"/>
      <c r="C79" s="52"/>
      <c r="D79" s="52"/>
      <c r="E79" s="193"/>
      <c r="F79" s="14" t="s">
        <v>75</v>
      </c>
      <c r="G79" s="44">
        <v>0</v>
      </c>
      <c r="H79" s="148" t="s">
        <v>0</v>
      </c>
      <c r="I79" s="153" t="s">
        <v>0</v>
      </c>
      <c r="J79" s="66">
        <f>SUMPRODUCT(($H79="r")*(G79)+($I79="r")*(G79))+'17'!J79-K79-M79</f>
        <v>0</v>
      </c>
      <c r="K79" s="138">
        <v>0</v>
      </c>
      <c r="L79" s="139"/>
      <c r="M79" s="132">
        <v>0</v>
      </c>
      <c r="N79" s="133"/>
    </row>
    <row r="80" spans="1:14" x14ac:dyDescent="0.25">
      <c r="A80" s="206" t="s">
        <v>92</v>
      </c>
      <c r="B80" s="207"/>
      <c r="C80" s="52"/>
      <c r="D80" s="52"/>
      <c r="E80" s="193"/>
      <c r="F80" s="14" t="s">
        <v>75</v>
      </c>
      <c r="G80" s="44">
        <v>0</v>
      </c>
      <c r="H80" s="148" t="s">
        <v>0</v>
      </c>
      <c r="I80" s="153" t="s">
        <v>0</v>
      </c>
      <c r="J80" s="66">
        <f>SUMPRODUCT(($H80="r")*(G80)+($I80="r")*(G80))+'17'!J80-K80-M80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SUMPRODUCT(($H81="r")*(G81)+($I81="r")*(G81))+'17'!J81-K81-M81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0</v>
      </c>
      <c r="J82" s="87" t="s">
        <v>0</v>
      </c>
      <c r="K82" s="16" t="s">
        <v>0</v>
      </c>
      <c r="L82" s="84"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84" t="s">
        <v>0</v>
      </c>
    </row>
    <row r="84" spans="1:14" x14ac:dyDescent="0.25">
      <c r="A84" s="19"/>
      <c r="B84" s="19"/>
      <c r="C84" s="167"/>
      <c r="D84" s="167"/>
      <c r="E84" s="167"/>
      <c r="F84" s="11"/>
      <c r="G84" s="5"/>
      <c r="H84" s="6"/>
      <c r="I84" s="6"/>
    </row>
    <row r="85" spans="1:14" x14ac:dyDescent="0.25">
      <c r="B85" s="99" t="s">
        <v>0</v>
      </c>
      <c r="F85" s="13"/>
      <c r="H85" s="4"/>
      <c r="I85" s="4"/>
    </row>
    <row r="86" spans="1:14" ht="15.75" thickBot="1" x14ac:dyDescent="0.3">
      <c r="A86" s="114" t="s">
        <v>8</v>
      </c>
      <c r="B86" s="94" t="s">
        <v>115</v>
      </c>
      <c r="C86" s="213" t="s">
        <v>153</v>
      </c>
      <c r="D86" s="214"/>
      <c r="E86" s="192" t="s">
        <v>151</v>
      </c>
      <c r="F86" s="122" t="s">
        <v>126</v>
      </c>
      <c r="G86" s="47" t="s">
        <v>2</v>
      </c>
      <c r="H86" s="81">
        <f>H66+1</f>
        <v>42601</v>
      </c>
      <c r="I86" s="81">
        <f>I66+1</f>
        <v>42608</v>
      </c>
      <c r="J86" s="125" t="s">
        <v>77</v>
      </c>
      <c r="K86" s="126" t="s">
        <v>76</v>
      </c>
      <c r="L86" s="127" t="s">
        <v>6</v>
      </c>
      <c r="M86" s="123" t="s">
        <v>76</v>
      </c>
      <c r="N86" s="124" t="s">
        <v>6</v>
      </c>
    </row>
    <row r="87" spans="1:14" x14ac:dyDescent="0.25">
      <c r="A87" s="209" t="s">
        <v>39</v>
      </c>
      <c r="B87" s="210"/>
      <c r="C87" s="164"/>
      <c r="D87" s="164"/>
      <c r="E87" s="196"/>
      <c r="F87" s="115" t="s">
        <v>75</v>
      </c>
      <c r="G87" s="30">
        <v>0</v>
      </c>
      <c r="H87" s="147" t="s">
        <v>0</v>
      </c>
      <c r="I87" s="152" t="s">
        <v>0</v>
      </c>
      <c r="J87" s="66">
        <f>SUMPRODUCT(($H87="r")*(G87)+($I87="r")*(G87))+'17'!J87-K87-M87</f>
        <v>0</v>
      </c>
      <c r="K87" s="138">
        <v>0</v>
      </c>
      <c r="L87" s="139" t="s">
        <v>0</v>
      </c>
      <c r="M87" s="132">
        <v>0</v>
      </c>
      <c r="N87" s="133" t="s">
        <v>0</v>
      </c>
    </row>
    <row r="88" spans="1:14" x14ac:dyDescent="0.25">
      <c r="A88" s="206" t="s">
        <v>40</v>
      </c>
      <c r="B88" s="207"/>
      <c r="C88" s="52"/>
      <c r="D88" s="52"/>
      <c r="E88" s="193"/>
      <c r="F88" s="14" t="s">
        <v>75</v>
      </c>
      <c r="G88" s="44">
        <v>0</v>
      </c>
      <c r="H88" s="148" t="s">
        <v>0</v>
      </c>
      <c r="I88" s="153" t="s">
        <v>0</v>
      </c>
      <c r="J88" s="66">
        <f>SUMPRODUCT(($H88="r")*(G88)+($I88="r")*(G88))+'17'!J88-K88-M88</f>
        <v>0</v>
      </c>
      <c r="K88" s="138">
        <v>0</v>
      </c>
      <c r="L88" s="139" t="s">
        <v>0</v>
      </c>
      <c r="M88" s="132">
        <v>0</v>
      </c>
      <c r="N88" s="133"/>
    </row>
    <row r="89" spans="1:14" x14ac:dyDescent="0.25">
      <c r="A89" s="206" t="s">
        <v>41</v>
      </c>
      <c r="B89" s="207"/>
      <c r="C89" s="52"/>
      <c r="D89" s="52"/>
      <c r="E89" s="193"/>
      <c r="F89" s="14" t="s">
        <v>75</v>
      </c>
      <c r="G89" s="44">
        <v>0</v>
      </c>
      <c r="H89" s="148" t="s">
        <v>0</v>
      </c>
      <c r="I89" s="153" t="s">
        <v>0</v>
      </c>
      <c r="J89" s="66">
        <f>SUMPRODUCT(($H89="r")*(G89)+($I89="r")*(G89))+'17'!J89-K89-M89</f>
        <v>0</v>
      </c>
      <c r="K89" s="138">
        <v>0</v>
      </c>
      <c r="L89" s="139" t="s">
        <v>0</v>
      </c>
      <c r="M89" s="132">
        <v>0</v>
      </c>
      <c r="N89" s="133"/>
    </row>
    <row r="90" spans="1:14" x14ac:dyDescent="0.25">
      <c r="A90" s="206" t="s">
        <v>42</v>
      </c>
      <c r="B90" s="207"/>
      <c r="C90" s="52"/>
      <c r="D90" s="52"/>
      <c r="E90" s="193"/>
      <c r="F90" s="14" t="s">
        <v>75</v>
      </c>
      <c r="G90" s="44">
        <v>0</v>
      </c>
      <c r="H90" s="148" t="s">
        <v>0</v>
      </c>
      <c r="I90" s="153" t="s">
        <v>0</v>
      </c>
      <c r="J90" s="66">
        <f>SUMPRODUCT(($H90="r")*(G90)+($I90="r")*(G90))+'17'!J90-K90-M90</f>
        <v>0</v>
      </c>
      <c r="K90" s="138">
        <v>0</v>
      </c>
      <c r="L90" s="139" t="s">
        <v>0</v>
      </c>
      <c r="M90" s="132">
        <v>0</v>
      </c>
      <c r="N90" s="133"/>
    </row>
    <row r="91" spans="1:14" x14ac:dyDescent="0.25">
      <c r="A91" s="206" t="s">
        <v>43</v>
      </c>
      <c r="B91" s="207"/>
      <c r="C91" s="52"/>
      <c r="D91" s="52"/>
      <c r="E91" s="193"/>
      <c r="F91" s="14" t="s">
        <v>75</v>
      </c>
      <c r="G91" s="44">
        <v>0</v>
      </c>
      <c r="H91" s="148" t="s">
        <v>0</v>
      </c>
      <c r="I91" s="153" t="s">
        <v>0</v>
      </c>
      <c r="J91" s="66">
        <f>SUMPRODUCT(($H91="r")*(G91)+($I91="r")*(G91))+'17'!J91-K91-M91</f>
        <v>0</v>
      </c>
      <c r="K91" s="138">
        <v>0</v>
      </c>
      <c r="L91" s="139" t="s">
        <v>0</v>
      </c>
      <c r="M91" s="132">
        <v>0</v>
      </c>
      <c r="N91" s="133"/>
    </row>
    <row r="92" spans="1:14" x14ac:dyDescent="0.25">
      <c r="A92" s="206" t="s">
        <v>44</v>
      </c>
      <c r="B92" s="207"/>
      <c r="C92" s="52"/>
      <c r="D92" s="52"/>
      <c r="E92" s="193"/>
      <c r="F92" s="14" t="s">
        <v>75</v>
      </c>
      <c r="G92" s="44">
        <v>0</v>
      </c>
      <c r="H92" s="148" t="s">
        <v>0</v>
      </c>
      <c r="I92" s="153" t="s">
        <v>0</v>
      </c>
      <c r="J92" s="66">
        <f>SUMPRODUCT(($H92="r")*(G92)+($I92="r")*(G92))+'17'!J92-K92-M92</f>
        <v>0</v>
      </c>
      <c r="K92" s="138">
        <v>0</v>
      </c>
      <c r="L92" s="139" t="s">
        <v>0</v>
      </c>
      <c r="M92" s="132">
        <v>0</v>
      </c>
      <c r="N92" s="133"/>
    </row>
    <row r="93" spans="1:14" ht="15.75" thickBot="1" x14ac:dyDescent="0.3">
      <c r="A93" s="206" t="s">
        <v>45</v>
      </c>
      <c r="B93" s="207"/>
      <c r="C93" s="162"/>
      <c r="D93" s="162"/>
      <c r="E93" s="194"/>
      <c r="F93" s="14" t="s">
        <v>75</v>
      </c>
      <c r="G93" s="44">
        <v>0</v>
      </c>
      <c r="H93" s="149" t="s">
        <v>0</v>
      </c>
      <c r="I93" s="154" t="s">
        <v>0</v>
      </c>
      <c r="J93" s="66">
        <f>SUMPRODUCT(($H93="r")*(G93)+($I93="r")*(G93))+'17'!J93-K93-M93</f>
        <v>0</v>
      </c>
      <c r="K93" s="138">
        <v>0</v>
      </c>
      <c r="L93" s="140" t="s">
        <v>0</v>
      </c>
      <c r="M93" s="132">
        <v>0</v>
      </c>
      <c r="N93" s="134"/>
    </row>
    <row r="94" spans="1:14" ht="15.75" thickBot="1" x14ac:dyDescent="0.3">
      <c r="A94" s="29" t="s">
        <v>109</v>
      </c>
      <c r="B94" s="53"/>
      <c r="C94" s="163"/>
      <c r="D94" s="163"/>
      <c r="E94" s="195"/>
      <c r="F94" s="74" t="s">
        <v>75</v>
      </c>
      <c r="G94" s="75">
        <v>0</v>
      </c>
      <c r="H94" s="73"/>
      <c r="I94" s="67"/>
      <c r="J94" s="55" t="s">
        <v>0</v>
      </c>
      <c r="K94" s="98">
        <v>0</v>
      </c>
      <c r="L94" s="136" t="s">
        <v>0</v>
      </c>
      <c r="M94" s="98">
        <v>0</v>
      </c>
      <c r="N94" s="56" t="s">
        <v>0</v>
      </c>
    </row>
    <row r="95" spans="1:14" x14ac:dyDescent="0.25">
      <c r="A95" s="206" t="s">
        <v>46</v>
      </c>
      <c r="B95" s="207"/>
      <c r="C95" s="164"/>
      <c r="D95" s="164"/>
      <c r="E95" s="196"/>
      <c r="F95" s="14" t="s">
        <v>75</v>
      </c>
      <c r="G95" s="44">
        <v>0</v>
      </c>
      <c r="H95" s="147" t="s">
        <v>0</v>
      </c>
      <c r="I95" s="152" t="s">
        <v>0</v>
      </c>
      <c r="J95" s="66">
        <f>SUMPRODUCT(($H95="r")*(G95)+($I95="r")*(G95))+'17'!J95-K95-M95</f>
        <v>0</v>
      </c>
      <c r="K95" s="138">
        <v>0</v>
      </c>
      <c r="L95" s="141"/>
      <c r="M95" s="132">
        <v>0</v>
      </c>
      <c r="N95" s="135"/>
    </row>
    <row r="96" spans="1:14" x14ac:dyDescent="0.25">
      <c r="A96" s="206" t="s">
        <v>47</v>
      </c>
      <c r="B96" s="207"/>
      <c r="C96" s="52"/>
      <c r="D96" s="52"/>
      <c r="E96" s="193"/>
      <c r="F96" s="14" t="s">
        <v>75</v>
      </c>
      <c r="G96" s="44">
        <v>0</v>
      </c>
      <c r="H96" s="148" t="s">
        <v>0</v>
      </c>
      <c r="I96" s="153" t="s">
        <v>0</v>
      </c>
      <c r="J96" s="66">
        <f>SUMPRODUCT(($H96="r")*(G96)+($I96="r")*(G96))+'17'!J96-K96-M96</f>
        <v>0</v>
      </c>
      <c r="K96" s="138">
        <v>0</v>
      </c>
      <c r="L96" s="139"/>
      <c r="M96" s="132">
        <v>0</v>
      </c>
      <c r="N96" s="133"/>
    </row>
    <row r="97" spans="1:14" x14ac:dyDescent="0.25">
      <c r="A97" s="206" t="s">
        <v>61</v>
      </c>
      <c r="B97" s="207"/>
      <c r="C97" s="52"/>
      <c r="D97" s="52"/>
      <c r="E97" s="193"/>
      <c r="F97" s="14" t="s">
        <v>75</v>
      </c>
      <c r="G97" s="44">
        <v>0</v>
      </c>
      <c r="H97" s="148" t="s">
        <v>0</v>
      </c>
      <c r="I97" s="153" t="s">
        <v>0</v>
      </c>
      <c r="J97" s="66">
        <f>SUMPRODUCT(($H97="r")*(G97)+($I97="r")*(G97))+'17'!J97-K97-M97</f>
        <v>0</v>
      </c>
      <c r="K97" s="138">
        <v>0</v>
      </c>
      <c r="L97" s="139"/>
      <c r="M97" s="132">
        <v>0</v>
      </c>
      <c r="N97" s="133"/>
    </row>
    <row r="98" spans="1:14" x14ac:dyDescent="0.25">
      <c r="A98" s="206" t="s">
        <v>94</v>
      </c>
      <c r="B98" s="207"/>
      <c r="C98" s="52"/>
      <c r="D98" s="52"/>
      <c r="E98" s="193"/>
      <c r="F98" s="14" t="s">
        <v>75</v>
      </c>
      <c r="G98" s="44">
        <v>0</v>
      </c>
      <c r="H98" s="148" t="s">
        <v>0</v>
      </c>
      <c r="I98" s="153" t="s">
        <v>0</v>
      </c>
      <c r="J98" s="66">
        <f>SUMPRODUCT(($H98="r")*(G98)+($I98="r")*(G98))+'17'!J98-K98-M98</f>
        <v>0</v>
      </c>
      <c r="K98" s="138">
        <v>0</v>
      </c>
      <c r="L98" s="139"/>
      <c r="M98" s="132">
        <v>0</v>
      </c>
      <c r="N98" s="133"/>
    </row>
    <row r="99" spans="1:14" x14ac:dyDescent="0.25">
      <c r="A99" s="206" t="s">
        <v>95</v>
      </c>
      <c r="B99" s="207"/>
      <c r="C99" s="52"/>
      <c r="D99" s="52"/>
      <c r="E99" s="193"/>
      <c r="F99" s="14" t="s">
        <v>75</v>
      </c>
      <c r="G99" s="44">
        <v>0</v>
      </c>
      <c r="H99" s="148" t="s">
        <v>0</v>
      </c>
      <c r="I99" s="153" t="s">
        <v>0</v>
      </c>
      <c r="J99" s="66">
        <f>SUMPRODUCT(($H99="r")*(G99)+($I99="r")*(G99))+'17'!J99-K99-M99</f>
        <v>0</v>
      </c>
      <c r="K99" s="138">
        <v>0</v>
      </c>
      <c r="L99" s="139"/>
      <c r="M99" s="132">
        <v>0</v>
      </c>
      <c r="N99" s="133"/>
    </row>
    <row r="100" spans="1:14" x14ac:dyDescent="0.25">
      <c r="A100" s="206" t="s">
        <v>96</v>
      </c>
      <c r="B100" s="207"/>
      <c r="C100" s="52"/>
      <c r="D100" s="52"/>
      <c r="E100" s="193"/>
      <c r="F100" s="14" t="s">
        <v>75</v>
      </c>
      <c r="G100" s="44">
        <v>0</v>
      </c>
      <c r="H100" s="148" t="s">
        <v>0</v>
      </c>
      <c r="I100" s="153" t="s">
        <v>0</v>
      </c>
      <c r="J100" s="66">
        <f>SUMPRODUCT(($H100="r")*(G100)+($I100="r")*(G100))+'17'!J100-K100-M100</f>
        <v>0</v>
      </c>
      <c r="K100" s="138">
        <v>0</v>
      </c>
      <c r="L100" s="139"/>
      <c r="M100" s="132">
        <v>0</v>
      </c>
      <c r="N100" s="133"/>
    </row>
    <row r="101" spans="1:14" ht="15.75" thickBot="1" x14ac:dyDescent="0.3">
      <c r="A101" s="206" t="s">
        <v>97</v>
      </c>
      <c r="B101" s="207"/>
      <c r="C101" s="52"/>
      <c r="D101" s="52"/>
      <c r="E101" s="193"/>
      <c r="F101" s="14" t="s">
        <v>75</v>
      </c>
      <c r="G101" s="44">
        <v>0</v>
      </c>
      <c r="H101" s="149" t="s">
        <v>0</v>
      </c>
      <c r="I101" s="154" t="s">
        <v>0</v>
      </c>
      <c r="J101" s="66">
        <f>SUMPRODUCT(($H101="r")*(G101)+($I101="r")*(G101))+'17'!J101-K101-M101</f>
        <v>0</v>
      </c>
      <c r="K101" s="138">
        <v>0</v>
      </c>
      <c r="L101" s="139"/>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x14ac:dyDescent="0.25">
      <c r="A104" s="28"/>
      <c r="B104" s="28"/>
      <c r="F104" s="11"/>
      <c r="G104" s="5"/>
      <c r="H104" s="6"/>
      <c r="I104" s="6"/>
    </row>
    <row r="105" spans="1:14" x14ac:dyDescent="0.25">
      <c r="B105" s="99" t="s">
        <v>0</v>
      </c>
    </row>
    <row r="106" spans="1:14" ht="15.75" thickBot="1" x14ac:dyDescent="0.3">
      <c r="A106" s="114" t="s">
        <v>9</v>
      </c>
      <c r="B106" s="94" t="s">
        <v>115</v>
      </c>
      <c r="C106" s="213" t="s">
        <v>153</v>
      </c>
      <c r="D106" s="214"/>
      <c r="E106" s="192" t="s">
        <v>151</v>
      </c>
      <c r="F106" s="122" t="s">
        <v>126</v>
      </c>
      <c r="G106" s="47" t="s">
        <v>2</v>
      </c>
      <c r="H106" s="81">
        <f>H86+1</f>
        <v>42602</v>
      </c>
      <c r="I106" s="81">
        <f>I86+1</f>
        <v>42609</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7" t="s">
        <v>0</v>
      </c>
      <c r="I107" s="152" t="s">
        <v>0</v>
      </c>
      <c r="J107" s="66">
        <f>SUMPRODUCT(($H107="r")*(G107)+($I107="r")*(G107))+'17'!J107-K107-M107</f>
        <v>0</v>
      </c>
      <c r="K107" s="138">
        <v>0</v>
      </c>
      <c r="L107" s="139" t="s">
        <v>0</v>
      </c>
      <c r="M107" s="132">
        <v>0</v>
      </c>
      <c r="N107" s="133" t="s">
        <v>0</v>
      </c>
    </row>
    <row r="108" spans="1:14" x14ac:dyDescent="0.25">
      <c r="A108" s="206" t="s">
        <v>49</v>
      </c>
      <c r="B108" s="207"/>
      <c r="C108" s="176"/>
      <c r="D108" s="166"/>
      <c r="E108" s="198"/>
      <c r="F108" s="14" t="s">
        <v>75</v>
      </c>
      <c r="G108" s="44">
        <v>0</v>
      </c>
      <c r="H108" s="148" t="s">
        <v>0</v>
      </c>
      <c r="I108" s="153" t="s">
        <v>0</v>
      </c>
      <c r="J108" s="66">
        <f>SUMPRODUCT(($H108="r")*(G108)+($I108="r")*(G108))+'17'!J108-K108-M108</f>
        <v>0</v>
      </c>
      <c r="K108" s="138">
        <v>0</v>
      </c>
      <c r="L108" s="139" t="s">
        <v>0</v>
      </c>
      <c r="M108" s="132">
        <v>0</v>
      </c>
      <c r="N108" s="133"/>
    </row>
    <row r="109" spans="1:14" x14ac:dyDescent="0.25">
      <c r="A109" s="206" t="s">
        <v>50</v>
      </c>
      <c r="B109" s="207"/>
      <c r="C109" s="176"/>
      <c r="D109" s="166"/>
      <c r="E109" s="198"/>
      <c r="F109" s="14" t="s">
        <v>75</v>
      </c>
      <c r="G109" s="44">
        <v>0</v>
      </c>
      <c r="H109" s="148" t="s">
        <v>0</v>
      </c>
      <c r="I109" s="153" t="s">
        <v>0</v>
      </c>
      <c r="J109" s="66">
        <f>SUMPRODUCT(($H109="r")*(G109)+($I109="r")*(G109))+'17'!J109-K109-M109</f>
        <v>0</v>
      </c>
      <c r="K109" s="138">
        <v>0</v>
      </c>
      <c r="L109" s="139" t="s">
        <v>0</v>
      </c>
      <c r="M109" s="132">
        <v>0</v>
      </c>
      <c r="N109" s="133"/>
    </row>
    <row r="110" spans="1:14" x14ac:dyDescent="0.25">
      <c r="A110" s="206" t="s">
        <v>51</v>
      </c>
      <c r="B110" s="207"/>
      <c r="C110" s="176"/>
      <c r="D110" s="166"/>
      <c r="E110" s="198"/>
      <c r="F110" s="14" t="s">
        <v>75</v>
      </c>
      <c r="G110" s="44">
        <v>0</v>
      </c>
      <c r="H110" s="148" t="s">
        <v>0</v>
      </c>
      <c r="I110" s="153" t="s">
        <v>0</v>
      </c>
      <c r="J110" s="66">
        <f>SUMPRODUCT(($H110="r")*(G110)+($I110="r")*(G110))+'17'!J110-K110-M110</f>
        <v>0</v>
      </c>
      <c r="K110" s="138">
        <v>0</v>
      </c>
      <c r="L110" s="139" t="s">
        <v>0</v>
      </c>
      <c r="M110" s="132">
        <v>0</v>
      </c>
      <c r="N110" s="133"/>
    </row>
    <row r="111" spans="1:14" x14ac:dyDescent="0.25">
      <c r="A111" s="206" t="s">
        <v>52</v>
      </c>
      <c r="B111" s="207"/>
      <c r="C111" s="177"/>
      <c r="D111" s="166"/>
      <c r="E111" s="198"/>
      <c r="F111" s="14" t="s">
        <v>75</v>
      </c>
      <c r="G111" s="44">
        <v>0</v>
      </c>
      <c r="H111" s="148" t="s">
        <v>0</v>
      </c>
      <c r="I111" s="153" t="s">
        <v>0</v>
      </c>
      <c r="J111" s="66">
        <f>SUMPRODUCT(($H111="r")*(G111)+($I111="r")*(G111))+'17'!J111-K111-M111</f>
        <v>0</v>
      </c>
      <c r="K111" s="138">
        <v>0</v>
      </c>
      <c r="L111" s="139" t="s">
        <v>0</v>
      </c>
      <c r="M111" s="132">
        <v>0</v>
      </c>
      <c r="N111" s="133"/>
    </row>
    <row r="112" spans="1:14" x14ac:dyDescent="0.25">
      <c r="A112" s="206" t="s">
        <v>53</v>
      </c>
      <c r="B112" s="207"/>
      <c r="C112" s="177"/>
      <c r="D112" s="166"/>
      <c r="E112" s="198"/>
      <c r="F112" s="14" t="s">
        <v>75</v>
      </c>
      <c r="G112" s="44">
        <v>0</v>
      </c>
      <c r="H112" s="148" t="s">
        <v>0</v>
      </c>
      <c r="I112" s="153" t="s">
        <v>0</v>
      </c>
      <c r="J112" s="66">
        <f>SUMPRODUCT(($H112="r")*(G112)+($I112="r")*(G112))+'17'!J112-K112-M112</f>
        <v>0</v>
      </c>
      <c r="K112" s="138">
        <v>0</v>
      </c>
      <c r="L112" s="139" t="s">
        <v>0</v>
      </c>
      <c r="M112" s="132">
        <v>0</v>
      </c>
      <c r="N112" s="133"/>
    </row>
    <row r="113" spans="1:14" ht="15.75" thickBot="1" x14ac:dyDescent="0.3">
      <c r="A113" s="206" t="s">
        <v>54</v>
      </c>
      <c r="B113" s="207"/>
      <c r="C113" s="178"/>
      <c r="D113" s="168"/>
      <c r="E113" s="199"/>
      <c r="F113" s="14" t="s">
        <v>75</v>
      </c>
      <c r="G113" s="44">
        <v>0</v>
      </c>
      <c r="H113" s="149" t="s">
        <v>0</v>
      </c>
      <c r="I113" s="154" t="s">
        <v>0</v>
      </c>
      <c r="J113" s="66">
        <f>SUMPRODUCT(($H113="r")*(G113)+($I113="r")*(G113))+'17'!J113-K113-M113</f>
        <v>0</v>
      </c>
      <c r="K113" s="138">
        <v>0</v>
      </c>
      <c r="L113" s="140" t="s">
        <v>0</v>
      </c>
      <c r="M113" s="132">
        <v>0</v>
      </c>
      <c r="N113" s="134"/>
    </row>
    <row r="114" spans="1:14" ht="15.75" thickBot="1" x14ac:dyDescent="0.3">
      <c r="A114" s="29" t="s">
        <v>109</v>
      </c>
      <c r="B114" s="53"/>
      <c r="C114" s="163"/>
      <c r="D114" s="163"/>
      <c r="E114" s="195"/>
      <c r="F114" s="74" t="s">
        <v>75</v>
      </c>
      <c r="G114" s="75">
        <v>0</v>
      </c>
      <c r="H114" s="73"/>
      <c r="I114" s="67"/>
      <c r="J114" s="55" t="s">
        <v>0</v>
      </c>
      <c r="K114" s="98">
        <v>0</v>
      </c>
      <c r="L114" s="136" t="s">
        <v>0</v>
      </c>
      <c r="M114" s="98">
        <v>0</v>
      </c>
      <c r="N114" s="56" t="s">
        <v>0</v>
      </c>
    </row>
    <row r="115" spans="1:14" x14ac:dyDescent="0.25">
      <c r="A115" s="206" t="s">
        <v>55</v>
      </c>
      <c r="B115" s="207"/>
      <c r="C115" s="175"/>
      <c r="D115" s="165"/>
      <c r="E115" s="197"/>
      <c r="F115" s="14" t="s">
        <v>75</v>
      </c>
      <c r="G115" s="44">
        <v>0</v>
      </c>
      <c r="H115" s="147" t="s">
        <v>0</v>
      </c>
      <c r="I115" s="152" t="s">
        <v>0</v>
      </c>
      <c r="J115" s="66">
        <f>SUMPRODUCT(($H115="r")*(G115)+($I115="r")*(G115))+'17'!J115-K115-M115</f>
        <v>0</v>
      </c>
      <c r="K115" s="138">
        <v>0</v>
      </c>
      <c r="L115" s="141"/>
      <c r="M115" s="132">
        <v>0</v>
      </c>
      <c r="N115" s="135"/>
    </row>
    <row r="116" spans="1:14" x14ac:dyDescent="0.25">
      <c r="A116" s="206" t="s">
        <v>56</v>
      </c>
      <c r="B116" s="207"/>
      <c r="C116" s="176"/>
      <c r="D116" s="166"/>
      <c r="E116" s="198"/>
      <c r="F116" s="14" t="s">
        <v>75</v>
      </c>
      <c r="G116" s="44">
        <v>0</v>
      </c>
      <c r="H116" s="148" t="s">
        <v>0</v>
      </c>
      <c r="I116" s="153" t="s">
        <v>0</v>
      </c>
      <c r="J116" s="66">
        <f>SUMPRODUCT(($H116="r")*(G116)+($I116="r")*(G116))+'17'!J116-K116-M116</f>
        <v>0</v>
      </c>
      <c r="K116" s="138">
        <v>0</v>
      </c>
      <c r="L116" s="139"/>
      <c r="M116" s="132">
        <v>0</v>
      </c>
      <c r="N116" s="133"/>
    </row>
    <row r="117" spans="1:14" x14ac:dyDescent="0.25">
      <c r="A117" s="206" t="s">
        <v>62</v>
      </c>
      <c r="B117" s="207"/>
      <c r="C117" s="176"/>
      <c r="D117" s="166"/>
      <c r="E117" s="198"/>
      <c r="F117" s="14" t="s">
        <v>75</v>
      </c>
      <c r="G117" s="44">
        <v>0</v>
      </c>
      <c r="H117" s="148" t="s">
        <v>0</v>
      </c>
      <c r="I117" s="153" t="s">
        <v>0</v>
      </c>
      <c r="J117" s="66">
        <f>SUMPRODUCT(($H117="r")*(G117)+($I117="r")*(G117))+'17'!J117-K117-M117</f>
        <v>0</v>
      </c>
      <c r="K117" s="138">
        <v>0</v>
      </c>
      <c r="L117" s="139"/>
      <c r="M117" s="132">
        <v>0</v>
      </c>
      <c r="N117" s="133"/>
    </row>
    <row r="118" spans="1:14" x14ac:dyDescent="0.25">
      <c r="A118" s="206" t="s">
        <v>98</v>
      </c>
      <c r="B118" s="207"/>
      <c r="C118" s="177"/>
      <c r="D118" s="166"/>
      <c r="E118" s="198"/>
      <c r="F118" s="14" t="s">
        <v>75</v>
      </c>
      <c r="G118" s="44">
        <v>0</v>
      </c>
      <c r="H118" s="148" t="s">
        <v>0</v>
      </c>
      <c r="I118" s="153" t="s">
        <v>0</v>
      </c>
      <c r="J118" s="66">
        <f>SUMPRODUCT(($H118="r")*(G118)+($I118="r")*(G118))+'17'!J118-K118-M118</f>
        <v>0</v>
      </c>
      <c r="K118" s="138">
        <v>0</v>
      </c>
      <c r="L118" s="139"/>
      <c r="M118" s="132">
        <v>0</v>
      </c>
      <c r="N118" s="133"/>
    </row>
    <row r="119" spans="1:14" x14ac:dyDescent="0.25">
      <c r="A119" s="206" t="s">
        <v>99</v>
      </c>
      <c r="B119" s="207"/>
      <c r="C119" s="175"/>
      <c r="D119" s="166"/>
      <c r="E119" s="198"/>
      <c r="F119" s="14" t="s">
        <v>75</v>
      </c>
      <c r="G119" s="44">
        <v>0</v>
      </c>
      <c r="H119" s="148" t="s">
        <v>0</v>
      </c>
      <c r="I119" s="153" t="s">
        <v>0</v>
      </c>
      <c r="J119" s="66">
        <f>SUMPRODUCT(($H119="r")*(G119)+($I119="r")*(G119))+'17'!J119-K119-M119</f>
        <v>0</v>
      </c>
      <c r="K119" s="138">
        <v>0</v>
      </c>
      <c r="L119" s="139"/>
      <c r="M119" s="132">
        <v>0</v>
      </c>
      <c r="N119" s="133"/>
    </row>
    <row r="120" spans="1:14" x14ac:dyDescent="0.25">
      <c r="A120" s="206" t="s">
        <v>100</v>
      </c>
      <c r="B120" s="207"/>
      <c r="C120" s="176"/>
      <c r="D120" s="166"/>
      <c r="E120" s="198"/>
      <c r="F120" s="14" t="s">
        <v>75</v>
      </c>
      <c r="G120" s="44">
        <v>0</v>
      </c>
      <c r="H120" s="148" t="s">
        <v>0</v>
      </c>
      <c r="I120" s="153" t="s">
        <v>0</v>
      </c>
      <c r="J120" s="66">
        <f>SUMPRODUCT(($H120="r")*(G120)+($I120="r")*(G120))+'17'!J120-K120-M120</f>
        <v>0</v>
      </c>
      <c r="K120" s="138">
        <v>0</v>
      </c>
      <c r="L120" s="139"/>
      <c r="M120" s="132">
        <v>0</v>
      </c>
      <c r="N120" s="133"/>
    </row>
    <row r="121" spans="1:14" ht="15.75" thickBot="1" x14ac:dyDescent="0.3">
      <c r="A121" s="206" t="s">
        <v>101</v>
      </c>
      <c r="B121" s="207"/>
      <c r="C121" s="176"/>
      <c r="D121" s="166"/>
      <c r="E121" s="198"/>
      <c r="F121" s="14" t="s">
        <v>75</v>
      </c>
      <c r="G121" s="44">
        <v>0</v>
      </c>
      <c r="H121" s="149" t="s">
        <v>0</v>
      </c>
      <c r="I121" s="154" t="s">
        <v>0</v>
      </c>
      <c r="J121" s="66">
        <f>SUMPRODUCT(($H121="r")*(G121)+($I121="r")*(G121))+'17'!J121-K121-M121</f>
        <v>0</v>
      </c>
      <c r="K121" s="138">
        <v>0</v>
      </c>
      <c r="L121" s="139"/>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x14ac:dyDescent="0.25">
      <c r="A124" s="28"/>
      <c r="B124" s="28"/>
      <c r="F124" s="19"/>
      <c r="G124" s="5"/>
      <c r="H124" s="17"/>
      <c r="I124" s="17"/>
    </row>
    <row r="125" spans="1:14" x14ac:dyDescent="0.25">
      <c r="A125" s="19"/>
      <c r="B125" s="99" t="s">
        <v>0</v>
      </c>
      <c r="F125" s="19"/>
      <c r="G125" s="5"/>
      <c r="H125" s="17"/>
      <c r="I125" s="17"/>
    </row>
    <row r="126" spans="1:14" ht="15.75" thickBot="1" x14ac:dyDescent="0.3">
      <c r="A126" s="114" t="s">
        <v>63</v>
      </c>
      <c r="B126" s="94" t="s">
        <v>115</v>
      </c>
      <c r="C126" s="213" t="s">
        <v>153</v>
      </c>
      <c r="D126" s="214"/>
      <c r="E126" s="192" t="s">
        <v>151</v>
      </c>
      <c r="F126" s="122" t="s">
        <v>126</v>
      </c>
      <c r="G126" s="47" t="s">
        <v>2</v>
      </c>
      <c r="H126" s="81">
        <f>H106+1</f>
        <v>42603</v>
      </c>
      <c r="I126" s="81">
        <f>I106+1</f>
        <v>42610</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7" t="s">
        <v>0</v>
      </c>
      <c r="I127" s="152" t="s">
        <v>0</v>
      </c>
      <c r="J127" s="66">
        <f>SUMPRODUCT(($H127="r")*(G127)+($I127="r")*(G127))+'17'!J127-K127-M127</f>
        <v>0</v>
      </c>
      <c r="K127" s="138">
        <v>0</v>
      </c>
      <c r="L127" s="139" t="s">
        <v>0</v>
      </c>
      <c r="M127" s="132">
        <v>0</v>
      </c>
      <c r="N127" s="133" t="s">
        <v>0</v>
      </c>
    </row>
    <row r="128" spans="1:14" x14ac:dyDescent="0.25">
      <c r="A128" s="206" t="s">
        <v>65</v>
      </c>
      <c r="B128" s="207"/>
      <c r="C128" s="176"/>
      <c r="D128" s="166"/>
      <c r="E128" s="198"/>
      <c r="F128" s="14" t="s">
        <v>75</v>
      </c>
      <c r="G128" s="44">
        <v>0</v>
      </c>
      <c r="H128" s="148" t="s">
        <v>0</v>
      </c>
      <c r="I128" s="153" t="s">
        <v>0</v>
      </c>
      <c r="J128" s="66">
        <f>SUMPRODUCT(($H128="r")*(G128)+($I128="r")*(G128))+'17'!J128-K128-M128</f>
        <v>0</v>
      </c>
      <c r="K128" s="138">
        <v>0</v>
      </c>
      <c r="L128" s="139" t="s">
        <v>0</v>
      </c>
      <c r="M128" s="132">
        <v>0</v>
      </c>
      <c r="N128" s="133"/>
    </row>
    <row r="129" spans="1:14" x14ac:dyDescent="0.25">
      <c r="A129" s="206" t="s">
        <v>66</v>
      </c>
      <c r="B129" s="207"/>
      <c r="C129" s="176"/>
      <c r="D129" s="166"/>
      <c r="E129" s="198"/>
      <c r="F129" s="14" t="s">
        <v>75</v>
      </c>
      <c r="G129" s="44">
        <v>0</v>
      </c>
      <c r="H129" s="148" t="s">
        <v>0</v>
      </c>
      <c r="I129" s="153" t="s">
        <v>0</v>
      </c>
      <c r="J129" s="66">
        <f>SUMPRODUCT(($H129="r")*(G129)+($I129="r")*(G129))+'17'!J129-K129-M129</f>
        <v>0</v>
      </c>
      <c r="K129" s="138">
        <v>0</v>
      </c>
      <c r="L129" s="139" t="s">
        <v>0</v>
      </c>
      <c r="M129" s="132">
        <v>0</v>
      </c>
      <c r="N129" s="133"/>
    </row>
    <row r="130" spans="1:14" x14ac:dyDescent="0.25">
      <c r="A130" s="206" t="s">
        <v>67</v>
      </c>
      <c r="B130" s="207"/>
      <c r="C130" s="176"/>
      <c r="D130" s="166"/>
      <c r="E130" s="198"/>
      <c r="F130" s="14" t="s">
        <v>75</v>
      </c>
      <c r="G130" s="44">
        <v>0</v>
      </c>
      <c r="H130" s="148" t="s">
        <v>0</v>
      </c>
      <c r="I130" s="153" t="s">
        <v>0</v>
      </c>
      <c r="J130" s="66">
        <f>SUMPRODUCT(($H130="r")*(G130)+($I130="r")*(G130))+'17'!J130-K130-M130</f>
        <v>0</v>
      </c>
      <c r="K130" s="138">
        <v>0</v>
      </c>
      <c r="L130" s="139" t="s">
        <v>0</v>
      </c>
      <c r="M130" s="132">
        <v>0</v>
      </c>
      <c r="N130" s="133"/>
    </row>
    <row r="131" spans="1:14" x14ac:dyDescent="0.25">
      <c r="A131" s="206" t="s">
        <v>68</v>
      </c>
      <c r="B131" s="207"/>
      <c r="C131" s="176"/>
      <c r="D131" s="166"/>
      <c r="E131" s="198"/>
      <c r="F131" s="14" t="s">
        <v>75</v>
      </c>
      <c r="G131" s="44">
        <v>0</v>
      </c>
      <c r="H131" s="148" t="s">
        <v>0</v>
      </c>
      <c r="I131" s="153" t="s">
        <v>0</v>
      </c>
      <c r="J131" s="66">
        <f>SUMPRODUCT(($H131="r")*(G131)+($I131="r")*(G131))+'17'!J131-K131-M131</f>
        <v>0</v>
      </c>
      <c r="K131" s="138">
        <v>0</v>
      </c>
      <c r="L131" s="139" t="s">
        <v>0</v>
      </c>
      <c r="M131" s="132">
        <v>0</v>
      </c>
      <c r="N131" s="133"/>
    </row>
    <row r="132" spans="1:14" x14ac:dyDescent="0.25">
      <c r="A132" s="206" t="s">
        <v>69</v>
      </c>
      <c r="B132" s="207"/>
      <c r="C132" s="176"/>
      <c r="D132" s="166"/>
      <c r="E132" s="198"/>
      <c r="F132" s="14" t="s">
        <v>75</v>
      </c>
      <c r="G132" s="44">
        <v>0</v>
      </c>
      <c r="H132" s="148" t="s">
        <v>0</v>
      </c>
      <c r="I132" s="153" t="s">
        <v>0</v>
      </c>
      <c r="J132" s="66">
        <f>SUMPRODUCT(($H132="r")*(G132)+($I132="r")*(G132))+'17'!J132-K132-M132</f>
        <v>0</v>
      </c>
      <c r="K132" s="138">
        <v>0</v>
      </c>
      <c r="L132" s="139" t="s">
        <v>0</v>
      </c>
      <c r="M132" s="132">
        <v>0</v>
      </c>
      <c r="N132" s="133"/>
    </row>
    <row r="133" spans="1:14" ht="15.75" thickBot="1" x14ac:dyDescent="0.3">
      <c r="A133" s="206" t="s">
        <v>70</v>
      </c>
      <c r="B133" s="207"/>
      <c r="C133" s="179"/>
      <c r="D133" s="168"/>
      <c r="E133" s="199"/>
      <c r="F133" s="14" t="s">
        <v>75</v>
      </c>
      <c r="G133" s="44">
        <v>0</v>
      </c>
      <c r="H133" s="149" t="s">
        <v>0</v>
      </c>
      <c r="I133" s="154" t="s">
        <v>0</v>
      </c>
      <c r="J133" s="66">
        <f>SUMPRODUCT(($H133="r")*(G133)+($I133="r")*(G133))+'17'!J133-K133-M133</f>
        <v>0</v>
      </c>
      <c r="K133" s="138">
        <v>0</v>
      </c>
      <c r="L133" s="140" t="s">
        <v>0</v>
      </c>
      <c r="M133" s="132">
        <v>0</v>
      </c>
      <c r="N133" s="134"/>
    </row>
    <row r="134" spans="1:14" ht="15.75" thickBot="1" x14ac:dyDescent="0.3">
      <c r="A134" s="29" t="s">
        <v>109</v>
      </c>
      <c r="B134" s="53"/>
      <c r="C134" s="163"/>
      <c r="D134" s="163"/>
      <c r="E134" s="195"/>
      <c r="F134" s="74" t="s">
        <v>75</v>
      </c>
      <c r="G134" s="75">
        <v>0</v>
      </c>
      <c r="H134" s="73"/>
      <c r="I134" s="67"/>
      <c r="J134" s="55" t="s">
        <v>0</v>
      </c>
      <c r="K134" s="98">
        <v>0</v>
      </c>
      <c r="L134" s="136" t="s">
        <v>0</v>
      </c>
      <c r="M134" s="98">
        <v>0</v>
      </c>
      <c r="N134" s="56" t="s">
        <v>0</v>
      </c>
    </row>
    <row r="135" spans="1:14" x14ac:dyDescent="0.25">
      <c r="A135" s="246" t="s">
        <v>71</v>
      </c>
      <c r="B135" s="247"/>
      <c r="C135" s="180"/>
      <c r="D135" s="169"/>
      <c r="E135" s="200"/>
      <c r="F135" s="14" t="s">
        <v>75</v>
      </c>
      <c r="G135" s="44">
        <v>0</v>
      </c>
      <c r="H135" s="147" t="s">
        <v>0</v>
      </c>
      <c r="I135" s="152" t="s">
        <v>0</v>
      </c>
      <c r="J135" s="66">
        <f>SUMPRODUCT(($H135="r")*(G135)+($I135="r")*(G135))+'17'!J135-K135-M135</f>
        <v>0</v>
      </c>
      <c r="K135" s="138">
        <v>0</v>
      </c>
      <c r="L135" s="141"/>
      <c r="M135" s="132">
        <v>0</v>
      </c>
      <c r="N135" s="135"/>
    </row>
    <row r="136" spans="1:14" x14ac:dyDescent="0.25">
      <c r="A136" s="246" t="s">
        <v>72</v>
      </c>
      <c r="B136" s="247"/>
      <c r="C136" s="181"/>
      <c r="D136" s="170"/>
      <c r="E136" s="201"/>
      <c r="F136" s="14" t="s">
        <v>75</v>
      </c>
      <c r="G136" s="44">
        <v>0</v>
      </c>
      <c r="H136" s="148" t="s">
        <v>0</v>
      </c>
      <c r="I136" s="153" t="s">
        <v>0</v>
      </c>
      <c r="J136" s="66">
        <f>SUMPRODUCT(($H136="r")*(G136)+($I136="r")*(G136))+'17'!J136-K136-M136</f>
        <v>0</v>
      </c>
      <c r="K136" s="138">
        <v>0</v>
      </c>
      <c r="L136" s="139"/>
      <c r="M136" s="132">
        <v>0</v>
      </c>
      <c r="N136" s="133"/>
    </row>
    <row r="137" spans="1:14" x14ac:dyDescent="0.25">
      <c r="A137" s="246" t="s">
        <v>73</v>
      </c>
      <c r="B137" s="247"/>
      <c r="C137" s="181"/>
      <c r="D137" s="170"/>
      <c r="E137" s="201"/>
      <c r="F137" s="14" t="s">
        <v>75</v>
      </c>
      <c r="G137" s="44">
        <v>0</v>
      </c>
      <c r="H137" s="148" t="s">
        <v>0</v>
      </c>
      <c r="I137" s="153" t="s">
        <v>0</v>
      </c>
      <c r="J137" s="66">
        <f>SUMPRODUCT(($H137="r")*(G137)+($I137="r")*(G137))+'17'!J137-K137-M137</f>
        <v>0</v>
      </c>
      <c r="K137" s="138">
        <v>0</v>
      </c>
      <c r="L137" s="139"/>
      <c r="M137" s="132">
        <v>0</v>
      </c>
      <c r="N137" s="133"/>
    </row>
    <row r="138" spans="1:14" x14ac:dyDescent="0.25">
      <c r="A138" s="246" t="s">
        <v>102</v>
      </c>
      <c r="B138" s="247"/>
      <c r="C138" s="181"/>
      <c r="D138" s="170"/>
      <c r="E138" s="201"/>
      <c r="F138" s="14" t="s">
        <v>75</v>
      </c>
      <c r="G138" s="44">
        <v>0</v>
      </c>
      <c r="H138" s="148" t="s">
        <v>0</v>
      </c>
      <c r="I138" s="153" t="s">
        <v>0</v>
      </c>
      <c r="J138" s="66">
        <f>SUMPRODUCT(($H138="r")*(G138)+($I138="r")*(G138))+'17'!J138-K138-M138</f>
        <v>0</v>
      </c>
      <c r="K138" s="138">
        <v>0</v>
      </c>
      <c r="L138" s="139"/>
      <c r="M138" s="132">
        <v>0</v>
      </c>
      <c r="N138" s="133"/>
    </row>
    <row r="139" spans="1:14" x14ac:dyDescent="0.25">
      <c r="A139" s="246" t="s">
        <v>103</v>
      </c>
      <c r="B139" s="247"/>
      <c r="C139" s="181"/>
      <c r="D139" s="170"/>
      <c r="E139" s="201"/>
      <c r="F139" s="14" t="s">
        <v>75</v>
      </c>
      <c r="G139" s="44">
        <v>0</v>
      </c>
      <c r="H139" s="148" t="s">
        <v>0</v>
      </c>
      <c r="I139" s="153" t="s">
        <v>0</v>
      </c>
      <c r="J139" s="66">
        <f>SUMPRODUCT(($H139="r")*(G139)+($I139="r")*(G139))+'17'!J139-K139-M139</f>
        <v>0</v>
      </c>
      <c r="K139" s="138">
        <v>0</v>
      </c>
      <c r="L139" s="139"/>
      <c r="M139" s="132">
        <v>0</v>
      </c>
      <c r="N139" s="133"/>
    </row>
    <row r="140" spans="1:14" x14ac:dyDescent="0.25">
      <c r="A140" s="246" t="s">
        <v>104</v>
      </c>
      <c r="B140" s="247"/>
      <c r="C140" s="181"/>
      <c r="D140" s="170"/>
      <c r="E140" s="201"/>
      <c r="F140" s="14" t="s">
        <v>75</v>
      </c>
      <c r="G140" s="44">
        <v>0</v>
      </c>
      <c r="H140" s="148" t="s">
        <v>0</v>
      </c>
      <c r="I140" s="153" t="s">
        <v>0</v>
      </c>
      <c r="J140" s="66">
        <f>SUMPRODUCT(($H140="r")*(G140)+($I140="r")*(G140))+'17'!J140-K140-M140</f>
        <v>0</v>
      </c>
      <c r="K140" s="138">
        <v>0</v>
      </c>
      <c r="L140" s="139"/>
      <c r="M140" s="132">
        <v>0</v>
      </c>
      <c r="N140" s="133"/>
    </row>
    <row r="141" spans="1:14" ht="15.75" thickBot="1" x14ac:dyDescent="0.3">
      <c r="A141" s="246" t="s">
        <v>105</v>
      </c>
      <c r="B141" s="247"/>
      <c r="C141" s="181"/>
      <c r="D141" s="170"/>
      <c r="E141" s="201"/>
      <c r="F141" s="14" t="s">
        <v>75</v>
      </c>
      <c r="G141" s="44">
        <v>0</v>
      </c>
      <c r="H141" s="149" t="s">
        <v>0</v>
      </c>
      <c r="I141" s="154" t="s">
        <v>0</v>
      </c>
      <c r="J141" s="66">
        <f>SUMPRODUCT(($H141="r")*(G141)+($I141="r")*(G141))+'17'!J141-K141-M141</f>
        <v>0</v>
      </c>
      <c r="K141" s="138">
        <v>0</v>
      </c>
      <c r="L141" s="139"/>
      <c r="M141" s="132">
        <v>0</v>
      </c>
      <c r="N141" s="133"/>
    </row>
    <row r="142" spans="1:14"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84"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78"/>
      <c r="B144" s="78"/>
      <c r="C144" s="171"/>
      <c r="D144" s="171"/>
      <c r="E144" s="171"/>
      <c r="F144" s="79"/>
      <c r="G144" s="22"/>
      <c r="H144" s="43"/>
      <c r="I144" s="43"/>
    </row>
    <row r="145" spans="1:11" x14ac:dyDescent="0.25">
      <c r="A145" s="77"/>
      <c r="B145" s="77"/>
      <c r="C145" s="51"/>
      <c r="D145" s="51"/>
      <c r="E145" s="51"/>
      <c r="F145" s="77"/>
      <c r="G145" s="77"/>
      <c r="H145" s="43"/>
      <c r="I145" s="43"/>
      <c r="J145" s="32"/>
    </row>
    <row r="146" spans="1:11" x14ac:dyDescent="0.25">
      <c r="A146" s="117" t="s">
        <v>110</v>
      </c>
      <c r="B146" s="77"/>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67" t="s">
        <v>0</v>
      </c>
      <c r="B148" s="268"/>
      <c r="C148" s="268"/>
      <c r="D148" s="268"/>
      <c r="E148" s="268"/>
      <c r="F148" s="269"/>
      <c r="G148" s="41">
        <v>0</v>
      </c>
      <c r="H148" s="222">
        <f>G148/60</f>
        <v>0</v>
      </c>
      <c r="I148" s="223"/>
      <c r="J148" s="35"/>
    </row>
    <row r="149" spans="1:11" x14ac:dyDescent="0.25">
      <c r="A149" s="267" t="s">
        <v>0</v>
      </c>
      <c r="B149" s="268"/>
      <c r="C149" s="268"/>
      <c r="D149" s="268"/>
      <c r="E149" s="268"/>
      <c r="F149" s="269"/>
      <c r="G149" s="41">
        <v>0</v>
      </c>
      <c r="H149" s="222">
        <f t="shared" ref="H149:H157" si="0">G149/60</f>
        <v>0</v>
      </c>
      <c r="I149" s="223"/>
      <c r="J149" s="35"/>
    </row>
    <row r="150" spans="1:11" x14ac:dyDescent="0.25">
      <c r="A150" s="267" t="s">
        <v>0</v>
      </c>
      <c r="B150" s="268"/>
      <c r="C150" s="268"/>
      <c r="D150" s="268"/>
      <c r="E150" s="268"/>
      <c r="F150" s="269"/>
      <c r="G150" s="41">
        <v>0</v>
      </c>
      <c r="H150" s="222">
        <f t="shared" si="0"/>
        <v>0</v>
      </c>
      <c r="I150" s="223"/>
      <c r="J150" s="35"/>
    </row>
    <row r="151" spans="1:11" x14ac:dyDescent="0.25">
      <c r="A151" s="267" t="s">
        <v>0</v>
      </c>
      <c r="B151" s="268"/>
      <c r="C151" s="268"/>
      <c r="D151" s="268"/>
      <c r="E151" s="268"/>
      <c r="F151" s="269"/>
      <c r="G151" s="41">
        <v>0</v>
      </c>
      <c r="H151" s="222">
        <f t="shared" si="0"/>
        <v>0</v>
      </c>
      <c r="I151" s="223"/>
      <c r="J151" s="35"/>
    </row>
    <row r="152" spans="1:11" x14ac:dyDescent="0.25">
      <c r="A152" s="267" t="s">
        <v>0</v>
      </c>
      <c r="B152" s="268"/>
      <c r="C152" s="268"/>
      <c r="D152" s="268"/>
      <c r="E152" s="268"/>
      <c r="F152" s="269"/>
      <c r="G152" s="41">
        <v>0</v>
      </c>
      <c r="H152" s="222">
        <f t="shared" si="0"/>
        <v>0</v>
      </c>
      <c r="I152" s="223"/>
      <c r="J152" s="35"/>
    </row>
    <row r="153" spans="1:11" x14ac:dyDescent="0.25">
      <c r="A153" s="267" t="s">
        <v>0</v>
      </c>
      <c r="B153" s="268"/>
      <c r="C153" s="268"/>
      <c r="D153" s="268"/>
      <c r="E153" s="268"/>
      <c r="F153" s="269"/>
      <c r="G153" s="41">
        <v>0</v>
      </c>
      <c r="H153" s="222">
        <f t="shared" si="0"/>
        <v>0</v>
      </c>
      <c r="I153" s="223"/>
      <c r="J153" s="35"/>
    </row>
    <row r="154" spans="1:11" x14ac:dyDescent="0.25">
      <c r="A154" s="267" t="s">
        <v>0</v>
      </c>
      <c r="B154" s="268"/>
      <c r="C154" s="268"/>
      <c r="D154" s="268"/>
      <c r="E154" s="268"/>
      <c r="F154" s="269"/>
      <c r="G154" s="41">
        <v>0</v>
      </c>
      <c r="H154" s="222">
        <f t="shared" si="0"/>
        <v>0</v>
      </c>
      <c r="I154" s="223"/>
      <c r="J154" s="35"/>
    </row>
    <row r="155" spans="1:11" x14ac:dyDescent="0.25">
      <c r="A155" s="267" t="s">
        <v>0</v>
      </c>
      <c r="B155" s="268"/>
      <c r="C155" s="268"/>
      <c r="D155" s="268"/>
      <c r="E155" s="268"/>
      <c r="F155" s="269"/>
      <c r="G155" s="41">
        <v>0</v>
      </c>
      <c r="H155" s="222">
        <f t="shared" si="0"/>
        <v>0</v>
      </c>
      <c r="I155" s="223"/>
      <c r="J155" s="35"/>
    </row>
    <row r="156" spans="1:11" x14ac:dyDescent="0.25">
      <c r="A156" s="267" t="s">
        <v>0</v>
      </c>
      <c r="B156" s="268"/>
      <c r="C156" s="268"/>
      <c r="D156" s="268"/>
      <c r="E156" s="268"/>
      <c r="F156" s="269"/>
      <c r="G156" s="41">
        <v>0</v>
      </c>
      <c r="H156" s="222">
        <f t="shared" si="0"/>
        <v>0</v>
      </c>
      <c r="I156" s="223"/>
      <c r="J156" s="35"/>
    </row>
    <row r="157" spans="1:11" x14ac:dyDescent="0.25">
      <c r="A157" s="267" t="s">
        <v>0</v>
      </c>
      <c r="B157" s="268"/>
      <c r="C157" s="268"/>
      <c r="D157" s="268"/>
      <c r="E157" s="268"/>
      <c r="F157" s="269"/>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0</v>
      </c>
      <c r="I159" s="219"/>
      <c r="J159" s="35"/>
    </row>
    <row r="160" spans="1:11" x14ac:dyDescent="0.25">
      <c r="A160" s="80"/>
      <c r="B160" s="80"/>
      <c r="C160" s="172"/>
      <c r="D160" s="172"/>
      <c r="E160" s="172"/>
      <c r="F160" s="92" t="s">
        <v>119</v>
      </c>
      <c r="G160" s="40">
        <v>0</v>
      </c>
      <c r="H160" s="220">
        <f>H159*G160</f>
        <v>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6"/>
      <c r="G162" s="40"/>
      <c r="H162" s="64"/>
      <c r="I162" s="64"/>
      <c r="J162" s="35"/>
    </row>
    <row r="163" spans="1:10" x14ac:dyDescent="0.25">
      <c r="A163" s="120" t="s">
        <v>124</v>
      </c>
      <c r="B163" s="39"/>
      <c r="C163" s="173"/>
      <c r="D163" s="173"/>
      <c r="E163" s="173"/>
      <c r="F163" s="76"/>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67" t="s">
        <v>0</v>
      </c>
      <c r="B165" s="268"/>
      <c r="C165" s="268"/>
      <c r="D165" s="268"/>
      <c r="E165" s="268"/>
      <c r="F165" s="269"/>
      <c r="G165" s="41">
        <v>0</v>
      </c>
      <c r="H165" s="239">
        <f>G165/60</f>
        <v>0</v>
      </c>
      <c r="I165" s="240"/>
      <c r="J165" s="35"/>
    </row>
    <row r="166" spans="1:10" x14ac:dyDescent="0.25">
      <c r="A166" s="267" t="s">
        <v>0</v>
      </c>
      <c r="B166" s="268"/>
      <c r="C166" s="268"/>
      <c r="D166" s="268"/>
      <c r="E166" s="268"/>
      <c r="F166" s="269"/>
      <c r="G166" s="41">
        <v>0</v>
      </c>
      <c r="H166" s="239">
        <f t="shared" ref="H166:H174" si="2">G166/60</f>
        <v>0</v>
      </c>
      <c r="I166" s="240"/>
      <c r="J166" s="35"/>
    </row>
    <row r="167" spans="1:10" x14ac:dyDescent="0.25">
      <c r="A167" s="267" t="s">
        <v>0</v>
      </c>
      <c r="B167" s="268"/>
      <c r="C167" s="268"/>
      <c r="D167" s="268"/>
      <c r="E167" s="268"/>
      <c r="F167" s="269"/>
      <c r="G167" s="41">
        <v>0</v>
      </c>
      <c r="H167" s="239">
        <f t="shared" si="2"/>
        <v>0</v>
      </c>
      <c r="I167" s="240"/>
      <c r="J167" s="35"/>
    </row>
    <row r="168" spans="1:10" x14ac:dyDescent="0.25">
      <c r="A168" s="267" t="s">
        <v>0</v>
      </c>
      <c r="B168" s="268"/>
      <c r="C168" s="268"/>
      <c r="D168" s="268"/>
      <c r="E168" s="268"/>
      <c r="F168" s="269"/>
      <c r="G168" s="41">
        <v>0</v>
      </c>
      <c r="H168" s="239">
        <f t="shared" si="2"/>
        <v>0</v>
      </c>
      <c r="I168" s="240"/>
      <c r="J168" s="35"/>
    </row>
    <row r="169" spans="1:10" x14ac:dyDescent="0.25">
      <c r="A169" s="267" t="s">
        <v>0</v>
      </c>
      <c r="B169" s="268"/>
      <c r="C169" s="268"/>
      <c r="D169" s="268"/>
      <c r="E169" s="268"/>
      <c r="F169" s="269"/>
      <c r="G169" s="41">
        <v>0</v>
      </c>
      <c r="H169" s="239">
        <f t="shared" si="2"/>
        <v>0</v>
      </c>
      <c r="I169" s="240"/>
      <c r="J169" s="35"/>
    </row>
    <row r="170" spans="1:10" x14ac:dyDescent="0.25">
      <c r="A170" s="267" t="s">
        <v>0</v>
      </c>
      <c r="B170" s="268"/>
      <c r="C170" s="268"/>
      <c r="D170" s="268"/>
      <c r="E170" s="268"/>
      <c r="F170" s="269"/>
      <c r="G170" s="41">
        <v>0</v>
      </c>
      <c r="H170" s="239">
        <f t="shared" si="2"/>
        <v>0</v>
      </c>
      <c r="I170" s="240"/>
      <c r="J170" s="35"/>
    </row>
    <row r="171" spans="1:10" x14ac:dyDescent="0.25">
      <c r="A171" s="267" t="s">
        <v>0</v>
      </c>
      <c r="B171" s="268"/>
      <c r="C171" s="268"/>
      <c r="D171" s="268"/>
      <c r="E171" s="268"/>
      <c r="F171" s="269"/>
      <c r="G171" s="41">
        <v>0</v>
      </c>
      <c r="H171" s="239">
        <f t="shared" si="2"/>
        <v>0</v>
      </c>
      <c r="I171" s="240"/>
      <c r="J171" s="35"/>
    </row>
    <row r="172" spans="1:10" x14ac:dyDescent="0.25">
      <c r="A172" s="267" t="s">
        <v>0</v>
      </c>
      <c r="B172" s="268"/>
      <c r="C172" s="268"/>
      <c r="D172" s="268"/>
      <c r="E172" s="268"/>
      <c r="F172" s="269"/>
      <c r="G172" s="41">
        <v>0</v>
      </c>
      <c r="H172" s="239">
        <f t="shared" si="2"/>
        <v>0</v>
      </c>
      <c r="I172" s="240"/>
      <c r="J172" s="35"/>
    </row>
    <row r="173" spans="1:10" x14ac:dyDescent="0.25">
      <c r="A173" s="267" t="s">
        <v>0</v>
      </c>
      <c r="B173" s="268"/>
      <c r="C173" s="268"/>
      <c r="D173" s="268"/>
      <c r="E173" s="268"/>
      <c r="F173" s="269"/>
      <c r="G173" s="41">
        <v>0</v>
      </c>
      <c r="H173" s="239">
        <f t="shared" ref="H173" si="3">G173/60</f>
        <v>0</v>
      </c>
      <c r="I173" s="240"/>
      <c r="J173" s="35"/>
    </row>
    <row r="174" spans="1:10" x14ac:dyDescent="0.25">
      <c r="A174" s="267" t="s">
        <v>0</v>
      </c>
      <c r="B174" s="268"/>
      <c r="C174" s="268"/>
      <c r="D174" s="268"/>
      <c r="E174" s="268"/>
      <c r="F174" s="269"/>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67" t="s">
        <v>0</v>
      </c>
      <c r="B181" s="268"/>
      <c r="C181" s="268"/>
      <c r="D181" s="268"/>
      <c r="E181" s="268"/>
      <c r="F181" s="269"/>
      <c r="G181" s="41">
        <v>0</v>
      </c>
      <c r="H181" s="222">
        <f>G181/60</f>
        <v>0</v>
      </c>
      <c r="I181" s="223"/>
      <c r="J181" s="35"/>
    </row>
    <row r="182" spans="1:11" hidden="1" x14ac:dyDescent="0.25">
      <c r="A182" s="267" t="s">
        <v>0</v>
      </c>
      <c r="B182" s="268"/>
      <c r="C182" s="268"/>
      <c r="D182" s="268"/>
      <c r="E182" s="268"/>
      <c r="F182" s="269"/>
      <c r="G182" s="41">
        <v>0</v>
      </c>
      <c r="H182" s="222">
        <f t="shared" ref="H182:H191" si="4">G182/60</f>
        <v>0</v>
      </c>
      <c r="I182" s="223"/>
      <c r="J182" s="35"/>
    </row>
    <row r="183" spans="1:11" hidden="1" x14ac:dyDescent="0.25">
      <c r="A183" s="267" t="s">
        <v>0</v>
      </c>
      <c r="B183" s="268"/>
      <c r="C183" s="268"/>
      <c r="D183" s="268"/>
      <c r="E183" s="268"/>
      <c r="F183" s="269"/>
      <c r="G183" s="41">
        <v>0</v>
      </c>
      <c r="H183" s="222">
        <f t="shared" si="4"/>
        <v>0</v>
      </c>
      <c r="I183" s="223"/>
      <c r="J183" s="35"/>
    </row>
    <row r="184" spans="1:11" hidden="1" x14ac:dyDescent="0.25">
      <c r="A184" s="267" t="s">
        <v>0</v>
      </c>
      <c r="B184" s="268"/>
      <c r="C184" s="268"/>
      <c r="D184" s="268"/>
      <c r="E184" s="268"/>
      <c r="F184" s="269"/>
      <c r="G184" s="41">
        <v>0</v>
      </c>
      <c r="H184" s="222">
        <f t="shared" si="4"/>
        <v>0</v>
      </c>
      <c r="I184" s="223"/>
      <c r="J184" s="35"/>
    </row>
    <row r="185" spans="1:11" hidden="1" x14ac:dyDescent="0.25">
      <c r="A185" s="267" t="s">
        <v>0</v>
      </c>
      <c r="B185" s="268"/>
      <c r="C185" s="268"/>
      <c r="D185" s="268"/>
      <c r="E185" s="268"/>
      <c r="F185" s="269"/>
      <c r="G185" s="41">
        <v>0</v>
      </c>
      <c r="H185" s="222">
        <f t="shared" si="4"/>
        <v>0</v>
      </c>
      <c r="I185" s="223"/>
      <c r="J185" s="35"/>
    </row>
    <row r="186" spans="1:11" hidden="1" x14ac:dyDescent="0.25">
      <c r="A186" s="267" t="s">
        <v>0</v>
      </c>
      <c r="B186" s="268"/>
      <c r="C186" s="268"/>
      <c r="D186" s="268"/>
      <c r="E186" s="268"/>
      <c r="F186" s="269"/>
      <c r="G186" s="41">
        <v>0</v>
      </c>
      <c r="H186" s="222">
        <f t="shared" si="4"/>
        <v>0</v>
      </c>
      <c r="I186" s="223"/>
      <c r="J186" s="35"/>
    </row>
    <row r="187" spans="1:11" hidden="1" x14ac:dyDescent="0.25">
      <c r="A187" s="267" t="s">
        <v>0</v>
      </c>
      <c r="B187" s="268"/>
      <c r="C187" s="268"/>
      <c r="D187" s="268"/>
      <c r="E187" s="268"/>
      <c r="F187" s="269"/>
      <c r="G187" s="41">
        <v>0</v>
      </c>
      <c r="H187" s="222">
        <f t="shared" si="4"/>
        <v>0</v>
      </c>
      <c r="I187" s="223"/>
      <c r="J187" s="35"/>
    </row>
    <row r="188" spans="1:11" hidden="1" x14ac:dyDescent="0.25">
      <c r="A188" s="267" t="s">
        <v>0</v>
      </c>
      <c r="B188" s="268"/>
      <c r="C188" s="268"/>
      <c r="D188" s="268"/>
      <c r="E188" s="268"/>
      <c r="F188" s="269"/>
      <c r="G188" s="41">
        <v>0</v>
      </c>
      <c r="H188" s="222">
        <f t="shared" si="4"/>
        <v>0</v>
      </c>
      <c r="I188" s="223"/>
      <c r="J188" s="35"/>
    </row>
    <row r="189" spans="1:11" hidden="1" x14ac:dyDescent="0.25">
      <c r="A189" s="267" t="s">
        <v>0</v>
      </c>
      <c r="B189" s="268"/>
      <c r="C189" s="268"/>
      <c r="D189" s="268"/>
      <c r="E189" s="268"/>
      <c r="F189" s="269"/>
      <c r="G189" s="41">
        <v>0</v>
      </c>
      <c r="H189" s="222">
        <f t="shared" si="4"/>
        <v>0</v>
      </c>
      <c r="I189" s="223"/>
      <c r="J189" s="35"/>
    </row>
    <row r="190" spans="1:11" hidden="1" x14ac:dyDescent="0.25">
      <c r="A190" s="267" t="s">
        <v>0</v>
      </c>
      <c r="B190" s="268"/>
      <c r="C190" s="268"/>
      <c r="D190" s="268"/>
      <c r="E190" s="268"/>
      <c r="F190" s="269"/>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67" t="s">
        <v>0</v>
      </c>
      <c r="B198" s="268"/>
      <c r="C198" s="268"/>
      <c r="D198" s="268"/>
      <c r="E198" s="268"/>
      <c r="F198" s="269"/>
      <c r="G198" s="41">
        <v>0</v>
      </c>
      <c r="H198" s="222">
        <f>G198/60</f>
        <v>0</v>
      </c>
      <c r="I198" s="223"/>
      <c r="J198" s="35"/>
    </row>
    <row r="199" spans="1:11" hidden="1" x14ac:dyDescent="0.25">
      <c r="A199" s="267" t="s">
        <v>0</v>
      </c>
      <c r="B199" s="268"/>
      <c r="C199" s="268"/>
      <c r="D199" s="268"/>
      <c r="E199" s="268"/>
      <c r="F199" s="269"/>
      <c r="G199" s="41">
        <v>0</v>
      </c>
      <c r="H199" s="222">
        <f t="shared" ref="H199:H207" si="5">G199/60</f>
        <v>0</v>
      </c>
      <c r="I199" s="223"/>
      <c r="J199" s="35"/>
    </row>
    <row r="200" spans="1:11" hidden="1" x14ac:dyDescent="0.25">
      <c r="A200" s="267" t="s">
        <v>0</v>
      </c>
      <c r="B200" s="268"/>
      <c r="C200" s="268"/>
      <c r="D200" s="268"/>
      <c r="E200" s="268"/>
      <c r="F200" s="269"/>
      <c r="G200" s="41">
        <v>0</v>
      </c>
      <c r="H200" s="222">
        <f t="shared" si="5"/>
        <v>0</v>
      </c>
      <c r="I200" s="223"/>
      <c r="J200" s="35"/>
    </row>
    <row r="201" spans="1:11" hidden="1" x14ac:dyDescent="0.25">
      <c r="A201" s="267" t="s">
        <v>0</v>
      </c>
      <c r="B201" s="268"/>
      <c r="C201" s="268"/>
      <c r="D201" s="268"/>
      <c r="E201" s="268"/>
      <c r="F201" s="269"/>
      <c r="G201" s="41">
        <v>0</v>
      </c>
      <c r="H201" s="222">
        <f t="shared" si="5"/>
        <v>0</v>
      </c>
      <c r="I201" s="223"/>
      <c r="J201" s="35"/>
    </row>
    <row r="202" spans="1:11" hidden="1" x14ac:dyDescent="0.25">
      <c r="A202" s="267" t="s">
        <v>0</v>
      </c>
      <c r="B202" s="268"/>
      <c r="C202" s="268"/>
      <c r="D202" s="268"/>
      <c r="E202" s="268"/>
      <c r="F202" s="269"/>
      <c r="G202" s="41">
        <v>0</v>
      </c>
      <c r="H202" s="222">
        <f t="shared" si="5"/>
        <v>0</v>
      </c>
      <c r="I202" s="223"/>
      <c r="J202" s="35"/>
    </row>
    <row r="203" spans="1:11" hidden="1" x14ac:dyDescent="0.25">
      <c r="A203" s="267" t="s">
        <v>0</v>
      </c>
      <c r="B203" s="268"/>
      <c r="C203" s="268"/>
      <c r="D203" s="268"/>
      <c r="E203" s="268"/>
      <c r="F203" s="269"/>
      <c r="G203" s="41">
        <v>0</v>
      </c>
      <c r="H203" s="222">
        <f t="shared" si="5"/>
        <v>0</v>
      </c>
      <c r="I203" s="223"/>
      <c r="J203" s="35"/>
    </row>
    <row r="204" spans="1:11" hidden="1" x14ac:dyDescent="0.25">
      <c r="A204" s="267" t="s">
        <v>0</v>
      </c>
      <c r="B204" s="268"/>
      <c r="C204" s="268"/>
      <c r="D204" s="268"/>
      <c r="E204" s="268"/>
      <c r="F204" s="269"/>
      <c r="G204" s="41">
        <v>0</v>
      </c>
      <c r="H204" s="222">
        <f t="shared" si="5"/>
        <v>0</v>
      </c>
      <c r="I204" s="223"/>
      <c r="J204" s="35"/>
    </row>
    <row r="205" spans="1:11" hidden="1" x14ac:dyDescent="0.25">
      <c r="A205" s="267" t="s">
        <v>0</v>
      </c>
      <c r="B205" s="268"/>
      <c r="C205" s="268"/>
      <c r="D205" s="268"/>
      <c r="E205" s="268"/>
      <c r="F205" s="269"/>
      <c r="G205" s="41">
        <v>0</v>
      </c>
      <c r="H205" s="222">
        <f t="shared" si="5"/>
        <v>0</v>
      </c>
      <c r="I205" s="223"/>
      <c r="J205" s="35"/>
    </row>
    <row r="206" spans="1:11" hidden="1" x14ac:dyDescent="0.25">
      <c r="A206" s="267" t="s">
        <v>0</v>
      </c>
      <c r="B206" s="268"/>
      <c r="C206" s="268"/>
      <c r="D206" s="268"/>
      <c r="E206" s="268"/>
      <c r="F206" s="269"/>
      <c r="G206" s="41">
        <v>0</v>
      </c>
      <c r="H206" s="222">
        <f t="shared" si="5"/>
        <v>0</v>
      </c>
      <c r="I206" s="223"/>
      <c r="J206" s="35"/>
    </row>
    <row r="207" spans="1:11" hidden="1" x14ac:dyDescent="0.25">
      <c r="A207" s="267" t="s">
        <v>0</v>
      </c>
      <c r="B207" s="268"/>
      <c r="C207" s="268"/>
      <c r="D207" s="268"/>
      <c r="E207" s="268"/>
      <c r="F207" s="269"/>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0</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73" t="s">
        <v>0</v>
      </c>
      <c r="B216" s="273"/>
      <c r="C216" s="273"/>
      <c r="D216" s="273"/>
      <c r="E216" s="273"/>
      <c r="F216" s="273"/>
      <c r="G216" s="273"/>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0</v>
      </c>
      <c r="I218" s="271"/>
    </row>
    <row r="219" spans="1:10" x14ac:dyDescent="0.25">
      <c r="A219" s="2" t="s">
        <v>0</v>
      </c>
      <c r="H219" s="86" t="s">
        <v>0</v>
      </c>
      <c r="I219" s="86"/>
    </row>
  </sheetData>
  <sheetProtection password="CEEF" sheet="1" objects="1" scenarios="1" formatRows="0"/>
  <mergeCells count="234">
    <mergeCell ref="A2:N2"/>
    <mergeCell ref="C26:D26"/>
    <mergeCell ref="C46:D46"/>
    <mergeCell ref="C66:D66"/>
    <mergeCell ref="C86:D86"/>
    <mergeCell ref="C106:D106"/>
    <mergeCell ref="C126:D126"/>
    <mergeCell ref="A204:F204"/>
    <mergeCell ref="A3:B3"/>
    <mergeCell ref="C6:D6"/>
    <mergeCell ref="J4:N4"/>
    <mergeCell ref="A155:F155"/>
    <mergeCell ref="H159:I159"/>
    <mergeCell ref="A122:F122"/>
    <mergeCell ref="A123:F123"/>
    <mergeCell ref="A142:F142"/>
    <mergeCell ref="H147:I147"/>
    <mergeCell ref="H148:I148"/>
    <mergeCell ref="H157:I157"/>
    <mergeCell ref="H158:I158"/>
    <mergeCell ref="H150:I150"/>
    <mergeCell ref="H151:I151"/>
    <mergeCell ref="H152:I152"/>
    <mergeCell ref="A159:G159"/>
    <mergeCell ref="A27:B27"/>
    <mergeCell ref="A28:B28"/>
    <mergeCell ref="A29:B29"/>
    <mergeCell ref="A30:B30"/>
    <mergeCell ref="A31:B31"/>
    <mergeCell ref="C5:D5"/>
    <mergeCell ref="H5:I5"/>
    <mergeCell ref="A22:F22"/>
    <mergeCell ref="A7:B7"/>
    <mergeCell ref="A8:B8"/>
    <mergeCell ref="A9:B9"/>
    <mergeCell ref="A10:B10"/>
    <mergeCell ref="A11:B11"/>
    <mergeCell ref="A12:B12"/>
    <mergeCell ref="A13:B13"/>
    <mergeCell ref="A15:B15"/>
    <mergeCell ref="A16:B16"/>
    <mergeCell ref="A17:B17"/>
    <mergeCell ref="A18:B18"/>
    <mergeCell ref="A19:B19"/>
    <mergeCell ref="A20:B20"/>
    <mergeCell ref="A21:B21"/>
    <mergeCell ref="A158:F158"/>
    <mergeCell ref="A206:F206"/>
    <mergeCell ref="A173:F173"/>
    <mergeCell ref="A174:F174"/>
    <mergeCell ref="A181:F181"/>
    <mergeCell ref="A182:F182"/>
    <mergeCell ref="A183:F183"/>
    <mergeCell ref="A184:F184"/>
    <mergeCell ref="A185:F185"/>
    <mergeCell ref="A186:F186"/>
    <mergeCell ref="A187:F187"/>
    <mergeCell ref="A188:F188"/>
    <mergeCell ref="A189:F189"/>
    <mergeCell ref="A190:F190"/>
    <mergeCell ref="A198:F198"/>
    <mergeCell ref="A199:F199"/>
    <mergeCell ref="A200:F200"/>
    <mergeCell ref="A201:F201"/>
    <mergeCell ref="A202:F202"/>
    <mergeCell ref="A203:F203"/>
    <mergeCell ref="A191:F191"/>
    <mergeCell ref="A205:F205"/>
    <mergeCell ref="A1:N1"/>
    <mergeCell ref="H218:I218"/>
    <mergeCell ref="A23:F23"/>
    <mergeCell ref="A143:F143"/>
    <mergeCell ref="A42:F42"/>
    <mergeCell ref="A43:F43"/>
    <mergeCell ref="A62:F62"/>
    <mergeCell ref="A63:F63"/>
    <mergeCell ref="A82:F82"/>
    <mergeCell ref="A83:F83"/>
    <mergeCell ref="A102:F102"/>
    <mergeCell ref="A103:F103"/>
    <mergeCell ref="H166:I166"/>
    <mergeCell ref="H167:I167"/>
    <mergeCell ref="H149:I149"/>
    <mergeCell ref="H164:I164"/>
    <mergeCell ref="H156:I156"/>
    <mergeCell ref="A148:F148"/>
    <mergeCell ref="A149:F149"/>
    <mergeCell ref="A150:F150"/>
    <mergeCell ref="A151:F151"/>
    <mergeCell ref="A152:F152"/>
    <mergeCell ref="A153:F153"/>
    <mergeCell ref="A154:F154"/>
    <mergeCell ref="H154:I154"/>
    <mergeCell ref="H155:I155"/>
    <mergeCell ref="H153:I153"/>
    <mergeCell ref="A128:B128"/>
    <mergeCell ref="A156:F156"/>
    <mergeCell ref="A157:F157"/>
    <mergeCell ref="A140:B140"/>
    <mergeCell ref="A141:B141"/>
    <mergeCell ref="A135:B135"/>
    <mergeCell ref="A136:B136"/>
    <mergeCell ref="A137:B137"/>
    <mergeCell ref="A138:B138"/>
    <mergeCell ref="A139:B139"/>
    <mergeCell ref="A129:B129"/>
    <mergeCell ref="A130:B130"/>
    <mergeCell ref="A131:B131"/>
    <mergeCell ref="A132:B132"/>
    <mergeCell ref="A133:B133"/>
    <mergeCell ref="H198:I198"/>
    <mergeCell ref="H199:I199"/>
    <mergeCell ref="H200:I200"/>
    <mergeCell ref="H190:I190"/>
    <mergeCell ref="H191:I191"/>
    <mergeCell ref="H193:I193"/>
    <mergeCell ref="H197:I197"/>
    <mergeCell ref="H176:I176"/>
    <mergeCell ref="H172:I172"/>
    <mergeCell ref="H174:I174"/>
    <mergeCell ref="H186:I186"/>
    <mergeCell ref="H187:I187"/>
    <mergeCell ref="H188:I188"/>
    <mergeCell ref="H189:I189"/>
    <mergeCell ref="H160:I160"/>
    <mergeCell ref="A175:G175"/>
    <mergeCell ref="H175:I175"/>
    <mergeCell ref="H171:I171"/>
    <mergeCell ref="H173:I173"/>
    <mergeCell ref="H165:I165"/>
    <mergeCell ref="A192:G192"/>
    <mergeCell ref="H192:I192"/>
    <mergeCell ref="H180:I180"/>
    <mergeCell ref="H181:I181"/>
    <mergeCell ref="H182:I182"/>
    <mergeCell ref="H183:I183"/>
    <mergeCell ref="H184:I184"/>
    <mergeCell ref="H185:I185"/>
    <mergeCell ref="H169:I169"/>
    <mergeCell ref="H170:I170"/>
    <mergeCell ref="A165:F165"/>
    <mergeCell ref="A166:F166"/>
    <mergeCell ref="A167:F167"/>
    <mergeCell ref="A168:F168"/>
    <mergeCell ref="A169:F169"/>
    <mergeCell ref="A170:F170"/>
    <mergeCell ref="A171:F171"/>
    <mergeCell ref="A172:F172"/>
    <mergeCell ref="H217:I217"/>
    <mergeCell ref="H207:I207"/>
    <mergeCell ref="A208:G208"/>
    <mergeCell ref="H208:I208"/>
    <mergeCell ref="H209:I209"/>
    <mergeCell ref="A216:G216"/>
    <mergeCell ref="H216:I216"/>
    <mergeCell ref="H215:I215"/>
    <mergeCell ref="A215:G215"/>
    <mergeCell ref="A213:G213"/>
    <mergeCell ref="H213:I213"/>
    <mergeCell ref="H212:I212"/>
    <mergeCell ref="A207:F207"/>
    <mergeCell ref="H206:I206"/>
    <mergeCell ref="H204:I204"/>
    <mergeCell ref="H205:I205"/>
    <mergeCell ref="H201:I201"/>
    <mergeCell ref="H202:I202"/>
    <mergeCell ref="H168:I168"/>
    <mergeCell ref="H203:I203"/>
    <mergeCell ref="A33:B33"/>
    <mergeCell ref="A35:B35"/>
    <mergeCell ref="A36:B36"/>
    <mergeCell ref="A37:B37"/>
    <mergeCell ref="A38:B38"/>
    <mergeCell ref="A57:B57"/>
    <mergeCell ref="A58:B58"/>
    <mergeCell ref="A59:B59"/>
    <mergeCell ref="A81:B81"/>
    <mergeCell ref="A87:B87"/>
    <mergeCell ref="A88:B88"/>
    <mergeCell ref="A89:B89"/>
    <mergeCell ref="A90:B90"/>
    <mergeCell ref="A77:B77"/>
    <mergeCell ref="A78:B78"/>
    <mergeCell ref="A79:B79"/>
    <mergeCell ref="A80:B80"/>
    <mergeCell ref="A32:B32"/>
    <mergeCell ref="A49:B49"/>
    <mergeCell ref="A50:B50"/>
    <mergeCell ref="A51:B51"/>
    <mergeCell ref="A76:B76"/>
    <mergeCell ref="A52:B52"/>
    <mergeCell ref="A53:B53"/>
    <mergeCell ref="A39:B39"/>
    <mergeCell ref="A40:B40"/>
    <mergeCell ref="A41:B41"/>
    <mergeCell ref="A47:B47"/>
    <mergeCell ref="A48:B48"/>
    <mergeCell ref="A60:B60"/>
    <mergeCell ref="A61:B61"/>
    <mergeCell ref="A70:B70"/>
    <mergeCell ref="A71:B71"/>
    <mergeCell ref="A72:B72"/>
    <mergeCell ref="A73:B73"/>
    <mergeCell ref="A75:B75"/>
    <mergeCell ref="A67:B67"/>
    <mergeCell ref="A68:B68"/>
    <mergeCell ref="A107:B107"/>
    <mergeCell ref="A108:B108"/>
    <mergeCell ref="A109:B109"/>
    <mergeCell ref="A110:B110"/>
    <mergeCell ref="A111:B111"/>
    <mergeCell ref="A69:B69"/>
    <mergeCell ref="A55:B55"/>
    <mergeCell ref="A56:B56"/>
    <mergeCell ref="A100:B100"/>
    <mergeCell ref="A101:B101"/>
    <mergeCell ref="A91:B91"/>
    <mergeCell ref="A92:B92"/>
    <mergeCell ref="A93:B93"/>
    <mergeCell ref="A95:B95"/>
    <mergeCell ref="A96:B96"/>
    <mergeCell ref="A97:B97"/>
    <mergeCell ref="A98:B98"/>
    <mergeCell ref="A99:B99"/>
    <mergeCell ref="A118:B118"/>
    <mergeCell ref="A119:B119"/>
    <mergeCell ref="A120:B120"/>
    <mergeCell ref="A121:B121"/>
    <mergeCell ref="A127:B127"/>
    <mergeCell ref="A112:B112"/>
    <mergeCell ref="A113:B113"/>
    <mergeCell ref="A115:B115"/>
    <mergeCell ref="A116:B116"/>
    <mergeCell ref="A117:B117"/>
  </mergeCells>
  <pageMargins left="0.70866141732283505" right="0.70866141732283505" top="0.74803149606299202" bottom="0.74803149606299202" header="0.31496062992126" footer="0.31496062992126"/>
  <pageSetup orientation="landscape" horizontalDpi="4294967294" verticalDpi="0" r:id="rId1"/>
  <headerFooter differentFirst="1">
    <oddHeader>&amp;L&amp;"-,Gras italique" &amp;C&amp;"+,Gras italique"&amp;8Présences 2016
Paie : 18</oddHeader>
    <oddFooter xml:space="preserve">&amp;C &amp;P / 7&amp;R </oddFooter>
    <firstHeader xml:space="preserve">&amp;L&amp;"-,Gras" &amp;C&amp;"-,Gras italique"&amp;16 </firstHeader>
    <firstFooter xml:space="preserve">&amp;C </firstFooter>
  </headerFooter>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0">
    <tabColor theme="0" tint="-0.14999847407452621"/>
  </sheetPr>
  <dimension ref="A1:Q219"/>
  <sheetViews>
    <sheetView showGridLines="0" zoomScaleNormal="100" zoomScalePageLayoutView="140" workbookViewId="0">
      <pane ySplit="5" topLeftCell="A6" activePane="bottomLeft" state="frozen"/>
      <selection activeCell="R16" sqref="R16"/>
      <selection pane="bottomLeft" activeCell="R16" sqref="R16"/>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145</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'18'!I126+1</f>
        <v>42611</v>
      </c>
      <c r="I6" s="81">
        <f>H126+1</f>
        <v>42618</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f>SUMPRODUCT(($H7="r")*(G7)+($I7="r")*(G7))+'18'!J7-K7-M7</f>
        <v>0</v>
      </c>
      <c r="K7" s="138">
        <v>0</v>
      </c>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SUMPRODUCT(($H8="r")*(G8)+($I8="r")*(G8))+'18'!J8-K8-M8</f>
        <v>0</v>
      </c>
      <c r="K8" s="138">
        <v>0</v>
      </c>
      <c r="L8" s="139"/>
      <c r="M8" s="132">
        <v>0</v>
      </c>
      <c r="N8" s="133"/>
    </row>
    <row r="9" spans="1:15" ht="14.25" customHeight="1" x14ac:dyDescent="0.25">
      <c r="A9" s="206" t="s">
        <v>15</v>
      </c>
      <c r="B9" s="207"/>
      <c r="C9" s="52" t="s">
        <v>0</v>
      </c>
      <c r="D9" s="52"/>
      <c r="E9" s="193"/>
      <c r="F9" s="14" t="s">
        <v>75</v>
      </c>
      <c r="G9" s="54">
        <v>0</v>
      </c>
      <c r="H9" s="148" t="s">
        <v>0</v>
      </c>
      <c r="I9" s="153" t="s">
        <v>0</v>
      </c>
      <c r="J9" s="66">
        <f>SUMPRODUCT(($H9="r")*(G9)+($I9="r")*(G9))+'18'!J9-K9-M9</f>
        <v>0</v>
      </c>
      <c r="K9" s="138">
        <v>0</v>
      </c>
      <c r="L9" s="139"/>
      <c r="M9" s="132">
        <v>0</v>
      </c>
      <c r="N9" s="133"/>
    </row>
    <row r="10" spans="1:15" ht="14.25" customHeight="1" x14ac:dyDescent="0.25">
      <c r="A10" s="206" t="s">
        <v>155</v>
      </c>
      <c r="B10" s="207"/>
      <c r="C10" s="52" t="s">
        <v>0</v>
      </c>
      <c r="D10" s="52"/>
      <c r="E10" s="193"/>
      <c r="F10" s="14" t="s">
        <v>156</v>
      </c>
      <c r="G10" s="54">
        <v>45</v>
      </c>
      <c r="H10" s="148" t="s">
        <v>0</v>
      </c>
      <c r="I10" s="153" t="s">
        <v>0</v>
      </c>
      <c r="J10" s="66">
        <f>SUMPRODUCT(($H10="r")*(G10)+($I10="r")*(G10))+'18'!J10-K10-M10</f>
        <v>0</v>
      </c>
      <c r="K10" s="138">
        <v>0</v>
      </c>
      <c r="L10" s="139"/>
      <c r="M10" s="132">
        <v>0</v>
      </c>
      <c r="N10" s="133"/>
      <c r="O10" s="3"/>
    </row>
    <row r="11" spans="1:15" ht="14.25" customHeight="1" x14ac:dyDescent="0.25">
      <c r="A11" s="206" t="s">
        <v>157</v>
      </c>
      <c r="B11" s="207"/>
      <c r="C11" s="52"/>
      <c r="D11" s="52"/>
      <c r="E11" s="193"/>
      <c r="F11" s="14" t="s">
        <v>158</v>
      </c>
      <c r="G11" s="54">
        <v>30</v>
      </c>
      <c r="H11" s="148" t="s">
        <v>0</v>
      </c>
      <c r="I11" s="153" t="s">
        <v>0</v>
      </c>
      <c r="J11" s="66">
        <f>SUMPRODUCT(($H11="r")*(G11)+($I11="r")*(G11))+'18'!J11-K11-M11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0</v>
      </c>
      <c r="I12" s="153" t="s">
        <v>0</v>
      </c>
      <c r="J12" s="66">
        <f>SUMPRODUCT(($H12="r")*(G12)+($I12="r")*(G12))+'18'!J12-K12-M12</f>
        <v>0</v>
      </c>
      <c r="K12" s="138">
        <v>0</v>
      </c>
      <c r="L12" s="139"/>
      <c r="M12" s="132">
        <v>0</v>
      </c>
      <c r="N12" s="133"/>
    </row>
    <row r="13" spans="1:15" ht="15.75" thickBot="1" x14ac:dyDescent="0.3">
      <c r="A13" s="206" t="s">
        <v>161</v>
      </c>
      <c r="B13" s="207"/>
      <c r="C13" s="162"/>
      <c r="D13" s="162"/>
      <c r="E13" s="194"/>
      <c r="F13" s="14" t="s">
        <v>162</v>
      </c>
      <c r="G13" s="54">
        <v>90</v>
      </c>
      <c r="H13" s="149" t="s">
        <v>0</v>
      </c>
      <c r="I13" s="154" t="s">
        <v>0</v>
      </c>
      <c r="J13" s="66">
        <f>SUMPRODUCT(($H13="r")*(G13)+($I13="r")*(G13))+'18'!J13-K13-M13</f>
        <v>0</v>
      </c>
      <c r="K13" s="138">
        <v>0</v>
      </c>
      <c r="L13" s="140"/>
      <c r="M13" s="132">
        <v>0</v>
      </c>
      <c r="N13" s="134"/>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56" t="s">
        <v>0</v>
      </c>
    </row>
    <row r="15" spans="1:15" x14ac:dyDescent="0.25">
      <c r="A15" s="206" t="s">
        <v>163</v>
      </c>
      <c r="B15" s="207"/>
      <c r="C15" s="164"/>
      <c r="D15" s="164"/>
      <c r="E15" s="196"/>
      <c r="F15" s="14" t="s">
        <v>165</v>
      </c>
      <c r="G15" s="54">
        <v>60</v>
      </c>
      <c r="H15" s="147" t="s">
        <v>0</v>
      </c>
      <c r="I15" s="152" t="s">
        <v>0</v>
      </c>
      <c r="J15" s="66">
        <f>SUMPRODUCT(($H15="r")*(G15)+($I15="r")*(G15))+'18'!J15-K15-M15</f>
        <v>0</v>
      </c>
      <c r="K15" s="138">
        <v>0</v>
      </c>
      <c r="L15" s="141"/>
      <c r="M15" s="132">
        <v>0</v>
      </c>
      <c r="N15" s="135"/>
    </row>
    <row r="16" spans="1:15" x14ac:dyDescent="0.25">
      <c r="A16" s="206" t="s">
        <v>164</v>
      </c>
      <c r="B16" s="207"/>
      <c r="C16" s="52"/>
      <c r="D16" s="52"/>
      <c r="E16" s="193"/>
      <c r="F16" s="14" t="s">
        <v>166</v>
      </c>
      <c r="G16" s="54">
        <v>60</v>
      </c>
      <c r="H16" s="148" t="s">
        <v>0</v>
      </c>
      <c r="I16" s="153" t="s">
        <v>0</v>
      </c>
      <c r="J16" s="66">
        <f>SUMPRODUCT(($H16="r")*(G16)+($I16="r")*(G16))+'18'!J16-K16-M16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SUMPRODUCT(($H17="r")*(G17)+($I17="r")*(G17))+'18'!J17-K17-M17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SUMPRODUCT(($H18="r")*(G18)+($I18="r")*(G18))+'18'!J18-K18-M18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SUMPRODUCT(($H19="r")*(G19)+($I19="r")*(G19))+'18'!J19-K19-M19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SUMPRODUCT(($H20="r")*(G20)+($I20="r")*(G20))+'18'!J20-K20-M20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SUMPRODUCT(($H21="r")*(G21)+($I21="r")*(G21))+'18'!J21-K21-M21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0</v>
      </c>
      <c r="I22" s="33">
        <f>SUMPRODUCT(G7:G21*((I7:I21="p")+(I7:I21="a")))/60</f>
        <v>0</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04"/>
    </row>
    <row r="26" spans="1:14" ht="15.75" thickBot="1" x14ac:dyDescent="0.3">
      <c r="A26" s="114" t="s">
        <v>3</v>
      </c>
      <c r="B26" s="94" t="s">
        <v>115</v>
      </c>
      <c r="C26" s="213" t="s">
        <v>153</v>
      </c>
      <c r="D26" s="214"/>
      <c r="E26" s="192" t="s">
        <v>151</v>
      </c>
      <c r="F26" s="122" t="s">
        <v>126</v>
      </c>
      <c r="G26" s="47" t="s">
        <v>2</v>
      </c>
      <c r="H26" s="81">
        <f>H6+1</f>
        <v>42612</v>
      </c>
      <c r="I26" s="81">
        <f>I6+1</f>
        <v>42619</v>
      </c>
      <c r="J26" s="125" t="s">
        <v>77</v>
      </c>
      <c r="K26" s="126" t="s">
        <v>76</v>
      </c>
      <c r="L26" s="127" t="s">
        <v>6</v>
      </c>
      <c r="M26" s="123" t="s">
        <v>76</v>
      </c>
      <c r="N26" s="124" t="s">
        <v>6</v>
      </c>
    </row>
    <row r="27" spans="1:14" x14ac:dyDescent="0.25">
      <c r="A27" s="206" t="s">
        <v>16</v>
      </c>
      <c r="B27" s="207"/>
      <c r="C27" s="166" t="s">
        <v>0</v>
      </c>
      <c r="D27" s="166"/>
      <c r="E27" s="197"/>
      <c r="F27" s="115" t="s">
        <v>75</v>
      </c>
      <c r="G27" s="30">
        <v>0</v>
      </c>
      <c r="H27" s="147" t="s">
        <v>0</v>
      </c>
      <c r="I27" s="152" t="s">
        <v>0</v>
      </c>
      <c r="J27" s="66">
        <f>SUMPRODUCT(($H27="r")*(G27)+($I27="r")*(G27))+'18'!J27-K27-M27</f>
        <v>0</v>
      </c>
      <c r="K27" s="138">
        <v>0</v>
      </c>
      <c r="L27" s="139" t="s">
        <v>0</v>
      </c>
      <c r="M27" s="132">
        <v>0</v>
      </c>
      <c r="N27" s="133" t="s">
        <v>0</v>
      </c>
    </row>
    <row r="28" spans="1:14" x14ac:dyDescent="0.25">
      <c r="A28" s="206" t="s">
        <v>17</v>
      </c>
      <c r="B28" s="207"/>
      <c r="C28" s="166"/>
      <c r="D28" s="166"/>
      <c r="E28" s="198"/>
      <c r="F28" s="14" t="s">
        <v>75</v>
      </c>
      <c r="G28" s="44">
        <v>0</v>
      </c>
      <c r="H28" s="148" t="s">
        <v>0</v>
      </c>
      <c r="I28" s="153" t="s">
        <v>0</v>
      </c>
      <c r="J28" s="66">
        <f>SUMPRODUCT(($H28="r")*(G28)+($I28="r")*(G28))+'18'!J28-K28-M28</f>
        <v>0</v>
      </c>
      <c r="K28" s="138">
        <v>0</v>
      </c>
      <c r="L28" s="139"/>
      <c r="M28" s="132">
        <v>0</v>
      </c>
      <c r="N28" s="133"/>
    </row>
    <row r="29" spans="1:14" x14ac:dyDescent="0.25">
      <c r="A29" s="206" t="s">
        <v>18</v>
      </c>
      <c r="B29" s="207"/>
      <c r="C29" s="166"/>
      <c r="D29" s="166"/>
      <c r="E29" s="198"/>
      <c r="F29" s="14" t="s">
        <v>75</v>
      </c>
      <c r="G29" s="44">
        <v>0</v>
      </c>
      <c r="H29" s="148" t="s">
        <v>0</v>
      </c>
      <c r="I29" s="153" t="s">
        <v>0</v>
      </c>
      <c r="J29" s="66">
        <f>SUMPRODUCT(($H29="r")*(G29)+($I29="r")*(G29))+'18'!J29-K29-M29</f>
        <v>0</v>
      </c>
      <c r="K29" s="138">
        <v>0</v>
      </c>
      <c r="L29" s="139"/>
      <c r="M29" s="132">
        <v>0</v>
      </c>
      <c r="N29" s="133"/>
    </row>
    <row r="30" spans="1:14" x14ac:dyDescent="0.25">
      <c r="A30" s="206" t="s">
        <v>19</v>
      </c>
      <c r="B30" s="207"/>
      <c r="C30" s="166"/>
      <c r="D30" s="166"/>
      <c r="E30" s="198"/>
      <c r="F30" s="14" t="s">
        <v>75</v>
      </c>
      <c r="G30" s="44">
        <v>0</v>
      </c>
      <c r="H30" s="148" t="s">
        <v>0</v>
      </c>
      <c r="I30" s="153" t="s">
        <v>0</v>
      </c>
      <c r="J30" s="66">
        <f>SUMPRODUCT(($H30="r")*(G30)+($I30="r")*(G30))+'18'!J30-K30-M30</f>
        <v>0</v>
      </c>
      <c r="K30" s="138">
        <v>0</v>
      </c>
      <c r="L30" s="139"/>
      <c r="M30" s="132">
        <v>0</v>
      </c>
      <c r="N30" s="133"/>
    </row>
    <row r="31" spans="1:14" x14ac:dyDescent="0.25">
      <c r="A31" s="206" t="s">
        <v>20</v>
      </c>
      <c r="B31" s="207"/>
      <c r="C31" s="166"/>
      <c r="D31" s="166"/>
      <c r="E31" s="198"/>
      <c r="F31" s="14" t="s">
        <v>75</v>
      </c>
      <c r="G31" s="44">
        <v>0</v>
      </c>
      <c r="H31" s="148" t="s">
        <v>0</v>
      </c>
      <c r="I31" s="153" t="s">
        <v>0</v>
      </c>
      <c r="J31" s="66">
        <f>SUMPRODUCT(($H31="r")*(G31)+($I31="r")*(G31))+'18'!J31-K31-M31</f>
        <v>0</v>
      </c>
      <c r="K31" s="138">
        <v>0</v>
      </c>
      <c r="L31" s="139"/>
      <c r="M31" s="132">
        <v>0</v>
      </c>
      <c r="N31" s="133"/>
    </row>
    <row r="32" spans="1:14" x14ac:dyDescent="0.25">
      <c r="A32" s="206" t="s">
        <v>21</v>
      </c>
      <c r="B32" s="207"/>
      <c r="C32" s="166"/>
      <c r="D32" s="166"/>
      <c r="E32" s="198"/>
      <c r="F32" s="14" t="s">
        <v>75</v>
      </c>
      <c r="G32" s="44">
        <v>0</v>
      </c>
      <c r="H32" s="148" t="s">
        <v>0</v>
      </c>
      <c r="I32" s="153" t="s">
        <v>0</v>
      </c>
      <c r="J32" s="66">
        <f>SUMPRODUCT(($H32="r")*(G32)+($I32="r")*(G32))+'18'!J32-K32-M32</f>
        <v>0</v>
      </c>
      <c r="K32" s="138">
        <v>0</v>
      </c>
      <c r="L32" s="139"/>
      <c r="M32" s="132">
        <v>0</v>
      </c>
      <c r="N32" s="133"/>
    </row>
    <row r="33" spans="1:17" ht="15.75" thickBot="1" x14ac:dyDescent="0.3">
      <c r="A33" s="206" t="s">
        <v>22</v>
      </c>
      <c r="B33" s="207"/>
      <c r="C33" s="168"/>
      <c r="D33" s="168"/>
      <c r="E33" s="199"/>
      <c r="F33" s="14" t="s">
        <v>75</v>
      </c>
      <c r="G33" s="44">
        <v>0</v>
      </c>
      <c r="H33" s="149" t="s">
        <v>0</v>
      </c>
      <c r="I33" s="154" t="s">
        <v>0</v>
      </c>
      <c r="J33" s="66">
        <f>SUMPRODUCT(($H33="r")*(G33)+($I33="r")*(G33))+'18'!J33-K33-M33</f>
        <v>0</v>
      </c>
      <c r="K33" s="138">
        <v>0</v>
      </c>
      <c r="L33" s="140"/>
      <c r="M33" s="132">
        <v>0</v>
      </c>
      <c r="N33" s="134"/>
    </row>
    <row r="34" spans="1:17" ht="15.75" thickBot="1" x14ac:dyDescent="0.3">
      <c r="A34" s="29" t="s">
        <v>109</v>
      </c>
      <c r="B34" s="53"/>
      <c r="C34" s="163"/>
      <c r="D34" s="163"/>
      <c r="E34" s="195"/>
      <c r="F34" s="74" t="s">
        <v>75</v>
      </c>
      <c r="G34" s="75">
        <v>0</v>
      </c>
      <c r="H34" s="73"/>
      <c r="I34" s="67"/>
      <c r="J34" s="55" t="s">
        <v>0</v>
      </c>
      <c r="K34" s="98">
        <v>0</v>
      </c>
      <c r="L34" s="136" t="s">
        <v>0</v>
      </c>
      <c r="M34" s="98">
        <v>0</v>
      </c>
      <c r="N34" s="56" t="s">
        <v>0</v>
      </c>
    </row>
    <row r="35" spans="1:17" x14ac:dyDescent="0.25">
      <c r="A35" s="206" t="s">
        <v>23</v>
      </c>
      <c r="B35" s="207"/>
      <c r="C35" s="165"/>
      <c r="D35" s="165"/>
      <c r="E35" s="197"/>
      <c r="F35" s="14" t="s">
        <v>75</v>
      </c>
      <c r="G35" s="44">
        <v>0</v>
      </c>
      <c r="H35" s="147" t="s">
        <v>0</v>
      </c>
      <c r="I35" s="152" t="s">
        <v>0</v>
      </c>
      <c r="J35" s="66">
        <f>SUMPRODUCT(($H35="r")*(G35)+($I35="r")*(G35))+'18'!J35-K35-M35</f>
        <v>0</v>
      </c>
      <c r="K35" s="138">
        <v>0</v>
      </c>
      <c r="L35" s="141"/>
      <c r="M35" s="132">
        <v>0</v>
      </c>
      <c r="N35" s="135"/>
    </row>
    <row r="36" spans="1:17" x14ac:dyDescent="0.25">
      <c r="A36" s="206" t="s">
        <v>24</v>
      </c>
      <c r="B36" s="207"/>
      <c r="C36" s="166"/>
      <c r="D36" s="166"/>
      <c r="E36" s="198"/>
      <c r="F36" s="14" t="s">
        <v>75</v>
      </c>
      <c r="G36" s="44">
        <v>0</v>
      </c>
      <c r="H36" s="148" t="s">
        <v>0</v>
      </c>
      <c r="I36" s="153" t="s">
        <v>0</v>
      </c>
      <c r="J36" s="66">
        <f>SUMPRODUCT(($H36="r")*(G36)+($I36="r")*(G36))+'18'!J36-K36-M36</f>
        <v>0</v>
      </c>
      <c r="K36" s="138">
        <v>0</v>
      </c>
      <c r="L36" s="139"/>
      <c r="M36" s="132">
        <v>0</v>
      </c>
      <c r="N36" s="133"/>
    </row>
    <row r="37" spans="1:17" x14ac:dyDescent="0.25">
      <c r="A37" s="206" t="s">
        <v>59</v>
      </c>
      <c r="B37" s="207"/>
      <c r="C37" s="166"/>
      <c r="D37" s="166"/>
      <c r="E37" s="198"/>
      <c r="F37" s="14" t="s">
        <v>75</v>
      </c>
      <c r="G37" s="44">
        <v>0</v>
      </c>
      <c r="H37" s="148" t="s">
        <v>0</v>
      </c>
      <c r="I37" s="153" t="s">
        <v>0</v>
      </c>
      <c r="J37" s="66">
        <f>SUMPRODUCT(($H37="r")*(G37)+($I37="r")*(G37))+'18'!J37-K37-M37</f>
        <v>0</v>
      </c>
      <c r="K37" s="138">
        <v>0</v>
      </c>
      <c r="L37" s="139"/>
      <c r="M37" s="132">
        <v>0</v>
      </c>
      <c r="N37" s="133"/>
    </row>
    <row r="38" spans="1:17" x14ac:dyDescent="0.25">
      <c r="A38" s="206" t="s">
        <v>82</v>
      </c>
      <c r="B38" s="207"/>
      <c r="C38" s="166"/>
      <c r="D38" s="166"/>
      <c r="E38" s="198"/>
      <c r="F38" s="14" t="s">
        <v>75</v>
      </c>
      <c r="G38" s="30">
        <v>0</v>
      </c>
      <c r="H38" s="148" t="s">
        <v>0</v>
      </c>
      <c r="I38" s="153" t="s">
        <v>0</v>
      </c>
      <c r="J38" s="66">
        <f>SUMPRODUCT(($H38="r")*(G38)+($I38="r")*(G38))+'18'!J38-K38-M38</f>
        <v>0</v>
      </c>
      <c r="K38" s="138">
        <v>0</v>
      </c>
      <c r="L38" s="139"/>
      <c r="M38" s="132">
        <v>0</v>
      </c>
      <c r="N38" s="133"/>
    </row>
    <row r="39" spans="1:17" x14ac:dyDescent="0.25">
      <c r="A39" s="208" t="s">
        <v>83</v>
      </c>
      <c r="B39" s="207"/>
      <c r="C39" s="166"/>
      <c r="D39" s="166"/>
      <c r="E39" s="198"/>
      <c r="F39" s="14" t="s">
        <v>75</v>
      </c>
      <c r="G39" s="30">
        <v>0</v>
      </c>
      <c r="H39" s="148" t="s">
        <v>0</v>
      </c>
      <c r="I39" s="153" t="s">
        <v>0</v>
      </c>
      <c r="J39" s="66">
        <f>SUMPRODUCT(($H39="r")*(G39)+($I39="r")*(G39))+'18'!J39-K39-M39</f>
        <v>0</v>
      </c>
      <c r="K39" s="138">
        <v>0</v>
      </c>
      <c r="L39" s="139"/>
      <c r="M39" s="132">
        <v>0</v>
      </c>
      <c r="N39" s="133"/>
      <c r="P39" s="3"/>
    </row>
    <row r="40" spans="1:17" x14ac:dyDescent="0.25">
      <c r="A40" s="206" t="s">
        <v>84</v>
      </c>
      <c r="B40" s="207"/>
      <c r="C40" s="166"/>
      <c r="D40" s="166"/>
      <c r="E40" s="198"/>
      <c r="F40" s="14" t="s">
        <v>75</v>
      </c>
      <c r="G40" s="30">
        <v>0</v>
      </c>
      <c r="H40" s="148" t="s">
        <v>0</v>
      </c>
      <c r="I40" s="153" t="s">
        <v>0</v>
      </c>
      <c r="J40" s="66">
        <f>SUMPRODUCT(($H40="r")*(G40)+($I40="r")*(G40))+'18'!J40-K40-M40</f>
        <v>0</v>
      </c>
      <c r="K40" s="138">
        <v>0</v>
      </c>
      <c r="L40" s="139"/>
      <c r="M40" s="132">
        <v>0</v>
      </c>
      <c r="N40" s="133"/>
      <c r="P40" s="3"/>
    </row>
    <row r="41" spans="1:17" ht="15.75" thickBot="1" x14ac:dyDescent="0.3">
      <c r="A41" s="208" t="s">
        <v>85</v>
      </c>
      <c r="B41" s="207"/>
      <c r="C41" s="166"/>
      <c r="D41" s="166"/>
      <c r="E41" s="198"/>
      <c r="F41" s="14" t="s">
        <v>75</v>
      </c>
      <c r="G41" s="30">
        <v>0</v>
      </c>
      <c r="H41" s="149" t="s">
        <v>0</v>
      </c>
      <c r="I41" s="154" t="s">
        <v>0</v>
      </c>
      <c r="J41" s="66">
        <f>SUMPRODUCT(($H41="r")*(G41)+($I41="r")*(G41))+'18'!J41-K41-M41</f>
        <v>0</v>
      </c>
      <c r="K41" s="138">
        <v>0</v>
      </c>
      <c r="L41" s="139"/>
      <c r="M41" s="132">
        <v>0</v>
      </c>
      <c r="N41" s="133"/>
      <c r="P41" s="3"/>
    </row>
    <row r="42" spans="1:17"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x14ac:dyDescent="0.25">
      <c r="A44" s="28"/>
      <c r="B44" s="28"/>
      <c r="F44" s="11"/>
      <c r="G44" s="5"/>
      <c r="H44" s="6"/>
      <c r="I44" s="6"/>
      <c r="Q44" s="3"/>
    </row>
    <row r="45" spans="1:17" x14ac:dyDescent="0.25">
      <c r="A45" s="7"/>
      <c r="B45" s="99" t="s">
        <v>0</v>
      </c>
      <c r="F45" s="11"/>
      <c r="G45" s="5"/>
      <c r="H45" s="6"/>
      <c r="I45" s="6"/>
      <c r="Q45" s="3"/>
    </row>
    <row r="46" spans="1:17" ht="15.75" thickBot="1" x14ac:dyDescent="0.3">
      <c r="A46" s="114" t="s">
        <v>4</v>
      </c>
      <c r="B46" s="94" t="s">
        <v>115</v>
      </c>
      <c r="C46" s="213" t="s">
        <v>153</v>
      </c>
      <c r="D46" s="214"/>
      <c r="E46" s="192" t="s">
        <v>151</v>
      </c>
      <c r="F46" s="122" t="s">
        <v>126</v>
      </c>
      <c r="G46" s="47" t="s">
        <v>2</v>
      </c>
      <c r="H46" s="81">
        <f>H26+1</f>
        <v>42613</v>
      </c>
      <c r="I46" s="81">
        <f>I26+1</f>
        <v>42620</v>
      </c>
      <c r="J46" s="125" t="s">
        <v>77</v>
      </c>
      <c r="K46" s="126" t="s">
        <v>76</v>
      </c>
      <c r="L46" s="127" t="s">
        <v>6</v>
      </c>
      <c r="M46" s="123" t="s">
        <v>76</v>
      </c>
      <c r="N46" s="124" t="s">
        <v>6</v>
      </c>
      <c r="Q46" s="3"/>
    </row>
    <row r="47" spans="1:17" x14ac:dyDescent="0.25">
      <c r="A47" s="209" t="s">
        <v>25</v>
      </c>
      <c r="B47" s="210"/>
      <c r="C47" s="164"/>
      <c r="D47" s="164"/>
      <c r="E47" s="196"/>
      <c r="F47" s="115" t="s">
        <v>75</v>
      </c>
      <c r="G47" s="30">
        <v>0</v>
      </c>
      <c r="H47" s="147" t="s">
        <v>0</v>
      </c>
      <c r="I47" s="152" t="s">
        <v>0</v>
      </c>
      <c r="J47" s="66">
        <f>SUMPRODUCT(($H47="r")*(G47)+($I47="r")*(G47))+'18'!J47-K47-M47</f>
        <v>0</v>
      </c>
      <c r="K47" s="138">
        <v>0</v>
      </c>
      <c r="L47" s="139" t="s">
        <v>0</v>
      </c>
      <c r="M47" s="132">
        <v>0</v>
      </c>
      <c r="N47" s="133" t="s">
        <v>0</v>
      </c>
    </row>
    <row r="48" spans="1:17" x14ac:dyDescent="0.25">
      <c r="A48" s="206" t="s">
        <v>26</v>
      </c>
      <c r="B48" s="207"/>
      <c r="C48" s="52"/>
      <c r="D48" s="52"/>
      <c r="E48" s="193"/>
      <c r="F48" s="14" t="s">
        <v>75</v>
      </c>
      <c r="G48" s="44">
        <v>0</v>
      </c>
      <c r="H48" s="148" t="s">
        <v>0</v>
      </c>
      <c r="I48" s="153" t="s">
        <v>0</v>
      </c>
      <c r="J48" s="66">
        <f>SUMPRODUCT(($H48="r")*(G48)+($I48="r")*(G48))+'18'!J48-K48-M48</f>
        <v>0</v>
      </c>
      <c r="K48" s="138">
        <v>0</v>
      </c>
      <c r="L48" s="139"/>
      <c r="M48" s="132">
        <v>0</v>
      </c>
      <c r="N48" s="133"/>
    </row>
    <row r="49" spans="1:14" x14ac:dyDescent="0.25">
      <c r="A49" s="206" t="s">
        <v>27</v>
      </c>
      <c r="B49" s="207"/>
      <c r="C49" s="52"/>
      <c r="D49" s="52"/>
      <c r="E49" s="193"/>
      <c r="F49" s="14" t="s">
        <v>75</v>
      </c>
      <c r="G49" s="44">
        <v>0</v>
      </c>
      <c r="H49" s="148" t="s">
        <v>0</v>
      </c>
      <c r="I49" s="153" t="s">
        <v>0</v>
      </c>
      <c r="J49" s="66">
        <f>SUMPRODUCT(($H49="r")*(G49)+($I49="r")*(G49))+'18'!J49-K49-M49</f>
        <v>0</v>
      </c>
      <c r="K49" s="138">
        <v>0</v>
      </c>
      <c r="L49" s="139"/>
      <c r="M49" s="132">
        <v>0</v>
      </c>
      <c r="N49" s="133"/>
    </row>
    <row r="50" spans="1:14" x14ac:dyDescent="0.25">
      <c r="A50" s="206" t="s">
        <v>28</v>
      </c>
      <c r="B50" s="207"/>
      <c r="C50" s="52"/>
      <c r="D50" s="52"/>
      <c r="E50" s="193"/>
      <c r="F50" s="14" t="s">
        <v>75</v>
      </c>
      <c r="G50" s="44">
        <v>0</v>
      </c>
      <c r="H50" s="148" t="s">
        <v>0</v>
      </c>
      <c r="I50" s="153" t="s">
        <v>0</v>
      </c>
      <c r="J50" s="66">
        <f>SUMPRODUCT(($H50="r")*(G50)+($I50="r")*(G50))+'18'!J50-K50-M50</f>
        <v>0</v>
      </c>
      <c r="K50" s="138">
        <v>0</v>
      </c>
      <c r="L50" s="139"/>
      <c r="M50" s="132">
        <v>0</v>
      </c>
      <c r="N50" s="133"/>
    </row>
    <row r="51" spans="1:14" x14ac:dyDescent="0.25">
      <c r="A51" s="206" t="s">
        <v>29</v>
      </c>
      <c r="B51" s="207"/>
      <c r="C51" s="52"/>
      <c r="D51" s="52"/>
      <c r="E51" s="193"/>
      <c r="F51" s="14" t="s">
        <v>75</v>
      </c>
      <c r="G51" s="44">
        <v>0</v>
      </c>
      <c r="H51" s="148" t="s">
        <v>0</v>
      </c>
      <c r="I51" s="153" t="s">
        <v>0</v>
      </c>
      <c r="J51" s="66">
        <f>SUMPRODUCT(($H51="r")*(G51)+($I51="r")*(G51))+'18'!J51-K51-M51</f>
        <v>0</v>
      </c>
      <c r="K51" s="138">
        <v>0</v>
      </c>
      <c r="L51" s="139"/>
      <c r="M51" s="132">
        <v>0</v>
      </c>
      <c r="N51" s="133"/>
    </row>
    <row r="52" spans="1:14" x14ac:dyDescent="0.25">
      <c r="A52" s="206" t="s">
        <v>30</v>
      </c>
      <c r="B52" s="207"/>
      <c r="C52" s="52"/>
      <c r="D52" s="52"/>
      <c r="E52" s="193"/>
      <c r="F52" s="14" t="s">
        <v>75</v>
      </c>
      <c r="G52" s="44">
        <v>0</v>
      </c>
      <c r="H52" s="148" t="s">
        <v>0</v>
      </c>
      <c r="I52" s="153" t="s">
        <v>0</v>
      </c>
      <c r="J52" s="66">
        <f>SUMPRODUCT(($H52="r")*(G52)+($I52="r")*(G52))+'18'!J52-K52-M52</f>
        <v>0</v>
      </c>
      <c r="K52" s="138">
        <v>0</v>
      </c>
      <c r="L52" s="139"/>
      <c r="M52" s="132">
        <v>0</v>
      </c>
      <c r="N52" s="133"/>
    </row>
    <row r="53" spans="1:14" ht="15.75" thickBot="1" x14ac:dyDescent="0.3">
      <c r="A53" s="206" t="s">
        <v>31</v>
      </c>
      <c r="B53" s="207"/>
      <c r="C53" s="162"/>
      <c r="D53" s="162"/>
      <c r="E53" s="194"/>
      <c r="F53" s="14" t="s">
        <v>75</v>
      </c>
      <c r="G53" s="44">
        <v>0</v>
      </c>
      <c r="H53" s="149" t="s">
        <v>0</v>
      </c>
      <c r="I53" s="154" t="s">
        <v>0</v>
      </c>
      <c r="J53" s="66">
        <f>SUMPRODUCT(($H53="r")*(G53)+($I53="r")*(G53))+'18'!J53-K53-M53</f>
        <v>0</v>
      </c>
      <c r="K53" s="138">
        <v>0</v>
      </c>
      <c r="L53" s="140"/>
      <c r="M53" s="132">
        <v>0</v>
      </c>
      <c r="N53" s="134"/>
    </row>
    <row r="54" spans="1:14" ht="15.75" thickBot="1" x14ac:dyDescent="0.3">
      <c r="A54" s="29" t="s">
        <v>109</v>
      </c>
      <c r="B54" s="53"/>
      <c r="C54" s="163"/>
      <c r="D54" s="163"/>
      <c r="E54" s="195"/>
      <c r="F54" s="74" t="s">
        <v>75</v>
      </c>
      <c r="G54" s="75">
        <v>0</v>
      </c>
      <c r="H54" s="73"/>
      <c r="I54" s="67"/>
      <c r="J54" s="55" t="s">
        <v>0</v>
      </c>
      <c r="K54" s="98">
        <v>0</v>
      </c>
      <c r="L54" s="136" t="s">
        <v>0</v>
      </c>
      <c r="M54" s="98">
        <v>0</v>
      </c>
      <c r="N54" s="56" t="s">
        <v>0</v>
      </c>
    </row>
    <row r="55" spans="1:14" x14ac:dyDescent="0.25">
      <c r="A55" s="206" t="s">
        <v>32</v>
      </c>
      <c r="B55" s="207"/>
      <c r="C55" s="164"/>
      <c r="D55" s="164"/>
      <c r="E55" s="196"/>
      <c r="F55" s="14" t="s">
        <v>75</v>
      </c>
      <c r="G55" s="44">
        <v>0</v>
      </c>
      <c r="H55" s="147" t="s">
        <v>0</v>
      </c>
      <c r="I55" s="152" t="s">
        <v>0</v>
      </c>
      <c r="J55" s="66">
        <f>SUMPRODUCT(($H55="r")*(G55)+($I55="r")*(G55))+'18'!J55-K55-M55</f>
        <v>0</v>
      </c>
      <c r="K55" s="138">
        <v>0</v>
      </c>
      <c r="L55" s="141"/>
      <c r="M55" s="132">
        <v>0</v>
      </c>
      <c r="N55" s="135"/>
    </row>
    <row r="56" spans="1:14" x14ac:dyDescent="0.25">
      <c r="A56" s="206" t="s">
        <v>33</v>
      </c>
      <c r="B56" s="207"/>
      <c r="C56" s="52"/>
      <c r="D56" s="52"/>
      <c r="E56" s="193"/>
      <c r="F56" s="14" t="s">
        <v>75</v>
      </c>
      <c r="G56" s="44">
        <v>0</v>
      </c>
      <c r="H56" s="148" t="s">
        <v>0</v>
      </c>
      <c r="I56" s="153" t="s">
        <v>0</v>
      </c>
      <c r="J56" s="66">
        <f>SUMPRODUCT(($H56="r")*(G56)+($I56="r")*(G56))+'18'!J56-K56-M56</f>
        <v>0</v>
      </c>
      <c r="K56" s="138">
        <v>0</v>
      </c>
      <c r="L56" s="139"/>
      <c r="M56" s="132">
        <v>0</v>
      </c>
      <c r="N56" s="133"/>
    </row>
    <row r="57" spans="1:14" x14ac:dyDescent="0.25">
      <c r="A57" s="206" t="s">
        <v>60</v>
      </c>
      <c r="B57" s="207"/>
      <c r="C57" s="52"/>
      <c r="D57" s="52"/>
      <c r="E57" s="193"/>
      <c r="F57" s="14" t="s">
        <v>75</v>
      </c>
      <c r="G57" s="44">
        <v>0</v>
      </c>
      <c r="H57" s="148" t="s">
        <v>0</v>
      </c>
      <c r="I57" s="153" t="s">
        <v>0</v>
      </c>
      <c r="J57" s="66">
        <f>SUMPRODUCT(($H57="r")*(G57)+($I57="r")*(G57))+'18'!J57-K57-M57</f>
        <v>0</v>
      </c>
      <c r="K57" s="138">
        <v>0</v>
      </c>
      <c r="L57" s="139"/>
      <c r="M57" s="132">
        <v>0</v>
      </c>
      <c r="N57" s="133"/>
    </row>
    <row r="58" spans="1:14" x14ac:dyDescent="0.25">
      <c r="A58" s="206" t="s">
        <v>86</v>
      </c>
      <c r="B58" s="207"/>
      <c r="C58" s="52"/>
      <c r="D58" s="52"/>
      <c r="E58" s="193"/>
      <c r="F58" s="14" t="s">
        <v>75</v>
      </c>
      <c r="G58" s="44">
        <v>0</v>
      </c>
      <c r="H58" s="148" t="s">
        <v>0</v>
      </c>
      <c r="I58" s="153" t="s">
        <v>0</v>
      </c>
      <c r="J58" s="66">
        <f>SUMPRODUCT(($H58="r")*(G58)+($I58="r")*(G58))+'18'!J58-K58-M58</f>
        <v>0</v>
      </c>
      <c r="K58" s="138">
        <v>0</v>
      </c>
      <c r="L58" s="139"/>
      <c r="M58" s="132">
        <v>0</v>
      </c>
      <c r="N58" s="133"/>
    </row>
    <row r="59" spans="1:14" x14ac:dyDescent="0.25">
      <c r="A59" s="206" t="s">
        <v>87</v>
      </c>
      <c r="B59" s="207"/>
      <c r="C59" s="52"/>
      <c r="D59" s="52"/>
      <c r="E59" s="193"/>
      <c r="F59" s="14" t="s">
        <v>75</v>
      </c>
      <c r="G59" s="44">
        <v>0</v>
      </c>
      <c r="H59" s="148" t="s">
        <v>0</v>
      </c>
      <c r="I59" s="153" t="s">
        <v>0</v>
      </c>
      <c r="J59" s="66">
        <f>SUMPRODUCT(($H59="r")*(G59)+($I59="r")*(G59))+'18'!J59-K59-M59</f>
        <v>0</v>
      </c>
      <c r="K59" s="138">
        <v>0</v>
      </c>
      <c r="L59" s="139"/>
      <c r="M59" s="132">
        <v>0</v>
      </c>
      <c r="N59" s="133"/>
    </row>
    <row r="60" spans="1:14" x14ac:dyDescent="0.25">
      <c r="A60" s="206" t="s">
        <v>88</v>
      </c>
      <c r="B60" s="207"/>
      <c r="C60" s="52"/>
      <c r="D60" s="52"/>
      <c r="E60" s="193"/>
      <c r="F60" s="14" t="s">
        <v>75</v>
      </c>
      <c r="G60" s="44">
        <v>0</v>
      </c>
      <c r="H60" s="148" t="s">
        <v>0</v>
      </c>
      <c r="I60" s="153" t="s">
        <v>0</v>
      </c>
      <c r="J60" s="66">
        <f>SUMPRODUCT(($H60="r")*(G60)+($I60="r")*(G60))+'18'!J60-K60-M60</f>
        <v>0</v>
      </c>
      <c r="K60" s="138">
        <v>0</v>
      </c>
      <c r="L60" s="139"/>
      <c r="M60" s="132">
        <v>0</v>
      </c>
      <c r="N60" s="133"/>
    </row>
    <row r="61" spans="1:14" ht="15.75" thickBot="1" x14ac:dyDescent="0.3">
      <c r="A61" s="206" t="s">
        <v>89</v>
      </c>
      <c r="B61" s="207"/>
      <c r="C61" s="52"/>
      <c r="D61" s="52"/>
      <c r="E61" s="193"/>
      <c r="F61" s="14" t="s">
        <v>75</v>
      </c>
      <c r="G61" s="44">
        <v>0</v>
      </c>
      <c r="H61" s="149" t="s">
        <v>0</v>
      </c>
      <c r="I61" s="154" t="s">
        <v>0</v>
      </c>
      <c r="J61" s="66">
        <f>SUMPRODUCT(($H61="r")*(G61)+($I61="r")*(G61))+'18'!J61-K61-M61</f>
        <v>0</v>
      </c>
      <c r="K61" s="138">
        <v>0</v>
      </c>
      <c r="L61" s="139"/>
      <c r="M61" s="132">
        <v>0</v>
      </c>
      <c r="N61" s="133"/>
    </row>
    <row r="62" spans="1:14"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4" x14ac:dyDescent="0.25">
      <c r="A65" s="8"/>
      <c r="B65" s="99" t="s">
        <v>0</v>
      </c>
      <c r="C65" s="167"/>
      <c r="D65" s="167"/>
      <c r="E65" s="167"/>
      <c r="F65" s="12"/>
      <c r="G65" s="5"/>
      <c r="H65" s="6"/>
      <c r="I65" s="6"/>
    </row>
    <row r="66" spans="1:14" ht="15.75" thickBot="1" x14ac:dyDescent="0.3">
      <c r="A66" s="116" t="s">
        <v>7</v>
      </c>
      <c r="B66" s="94" t="s">
        <v>115</v>
      </c>
      <c r="C66" s="213" t="s">
        <v>153</v>
      </c>
      <c r="D66" s="214"/>
      <c r="E66" s="192" t="s">
        <v>151</v>
      </c>
      <c r="F66" s="122" t="s">
        <v>126</v>
      </c>
      <c r="G66" s="47" t="s">
        <v>2</v>
      </c>
      <c r="H66" s="81">
        <f>H46+1</f>
        <v>42614</v>
      </c>
      <c r="I66" s="81">
        <f>I46+1</f>
        <v>42621</v>
      </c>
      <c r="J66" s="125" t="s">
        <v>77</v>
      </c>
      <c r="K66" s="126" t="s">
        <v>76</v>
      </c>
      <c r="L66" s="127" t="s">
        <v>6</v>
      </c>
      <c r="M66" s="123" t="s">
        <v>76</v>
      </c>
      <c r="N66" s="124" t="s">
        <v>6</v>
      </c>
    </row>
    <row r="67" spans="1:14" x14ac:dyDescent="0.25">
      <c r="A67" s="209" t="s">
        <v>34</v>
      </c>
      <c r="B67" s="210"/>
      <c r="C67" s="164" t="s">
        <v>0</v>
      </c>
      <c r="D67" s="164" t="s">
        <v>0</v>
      </c>
      <c r="E67" s="196" t="s">
        <v>0</v>
      </c>
      <c r="F67" s="115" t="s">
        <v>75</v>
      </c>
      <c r="G67" s="30">
        <v>0</v>
      </c>
      <c r="H67" s="147" t="s">
        <v>0</v>
      </c>
      <c r="I67" s="152" t="s">
        <v>0</v>
      </c>
      <c r="J67" s="66">
        <f>SUMPRODUCT(($H67="r")*(G67)+($I67="r")*(G67))+'18'!J67-K67-M67</f>
        <v>0</v>
      </c>
      <c r="K67" s="138">
        <v>0</v>
      </c>
      <c r="L67" s="139" t="s">
        <v>0</v>
      </c>
      <c r="M67" s="132">
        <v>0</v>
      </c>
      <c r="N67" s="133" t="s">
        <v>0</v>
      </c>
    </row>
    <row r="68" spans="1:14" x14ac:dyDescent="0.25">
      <c r="A68" s="206" t="s">
        <v>35</v>
      </c>
      <c r="B68" s="207"/>
      <c r="C68" s="52"/>
      <c r="D68" s="52"/>
      <c r="E68" s="193"/>
      <c r="F68" s="14" t="s">
        <v>75</v>
      </c>
      <c r="G68" s="44">
        <v>0</v>
      </c>
      <c r="H68" s="148" t="s">
        <v>0</v>
      </c>
      <c r="I68" s="153" t="s">
        <v>0</v>
      </c>
      <c r="J68" s="66">
        <f>SUMPRODUCT(($H68="r")*(G68)+($I68="r")*(G68))+'18'!J68-K68-M68</f>
        <v>0</v>
      </c>
      <c r="K68" s="138">
        <v>0</v>
      </c>
      <c r="L68" s="139" t="s">
        <v>0</v>
      </c>
      <c r="M68" s="132">
        <v>0</v>
      </c>
      <c r="N68" s="133"/>
    </row>
    <row r="69" spans="1:14" x14ac:dyDescent="0.25">
      <c r="A69" s="206" t="s">
        <v>36</v>
      </c>
      <c r="B69" s="207"/>
      <c r="C69" s="52"/>
      <c r="D69" s="52"/>
      <c r="E69" s="193"/>
      <c r="F69" s="14" t="s">
        <v>75</v>
      </c>
      <c r="G69" s="44">
        <v>0</v>
      </c>
      <c r="H69" s="148" t="s">
        <v>0</v>
      </c>
      <c r="I69" s="153" t="s">
        <v>0</v>
      </c>
      <c r="J69" s="66">
        <f>SUMPRODUCT(($H69="r")*(G69)+($I69="r")*(G69))+'18'!J69-K69-M69</f>
        <v>0</v>
      </c>
      <c r="K69" s="138">
        <v>0</v>
      </c>
      <c r="L69" s="139" t="s">
        <v>0</v>
      </c>
      <c r="M69" s="132">
        <v>0</v>
      </c>
      <c r="N69" s="133"/>
    </row>
    <row r="70" spans="1:14" x14ac:dyDescent="0.25">
      <c r="A70" s="206" t="s">
        <v>37</v>
      </c>
      <c r="B70" s="207"/>
      <c r="C70" s="52"/>
      <c r="D70" s="52"/>
      <c r="E70" s="193"/>
      <c r="F70" s="14" t="s">
        <v>75</v>
      </c>
      <c r="G70" s="44">
        <v>0</v>
      </c>
      <c r="H70" s="148" t="s">
        <v>0</v>
      </c>
      <c r="I70" s="153" t="s">
        <v>0</v>
      </c>
      <c r="J70" s="66">
        <f>SUMPRODUCT(($H70="r")*(G70)+($I70="r")*(G70))+'18'!J70-K70-M70</f>
        <v>0</v>
      </c>
      <c r="K70" s="138">
        <v>0</v>
      </c>
      <c r="L70" s="139" t="s">
        <v>0</v>
      </c>
      <c r="M70" s="132">
        <v>0</v>
      </c>
      <c r="N70" s="133"/>
    </row>
    <row r="71" spans="1:14" x14ac:dyDescent="0.25">
      <c r="A71" s="206" t="s">
        <v>38</v>
      </c>
      <c r="B71" s="207"/>
      <c r="C71" s="52"/>
      <c r="D71" s="52"/>
      <c r="E71" s="193"/>
      <c r="F71" s="14" t="s">
        <v>75</v>
      </c>
      <c r="G71" s="44">
        <v>0</v>
      </c>
      <c r="H71" s="148" t="s">
        <v>0</v>
      </c>
      <c r="I71" s="153" t="s">
        <v>0</v>
      </c>
      <c r="J71" s="66">
        <f>SUMPRODUCT(($H71="r")*(G71)+($I71="r")*(G71))+'18'!J71-K71-M71</f>
        <v>0</v>
      </c>
      <c r="K71" s="138">
        <v>0</v>
      </c>
      <c r="L71" s="139" t="s">
        <v>0</v>
      </c>
      <c r="M71" s="132">
        <v>0</v>
      </c>
      <c r="N71" s="133"/>
    </row>
    <row r="72" spans="1:14" x14ac:dyDescent="0.25">
      <c r="A72" s="206" t="s">
        <v>167</v>
      </c>
      <c r="B72" s="207"/>
      <c r="C72" s="52"/>
      <c r="D72" s="52"/>
      <c r="E72" s="193"/>
      <c r="F72" s="14" t="s">
        <v>158</v>
      </c>
      <c r="G72" s="44">
        <v>30</v>
      </c>
      <c r="H72" s="148" t="s">
        <v>0</v>
      </c>
      <c r="I72" s="153" t="s">
        <v>178</v>
      </c>
      <c r="J72" s="66">
        <f>SUMPRODUCT(($H72="r")*(G72)+($I72="r")*(G72))+'18'!J72-K72-M72</f>
        <v>0</v>
      </c>
      <c r="K72" s="138">
        <v>0</v>
      </c>
      <c r="L72" s="139" t="s">
        <v>0</v>
      </c>
      <c r="M72" s="132">
        <v>0</v>
      </c>
      <c r="N72" s="133"/>
    </row>
    <row r="73" spans="1:14" ht="15.75" thickBot="1" x14ac:dyDescent="0.3">
      <c r="A73" s="206" t="s">
        <v>168</v>
      </c>
      <c r="B73" s="207"/>
      <c r="C73" s="162"/>
      <c r="D73" s="162"/>
      <c r="E73" s="194"/>
      <c r="F73" s="14" t="s">
        <v>160</v>
      </c>
      <c r="G73" s="44">
        <v>45</v>
      </c>
      <c r="H73" s="149" t="s">
        <v>0</v>
      </c>
      <c r="I73" s="154" t="s">
        <v>178</v>
      </c>
      <c r="J73" s="66">
        <f>SUMPRODUCT(($H73="r")*(G73)+($I73="r")*(G73))+'18'!J73-K73-M73</f>
        <v>0</v>
      </c>
      <c r="K73" s="138">
        <v>0</v>
      </c>
      <c r="L73" s="140" t="s">
        <v>0</v>
      </c>
      <c r="M73" s="132">
        <v>0</v>
      </c>
      <c r="N73" s="134"/>
    </row>
    <row r="74" spans="1:14" ht="15.75" thickBot="1" x14ac:dyDescent="0.3">
      <c r="A74" s="29" t="s">
        <v>109</v>
      </c>
      <c r="B74" s="53"/>
      <c r="C74" s="163"/>
      <c r="D74" s="163"/>
      <c r="E74" s="195"/>
      <c r="F74" s="74" t="s">
        <v>169</v>
      </c>
      <c r="G74" s="75">
        <v>15</v>
      </c>
      <c r="H74" s="73"/>
      <c r="I74" s="67"/>
      <c r="J74" s="55" t="s">
        <v>0</v>
      </c>
      <c r="K74" s="98">
        <v>0</v>
      </c>
      <c r="L74" s="136" t="s">
        <v>0</v>
      </c>
      <c r="M74" s="98">
        <v>0</v>
      </c>
      <c r="N74" s="56" t="s">
        <v>0</v>
      </c>
    </row>
    <row r="75" spans="1:14" x14ac:dyDescent="0.25">
      <c r="A75" s="206" t="s">
        <v>170</v>
      </c>
      <c r="B75" s="207"/>
      <c r="C75" s="164"/>
      <c r="D75" s="164"/>
      <c r="E75" s="196"/>
      <c r="F75" s="14" t="s">
        <v>171</v>
      </c>
      <c r="G75" s="44">
        <v>45</v>
      </c>
      <c r="H75" s="147" t="s">
        <v>0</v>
      </c>
      <c r="I75" s="152" t="s">
        <v>178</v>
      </c>
      <c r="J75" s="66">
        <f>SUMPRODUCT(($H75="r")*(G75)+($I75="r")*(G75))+'18'!J75-K75-M75</f>
        <v>0</v>
      </c>
      <c r="K75" s="138">
        <v>0</v>
      </c>
      <c r="L75" s="141"/>
      <c r="M75" s="132">
        <v>0</v>
      </c>
      <c r="N75" s="135"/>
    </row>
    <row r="76" spans="1:14" x14ac:dyDescent="0.25">
      <c r="A76" s="206" t="s">
        <v>172</v>
      </c>
      <c r="B76" s="207"/>
      <c r="C76" s="52"/>
      <c r="D76" s="52"/>
      <c r="E76" s="193"/>
      <c r="F76" s="14" t="s">
        <v>173</v>
      </c>
      <c r="G76" s="44">
        <v>45</v>
      </c>
      <c r="H76" s="148" t="s">
        <v>0</v>
      </c>
      <c r="I76" s="153" t="s">
        <v>178</v>
      </c>
      <c r="J76" s="66">
        <f>SUMPRODUCT(($H76="r")*(G76)+($I76="r")*(G76))+'18'!J76-K76-M76</f>
        <v>0</v>
      </c>
      <c r="K76" s="138">
        <v>0</v>
      </c>
      <c r="L76" s="139"/>
      <c r="M76" s="132">
        <v>0</v>
      </c>
      <c r="N76" s="133"/>
    </row>
    <row r="77" spans="1:14" x14ac:dyDescent="0.25">
      <c r="A77" s="206" t="s">
        <v>174</v>
      </c>
      <c r="B77" s="207"/>
      <c r="C77" s="52"/>
      <c r="D77" s="52"/>
      <c r="E77" s="193"/>
      <c r="F77" s="14" t="s">
        <v>175</v>
      </c>
      <c r="G77" s="44">
        <v>75</v>
      </c>
      <c r="H77" s="148" t="s">
        <v>0</v>
      </c>
      <c r="I77" s="153" t="s">
        <v>176</v>
      </c>
      <c r="J77" s="66">
        <f>SUMPRODUCT(($H77="r")*(G77)+($I77="r")*(G77))+'18'!J77-K77-M77</f>
        <v>0</v>
      </c>
      <c r="K77" s="138">
        <v>0</v>
      </c>
      <c r="L77" s="139"/>
      <c r="M77" s="132">
        <v>0</v>
      </c>
      <c r="N77" s="133"/>
    </row>
    <row r="78" spans="1:14" x14ac:dyDescent="0.25">
      <c r="A78" s="206" t="s">
        <v>90</v>
      </c>
      <c r="B78" s="207"/>
      <c r="C78" s="52"/>
      <c r="D78" s="52"/>
      <c r="E78" s="193"/>
      <c r="F78" s="14" t="s">
        <v>75</v>
      </c>
      <c r="G78" s="44">
        <v>0</v>
      </c>
      <c r="H78" s="148" t="s">
        <v>0</v>
      </c>
      <c r="I78" s="153" t="s">
        <v>0</v>
      </c>
      <c r="J78" s="66">
        <f>SUMPRODUCT(($H78="r")*(G78)+($I78="r")*(G78))+'18'!J78-K78-M78</f>
        <v>0</v>
      </c>
      <c r="K78" s="138">
        <v>0</v>
      </c>
      <c r="L78" s="139"/>
      <c r="M78" s="132">
        <v>0</v>
      </c>
      <c r="N78" s="133"/>
    </row>
    <row r="79" spans="1:14" x14ac:dyDescent="0.25">
      <c r="A79" s="206" t="s">
        <v>91</v>
      </c>
      <c r="B79" s="207"/>
      <c r="C79" s="52"/>
      <c r="D79" s="52"/>
      <c r="E79" s="193"/>
      <c r="F79" s="14" t="s">
        <v>75</v>
      </c>
      <c r="G79" s="44">
        <v>0</v>
      </c>
      <c r="H79" s="148" t="s">
        <v>0</v>
      </c>
      <c r="I79" s="153" t="s">
        <v>0</v>
      </c>
      <c r="J79" s="66">
        <f>SUMPRODUCT(($H79="r")*(G79)+($I79="r")*(G79))+'18'!J79-K79-M79</f>
        <v>0</v>
      </c>
      <c r="K79" s="138">
        <v>0</v>
      </c>
      <c r="L79" s="139"/>
      <c r="M79" s="132">
        <v>0</v>
      </c>
      <c r="N79" s="133"/>
    </row>
    <row r="80" spans="1:14" x14ac:dyDescent="0.25">
      <c r="A80" s="206" t="s">
        <v>92</v>
      </c>
      <c r="B80" s="207"/>
      <c r="C80" s="52"/>
      <c r="D80" s="52"/>
      <c r="E80" s="193"/>
      <c r="F80" s="14" t="s">
        <v>75</v>
      </c>
      <c r="G80" s="44">
        <v>0</v>
      </c>
      <c r="H80" s="148" t="s">
        <v>0</v>
      </c>
      <c r="I80" s="153" t="s">
        <v>0</v>
      </c>
      <c r="J80" s="66">
        <f>SUMPRODUCT(($H80="r")*(G80)+($I80="r")*(G80))+'18'!J80-K80-M80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SUMPRODUCT(($H81="r")*(G81)+($I81="r")*(G81))+'18'!J81-K81-M81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0</v>
      </c>
      <c r="I82" s="57">
        <f>SUMPRODUCT(G67:G81*((I67:I81="p")+(I67:I81="a")))/60</f>
        <v>4</v>
      </c>
      <c r="J82" s="87" t="s">
        <v>0</v>
      </c>
      <c r="K82" s="16" t="s">
        <v>0</v>
      </c>
      <c r="L82" s="84" t="s">
        <v>0</v>
      </c>
    </row>
    <row r="83" spans="1:14" x14ac:dyDescent="0.25">
      <c r="A83" s="211" t="s">
        <v>11</v>
      </c>
      <c r="B83" s="211"/>
      <c r="C83" s="211"/>
      <c r="D83" s="211"/>
      <c r="E83" s="211"/>
      <c r="F83" s="212"/>
      <c r="G83" s="44">
        <v>3</v>
      </c>
      <c r="H83" s="57">
        <f>IF(AND(H82&lt;G83,H82&gt;0),G83-H82,0)</f>
        <v>0</v>
      </c>
      <c r="I83" s="57">
        <f>IF(AND(I82&lt;G83,I82&gt;0),G83-I82,0)</f>
        <v>0</v>
      </c>
      <c r="J83" s="87" t="s">
        <v>0</v>
      </c>
      <c r="K83" s="16" t="s">
        <v>0</v>
      </c>
      <c r="L83" s="84" t="s">
        <v>0</v>
      </c>
    </row>
    <row r="84" spans="1:14" x14ac:dyDescent="0.25">
      <c r="A84" s="19"/>
      <c r="B84" s="19"/>
      <c r="C84" s="167"/>
      <c r="D84" s="167"/>
      <c r="E84" s="167"/>
      <c r="F84" s="11"/>
      <c r="G84" s="5"/>
      <c r="H84" s="6"/>
      <c r="I84" s="6"/>
    </row>
    <row r="85" spans="1:14" x14ac:dyDescent="0.25">
      <c r="B85" s="99" t="s">
        <v>0</v>
      </c>
      <c r="F85" s="13"/>
      <c r="H85" s="4"/>
      <c r="I85" s="4"/>
    </row>
    <row r="86" spans="1:14" ht="15.75" thickBot="1" x14ac:dyDescent="0.3">
      <c r="A86" s="114" t="s">
        <v>8</v>
      </c>
      <c r="B86" s="94" t="s">
        <v>115</v>
      </c>
      <c r="C86" s="213" t="s">
        <v>153</v>
      </c>
      <c r="D86" s="214"/>
      <c r="E86" s="192" t="s">
        <v>151</v>
      </c>
      <c r="F86" s="122" t="s">
        <v>126</v>
      </c>
      <c r="G86" s="47" t="s">
        <v>2</v>
      </c>
      <c r="H86" s="81">
        <f>H66+1</f>
        <v>42615</v>
      </c>
      <c r="I86" s="81">
        <f>I66+1</f>
        <v>42622</v>
      </c>
      <c r="J86" s="125" t="s">
        <v>77</v>
      </c>
      <c r="K86" s="126" t="s">
        <v>76</v>
      </c>
      <c r="L86" s="127" t="s">
        <v>6</v>
      </c>
      <c r="M86" s="123" t="s">
        <v>76</v>
      </c>
      <c r="N86" s="124" t="s">
        <v>6</v>
      </c>
    </row>
    <row r="87" spans="1:14" x14ac:dyDescent="0.25">
      <c r="A87" s="209" t="s">
        <v>39</v>
      </c>
      <c r="B87" s="210"/>
      <c r="C87" s="164"/>
      <c r="D87" s="164"/>
      <c r="E87" s="196"/>
      <c r="F87" s="115" t="s">
        <v>75</v>
      </c>
      <c r="G87" s="30">
        <v>0</v>
      </c>
      <c r="H87" s="147" t="s">
        <v>0</v>
      </c>
      <c r="I87" s="152" t="s">
        <v>0</v>
      </c>
      <c r="J87" s="66">
        <f>SUMPRODUCT(($H87="r")*(G87)+($I87="r")*(G87))+'18'!J87-K87-M87</f>
        <v>0</v>
      </c>
      <c r="K87" s="138">
        <v>0</v>
      </c>
      <c r="L87" s="139" t="s">
        <v>0</v>
      </c>
      <c r="M87" s="132">
        <v>0</v>
      </c>
      <c r="N87" s="133" t="s">
        <v>0</v>
      </c>
    </row>
    <row r="88" spans="1:14" x14ac:dyDescent="0.25">
      <c r="A88" s="206" t="s">
        <v>40</v>
      </c>
      <c r="B88" s="207"/>
      <c r="C88" s="52"/>
      <c r="D88" s="52"/>
      <c r="E88" s="193"/>
      <c r="F88" s="14" t="s">
        <v>75</v>
      </c>
      <c r="G88" s="44">
        <v>0</v>
      </c>
      <c r="H88" s="148" t="s">
        <v>0</v>
      </c>
      <c r="I88" s="153" t="s">
        <v>0</v>
      </c>
      <c r="J88" s="66">
        <f>SUMPRODUCT(($H88="r")*(G88)+($I88="r")*(G88))+'18'!J88-K88-M88</f>
        <v>0</v>
      </c>
      <c r="K88" s="138">
        <v>0</v>
      </c>
      <c r="L88" s="139" t="s">
        <v>0</v>
      </c>
      <c r="M88" s="132">
        <v>0</v>
      </c>
      <c r="N88" s="133"/>
    </row>
    <row r="89" spans="1:14" x14ac:dyDescent="0.25">
      <c r="A89" s="206" t="s">
        <v>41</v>
      </c>
      <c r="B89" s="207"/>
      <c r="C89" s="52"/>
      <c r="D89" s="52"/>
      <c r="E89" s="193"/>
      <c r="F89" s="14" t="s">
        <v>75</v>
      </c>
      <c r="G89" s="44">
        <v>0</v>
      </c>
      <c r="H89" s="148" t="s">
        <v>0</v>
      </c>
      <c r="I89" s="153" t="s">
        <v>0</v>
      </c>
      <c r="J89" s="66">
        <f>SUMPRODUCT(($H89="r")*(G89)+($I89="r")*(G89))+'18'!J89-K89-M89</f>
        <v>0</v>
      </c>
      <c r="K89" s="138">
        <v>0</v>
      </c>
      <c r="L89" s="139" t="s">
        <v>0</v>
      </c>
      <c r="M89" s="132">
        <v>0</v>
      </c>
      <c r="N89" s="133"/>
    </row>
    <row r="90" spans="1:14" x14ac:dyDescent="0.25">
      <c r="A90" s="206" t="s">
        <v>42</v>
      </c>
      <c r="B90" s="207"/>
      <c r="C90" s="52"/>
      <c r="D90" s="52"/>
      <c r="E90" s="193"/>
      <c r="F90" s="14" t="s">
        <v>75</v>
      </c>
      <c r="G90" s="44">
        <v>0</v>
      </c>
      <c r="H90" s="148" t="s">
        <v>0</v>
      </c>
      <c r="I90" s="153" t="s">
        <v>0</v>
      </c>
      <c r="J90" s="66">
        <f>SUMPRODUCT(($H90="r")*(G90)+($I90="r")*(G90))+'18'!J90-K90-M90</f>
        <v>0</v>
      </c>
      <c r="K90" s="138">
        <v>0</v>
      </c>
      <c r="L90" s="139" t="s">
        <v>0</v>
      </c>
      <c r="M90" s="132">
        <v>0</v>
      </c>
      <c r="N90" s="133"/>
    </row>
    <row r="91" spans="1:14" x14ac:dyDescent="0.25">
      <c r="A91" s="206" t="s">
        <v>43</v>
      </c>
      <c r="B91" s="207"/>
      <c r="C91" s="52"/>
      <c r="D91" s="52"/>
      <c r="E91" s="193"/>
      <c r="F91" s="14" t="s">
        <v>75</v>
      </c>
      <c r="G91" s="44">
        <v>0</v>
      </c>
      <c r="H91" s="148" t="s">
        <v>0</v>
      </c>
      <c r="I91" s="153" t="s">
        <v>0</v>
      </c>
      <c r="J91" s="66">
        <f>SUMPRODUCT(($H91="r")*(G91)+($I91="r")*(G91))+'18'!J91-K91-M91</f>
        <v>0</v>
      </c>
      <c r="K91" s="138">
        <v>0</v>
      </c>
      <c r="L91" s="139" t="s">
        <v>0</v>
      </c>
      <c r="M91" s="132">
        <v>0</v>
      </c>
      <c r="N91" s="133"/>
    </row>
    <row r="92" spans="1:14" x14ac:dyDescent="0.25">
      <c r="A92" s="206" t="s">
        <v>44</v>
      </c>
      <c r="B92" s="207"/>
      <c r="C92" s="52"/>
      <c r="D92" s="52"/>
      <c r="E92" s="193"/>
      <c r="F92" s="14" t="s">
        <v>75</v>
      </c>
      <c r="G92" s="44">
        <v>0</v>
      </c>
      <c r="H92" s="148" t="s">
        <v>0</v>
      </c>
      <c r="I92" s="153" t="s">
        <v>0</v>
      </c>
      <c r="J92" s="66">
        <f>SUMPRODUCT(($H92="r")*(G92)+($I92="r")*(G92))+'18'!J92-K92-M92</f>
        <v>0</v>
      </c>
      <c r="K92" s="138">
        <v>0</v>
      </c>
      <c r="L92" s="139" t="s">
        <v>0</v>
      </c>
      <c r="M92" s="132">
        <v>0</v>
      </c>
      <c r="N92" s="133"/>
    </row>
    <row r="93" spans="1:14" ht="15.75" thickBot="1" x14ac:dyDescent="0.3">
      <c r="A93" s="206" t="s">
        <v>45</v>
      </c>
      <c r="B93" s="207"/>
      <c r="C93" s="162"/>
      <c r="D93" s="162"/>
      <c r="E93" s="194"/>
      <c r="F93" s="14" t="s">
        <v>75</v>
      </c>
      <c r="G93" s="44">
        <v>0</v>
      </c>
      <c r="H93" s="149" t="s">
        <v>0</v>
      </c>
      <c r="I93" s="154" t="s">
        <v>0</v>
      </c>
      <c r="J93" s="66">
        <f>SUMPRODUCT(($H93="r")*(G93)+($I93="r")*(G93))+'18'!J93-K93-M93</f>
        <v>0</v>
      </c>
      <c r="K93" s="138">
        <v>0</v>
      </c>
      <c r="L93" s="140" t="s">
        <v>0</v>
      </c>
      <c r="M93" s="132">
        <v>0</v>
      </c>
      <c r="N93" s="134"/>
    </row>
    <row r="94" spans="1:14" ht="15.75" thickBot="1" x14ac:dyDescent="0.3">
      <c r="A94" s="29" t="s">
        <v>109</v>
      </c>
      <c r="B94" s="53"/>
      <c r="C94" s="163"/>
      <c r="D94" s="163"/>
      <c r="E94" s="195"/>
      <c r="F94" s="74" t="s">
        <v>75</v>
      </c>
      <c r="G94" s="75">
        <v>0</v>
      </c>
      <c r="H94" s="73"/>
      <c r="I94" s="67"/>
      <c r="J94" s="55" t="s">
        <v>0</v>
      </c>
      <c r="K94" s="98">
        <v>0</v>
      </c>
      <c r="L94" s="136" t="s">
        <v>0</v>
      </c>
      <c r="M94" s="98">
        <v>0</v>
      </c>
      <c r="N94" s="56" t="s">
        <v>0</v>
      </c>
    </row>
    <row r="95" spans="1:14" x14ac:dyDescent="0.25">
      <c r="A95" s="206" t="s">
        <v>46</v>
      </c>
      <c r="B95" s="207"/>
      <c r="C95" s="164"/>
      <c r="D95" s="164"/>
      <c r="E95" s="196"/>
      <c r="F95" s="14" t="s">
        <v>75</v>
      </c>
      <c r="G95" s="44">
        <v>0</v>
      </c>
      <c r="H95" s="147" t="s">
        <v>0</v>
      </c>
      <c r="I95" s="152" t="s">
        <v>0</v>
      </c>
      <c r="J95" s="66">
        <f>SUMPRODUCT(($H95="r")*(G95)+($I95="r")*(G95))+'18'!J95-K95-M95</f>
        <v>0</v>
      </c>
      <c r="K95" s="138">
        <v>0</v>
      </c>
      <c r="L95" s="141"/>
      <c r="M95" s="132">
        <v>0</v>
      </c>
      <c r="N95" s="135"/>
    </row>
    <row r="96" spans="1:14" x14ac:dyDescent="0.25">
      <c r="A96" s="206" t="s">
        <v>47</v>
      </c>
      <c r="B96" s="207"/>
      <c r="C96" s="52"/>
      <c r="D96" s="52"/>
      <c r="E96" s="193"/>
      <c r="F96" s="14" t="s">
        <v>75</v>
      </c>
      <c r="G96" s="44">
        <v>0</v>
      </c>
      <c r="H96" s="148" t="s">
        <v>0</v>
      </c>
      <c r="I96" s="153" t="s">
        <v>0</v>
      </c>
      <c r="J96" s="66">
        <f>SUMPRODUCT(($H96="r")*(G96)+($I96="r")*(G96))+'18'!J96-K96-M96</f>
        <v>0</v>
      </c>
      <c r="K96" s="138">
        <v>0</v>
      </c>
      <c r="L96" s="139"/>
      <c r="M96" s="132">
        <v>0</v>
      </c>
      <c r="N96" s="133"/>
    </row>
    <row r="97" spans="1:14" x14ac:dyDescent="0.25">
      <c r="A97" s="206" t="s">
        <v>61</v>
      </c>
      <c r="B97" s="207"/>
      <c r="C97" s="52"/>
      <c r="D97" s="52"/>
      <c r="E97" s="193"/>
      <c r="F97" s="14" t="s">
        <v>75</v>
      </c>
      <c r="G97" s="44">
        <v>0</v>
      </c>
      <c r="H97" s="148" t="s">
        <v>0</v>
      </c>
      <c r="I97" s="153" t="s">
        <v>0</v>
      </c>
      <c r="J97" s="66">
        <f>SUMPRODUCT(($H97="r")*(G97)+($I97="r")*(G97))+'18'!J97-K97-M97</f>
        <v>0</v>
      </c>
      <c r="K97" s="138">
        <v>0</v>
      </c>
      <c r="L97" s="139"/>
      <c r="M97" s="132">
        <v>0</v>
      </c>
      <c r="N97" s="133"/>
    </row>
    <row r="98" spans="1:14" x14ac:dyDescent="0.25">
      <c r="A98" s="206" t="s">
        <v>94</v>
      </c>
      <c r="B98" s="207"/>
      <c r="C98" s="52"/>
      <c r="D98" s="52"/>
      <c r="E98" s="193"/>
      <c r="F98" s="14" t="s">
        <v>75</v>
      </c>
      <c r="G98" s="44">
        <v>0</v>
      </c>
      <c r="H98" s="148" t="s">
        <v>0</v>
      </c>
      <c r="I98" s="153" t="s">
        <v>0</v>
      </c>
      <c r="J98" s="66">
        <f>SUMPRODUCT(($H98="r")*(G98)+($I98="r")*(G98))+'18'!J98-K98-M98</f>
        <v>0</v>
      </c>
      <c r="K98" s="138">
        <v>0</v>
      </c>
      <c r="L98" s="139"/>
      <c r="M98" s="132">
        <v>0</v>
      </c>
      <c r="N98" s="133"/>
    </row>
    <row r="99" spans="1:14" x14ac:dyDescent="0.25">
      <c r="A99" s="206" t="s">
        <v>95</v>
      </c>
      <c r="B99" s="207"/>
      <c r="C99" s="52"/>
      <c r="D99" s="52"/>
      <c r="E99" s="193"/>
      <c r="F99" s="14" t="s">
        <v>75</v>
      </c>
      <c r="G99" s="44">
        <v>0</v>
      </c>
      <c r="H99" s="148" t="s">
        <v>0</v>
      </c>
      <c r="I99" s="153" t="s">
        <v>0</v>
      </c>
      <c r="J99" s="66">
        <f>SUMPRODUCT(($H99="r")*(G99)+($I99="r")*(G99))+'18'!J99-K99-M99</f>
        <v>0</v>
      </c>
      <c r="K99" s="138">
        <v>0</v>
      </c>
      <c r="L99" s="139"/>
      <c r="M99" s="132">
        <v>0</v>
      </c>
      <c r="N99" s="133"/>
    </row>
    <row r="100" spans="1:14" x14ac:dyDescent="0.25">
      <c r="A100" s="206" t="s">
        <v>96</v>
      </c>
      <c r="B100" s="207"/>
      <c r="C100" s="52"/>
      <c r="D100" s="52"/>
      <c r="E100" s="193"/>
      <c r="F100" s="14" t="s">
        <v>75</v>
      </c>
      <c r="G100" s="44">
        <v>0</v>
      </c>
      <c r="H100" s="148" t="s">
        <v>0</v>
      </c>
      <c r="I100" s="153" t="s">
        <v>0</v>
      </c>
      <c r="J100" s="66">
        <f>SUMPRODUCT(($H100="r")*(G100)+($I100="r")*(G100))+'18'!J100-K100-M100</f>
        <v>0</v>
      </c>
      <c r="K100" s="138">
        <v>0</v>
      </c>
      <c r="L100" s="139"/>
      <c r="M100" s="132">
        <v>0</v>
      </c>
      <c r="N100" s="133"/>
    </row>
    <row r="101" spans="1:14" ht="15.75" thickBot="1" x14ac:dyDescent="0.3">
      <c r="A101" s="206" t="s">
        <v>97</v>
      </c>
      <c r="B101" s="207"/>
      <c r="C101" s="52"/>
      <c r="D101" s="52"/>
      <c r="E101" s="193"/>
      <c r="F101" s="14" t="s">
        <v>75</v>
      </c>
      <c r="G101" s="44">
        <v>0</v>
      </c>
      <c r="H101" s="149" t="s">
        <v>0</v>
      </c>
      <c r="I101" s="154" t="s">
        <v>0</v>
      </c>
      <c r="J101" s="66">
        <f>SUMPRODUCT(($H101="r")*(G101)+($I101="r")*(G101))+'18'!J101-K101-M101</f>
        <v>0</v>
      </c>
      <c r="K101" s="138">
        <v>0</v>
      </c>
      <c r="L101" s="139"/>
      <c r="M101" s="132">
        <v>0</v>
      </c>
      <c r="N101" s="133"/>
    </row>
    <row r="102" spans="1:14"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x14ac:dyDescent="0.25">
      <c r="A104" s="28"/>
      <c r="B104" s="28"/>
      <c r="F104" s="11"/>
      <c r="G104" s="5"/>
      <c r="H104" s="6"/>
      <c r="I104" s="6"/>
    </row>
    <row r="105" spans="1:14" x14ac:dyDescent="0.25">
      <c r="B105" s="99" t="s">
        <v>0</v>
      </c>
    </row>
    <row r="106" spans="1:14" ht="15.75" thickBot="1" x14ac:dyDescent="0.3">
      <c r="A106" s="114" t="s">
        <v>9</v>
      </c>
      <c r="B106" s="94" t="s">
        <v>115</v>
      </c>
      <c r="C106" s="213" t="s">
        <v>153</v>
      </c>
      <c r="D106" s="214"/>
      <c r="E106" s="192" t="s">
        <v>151</v>
      </c>
      <c r="F106" s="122" t="s">
        <v>126</v>
      </c>
      <c r="G106" s="47" t="s">
        <v>2</v>
      </c>
      <c r="H106" s="81">
        <f>H86+1</f>
        <v>42616</v>
      </c>
      <c r="I106" s="81">
        <f>I86+1</f>
        <v>42623</v>
      </c>
      <c r="J106" s="125" t="s">
        <v>77</v>
      </c>
      <c r="K106" s="126" t="s">
        <v>76</v>
      </c>
      <c r="L106" s="127" t="s">
        <v>6</v>
      </c>
      <c r="M106" s="123" t="s">
        <v>76</v>
      </c>
      <c r="N106" s="124" t="s">
        <v>6</v>
      </c>
    </row>
    <row r="107" spans="1:14" x14ac:dyDescent="0.25">
      <c r="A107" s="209" t="s">
        <v>48</v>
      </c>
      <c r="B107" s="210"/>
      <c r="C107" s="175"/>
      <c r="D107" s="165"/>
      <c r="E107" s="197"/>
      <c r="F107" s="115" t="s">
        <v>75</v>
      </c>
      <c r="G107" s="30">
        <v>0</v>
      </c>
      <c r="H107" s="147" t="s">
        <v>0</v>
      </c>
      <c r="I107" s="152" t="s">
        <v>0</v>
      </c>
      <c r="J107" s="66">
        <f>SUMPRODUCT(($H107="r")*(G107)+($I107="r")*(G107))+'18'!J107-K107-M107</f>
        <v>0</v>
      </c>
      <c r="K107" s="138">
        <v>0</v>
      </c>
      <c r="L107" s="139" t="s">
        <v>0</v>
      </c>
      <c r="M107" s="132">
        <v>0</v>
      </c>
      <c r="N107" s="133" t="s">
        <v>0</v>
      </c>
    </row>
    <row r="108" spans="1:14" x14ac:dyDescent="0.25">
      <c r="A108" s="206" t="s">
        <v>49</v>
      </c>
      <c r="B108" s="207"/>
      <c r="C108" s="176"/>
      <c r="D108" s="166"/>
      <c r="E108" s="198"/>
      <c r="F108" s="14" t="s">
        <v>75</v>
      </c>
      <c r="G108" s="44">
        <v>0</v>
      </c>
      <c r="H108" s="148" t="s">
        <v>0</v>
      </c>
      <c r="I108" s="153" t="s">
        <v>0</v>
      </c>
      <c r="J108" s="66">
        <f>SUMPRODUCT(($H108="r")*(G108)+($I108="r")*(G108))+'18'!J108-K108-M108</f>
        <v>0</v>
      </c>
      <c r="K108" s="138">
        <v>0</v>
      </c>
      <c r="L108" s="139" t="s">
        <v>0</v>
      </c>
      <c r="M108" s="132">
        <v>0</v>
      </c>
      <c r="N108" s="133"/>
    </row>
    <row r="109" spans="1:14" x14ac:dyDescent="0.25">
      <c r="A109" s="206" t="s">
        <v>50</v>
      </c>
      <c r="B109" s="207"/>
      <c r="C109" s="176"/>
      <c r="D109" s="166"/>
      <c r="E109" s="198"/>
      <c r="F109" s="14" t="s">
        <v>75</v>
      </c>
      <c r="G109" s="44">
        <v>0</v>
      </c>
      <c r="H109" s="148" t="s">
        <v>0</v>
      </c>
      <c r="I109" s="153" t="s">
        <v>0</v>
      </c>
      <c r="J109" s="66">
        <f>SUMPRODUCT(($H109="r")*(G109)+($I109="r")*(G109))+'18'!J109-K109-M109</f>
        <v>0</v>
      </c>
      <c r="K109" s="138">
        <v>0</v>
      </c>
      <c r="L109" s="139" t="s">
        <v>0</v>
      </c>
      <c r="M109" s="132">
        <v>0</v>
      </c>
      <c r="N109" s="133"/>
    </row>
    <row r="110" spans="1:14" x14ac:dyDescent="0.25">
      <c r="A110" s="206" t="s">
        <v>51</v>
      </c>
      <c r="B110" s="207"/>
      <c r="C110" s="176"/>
      <c r="D110" s="166"/>
      <c r="E110" s="198"/>
      <c r="F110" s="14" t="s">
        <v>75</v>
      </c>
      <c r="G110" s="44">
        <v>0</v>
      </c>
      <c r="H110" s="148" t="s">
        <v>0</v>
      </c>
      <c r="I110" s="153" t="s">
        <v>0</v>
      </c>
      <c r="J110" s="66">
        <f>SUMPRODUCT(($H110="r")*(G110)+($I110="r")*(G110))+'18'!J110-K110-M110</f>
        <v>0</v>
      </c>
      <c r="K110" s="138">
        <v>0</v>
      </c>
      <c r="L110" s="139" t="s">
        <v>0</v>
      </c>
      <c r="M110" s="132">
        <v>0</v>
      </c>
      <c r="N110" s="133"/>
    </row>
    <row r="111" spans="1:14" x14ac:dyDescent="0.25">
      <c r="A111" s="206" t="s">
        <v>52</v>
      </c>
      <c r="B111" s="207"/>
      <c r="C111" s="177"/>
      <c r="D111" s="166"/>
      <c r="E111" s="198"/>
      <c r="F111" s="14" t="s">
        <v>75</v>
      </c>
      <c r="G111" s="44">
        <v>0</v>
      </c>
      <c r="H111" s="148" t="s">
        <v>0</v>
      </c>
      <c r="I111" s="153" t="s">
        <v>0</v>
      </c>
      <c r="J111" s="66">
        <f>SUMPRODUCT(($H111="r")*(G111)+($I111="r")*(G111))+'18'!J111-K111-M111</f>
        <v>0</v>
      </c>
      <c r="K111" s="138">
        <v>0</v>
      </c>
      <c r="L111" s="139" t="s">
        <v>0</v>
      </c>
      <c r="M111" s="132">
        <v>0</v>
      </c>
      <c r="N111" s="133"/>
    </row>
    <row r="112" spans="1:14" x14ac:dyDescent="0.25">
      <c r="A112" s="206" t="s">
        <v>53</v>
      </c>
      <c r="B112" s="207"/>
      <c r="C112" s="177"/>
      <c r="D112" s="166"/>
      <c r="E112" s="198"/>
      <c r="F112" s="14" t="s">
        <v>75</v>
      </c>
      <c r="G112" s="44">
        <v>0</v>
      </c>
      <c r="H112" s="148" t="s">
        <v>0</v>
      </c>
      <c r="I112" s="153" t="s">
        <v>0</v>
      </c>
      <c r="J112" s="66">
        <f>SUMPRODUCT(($H112="r")*(G112)+($I112="r")*(G112))+'18'!J112-K112-M112</f>
        <v>0</v>
      </c>
      <c r="K112" s="138">
        <v>0</v>
      </c>
      <c r="L112" s="139" t="s">
        <v>0</v>
      </c>
      <c r="M112" s="132">
        <v>0</v>
      </c>
      <c r="N112" s="133"/>
    </row>
    <row r="113" spans="1:14" ht="15.75" thickBot="1" x14ac:dyDescent="0.3">
      <c r="A113" s="206" t="s">
        <v>54</v>
      </c>
      <c r="B113" s="207"/>
      <c r="C113" s="178"/>
      <c r="D113" s="168"/>
      <c r="E113" s="199"/>
      <c r="F113" s="14" t="s">
        <v>75</v>
      </c>
      <c r="G113" s="44">
        <v>0</v>
      </c>
      <c r="H113" s="149" t="s">
        <v>0</v>
      </c>
      <c r="I113" s="154" t="s">
        <v>0</v>
      </c>
      <c r="J113" s="66">
        <f>SUMPRODUCT(($H113="r")*(G113)+($I113="r")*(G113))+'18'!J113-K113-M113</f>
        <v>0</v>
      </c>
      <c r="K113" s="138">
        <v>0</v>
      </c>
      <c r="L113" s="140" t="s">
        <v>0</v>
      </c>
      <c r="M113" s="132">
        <v>0</v>
      </c>
      <c r="N113" s="134"/>
    </row>
    <row r="114" spans="1:14" ht="15.75" thickBot="1" x14ac:dyDescent="0.3">
      <c r="A114" s="29" t="s">
        <v>109</v>
      </c>
      <c r="B114" s="53"/>
      <c r="C114" s="163"/>
      <c r="D114" s="163"/>
      <c r="E114" s="195"/>
      <c r="F114" s="74" t="s">
        <v>75</v>
      </c>
      <c r="G114" s="75">
        <v>0</v>
      </c>
      <c r="H114" s="73"/>
      <c r="I114" s="67"/>
      <c r="J114" s="55" t="s">
        <v>0</v>
      </c>
      <c r="K114" s="98">
        <v>0</v>
      </c>
      <c r="L114" s="136" t="s">
        <v>0</v>
      </c>
      <c r="M114" s="98">
        <v>0</v>
      </c>
      <c r="N114" s="56" t="s">
        <v>0</v>
      </c>
    </row>
    <row r="115" spans="1:14" x14ac:dyDescent="0.25">
      <c r="A115" s="206" t="s">
        <v>55</v>
      </c>
      <c r="B115" s="207"/>
      <c r="C115" s="175"/>
      <c r="D115" s="165"/>
      <c r="E115" s="197"/>
      <c r="F115" s="14" t="s">
        <v>75</v>
      </c>
      <c r="G115" s="44">
        <v>0</v>
      </c>
      <c r="H115" s="147" t="s">
        <v>0</v>
      </c>
      <c r="I115" s="152" t="s">
        <v>0</v>
      </c>
      <c r="J115" s="66">
        <f>SUMPRODUCT(($H115="r")*(G115)+($I115="r")*(G115))+'18'!J115-K115-M115</f>
        <v>0</v>
      </c>
      <c r="K115" s="138">
        <v>0</v>
      </c>
      <c r="L115" s="141"/>
      <c r="M115" s="132">
        <v>0</v>
      </c>
      <c r="N115" s="135"/>
    </row>
    <row r="116" spans="1:14" x14ac:dyDescent="0.25">
      <c r="A116" s="206" t="s">
        <v>56</v>
      </c>
      <c r="B116" s="207"/>
      <c r="C116" s="176"/>
      <c r="D116" s="166"/>
      <c r="E116" s="198"/>
      <c r="F116" s="14" t="s">
        <v>75</v>
      </c>
      <c r="G116" s="44">
        <v>0</v>
      </c>
      <c r="H116" s="148" t="s">
        <v>0</v>
      </c>
      <c r="I116" s="153" t="s">
        <v>0</v>
      </c>
      <c r="J116" s="66">
        <f>SUMPRODUCT(($H116="r")*(G116)+($I116="r")*(G116))+'18'!J116-K116-M116</f>
        <v>0</v>
      </c>
      <c r="K116" s="138">
        <v>0</v>
      </c>
      <c r="L116" s="139"/>
      <c r="M116" s="132">
        <v>0</v>
      </c>
      <c r="N116" s="133"/>
    </row>
    <row r="117" spans="1:14" x14ac:dyDescent="0.25">
      <c r="A117" s="206" t="s">
        <v>62</v>
      </c>
      <c r="B117" s="207"/>
      <c r="C117" s="176"/>
      <c r="D117" s="166"/>
      <c r="E117" s="198"/>
      <c r="F117" s="14" t="s">
        <v>75</v>
      </c>
      <c r="G117" s="44">
        <v>0</v>
      </c>
      <c r="H117" s="148" t="s">
        <v>0</v>
      </c>
      <c r="I117" s="153" t="s">
        <v>0</v>
      </c>
      <c r="J117" s="66">
        <f>SUMPRODUCT(($H117="r")*(G117)+($I117="r")*(G117))+'18'!J117-K117-M117</f>
        <v>0</v>
      </c>
      <c r="K117" s="138">
        <v>0</v>
      </c>
      <c r="L117" s="139"/>
      <c r="M117" s="132">
        <v>0</v>
      </c>
      <c r="N117" s="133"/>
    </row>
    <row r="118" spans="1:14" x14ac:dyDescent="0.25">
      <c r="A118" s="206" t="s">
        <v>98</v>
      </c>
      <c r="B118" s="207"/>
      <c r="C118" s="177"/>
      <c r="D118" s="166"/>
      <c r="E118" s="198"/>
      <c r="F118" s="14" t="s">
        <v>75</v>
      </c>
      <c r="G118" s="44">
        <v>0</v>
      </c>
      <c r="H118" s="148" t="s">
        <v>0</v>
      </c>
      <c r="I118" s="153" t="s">
        <v>0</v>
      </c>
      <c r="J118" s="66">
        <f>SUMPRODUCT(($H118="r")*(G118)+($I118="r")*(G118))+'18'!J118-K118-M118</f>
        <v>0</v>
      </c>
      <c r="K118" s="138">
        <v>0</v>
      </c>
      <c r="L118" s="139"/>
      <c r="M118" s="132">
        <v>0</v>
      </c>
      <c r="N118" s="133"/>
    </row>
    <row r="119" spans="1:14" x14ac:dyDescent="0.25">
      <c r="A119" s="206" t="s">
        <v>99</v>
      </c>
      <c r="B119" s="207"/>
      <c r="C119" s="175"/>
      <c r="D119" s="166"/>
      <c r="E119" s="198"/>
      <c r="F119" s="14" t="s">
        <v>75</v>
      </c>
      <c r="G119" s="44">
        <v>0</v>
      </c>
      <c r="H119" s="148" t="s">
        <v>0</v>
      </c>
      <c r="I119" s="153" t="s">
        <v>0</v>
      </c>
      <c r="J119" s="66">
        <f>SUMPRODUCT(($H119="r")*(G119)+($I119="r")*(G119))+'18'!J119-K119-M119</f>
        <v>0</v>
      </c>
      <c r="K119" s="138">
        <v>0</v>
      </c>
      <c r="L119" s="139"/>
      <c r="M119" s="132">
        <v>0</v>
      </c>
      <c r="N119" s="133"/>
    </row>
    <row r="120" spans="1:14" x14ac:dyDescent="0.25">
      <c r="A120" s="206" t="s">
        <v>100</v>
      </c>
      <c r="B120" s="207"/>
      <c r="C120" s="176"/>
      <c r="D120" s="166"/>
      <c r="E120" s="198"/>
      <c r="F120" s="14" t="s">
        <v>75</v>
      </c>
      <c r="G120" s="44">
        <v>0</v>
      </c>
      <c r="H120" s="148" t="s">
        <v>0</v>
      </c>
      <c r="I120" s="153" t="s">
        <v>0</v>
      </c>
      <c r="J120" s="66">
        <f>SUMPRODUCT(($H120="r")*(G120)+($I120="r")*(G120))+'18'!J120-K120-M120</f>
        <v>0</v>
      </c>
      <c r="K120" s="138">
        <v>0</v>
      </c>
      <c r="L120" s="139"/>
      <c r="M120" s="132">
        <v>0</v>
      </c>
      <c r="N120" s="133"/>
    </row>
    <row r="121" spans="1:14" ht="15.75" thickBot="1" x14ac:dyDescent="0.3">
      <c r="A121" s="206" t="s">
        <v>101</v>
      </c>
      <c r="B121" s="207"/>
      <c r="C121" s="176"/>
      <c r="D121" s="166"/>
      <c r="E121" s="198"/>
      <c r="F121" s="14" t="s">
        <v>75</v>
      </c>
      <c r="G121" s="44">
        <v>0</v>
      </c>
      <c r="H121" s="149" t="s">
        <v>0</v>
      </c>
      <c r="I121" s="154" t="s">
        <v>0</v>
      </c>
      <c r="J121" s="66">
        <f>SUMPRODUCT(($H121="r")*(G121)+($I121="r")*(G121))+'18'!J121-K121-M121</f>
        <v>0</v>
      </c>
      <c r="K121" s="138">
        <v>0</v>
      </c>
      <c r="L121" s="139"/>
      <c r="M121" s="132">
        <v>0</v>
      </c>
      <c r="N121" s="133"/>
    </row>
    <row r="122" spans="1:14"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x14ac:dyDescent="0.25">
      <c r="A124" s="28"/>
      <c r="B124" s="28"/>
      <c r="F124" s="19"/>
      <c r="G124" s="5"/>
      <c r="H124" s="17"/>
      <c r="I124" s="17"/>
    </row>
    <row r="125" spans="1:14" x14ac:dyDescent="0.25">
      <c r="A125" s="19"/>
      <c r="B125" s="99" t="s">
        <v>0</v>
      </c>
      <c r="F125" s="19"/>
      <c r="G125" s="5"/>
      <c r="H125" s="17"/>
      <c r="I125" s="17"/>
    </row>
    <row r="126" spans="1:14" ht="15.75" thickBot="1" x14ac:dyDescent="0.3">
      <c r="A126" s="114" t="s">
        <v>63</v>
      </c>
      <c r="B126" s="94" t="s">
        <v>115</v>
      </c>
      <c r="C126" s="213" t="s">
        <v>153</v>
      </c>
      <c r="D126" s="214"/>
      <c r="E126" s="192" t="s">
        <v>151</v>
      </c>
      <c r="F126" s="122" t="s">
        <v>126</v>
      </c>
      <c r="G126" s="47" t="s">
        <v>2</v>
      </c>
      <c r="H126" s="81">
        <f>H106+1</f>
        <v>42617</v>
      </c>
      <c r="I126" s="81">
        <f>I106+1</f>
        <v>42624</v>
      </c>
      <c r="J126" s="125" t="s">
        <v>77</v>
      </c>
      <c r="K126" s="126" t="s">
        <v>76</v>
      </c>
      <c r="L126" s="127" t="s">
        <v>6</v>
      </c>
      <c r="M126" s="123" t="s">
        <v>76</v>
      </c>
      <c r="N126" s="124" t="s">
        <v>6</v>
      </c>
    </row>
    <row r="127" spans="1:14" x14ac:dyDescent="0.25">
      <c r="A127" s="209" t="s">
        <v>64</v>
      </c>
      <c r="B127" s="210"/>
      <c r="C127" s="175"/>
      <c r="D127" s="165"/>
      <c r="E127" s="197"/>
      <c r="F127" s="115" t="s">
        <v>75</v>
      </c>
      <c r="G127" s="30">
        <v>0</v>
      </c>
      <c r="H127" s="147" t="s">
        <v>0</v>
      </c>
      <c r="I127" s="152" t="s">
        <v>0</v>
      </c>
      <c r="J127" s="66">
        <f>SUMPRODUCT(($H127="r")*(G127)+($I127="r")*(G127))+'18'!J127-K127-M127</f>
        <v>0</v>
      </c>
      <c r="K127" s="138">
        <v>0</v>
      </c>
      <c r="L127" s="139" t="s">
        <v>0</v>
      </c>
      <c r="M127" s="132">
        <v>0</v>
      </c>
      <c r="N127" s="133" t="s">
        <v>0</v>
      </c>
    </row>
    <row r="128" spans="1:14" x14ac:dyDescent="0.25">
      <c r="A128" s="206" t="s">
        <v>65</v>
      </c>
      <c r="B128" s="207"/>
      <c r="C128" s="176"/>
      <c r="D128" s="166"/>
      <c r="E128" s="198"/>
      <c r="F128" s="14" t="s">
        <v>75</v>
      </c>
      <c r="G128" s="44">
        <v>0</v>
      </c>
      <c r="H128" s="148" t="s">
        <v>0</v>
      </c>
      <c r="I128" s="153" t="s">
        <v>0</v>
      </c>
      <c r="J128" s="66">
        <f>SUMPRODUCT(($H128="r")*(G128)+($I128="r")*(G128))+'18'!J128-K128-M128</f>
        <v>0</v>
      </c>
      <c r="K128" s="138">
        <v>0</v>
      </c>
      <c r="L128" s="139" t="s">
        <v>0</v>
      </c>
      <c r="M128" s="132">
        <v>0</v>
      </c>
      <c r="N128" s="133"/>
    </row>
    <row r="129" spans="1:14" x14ac:dyDescent="0.25">
      <c r="A129" s="206" t="s">
        <v>66</v>
      </c>
      <c r="B129" s="207"/>
      <c r="C129" s="176"/>
      <c r="D129" s="166"/>
      <c r="E129" s="198"/>
      <c r="F129" s="14" t="s">
        <v>75</v>
      </c>
      <c r="G129" s="44">
        <v>0</v>
      </c>
      <c r="H129" s="148" t="s">
        <v>0</v>
      </c>
      <c r="I129" s="153" t="s">
        <v>0</v>
      </c>
      <c r="J129" s="66">
        <f>SUMPRODUCT(($H129="r")*(G129)+($I129="r")*(G129))+'18'!J129-K129-M129</f>
        <v>0</v>
      </c>
      <c r="K129" s="138">
        <v>0</v>
      </c>
      <c r="L129" s="139" t="s">
        <v>0</v>
      </c>
      <c r="M129" s="132">
        <v>0</v>
      </c>
      <c r="N129" s="133"/>
    </row>
    <row r="130" spans="1:14" x14ac:dyDescent="0.25">
      <c r="A130" s="206" t="s">
        <v>67</v>
      </c>
      <c r="B130" s="207"/>
      <c r="C130" s="176"/>
      <c r="D130" s="166"/>
      <c r="E130" s="198"/>
      <c r="F130" s="14" t="s">
        <v>75</v>
      </c>
      <c r="G130" s="44">
        <v>0</v>
      </c>
      <c r="H130" s="148" t="s">
        <v>0</v>
      </c>
      <c r="I130" s="153" t="s">
        <v>0</v>
      </c>
      <c r="J130" s="66">
        <f>SUMPRODUCT(($H130="r")*(G130)+($I130="r")*(G130))+'18'!J130-K130-M130</f>
        <v>0</v>
      </c>
      <c r="K130" s="138">
        <v>0</v>
      </c>
      <c r="L130" s="139" t="s">
        <v>0</v>
      </c>
      <c r="M130" s="132">
        <v>0</v>
      </c>
      <c r="N130" s="133"/>
    </row>
    <row r="131" spans="1:14" x14ac:dyDescent="0.25">
      <c r="A131" s="206" t="s">
        <v>68</v>
      </c>
      <c r="B131" s="207"/>
      <c r="C131" s="176"/>
      <c r="D131" s="166"/>
      <c r="E131" s="198"/>
      <c r="F131" s="14" t="s">
        <v>75</v>
      </c>
      <c r="G131" s="44">
        <v>0</v>
      </c>
      <c r="H131" s="148" t="s">
        <v>0</v>
      </c>
      <c r="I131" s="153" t="s">
        <v>0</v>
      </c>
      <c r="J131" s="66">
        <f>SUMPRODUCT(($H131="r")*(G131)+($I131="r")*(G131))+'18'!J131-K131-M131</f>
        <v>0</v>
      </c>
      <c r="K131" s="138">
        <v>0</v>
      </c>
      <c r="L131" s="139" t="s">
        <v>0</v>
      </c>
      <c r="M131" s="132">
        <v>0</v>
      </c>
      <c r="N131" s="133"/>
    </row>
    <row r="132" spans="1:14" x14ac:dyDescent="0.25">
      <c r="A132" s="206" t="s">
        <v>69</v>
      </c>
      <c r="B132" s="207"/>
      <c r="C132" s="176"/>
      <c r="D132" s="166"/>
      <c r="E132" s="198"/>
      <c r="F132" s="14" t="s">
        <v>75</v>
      </c>
      <c r="G132" s="44">
        <v>0</v>
      </c>
      <c r="H132" s="148" t="s">
        <v>0</v>
      </c>
      <c r="I132" s="153" t="s">
        <v>0</v>
      </c>
      <c r="J132" s="66">
        <f>SUMPRODUCT(($H132="r")*(G132)+($I132="r")*(G132))+'18'!J132-K132-M132</f>
        <v>0</v>
      </c>
      <c r="K132" s="138">
        <v>0</v>
      </c>
      <c r="L132" s="139" t="s">
        <v>0</v>
      </c>
      <c r="M132" s="132">
        <v>0</v>
      </c>
      <c r="N132" s="133"/>
    </row>
    <row r="133" spans="1:14" ht="15.75" thickBot="1" x14ac:dyDescent="0.3">
      <c r="A133" s="206" t="s">
        <v>70</v>
      </c>
      <c r="B133" s="207"/>
      <c r="C133" s="179"/>
      <c r="D133" s="168"/>
      <c r="E133" s="199"/>
      <c r="F133" s="14" t="s">
        <v>75</v>
      </c>
      <c r="G133" s="44">
        <v>0</v>
      </c>
      <c r="H133" s="149" t="s">
        <v>0</v>
      </c>
      <c r="I133" s="154" t="s">
        <v>0</v>
      </c>
      <c r="J133" s="66">
        <f>SUMPRODUCT(($H133="r")*(G133)+($I133="r")*(G133))+'18'!J133-K133-M133</f>
        <v>0</v>
      </c>
      <c r="K133" s="138">
        <v>0</v>
      </c>
      <c r="L133" s="140" t="s">
        <v>0</v>
      </c>
      <c r="M133" s="132">
        <v>0</v>
      </c>
      <c r="N133" s="134"/>
    </row>
    <row r="134" spans="1:14" ht="15.75" thickBot="1" x14ac:dyDescent="0.3">
      <c r="A134" s="29" t="s">
        <v>109</v>
      </c>
      <c r="B134" s="53"/>
      <c r="C134" s="163"/>
      <c r="D134" s="163"/>
      <c r="E134" s="195"/>
      <c r="F134" s="74" t="s">
        <v>75</v>
      </c>
      <c r="G134" s="75">
        <v>0</v>
      </c>
      <c r="H134" s="73"/>
      <c r="I134" s="67"/>
      <c r="J134" s="55" t="s">
        <v>0</v>
      </c>
      <c r="K134" s="98">
        <v>0</v>
      </c>
      <c r="L134" s="136" t="s">
        <v>0</v>
      </c>
      <c r="M134" s="98">
        <v>0</v>
      </c>
      <c r="N134" s="56" t="s">
        <v>0</v>
      </c>
    </row>
    <row r="135" spans="1:14" x14ac:dyDescent="0.25">
      <c r="A135" s="246" t="s">
        <v>71</v>
      </c>
      <c r="B135" s="247"/>
      <c r="C135" s="180"/>
      <c r="D135" s="169"/>
      <c r="E135" s="200"/>
      <c r="F135" s="14" t="s">
        <v>75</v>
      </c>
      <c r="G135" s="44">
        <v>0</v>
      </c>
      <c r="H135" s="147" t="s">
        <v>0</v>
      </c>
      <c r="I135" s="152" t="s">
        <v>0</v>
      </c>
      <c r="J135" s="66">
        <f>SUMPRODUCT(($H135="r")*(G135)+($I135="r")*(G135))+'18'!J135-K135-M135</f>
        <v>0</v>
      </c>
      <c r="K135" s="138">
        <v>0</v>
      </c>
      <c r="L135" s="141"/>
      <c r="M135" s="132">
        <v>0</v>
      </c>
      <c r="N135" s="135"/>
    </row>
    <row r="136" spans="1:14" x14ac:dyDescent="0.25">
      <c r="A136" s="246" t="s">
        <v>72</v>
      </c>
      <c r="B136" s="247"/>
      <c r="C136" s="181"/>
      <c r="D136" s="170"/>
      <c r="E136" s="201"/>
      <c r="F136" s="14" t="s">
        <v>75</v>
      </c>
      <c r="G136" s="44">
        <v>0</v>
      </c>
      <c r="H136" s="148" t="s">
        <v>0</v>
      </c>
      <c r="I136" s="153" t="s">
        <v>0</v>
      </c>
      <c r="J136" s="66">
        <f>SUMPRODUCT(($H136="r")*(G136)+($I136="r")*(G136))+'18'!J136-K136-M136</f>
        <v>0</v>
      </c>
      <c r="K136" s="138">
        <v>0</v>
      </c>
      <c r="L136" s="139"/>
      <c r="M136" s="132">
        <v>0</v>
      </c>
      <c r="N136" s="133"/>
    </row>
    <row r="137" spans="1:14" x14ac:dyDescent="0.25">
      <c r="A137" s="246" t="s">
        <v>73</v>
      </c>
      <c r="B137" s="247"/>
      <c r="C137" s="181"/>
      <c r="D137" s="170"/>
      <c r="E137" s="201"/>
      <c r="F137" s="14" t="s">
        <v>75</v>
      </c>
      <c r="G137" s="44">
        <v>0</v>
      </c>
      <c r="H137" s="148" t="s">
        <v>0</v>
      </c>
      <c r="I137" s="153" t="s">
        <v>0</v>
      </c>
      <c r="J137" s="66">
        <f>SUMPRODUCT(($H137="r")*(G137)+($I137="r")*(G137))+'18'!J137-K137-M137</f>
        <v>0</v>
      </c>
      <c r="K137" s="138">
        <v>0</v>
      </c>
      <c r="L137" s="139"/>
      <c r="M137" s="132">
        <v>0</v>
      </c>
      <c r="N137" s="133"/>
    </row>
    <row r="138" spans="1:14" x14ac:dyDescent="0.25">
      <c r="A138" s="246" t="s">
        <v>102</v>
      </c>
      <c r="B138" s="247"/>
      <c r="C138" s="181"/>
      <c r="D138" s="170"/>
      <c r="E138" s="201"/>
      <c r="F138" s="14" t="s">
        <v>75</v>
      </c>
      <c r="G138" s="44">
        <v>0</v>
      </c>
      <c r="H138" s="148" t="s">
        <v>0</v>
      </c>
      <c r="I138" s="153" t="s">
        <v>0</v>
      </c>
      <c r="J138" s="66">
        <f>SUMPRODUCT(($H138="r")*(G138)+($I138="r")*(G138))+'18'!J138-K138-M138</f>
        <v>0</v>
      </c>
      <c r="K138" s="138">
        <v>0</v>
      </c>
      <c r="L138" s="139"/>
      <c r="M138" s="132">
        <v>0</v>
      </c>
      <c r="N138" s="133"/>
    </row>
    <row r="139" spans="1:14" x14ac:dyDescent="0.25">
      <c r="A139" s="246" t="s">
        <v>103</v>
      </c>
      <c r="B139" s="247"/>
      <c r="C139" s="181"/>
      <c r="D139" s="170"/>
      <c r="E139" s="201"/>
      <c r="F139" s="14" t="s">
        <v>75</v>
      </c>
      <c r="G139" s="44">
        <v>0</v>
      </c>
      <c r="H139" s="148" t="s">
        <v>0</v>
      </c>
      <c r="I139" s="153" t="s">
        <v>0</v>
      </c>
      <c r="J139" s="66">
        <f>SUMPRODUCT(($H139="r")*(G139)+($I139="r")*(G139))+'18'!J139-K139-M139</f>
        <v>0</v>
      </c>
      <c r="K139" s="138">
        <v>0</v>
      </c>
      <c r="L139" s="139"/>
      <c r="M139" s="132">
        <v>0</v>
      </c>
      <c r="N139" s="133"/>
    </row>
    <row r="140" spans="1:14" x14ac:dyDescent="0.25">
      <c r="A140" s="246" t="s">
        <v>104</v>
      </c>
      <c r="B140" s="247"/>
      <c r="C140" s="181"/>
      <c r="D140" s="170"/>
      <c r="E140" s="201"/>
      <c r="F140" s="14" t="s">
        <v>75</v>
      </c>
      <c r="G140" s="44">
        <v>0</v>
      </c>
      <c r="H140" s="148" t="s">
        <v>0</v>
      </c>
      <c r="I140" s="153" t="s">
        <v>0</v>
      </c>
      <c r="J140" s="66">
        <f>SUMPRODUCT(($H140="r")*(G140)+($I140="r")*(G140))+'18'!J140-K140-M140</f>
        <v>0</v>
      </c>
      <c r="K140" s="138">
        <v>0</v>
      </c>
      <c r="L140" s="139"/>
      <c r="M140" s="132">
        <v>0</v>
      </c>
      <c r="N140" s="133"/>
    </row>
    <row r="141" spans="1:14" ht="15.75" thickBot="1" x14ac:dyDescent="0.3">
      <c r="A141" s="246" t="s">
        <v>105</v>
      </c>
      <c r="B141" s="247"/>
      <c r="C141" s="181"/>
      <c r="D141" s="170"/>
      <c r="E141" s="201"/>
      <c r="F141" s="14" t="s">
        <v>75</v>
      </c>
      <c r="G141" s="44">
        <v>0</v>
      </c>
      <c r="H141" s="149" t="s">
        <v>0</v>
      </c>
      <c r="I141" s="154" t="s">
        <v>0</v>
      </c>
      <c r="J141" s="66">
        <f>SUMPRODUCT(($H141="r")*(G141)+($I141="r")*(G141))+'18'!J141-K141-M141</f>
        <v>0</v>
      </c>
      <c r="K141" s="138">
        <v>0</v>
      </c>
      <c r="L141" s="139"/>
      <c r="M141" s="132">
        <v>0</v>
      </c>
      <c r="N141" s="133"/>
    </row>
    <row r="142" spans="1:14"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84" t="s">
        <v>0</v>
      </c>
    </row>
    <row r="143" spans="1:14"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78"/>
      <c r="B144" s="78"/>
      <c r="C144" s="171"/>
      <c r="D144" s="171"/>
      <c r="E144" s="171"/>
      <c r="F144" s="79"/>
      <c r="G144" s="22"/>
      <c r="H144" s="43"/>
      <c r="I144" s="43"/>
    </row>
    <row r="145" spans="1:11" x14ac:dyDescent="0.25">
      <c r="A145" s="77"/>
      <c r="B145" s="77"/>
      <c r="C145" s="51"/>
      <c r="D145" s="51"/>
      <c r="E145" s="51"/>
      <c r="F145" s="77"/>
      <c r="G145" s="77"/>
      <c r="H145" s="43"/>
      <c r="I145" s="43"/>
      <c r="J145" s="32"/>
    </row>
    <row r="146" spans="1:11" x14ac:dyDescent="0.25">
      <c r="A146" s="117" t="s">
        <v>110</v>
      </c>
      <c r="B146" s="77"/>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28" t="s">
        <v>177</v>
      </c>
      <c r="B148" s="268"/>
      <c r="C148" s="268"/>
      <c r="D148" s="268"/>
      <c r="E148" s="268"/>
      <c r="F148" s="269"/>
      <c r="G148" s="41">
        <v>180</v>
      </c>
      <c r="H148" s="222">
        <f>G148/60</f>
        <v>3</v>
      </c>
      <c r="I148" s="223"/>
      <c r="J148" s="35"/>
    </row>
    <row r="149" spans="1:11" x14ac:dyDescent="0.25">
      <c r="A149" s="267" t="s">
        <v>0</v>
      </c>
      <c r="B149" s="268"/>
      <c r="C149" s="268"/>
      <c r="D149" s="268"/>
      <c r="E149" s="268"/>
      <c r="F149" s="269"/>
      <c r="G149" s="41">
        <v>0</v>
      </c>
      <c r="H149" s="222">
        <f t="shared" ref="H149:H157" si="0">G149/60</f>
        <v>0</v>
      </c>
      <c r="I149" s="223"/>
      <c r="J149" s="35"/>
    </row>
    <row r="150" spans="1:11" x14ac:dyDescent="0.25">
      <c r="A150" s="267" t="s">
        <v>0</v>
      </c>
      <c r="B150" s="268"/>
      <c r="C150" s="268"/>
      <c r="D150" s="268"/>
      <c r="E150" s="268"/>
      <c r="F150" s="269"/>
      <c r="G150" s="41">
        <v>0</v>
      </c>
      <c r="H150" s="222">
        <f t="shared" si="0"/>
        <v>0</v>
      </c>
      <c r="I150" s="223"/>
      <c r="J150" s="35"/>
    </row>
    <row r="151" spans="1:11" x14ac:dyDescent="0.25">
      <c r="A151" s="267" t="s">
        <v>0</v>
      </c>
      <c r="B151" s="268"/>
      <c r="C151" s="268"/>
      <c r="D151" s="268"/>
      <c r="E151" s="268"/>
      <c r="F151" s="269"/>
      <c r="G151" s="41">
        <v>0</v>
      </c>
      <c r="H151" s="222">
        <f t="shared" si="0"/>
        <v>0</v>
      </c>
      <c r="I151" s="223"/>
      <c r="J151" s="35"/>
    </row>
    <row r="152" spans="1:11" x14ac:dyDescent="0.25">
      <c r="A152" s="267" t="s">
        <v>0</v>
      </c>
      <c r="B152" s="268"/>
      <c r="C152" s="268"/>
      <c r="D152" s="268"/>
      <c r="E152" s="268"/>
      <c r="F152" s="269"/>
      <c r="G152" s="41">
        <v>0</v>
      </c>
      <c r="H152" s="222">
        <f t="shared" si="0"/>
        <v>0</v>
      </c>
      <c r="I152" s="223"/>
      <c r="J152" s="35"/>
    </row>
    <row r="153" spans="1:11" x14ac:dyDescent="0.25">
      <c r="A153" s="267" t="s">
        <v>0</v>
      </c>
      <c r="B153" s="268"/>
      <c r="C153" s="268"/>
      <c r="D153" s="268"/>
      <c r="E153" s="268"/>
      <c r="F153" s="269"/>
      <c r="G153" s="41">
        <v>0</v>
      </c>
      <c r="H153" s="222">
        <f t="shared" si="0"/>
        <v>0</v>
      </c>
      <c r="I153" s="223"/>
      <c r="J153" s="35"/>
    </row>
    <row r="154" spans="1:11" x14ac:dyDescent="0.25">
      <c r="A154" s="267" t="s">
        <v>0</v>
      </c>
      <c r="B154" s="268"/>
      <c r="C154" s="268"/>
      <c r="D154" s="268"/>
      <c r="E154" s="268"/>
      <c r="F154" s="269"/>
      <c r="G154" s="41">
        <v>0</v>
      </c>
      <c r="H154" s="222">
        <f t="shared" si="0"/>
        <v>0</v>
      </c>
      <c r="I154" s="223"/>
      <c r="J154" s="35"/>
    </row>
    <row r="155" spans="1:11" x14ac:dyDescent="0.25">
      <c r="A155" s="267" t="s">
        <v>0</v>
      </c>
      <c r="B155" s="268"/>
      <c r="C155" s="268"/>
      <c r="D155" s="268"/>
      <c r="E155" s="268"/>
      <c r="F155" s="269"/>
      <c r="G155" s="41">
        <v>0</v>
      </c>
      <c r="H155" s="222">
        <f t="shared" si="0"/>
        <v>0</v>
      </c>
      <c r="I155" s="223"/>
      <c r="J155" s="35"/>
    </row>
    <row r="156" spans="1:11" x14ac:dyDescent="0.25">
      <c r="A156" s="267" t="s">
        <v>0</v>
      </c>
      <c r="B156" s="268"/>
      <c r="C156" s="268"/>
      <c r="D156" s="268"/>
      <c r="E156" s="268"/>
      <c r="F156" s="269"/>
      <c r="G156" s="41">
        <v>0</v>
      </c>
      <c r="H156" s="222">
        <f t="shared" si="0"/>
        <v>0</v>
      </c>
      <c r="I156" s="223"/>
      <c r="J156" s="35"/>
    </row>
    <row r="157" spans="1:11" x14ac:dyDescent="0.25">
      <c r="A157" s="267" t="s">
        <v>0</v>
      </c>
      <c r="B157" s="268"/>
      <c r="C157" s="268"/>
      <c r="D157" s="268"/>
      <c r="E157" s="268"/>
      <c r="F157" s="269"/>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7</v>
      </c>
      <c r="I159" s="219"/>
      <c r="J159" s="35"/>
    </row>
    <row r="160" spans="1:11" x14ac:dyDescent="0.25">
      <c r="A160" s="80"/>
      <c r="B160" s="80"/>
      <c r="C160" s="172"/>
      <c r="D160" s="172"/>
      <c r="E160" s="172"/>
      <c r="F160" s="92" t="s">
        <v>119</v>
      </c>
      <c r="G160" s="40">
        <v>20</v>
      </c>
      <c r="H160" s="220">
        <f>H159*G160</f>
        <v>140</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6"/>
      <c r="G162" s="40"/>
      <c r="H162" s="64"/>
      <c r="I162" s="64"/>
      <c r="J162" s="35"/>
    </row>
    <row r="163" spans="1:10" x14ac:dyDescent="0.25">
      <c r="A163" s="120" t="s">
        <v>124</v>
      </c>
      <c r="B163" s="39"/>
      <c r="C163" s="173"/>
      <c r="D163" s="173"/>
      <c r="E163" s="173"/>
      <c r="F163" s="76"/>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67" t="s">
        <v>0</v>
      </c>
      <c r="B165" s="268"/>
      <c r="C165" s="268"/>
      <c r="D165" s="268"/>
      <c r="E165" s="268"/>
      <c r="F165" s="269"/>
      <c r="G165" s="41">
        <v>0</v>
      </c>
      <c r="H165" s="239">
        <f>G165/60</f>
        <v>0</v>
      </c>
      <c r="I165" s="240"/>
      <c r="J165" s="35"/>
    </row>
    <row r="166" spans="1:10" x14ac:dyDescent="0.25">
      <c r="A166" s="267" t="s">
        <v>0</v>
      </c>
      <c r="B166" s="268"/>
      <c r="C166" s="268"/>
      <c r="D166" s="268"/>
      <c r="E166" s="268"/>
      <c r="F166" s="269"/>
      <c r="G166" s="41">
        <v>0</v>
      </c>
      <c r="H166" s="239">
        <f t="shared" ref="H166:H174" si="2">G166/60</f>
        <v>0</v>
      </c>
      <c r="I166" s="240"/>
      <c r="J166" s="35"/>
    </row>
    <row r="167" spans="1:10" x14ac:dyDescent="0.25">
      <c r="A167" s="267" t="s">
        <v>0</v>
      </c>
      <c r="B167" s="268"/>
      <c r="C167" s="268"/>
      <c r="D167" s="268"/>
      <c r="E167" s="268"/>
      <c r="F167" s="269"/>
      <c r="G167" s="41">
        <v>0</v>
      </c>
      <c r="H167" s="239">
        <f t="shared" si="2"/>
        <v>0</v>
      </c>
      <c r="I167" s="240"/>
      <c r="J167" s="35"/>
    </row>
    <row r="168" spans="1:10" x14ac:dyDescent="0.25">
      <c r="A168" s="267" t="s">
        <v>0</v>
      </c>
      <c r="B168" s="268"/>
      <c r="C168" s="268"/>
      <c r="D168" s="268"/>
      <c r="E168" s="268"/>
      <c r="F168" s="269"/>
      <c r="G168" s="41">
        <v>0</v>
      </c>
      <c r="H168" s="239">
        <f t="shared" si="2"/>
        <v>0</v>
      </c>
      <c r="I168" s="240"/>
      <c r="J168" s="35"/>
    </row>
    <row r="169" spans="1:10" x14ac:dyDescent="0.25">
      <c r="A169" s="267" t="s">
        <v>0</v>
      </c>
      <c r="B169" s="268"/>
      <c r="C169" s="268"/>
      <c r="D169" s="268"/>
      <c r="E169" s="268"/>
      <c r="F169" s="269"/>
      <c r="G169" s="41">
        <v>0</v>
      </c>
      <c r="H169" s="239">
        <f t="shared" si="2"/>
        <v>0</v>
      </c>
      <c r="I169" s="240"/>
      <c r="J169" s="35"/>
    </row>
    <row r="170" spans="1:10" x14ac:dyDescent="0.25">
      <c r="A170" s="267" t="s">
        <v>0</v>
      </c>
      <c r="B170" s="268"/>
      <c r="C170" s="268"/>
      <c r="D170" s="268"/>
      <c r="E170" s="268"/>
      <c r="F170" s="269"/>
      <c r="G170" s="41">
        <v>0</v>
      </c>
      <c r="H170" s="239">
        <f t="shared" si="2"/>
        <v>0</v>
      </c>
      <c r="I170" s="240"/>
      <c r="J170" s="35"/>
    </row>
    <row r="171" spans="1:10" x14ac:dyDescent="0.25">
      <c r="A171" s="267" t="s">
        <v>0</v>
      </c>
      <c r="B171" s="268"/>
      <c r="C171" s="268"/>
      <c r="D171" s="268"/>
      <c r="E171" s="268"/>
      <c r="F171" s="269"/>
      <c r="G171" s="41">
        <v>0</v>
      </c>
      <c r="H171" s="239">
        <f t="shared" si="2"/>
        <v>0</v>
      </c>
      <c r="I171" s="240"/>
      <c r="J171" s="35"/>
    </row>
    <row r="172" spans="1:10" x14ac:dyDescent="0.25">
      <c r="A172" s="267" t="s">
        <v>0</v>
      </c>
      <c r="B172" s="268"/>
      <c r="C172" s="268"/>
      <c r="D172" s="268"/>
      <c r="E172" s="268"/>
      <c r="F172" s="269"/>
      <c r="G172" s="41">
        <v>0</v>
      </c>
      <c r="H172" s="239">
        <f t="shared" si="2"/>
        <v>0</v>
      </c>
      <c r="I172" s="240"/>
      <c r="J172" s="35"/>
    </row>
    <row r="173" spans="1:10" x14ac:dyDescent="0.25">
      <c r="A173" s="267" t="s">
        <v>0</v>
      </c>
      <c r="B173" s="268"/>
      <c r="C173" s="268"/>
      <c r="D173" s="268"/>
      <c r="E173" s="268"/>
      <c r="F173" s="269"/>
      <c r="G173" s="41">
        <v>0</v>
      </c>
      <c r="H173" s="239">
        <f t="shared" ref="H173" si="3">G173/60</f>
        <v>0</v>
      </c>
      <c r="I173" s="240"/>
      <c r="J173" s="35"/>
    </row>
    <row r="174" spans="1:10" x14ac:dyDescent="0.25">
      <c r="A174" s="267" t="s">
        <v>0</v>
      </c>
      <c r="B174" s="268"/>
      <c r="C174" s="268"/>
      <c r="D174" s="268"/>
      <c r="E174" s="268"/>
      <c r="F174" s="269"/>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67" t="s">
        <v>0</v>
      </c>
      <c r="B181" s="268"/>
      <c r="C181" s="268"/>
      <c r="D181" s="268"/>
      <c r="E181" s="268"/>
      <c r="F181" s="269"/>
      <c r="G181" s="41">
        <v>0</v>
      </c>
      <c r="H181" s="222">
        <f>G181/60</f>
        <v>0</v>
      </c>
      <c r="I181" s="223"/>
      <c r="J181" s="35"/>
    </row>
    <row r="182" spans="1:11" hidden="1" x14ac:dyDescent="0.25">
      <c r="A182" s="267" t="s">
        <v>0</v>
      </c>
      <c r="B182" s="268"/>
      <c r="C182" s="268"/>
      <c r="D182" s="268"/>
      <c r="E182" s="268"/>
      <c r="F182" s="269"/>
      <c r="G182" s="41">
        <v>0</v>
      </c>
      <c r="H182" s="222">
        <f t="shared" ref="H182:H191" si="4">G182/60</f>
        <v>0</v>
      </c>
      <c r="I182" s="223"/>
      <c r="J182" s="35"/>
    </row>
    <row r="183" spans="1:11" hidden="1" x14ac:dyDescent="0.25">
      <c r="A183" s="267" t="s">
        <v>0</v>
      </c>
      <c r="B183" s="268"/>
      <c r="C183" s="268"/>
      <c r="D183" s="268"/>
      <c r="E183" s="268"/>
      <c r="F183" s="269"/>
      <c r="G183" s="41">
        <v>0</v>
      </c>
      <c r="H183" s="222">
        <f t="shared" si="4"/>
        <v>0</v>
      </c>
      <c r="I183" s="223"/>
      <c r="J183" s="35"/>
    </row>
    <row r="184" spans="1:11" hidden="1" x14ac:dyDescent="0.25">
      <c r="A184" s="267" t="s">
        <v>0</v>
      </c>
      <c r="B184" s="268"/>
      <c r="C184" s="268"/>
      <c r="D184" s="268"/>
      <c r="E184" s="268"/>
      <c r="F184" s="269"/>
      <c r="G184" s="41">
        <v>0</v>
      </c>
      <c r="H184" s="222">
        <f t="shared" si="4"/>
        <v>0</v>
      </c>
      <c r="I184" s="223"/>
      <c r="J184" s="35"/>
    </row>
    <row r="185" spans="1:11" hidden="1" x14ac:dyDescent="0.25">
      <c r="A185" s="267" t="s">
        <v>0</v>
      </c>
      <c r="B185" s="268"/>
      <c r="C185" s="268"/>
      <c r="D185" s="268"/>
      <c r="E185" s="268"/>
      <c r="F185" s="269"/>
      <c r="G185" s="41">
        <v>0</v>
      </c>
      <c r="H185" s="222">
        <f t="shared" si="4"/>
        <v>0</v>
      </c>
      <c r="I185" s="223"/>
      <c r="J185" s="35"/>
    </row>
    <row r="186" spans="1:11" hidden="1" x14ac:dyDescent="0.25">
      <c r="A186" s="267" t="s">
        <v>0</v>
      </c>
      <c r="B186" s="268"/>
      <c r="C186" s="268"/>
      <c r="D186" s="268"/>
      <c r="E186" s="268"/>
      <c r="F186" s="269"/>
      <c r="G186" s="41">
        <v>0</v>
      </c>
      <c r="H186" s="222">
        <f t="shared" si="4"/>
        <v>0</v>
      </c>
      <c r="I186" s="223"/>
      <c r="J186" s="35"/>
    </row>
    <row r="187" spans="1:11" hidden="1" x14ac:dyDescent="0.25">
      <c r="A187" s="267" t="s">
        <v>0</v>
      </c>
      <c r="B187" s="268"/>
      <c r="C187" s="268"/>
      <c r="D187" s="268"/>
      <c r="E187" s="268"/>
      <c r="F187" s="269"/>
      <c r="G187" s="41">
        <v>0</v>
      </c>
      <c r="H187" s="222">
        <f t="shared" si="4"/>
        <v>0</v>
      </c>
      <c r="I187" s="223"/>
      <c r="J187" s="35"/>
    </row>
    <row r="188" spans="1:11" hidden="1" x14ac:dyDescent="0.25">
      <c r="A188" s="267" t="s">
        <v>0</v>
      </c>
      <c r="B188" s="268"/>
      <c r="C188" s="268"/>
      <c r="D188" s="268"/>
      <c r="E188" s="268"/>
      <c r="F188" s="269"/>
      <c r="G188" s="41">
        <v>0</v>
      </c>
      <c r="H188" s="222">
        <f t="shared" si="4"/>
        <v>0</v>
      </c>
      <c r="I188" s="223"/>
      <c r="J188" s="35"/>
    </row>
    <row r="189" spans="1:11" hidden="1" x14ac:dyDescent="0.25">
      <c r="A189" s="267" t="s">
        <v>0</v>
      </c>
      <c r="B189" s="268"/>
      <c r="C189" s="268"/>
      <c r="D189" s="268"/>
      <c r="E189" s="268"/>
      <c r="F189" s="269"/>
      <c r="G189" s="41">
        <v>0</v>
      </c>
      <c r="H189" s="222">
        <f t="shared" si="4"/>
        <v>0</v>
      </c>
      <c r="I189" s="223"/>
      <c r="J189" s="35"/>
    </row>
    <row r="190" spans="1:11" hidden="1" x14ac:dyDescent="0.25">
      <c r="A190" s="267" t="s">
        <v>0</v>
      </c>
      <c r="B190" s="268"/>
      <c r="C190" s="268"/>
      <c r="D190" s="268"/>
      <c r="E190" s="268"/>
      <c r="F190" s="269"/>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67" t="s">
        <v>0</v>
      </c>
      <c r="B198" s="268"/>
      <c r="C198" s="268"/>
      <c r="D198" s="268"/>
      <c r="E198" s="268"/>
      <c r="F198" s="269"/>
      <c r="G198" s="41">
        <v>0</v>
      </c>
      <c r="H198" s="222">
        <f>G198/60</f>
        <v>0</v>
      </c>
      <c r="I198" s="223"/>
      <c r="J198" s="35"/>
    </row>
    <row r="199" spans="1:11" hidden="1" x14ac:dyDescent="0.25">
      <c r="A199" s="267" t="s">
        <v>0</v>
      </c>
      <c r="B199" s="268"/>
      <c r="C199" s="268"/>
      <c r="D199" s="268"/>
      <c r="E199" s="268"/>
      <c r="F199" s="269"/>
      <c r="G199" s="41">
        <v>0</v>
      </c>
      <c r="H199" s="222">
        <f t="shared" ref="H199:H207" si="5">G199/60</f>
        <v>0</v>
      </c>
      <c r="I199" s="223"/>
      <c r="J199" s="35"/>
    </row>
    <row r="200" spans="1:11" hidden="1" x14ac:dyDescent="0.25">
      <c r="A200" s="267" t="s">
        <v>0</v>
      </c>
      <c r="B200" s="268"/>
      <c r="C200" s="268"/>
      <c r="D200" s="268"/>
      <c r="E200" s="268"/>
      <c r="F200" s="269"/>
      <c r="G200" s="41">
        <v>0</v>
      </c>
      <c r="H200" s="222">
        <f t="shared" si="5"/>
        <v>0</v>
      </c>
      <c r="I200" s="223"/>
      <c r="J200" s="35"/>
    </row>
    <row r="201" spans="1:11" hidden="1" x14ac:dyDescent="0.25">
      <c r="A201" s="267" t="s">
        <v>0</v>
      </c>
      <c r="B201" s="268"/>
      <c r="C201" s="268"/>
      <c r="D201" s="268"/>
      <c r="E201" s="268"/>
      <c r="F201" s="269"/>
      <c r="G201" s="41">
        <v>0</v>
      </c>
      <c r="H201" s="222">
        <f t="shared" si="5"/>
        <v>0</v>
      </c>
      <c r="I201" s="223"/>
      <c r="J201" s="35"/>
    </row>
    <row r="202" spans="1:11" hidden="1" x14ac:dyDescent="0.25">
      <c r="A202" s="267" t="s">
        <v>0</v>
      </c>
      <c r="B202" s="268"/>
      <c r="C202" s="268"/>
      <c r="D202" s="268"/>
      <c r="E202" s="268"/>
      <c r="F202" s="269"/>
      <c r="G202" s="41">
        <v>0</v>
      </c>
      <c r="H202" s="222">
        <f t="shared" si="5"/>
        <v>0</v>
      </c>
      <c r="I202" s="223"/>
      <c r="J202" s="35"/>
    </row>
    <row r="203" spans="1:11" hidden="1" x14ac:dyDescent="0.25">
      <c r="A203" s="267" t="s">
        <v>0</v>
      </c>
      <c r="B203" s="268"/>
      <c r="C203" s="268"/>
      <c r="D203" s="268"/>
      <c r="E203" s="268"/>
      <c r="F203" s="269"/>
      <c r="G203" s="41">
        <v>0</v>
      </c>
      <c r="H203" s="222">
        <f t="shared" si="5"/>
        <v>0</v>
      </c>
      <c r="I203" s="223"/>
      <c r="J203" s="35"/>
    </row>
    <row r="204" spans="1:11" hidden="1" x14ac:dyDescent="0.25">
      <c r="A204" s="267" t="s">
        <v>0</v>
      </c>
      <c r="B204" s="268"/>
      <c r="C204" s="268"/>
      <c r="D204" s="268"/>
      <c r="E204" s="268"/>
      <c r="F204" s="269"/>
      <c r="G204" s="41">
        <v>0</v>
      </c>
      <c r="H204" s="222">
        <f t="shared" si="5"/>
        <v>0</v>
      </c>
      <c r="I204" s="223"/>
      <c r="J204" s="35"/>
    </row>
    <row r="205" spans="1:11" hidden="1" x14ac:dyDescent="0.25">
      <c r="A205" s="267" t="s">
        <v>0</v>
      </c>
      <c r="B205" s="268"/>
      <c r="C205" s="268"/>
      <c r="D205" s="268"/>
      <c r="E205" s="268"/>
      <c r="F205" s="269"/>
      <c r="G205" s="41">
        <v>0</v>
      </c>
      <c r="H205" s="222">
        <f t="shared" si="5"/>
        <v>0</v>
      </c>
      <c r="I205" s="223"/>
      <c r="J205" s="35"/>
    </row>
    <row r="206" spans="1:11" hidden="1" x14ac:dyDescent="0.25">
      <c r="A206" s="267" t="s">
        <v>0</v>
      </c>
      <c r="B206" s="268"/>
      <c r="C206" s="268"/>
      <c r="D206" s="268"/>
      <c r="E206" s="268"/>
      <c r="F206" s="269"/>
      <c r="G206" s="41">
        <v>0</v>
      </c>
      <c r="H206" s="222">
        <f t="shared" si="5"/>
        <v>0</v>
      </c>
      <c r="I206" s="223"/>
      <c r="J206" s="35"/>
    </row>
    <row r="207" spans="1:11" hidden="1" x14ac:dyDescent="0.25">
      <c r="A207" s="267" t="s">
        <v>0</v>
      </c>
      <c r="B207" s="268"/>
      <c r="C207" s="268"/>
      <c r="D207" s="268"/>
      <c r="E207" s="268"/>
      <c r="F207" s="269"/>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140</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73" t="s">
        <v>0</v>
      </c>
      <c r="B216" s="273"/>
      <c r="C216" s="273"/>
      <c r="D216" s="273"/>
      <c r="E216" s="273"/>
      <c r="F216" s="273"/>
      <c r="G216" s="273"/>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140</v>
      </c>
      <c r="I218" s="271"/>
    </row>
    <row r="219" spans="1:10" x14ac:dyDescent="0.25">
      <c r="A219" s="2" t="s">
        <v>0</v>
      </c>
      <c r="H219" s="86" t="s">
        <v>0</v>
      </c>
      <c r="I219" s="86"/>
    </row>
  </sheetData>
  <sheetProtection password="CEEF" sheet="1" objects="1" scenarios="1" formatRows="0"/>
  <mergeCells count="234">
    <mergeCell ref="A158:F158"/>
    <mergeCell ref="J4:N4"/>
    <mergeCell ref="A1:N1"/>
    <mergeCell ref="C86:D86"/>
    <mergeCell ref="C106:D106"/>
    <mergeCell ref="C126:D126"/>
    <mergeCell ref="A203:F203"/>
    <mergeCell ref="A204:F204"/>
    <mergeCell ref="A72:B72"/>
    <mergeCell ref="A73:B73"/>
    <mergeCell ref="A75:B75"/>
    <mergeCell ref="A91:B91"/>
    <mergeCell ref="A92:B92"/>
    <mergeCell ref="A93:B93"/>
    <mergeCell ref="A95:B95"/>
    <mergeCell ref="A96:B96"/>
    <mergeCell ref="A81:B81"/>
    <mergeCell ref="A87:B87"/>
    <mergeCell ref="A88:B88"/>
    <mergeCell ref="A89:B89"/>
    <mergeCell ref="A90:B90"/>
    <mergeCell ref="A107:B107"/>
    <mergeCell ref="A108:B108"/>
    <mergeCell ref="A78:B78"/>
    <mergeCell ref="A79:B79"/>
    <mergeCell ref="A77:B77"/>
    <mergeCell ref="A38:B38"/>
    <mergeCell ref="A39:B39"/>
    <mergeCell ref="A40:B40"/>
    <mergeCell ref="A41:B41"/>
    <mergeCell ref="A47:B47"/>
    <mergeCell ref="A59:B59"/>
    <mergeCell ref="A60:B60"/>
    <mergeCell ref="A61:B61"/>
    <mergeCell ref="A68:B68"/>
    <mergeCell ref="A70:B70"/>
    <mergeCell ref="C26:D26"/>
    <mergeCell ref="C46:D46"/>
    <mergeCell ref="C66:D66"/>
    <mergeCell ref="A69:B69"/>
    <mergeCell ref="A53:B53"/>
    <mergeCell ref="A55:B55"/>
    <mergeCell ref="A56:B56"/>
    <mergeCell ref="A57:B57"/>
    <mergeCell ref="A58:B58"/>
    <mergeCell ref="A67:B67"/>
    <mergeCell ref="A206:F206"/>
    <mergeCell ref="A207:F207"/>
    <mergeCell ref="A187:F187"/>
    <mergeCell ref="A188:F188"/>
    <mergeCell ref="A189:F189"/>
    <mergeCell ref="A190:F190"/>
    <mergeCell ref="A198:F198"/>
    <mergeCell ref="A199:F199"/>
    <mergeCell ref="A200:F200"/>
    <mergeCell ref="A201:F201"/>
    <mergeCell ref="A202:F202"/>
    <mergeCell ref="A205:F205"/>
    <mergeCell ref="A191:F191"/>
    <mergeCell ref="A148:F148"/>
    <mergeCell ref="A149:F149"/>
    <mergeCell ref="A150:F150"/>
    <mergeCell ref="A151:F151"/>
    <mergeCell ref="A128:B128"/>
    <mergeCell ref="H147:I147"/>
    <mergeCell ref="H148:I148"/>
    <mergeCell ref="A16:B16"/>
    <mergeCell ref="A17:B17"/>
    <mergeCell ref="A18:B18"/>
    <mergeCell ref="A19:B19"/>
    <mergeCell ref="A20:B20"/>
    <mergeCell ref="A21:B21"/>
    <mergeCell ref="A31:B31"/>
    <mergeCell ref="A48:B48"/>
    <mergeCell ref="A49:B49"/>
    <mergeCell ref="A50:B50"/>
    <mergeCell ref="A51:B51"/>
    <mergeCell ref="A52:B52"/>
    <mergeCell ref="A109:B109"/>
    <mergeCell ref="A110:B110"/>
    <mergeCell ref="A71:B71"/>
    <mergeCell ref="A111:B111"/>
    <mergeCell ref="A97:B97"/>
    <mergeCell ref="H218:I218"/>
    <mergeCell ref="A23:F23"/>
    <mergeCell ref="A143:F143"/>
    <mergeCell ref="A42:F42"/>
    <mergeCell ref="A43:F43"/>
    <mergeCell ref="A62:F62"/>
    <mergeCell ref="A63:F63"/>
    <mergeCell ref="A82:F82"/>
    <mergeCell ref="A83:F83"/>
    <mergeCell ref="A102:F102"/>
    <mergeCell ref="A103:F103"/>
    <mergeCell ref="H166:I166"/>
    <mergeCell ref="H167:I167"/>
    <mergeCell ref="H149:I149"/>
    <mergeCell ref="H164:I164"/>
    <mergeCell ref="H156:I156"/>
    <mergeCell ref="A152:F152"/>
    <mergeCell ref="A153:F153"/>
    <mergeCell ref="A154:F154"/>
    <mergeCell ref="A155:F155"/>
    <mergeCell ref="A156:F156"/>
    <mergeCell ref="A157:F157"/>
    <mergeCell ref="A165:F165"/>
    <mergeCell ref="A142:F142"/>
    <mergeCell ref="H157:I157"/>
    <mergeCell ref="H158:I158"/>
    <mergeCell ref="H150:I150"/>
    <mergeCell ref="H151:I151"/>
    <mergeCell ref="H152:I152"/>
    <mergeCell ref="H154:I154"/>
    <mergeCell ref="H155:I155"/>
    <mergeCell ref="H153:I153"/>
    <mergeCell ref="H176:I176"/>
    <mergeCell ref="H172:I172"/>
    <mergeCell ref="H174:I174"/>
    <mergeCell ref="H186:I186"/>
    <mergeCell ref="H187:I187"/>
    <mergeCell ref="H188:I188"/>
    <mergeCell ref="H189:I189"/>
    <mergeCell ref="A159:G159"/>
    <mergeCell ref="H159:I159"/>
    <mergeCell ref="A166:F166"/>
    <mergeCell ref="A167:F167"/>
    <mergeCell ref="A168:F168"/>
    <mergeCell ref="A169:F169"/>
    <mergeCell ref="A170:F170"/>
    <mergeCell ref="A171:F171"/>
    <mergeCell ref="A172:F172"/>
    <mergeCell ref="A173:F173"/>
    <mergeCell ref="A174:F174"/>
    <mergeCell ref="A181:F181"/>
    <mergeCell ref="A182:F182"/>
    <mergeCell ref="A183:F183"/>
    <mergeCell ref="A184:F184"/>
    <mergeCell ref="A185:F185"/>
    <mergeCell ref="A186:F186"/>
    <mergeCell ref="H203:I203"/>
    <mergeCell ref="H160:I160"/>
    <mergeCell ref="A175:G175"/>
    <mergeCell ref="H175:I175"/>
    <mergeCell ref="H171:I171"/>
    <mergeCell ref="H173:I173"/>
    <mergeCell ref="H165:I165"/>
    <mergeCell ref="A192:G192"/>
    <mergeCell ref="H192:I192"/>
    <mergeCell ref="H180:I180"/>
    <mergeCell ref="H181:I181"/>
    <mergeCell ref="H182:I182"/>
    <mergeCell ref="H183:I183"/>
    <mergeCell ref="H184:I184"/>
    <mergeCell ref="H185:I185"/>
    <mergeCell ref="H169:I169"/>
    <mergeCell ref="H170:I170"/>
    <mergeCell ref="H198:I198"/>
    <mergeCell ref="H199:I199"/>
    <mergeCell ref="H200:I200"/>
    <mergeCell ref="H190:I190"/>
    <mergeCell ref="H191:I191"/>
    <mergeCell ref="H193:I193"/>
    <mergeCell ref="H197:I197"/>
    <mergeCell ref="H217:I217"/>
    <mergeCell ref="H207:I207"/>
    <mergeCell ref="A208:G208"/>
    <mergeCell ref="H208:I208"/>
    <mergeCell ref="H209:I209"/>
    <mergeCell ref="A216:G216"/>
    <mergeCell ref="H216:I216"/>
    <mergeCell ref="H215:I215"/>
    <mergeCell ref="A215:G215"/>
    <mergeCell ref="A213:G213"/>
    <mergeCell ref="H213:I213"/>
    <mergeCell ref="H212:I212"/>
    <mergeCell ref="H206:I206"/>
    <mergeCell ref="H204:I204"/>
    <mergeCell ref="H205:I205"/>
    <mergeCell ref="H201:I201"/>
    <mergeCell ref="H202:I202"/>
    <mergeCell ref="H168:I168"/>
    <mergeCell ref="A3:B3"/>
    <mergeCell ref="A7:B7"/>
    <mergeCell ref="A8:B8"/>
    <mergeCell ref="A9:B9"/>
    <mergeCell ref="A10:B10"/>
    <mergeCell ref="A11:B11"/>
    <mergeCell ref="A12:B12"/>
    <mergeCell ref="A13:B13"/>
    <mergeCell ref="A15:B15"/>
    <mergeCell ref="A32:B32"/>
    <mergeCell ref="A33:B33"/>
    <mergeCell ref="A35:B35"/>
    <mergeCell ref="A36:B36"/>
    <mergeCell ref="A37:B37"/>
    <mergeCell ref="A27:B27"/>
    <mergeCell ref="A28:B28"/>
    <mergeCell ref="A29:B29"/>
    <mergeCell ref="A30:B30"/>
    <mergeCell ref="A141:B141"/>
    <mergeCell ref="A135:B135"/>
    <mergeCell ref="A136:B136"/>
    <mergeCell ref="A137:B137"/>
    <mergeCell ref="A138:B138"/>
    <mergeCell ref="A139:B139"/>
    <mergeCell ref="A129:B129"/>
    <mergeCell ref="A130:B130"/>
    <mergeCell ref="A131:B131"/>
    <mergeCell ref="A132:B132"/>
    <mergeCell ref="A133:B133"/>
    <mergeCell ref="A2:N2"/>
    <mergeCell ref="A112:B112"/>
    <mergeCell ref="A113:B113"/>
    <mergeCell ref="A115:B115"/>
    <mergeCell ref="A116:B116"/>
    <mergeCell ref="A117:B117"/>
    <mergeCell ref="A122:F122"/>
    <mergeCell ref="A123:F123"/>
    <mergeCell ref="A140:B140"/>
    <mergeCell ref="C5:D5"/>
    <mergeCell ref="H5:I5"/>
    <mergeCell ref="A22:F22"/>
    <mergeCell ref="A98:B98"/>
    <mergeCell ref="A99:B99"/>
    <mergeCell ref="A100:B100"/>
    <mergeCell ref="A101:B101"/>
    <mergeCell ref="A118:B118"/>
    <mergeCell ref="A119:B119"/>
    <mergeCell ref="A120:B120"/>
    <mergeCell ref="A121:B121"/>
    <mergeCell ref="A127:B127"/>
    <mergeCell ref="A80:B80"/>
    <mergeCell ref="A76:B76"/>
    <mergeCell ref="C6:D6"/>
  </mergeCells>
  <pageMargins left="0.70866141732283505" right="0.70866141732283505" top="0.74803149606299202" bottom="0.74803149606299202" header="0.31496062992126" footer="0.31496062992126"/>
  <pageSetup orientation="landscape" horizontalDpi="4294967294" verticalDpi="0" r:id="rId1"/>
  <headerFooter differentFirst="1">
    <oddHeader xml:space="preserve">&amp;L&amp;"-,Gras italique" &amp;C&amp;"+,Gras italique"&amp;8 Présences 2016
Paie : 19
</oddHeader>
    <oddFooter xml:space="preserve">&amp;C &amp;P / 7&amp;R </oddFooter>
    <firstHeader xml:space="preserve">&amp;L&amp;"-,Gras" &amp;C&amp;"-,Gras italique"&amp;16 </firstHeader>
    <firstFooter xml:space="preserve">&amp;C </firstFooter>
  </headerFooter>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1">
    <tabColor rgb="FFFF0000"/>
  </sheetPr>
  <dimension ref="A1:Q219"/>
  <sheetViews>
    <sheetView showGridLines="0" tabSelected="1" zoomScaleNormal="100" zoomScalePageLayoutView="140" workbookViewId="0">
      <pane ySplit="5" topLeftCell="A64" activePane="bottomLeft" state="frozen"/>
      <selection activeCell="R16" sqref="R16"/>
      <selection pane="bottomLeft" activeCell="L79" sqref="L79"/>
    </sheetView>
  </sheetViews>
  <sheetFormatPr baseColWidth="10" defaultColWidth="11.28515625" defaultRowHeight="15" x14ac:dyDescent="0.25"/>
  <cols>
    <col min="1" max="1" width="21.5703125" style="2" customWidth="1"/>
    <col min="2" max="2" width="13.42578125" style="2" customWidth="1"/>
    <col min="3" max="4" width="12.28515625" style="50" hidden="1" customWidth="1"/>
    <col min="5" max="5" width="24.42578125" style="50" hidden="1" customWidth="1"/>
    <col min="6" max="6" width="7.7109375" style="10" customWidth="1"/>
    <col min="7" max="7" width="8.5703125" style="9" customWidth="1"/>
    <col min="8" max="9" width="10.42578125" style="1" customWidth="1"/>
    <col min="10" max="10" width="8.7109375" style="7" customWidth="1"/>
    <col min="11" max="11" width="8.7109375" style="16" customWidth="1"/>
    <col min="12" max="12" width="11.7109375" style="46" customWidth="1"/>
    <col min="13" max="13" width="8.7109375" style="9" customWidth="1"/>
    <col min="14" max="14" width="11.7109375" style="9" customWidth="1"/>
    <col min="15" max="16384" width="11.28515625" style="9"/>
  </cols>
  <sheetData>
    <row r="1" spans="1:15" ht="16.149999999999999" customHeight="1" x14ac:dyDescent="0.25">
      <c r="A1" s="265" t="s">
        <v>154</v>
      </c>
      <c r="B1" s="265"/>
      <c r="C1" s="265"/>
      <c r="D1" s="265"/>
      <c r="E1" s="265"/>
      <c r="F1" s="265"/>
      <c r="G1" s="265"/>
      <c r="H1" s="265"/>
      <c r="I1" s="265"/>
      <c r="J1" s="265"/>
      <c r="K1" s="265"/>
      <c r="L1" s="265"/>
      <c r="M1" s="265"/>
      <c r="N1" s="265"/>
    </row>
    <row r="2" spans="1:15" ht="21.6" customHeight="1" x14ac:dyDescent="0.25">
      <c r="A2" s="266" t="s">
        <v>146</v>
      </c>
      <c r="B2" s="266"/>
      <c r="C2" s="266"/>
      <c r="D2" s="266"/>
      <c r="E2" s="266"/>
      <c r="F2" s="266"/>
      <c r="G2" s="266"/>
      <c r="H2" s="266"/>
      <c r="I2" s="266"/>
      <c r="J2" s="266"/>
      <c r="K2" s="266"/>
      <c r="L2" s="266"/>
      <c r="M2" s="266"/>
      <c r="N2" s="266"/>
    </row>
    <row r="3" spans="1:15" ht="22.9" customHeight="1" x14ac:dyDescent="0.4">
      <c r="A3" s="245" t="s">
        <v>179</v>
      </c>
      <c r="B3" s="245"/>
      <c r="C3" s="160"/>
      <c r="D3" s="160"/>
      <c r="E3" s="190"/>
      <c r="F3" s="18"/>
      <c r="G3" s="24"/>
      <c r="H3" s="23"/>
      <c r="I3" s="23"/>
      <c r="J3" s="23"/>
      <c r="K3" s="23"/>
      <c r="L3" s="45"/>
    </row>
    <row r="4" spans="1:15" ht="18.600000000000001" customHeight="1" x14ac:dyDescent="0.35">
      <c r="A4" s="25" t="s">
        <v>0</v>
      </c>
      <c r="B4" s="25"/>
      <c r="C4" s="49"/>
      <c r="D4" s="49"/>
      <c r="E4" s="191"/>
      <c r="F4" s="20"/>
      <c r="G4" s="26"/>
      <c r="H4" s="27"/>
      <c r="I4" s="27"/>
      <c r="J4" s="262" t="s">
        <v>147</v>
      </c>
      <c r="K4" s="263"/>
      <c r="L4" s="263"/>
      <c r="M4" s="263"/>
      <c r="N4" s="264"/>
    </row>
    <row r="5" spans="1:15" s="26" customFormat="1" ht="17.25" customHeight="1" x14ac:dyDescent="0.25">
      <c r="A5" s="111" t="s">
        <v>57</v>
      </c>
      <c r="B5" s="112" t="s">
        <v>123</v>
      </c>
      <c r="C5" s="248" t="s">
        <v>152</v>
      </c>
      <c r="D5" s="249"/>
      <c r="E5" s="159" t="s">
        <v>150</v>
      </c>
      <c r="F5" s="113" t="s">
        <v>5</v>
      </c>
      <c r="G5" s="112" t="s">
        <v>12</v>
      </c>
      <c r="H5" s="250" t="s">
        <v>106</v>
      </c>
      <c r="I5" s="250"/>
      <c r="J5" s="128" t="s">
        <v>77</v>
      </c>
      <c r="K5" s="129" t="s">
        <v>76</v>
      </c>
      <c r="L5" s="130" t="s">
        <v>6</v>
      </c>
      <c r="M5" s="129" t="s">
        <v>76</v>
      </c>
      <c r="N5" s="130" t="s">
        <v>6</v>
      </c>
    </row>
    <row r="6" spans="1:15" ht="14.25" customHeight="1" thickBot="1" x14ac:dyDescent="0.3">
      <c r="A6" s="48" t="s">
        <v>1</v>
      </c>
      <c r="B6" s="94" t="s">
        <v>115</v>
      </c>
      <c r="C6" s="213" t="s">
        <v>153</v>
      </c>
      <c r="D6" s="214"/>
      <c r="E6" s="192" t="s">
        <v>151</v>
      </c>
      <c r="F6" s="122" t="s">
        <v>126</v>
      </c>
      <c r="G6" s="47" t="s">
        <v>2</v>
      </c>
      <c r="H6" s="81">
        <f>'19'!I126+1</f>
        <v>42625</v>
      </c>
      <c r="I6" s="81">
        <f>H126+1</f>
        <v>42632</v>
      </c>
      <c r="J6" s="47" t="s">
        <v>77</v>
      </c>
      <c r="K6" s="205" t="s">
        <v>76</v>
      </c>
      <c r="L6" s="124" t="s">
        <v>6</v>
      </c>
      <c r="M6" s="205" t="s">
        <v>76</v>
      </c>
      <c r="N6" s="124" t="s">
        <v>6</v>
      </c>
    </row>
    <row r="7" spans="1:15" ht="14.25" customHeight="1" x14ac:dyDescent="0.25">
      <c r="A7" s="206" t="s">
        <v>13</v>
      </c>
      <c r="B7" s="207"/>
      <c r="C7" s="161" t="s">
        <v>0</v>
      </c>
      <c r="D7" s="161" t="s">
        <v>0</v>
      </c>
      <c r="E7" s="203" t="s">
        <v>0</v>
      </c>
      <c r="F7" s="14" t="s">
        <v>75</v>
      </c>
      <c r="G7" s="54">
        <v>0</v>
      </c>
      <c r="H7" s="147" t="s">
        <v>0</v>
      </c>
      <c r="I7" s="152" t="s">
        <v>0</v>
      </c>
      <c r="J7" s="66">
        <f>SUMPRODUCT(($H7="r")*(G7)+($I7="r")*(G7))+'19'!J7-K7-M7</f>
        <v>0</v>
      </c>
      <c r="K7" s="138">
        <v>0</v>
      </c>
      <c r="L7" s="139" t="s">
        <v>0</v>
      </c>
      <c r="M7" s="132">
        <v>0</v>
      </c>
      <c r="N7" s="133" t="s">
        <v>0</v>
      </c>
    </row>
    <row r="8" spans="1:15" ht="14.25" customHeight="1" x14ac:dyDescent="0.25">
      <c r="A8" s="206" t="s">
        <v>14</v>
      </c>
      <c r="B8" s="207"/>
      <c r="C8" s="52" t="s">
        <v>0</v>
      </c>
      <c r="D8" s="52"/>
      <c r="E8" s="193"/>
      <c r="F8" s="14" t="s">
        <v>75</v>
      </c>
      <c r="G8" s="54">
        <v>0</v>
      </c>
      <c r="H8" s="148" t="s">
        <v>0</v>
      </c>
      <c r="I8" s="153" t="s">
        <v>0</v>
      </c>
      <c r="J8" s="66">
        <f>SUMPRODUCT(($H8="r")*(G8)+($I8="r")*(G8))+'19'!J8-K8-M8</f>
        <v>0</v>
      </c>
      <c r="K8" s="138">
        <v>0</v>
      </c>
      <c r="L8" s="139"/>
      <c r="M8" s="132">
        <v>0</v>
      </c>
      <c r="N8" s="133"/>
    </row>
    <row r="9" spans="1:15" ht="14.25" customHeight="1" x14ac:dyDescent="0.25">
      <c r="A9" s="206" t="s">
        <v>15</v>
      </c>
      <c r="B9" s="207"/>
      <c r="C9" s="52" t="s">
        <v>0</v>
      </c>
      <c r="D9" s="52"/>
      <c r="E9" s="193"/>
      <c r="F9" s="14" t="s">
        <v>75</v>
      </c>
      <c r="G9" s="54">
        <v>0</v>
      </c>
      <c r="H9" s="148" t="s">
        <v>0</v>
      </c>
      <c r="I9" s="153" t="s">
        <v>0</v>
      </c>
      <c r="J9" s="66">
        <f>SUMPRODUCT(($H9="r")*(G9)+($I9="r")*(G9))+'19'!J9-K9-M9</f>
        <v>0</v>
      </c>
      <c r="K9" s="138">
        <v>0</v>
      </c>
      <c r="L9" s="139"/>
      <c r="M9" s="132">
        <v>0</v>
      </c>
      <c r="N9" s="133"/>
    </row>
    <row r="10" spans="1:15" ht="14.25" customHeight="1" x14ac:dyDescent="0.25">
      <c r="A10" s="206" t="s">
        <v>155</v>
      </c>
      <c r="B10" s="207"/>
      <c r="C10" s="52" t="s">
        <v>0</v>
      </c>
      <c r="D10" s="52"/>
      <c r="E10" s="193"/>
      <c r="F10" s="14" t="s">
        <v>156</v>
      </c>
      <c r="G10" s="54">
        <v>45</v>
      </c>
      <c r="H10" s="148" t="s">
        <v>178</v>
      </c>
      <c r="I10" s="153" t="s">
        <v>178</v>
      </c>
      <c r="J10" s="66">
        <f>SUMPRODUCT(($H10="r")*(G10)+($I10="r")*(G10))+'19'!J10-K10-M10</f>
        <v>0</v>
      </c>
      <c r="K10" s="138">
        <v>0</v>
      </c>
      <c r="L10" s="139"/>
      <c r="M10" s="132">
        <v>0</v>
      </c>
      <c r="N10" s="133"/>
      <c r="O10" s="3"/>
    </row>
    <row r="11" spans="1:15" ht="14.25" customHeight="1" x14ac:dyDescent="0.25">
      <c r="A11" s="206" t="s">
        <v>157</v>
      </c>
      <c r="B11" s="207"/>
      <c r="C11" s="52"/>
      <c r="D11" s="52"/>
      <c r="E11" s="193"/>
      <c r="F11" s="14" t="s">
        <v>158</v>
      </c>
      <c r="G11" s="54">
        <v>30</v>
      </c>
      <c r="H11" s="148" t="s">
        <v>178</v>
      </c>
      <c r="I11" s="153" t="s">
        <v>178</v>
      </c>
      <c r="J11" s="66">
        <f>SUMPRODUCT(($H11="r")*(G11)+($I11="r")*(G11))+'19'!J11-K11-M11</f>
        <v>0</v>
      </c>
      <c r="K11" s="138">
        <v>0</v>
      </c>
      <c r="L11" s="139"/>
      <c r="M11" s="132">
        <v>0</v>
      </c>
      <c r="N11" s="133"/>
      <c r="O11" s="3"/>
    </row>
    <row r="12" spans="1:15" ht="15.75" customHeight="1" x14ac:dyDescent="0.25">
      <c r="A12" s="206" t="s">
        <v>159</v>
      </c>
      <c r="B12" s="207"/>
      <c r="C12" s="52" t="s">
        <v>0</v>
      </c>
      <c r="D12" s="52" t="s">
        <v>0</v>
      </c>
      <c r="E12" s="193"/>
      <c r="F12" s="14" t="s">
        <v>160</v>
      </c>
      <c r="G12" s="54">
        <v>30</v>
      </c>
      <c r="H12" s="148" t="s">
        <v>178</v>
      </c>
      <c r="I12" s="153" t="s">
        <v>178</v>
      </c>
      <c r="J12" s="66">
        <f>SUMPRODUCT(($H12="r")*(G12)+($I12="r")*(G12))+'19'!J12-K12-M12</f>
        <v>0</v>
      </c>
      <c r="K12" s="138">
        <v>0</v>
      </c>
      <c r="L12" s="139"/>
      <c r="M12" s="132">
        <v>0</v>
      </c>
      <c r="N12" s="133"/>
    </row>
    <row r="13" spans="1:15" ht="15.75" thickBot="1" x14ac:dyDescent="0.3">
      <c r="A13" s="206" t="s">
        <v>161</v>
      </c>
      <c r="B13" s="207"/>
      <c r="C13" s="162"/>
      <c r="D13" s="162"/>
      <c r="E13" s="194"/>
      <c r="F13" s="14" t="s">
        <v>162</v>
      </c>
      <c r="G13" s="54">
        <v>90</v>
      </c>
      <c r="H13" s="149" t="s">
        <v>178</v>
      </c>
      <c r="I13" s="154" t="s">
        <v>178</v>
      </c>
      <c r="J13" s="66">
        <f>SUMPRODUCT(($H13="r")*(G13)+($I13="r")*(G13))+'19'!J13-K13-M13</f>
        <v>0</v>
      </c>
      <c r="K13" s="138">
        <v>0</v>
      </c>
      <c r="L13" s="140"/>
      <c r="M13" s="132">
        <v>0</v>
      </c>
      <c r="N13" s="134"/>
    </row>
    <row r="14" spans="1:15" s="26" customFormat="1" ht="15.75" thickBot="1" x14ac:dyDescent="0.3">
      <c r="A14" s="29" t="s">
        <v>109</v>
      </c>
      <c r="B14" s="53"/>
      <c r="C14" s="163"/>
      <c r="D14" s="163"/>
      <c r="E14" s="195"/>
      <c r="F14" s="74" t="s">
        <v>75</v>
      </c>
      <c r="G14" s="75">
        <v>0</v>
      </c>
      <c r="H14" s="73"/>
      <c r="I14" s="67"/>
      <c r="J14" s="55" t="s">
        <v>0</v>
      </c>
      <c r="K14" s="98">
        <v>0</v>
      </c>
      <c r="L14" s="136" t="s">
        <v>0</v>
      </c>
      <c r="M14" s="137">
        <v>0</v>
      </c>
      <c r="N14" s="56" t="s">
        <v>0</v>
      </c>
    </row>
    <row r="15" spans="1:15" x14ac:dyDescent="0.25">
      <c r="A15" s="206" t="s">
        <v>163</v>
      </c>
      <c r="B15" s="207"/>
      <c r="C15" s="164"/>
      <c r="D15" s="164"/>
      <c r="E15" s="196"/>
      <c r="F15" s="14" t="s">
        <v>165</v>
      </c>
      <c r="G15" s="54">
        <v>60</v>
      </c>
      <c r="H15" s="147" t="s">
        <v>178</v>
      </c>
      <c r="I15" s="152" t="s">
        <v>178</v>
      </c>
      <c r="J15" s="66">
        <f>SUMPRODUCT(($H15="r")*(G15)+($I15="r")*(G15))+'19'!J15-K15-M15</f>
        <v>0</v>
      </c>
      <c r="K15" s="138">
        <v>0</v>
      </c>
      <c r="L15" s="141"/>
      <c r="M15" s="132">
        <v>0</v>
      </c>
      <c r="N15" s="135"/>
    </row>
    <row r="16" spans="1:15" x14ac:dyDescent="0.25">
      <c r="A16" s="206" t="s">
        <v>164</v>
      </c>
      <c r="B16" s="207"/>
      <c r="C16" s="52"/>
      <c r="D16" s="52"/>
      <c r="E16" s="193"/>
      <c r="F16" s="14" t="s">
        <v>166</v>
      </c>
      <c r="G16" s="54">
        <v>60</v>
      </c>
      <c r="H16" s="148" t="s">
        <v>178</v>
      </c>
      <c r="I16" s="153" t="s">
        <v>178</v>
      </c>
      <c r="J16" s="66">
        <f>SUMPRODUCT(($H16="r")*(G16)+($I16="r")*(G16))+'19'!J16-K16-M16</f>
        <v>0</v>
      </c>
      <c r="K16" s="138">
        <v>0</v>
      </c>
      <c r="L16" s="139"/>
      <c r="M16" s="132">
        <v>0</v>
      </c>
      <c r="N16" s="133"/>
    </row>
    <row r="17" spans="1:14" x14ac:dyDescent="0.25">
      <c r="A17" s="206" t="s">
        <v>58</v>
      </c>
      <c r="B17" s="207"/>
      <c r="C17" s="52"/>
      <c r="D17" s="52"/>
      <c r="E17" s="193"/>
      <c r="F17" s="14" t="s">
        <v>75</v>
      </c>
      <c r="G17" s="54">
        <v>0</v>
      </c>
      <c r="H17" s="148" t="s">
        <v>0</v>
      </c>
      <c r="I17" s="153" t="s">
        <v>0</v>
      </c>
      <c r="J17" s="66">
        <f>SUMPRODUCT(($H17="r")*(G17)+($I17="r")*(G17))+'19'!J17-K17-M17</f>
        <v>0</v>
      </c>
      <c r="K17" s="138">
        <v>0</v>
      </c>
      <c r="L17" s="139"/>
      <c r="M17" s="132">
        <v>0</v>
      </c>
      <c r="N17" s="133"/>
    </row>
    <row r="18" spans="1:14" x14ac:dyDescent="0.25">
      <c r="A18" s="206" t="s">
        <v>78</v>
      </c>
      <c r="B18" s="207"/>
      <c r="C18" s="52"/>
      <c r="D18" s="52"/>
      <c r="E18" s="193"/>
      <c r="F18" s="14" t="s">
        <v>75</v>
      </c>
      <c r="G18" s="54">
        <v>0</v>
      </c>
      <c r="H18" s="148" t="s">
        <v>0</v>
      </c>
      <c r="I18" s="153" t="s">
        <v>0</v>
      </c>
      <c r="J18" s="66">
        <f>SUMPRODUCT(($H18="r")*(G18)+($I18="r")*(G18))+'19'!J18-K18-M18</f>
        <v>0</v>
      </c>
      <c r="K18" s="138">
        <v>0</v>
      </c>
      <c r="L18" s="139"/>
      <c r="M18" s="132">
        <v>0</v>
      </c>
      <c r="N18" s="133"/>
    </row>
    <row r="19" spans="1:14" x14ac:dyDescent="0.25">
      <c r="A19" s="206" t="s">
        <v>79</v>
      </c>
      <c r="B19" s="207"/>
      <c r="C19" s="52"/>
      <c r="D19" s="52"/>
      <c r="E19" s="193"/>
      <c r="F19" s="14" t="s">
        <v>75</v>
      </c>
      <c r="G19" s="54">
        <v>0</v>
      </c>
      <c r="H19" s="148" t="s">
        <v>0</v>
      </c>
      <c r="I19" s="153" t="s">
        <v>0</v>
      </c>
      <c r="J19" s="66">
        <f>SUMPRODUCT(($H19="r")*(G19)+($I19="r")*(G19))+'19'!J19-K19-M19</f>
        <v>0</v>
      </c>
      <c r="K19" s="138">
        <v>0</v>
      </c>
      <c r="L19" s="139"/>
      <c r="M19" s="132">
        <v>0</v>
      </c>
      <c r="N19" s="133"/>
    </row>
    <row r="20" spans="1:14" x14ac:dyDescent="0.25">
      <c r="A20" s="206" t="s">
        <v>80</v>
      </c>
      <c r="B20" s="207"/>
      <c r="C20" s="52"/>
      <c r="D20" s="52"/>
      <c r="E20" s="193"/>
      <c r="F20" s="14" t="s">
        <v>75</v>
      </c>
      <c r="G20" s="54">
        <v>0</v>
      </c>
      <c r="H20" s="148" t="s">
        <v>0</v>
      </c>
      <c r="I20" s="153" t="s">
        <v>0</v>
      </c>
      <c r="J20" s="66">
        <f>SUMPRODUCT(($H20="r")*(G20)+($I20="r")*(G20))+'19'!J20-K20-M20</f>
        <v>0</v>
      </c>
      <c r="K20" s="138">
        <v>0</v>
      </c>
      <c r="L20" s="139"/>
      <c r="M20" s="132">
        <v>0</v>
      </c>
      <c r="N20" s="133"/>
    </row>
    <row r="21" spans="1:14" ht="15.75" thickBot="1" x14ac:dyDescent="0.3">
      <c r="A21" s="206" t="s">
        <v>81</v>
      </c>
      <c r="B21" s="207"/>
      <c r="C21" s="52"/>
      <c r="D21" s="52"/>
      <c r="E21" s="193"/>
      <c r="F21" s="14" t="s">
        <v>75</v>
      </c>
      <c r="G21" s="54">
        <v>0</v>
      </c>
      <c r="H21" s="149" t="s">
        <v>0</v>
      </c>
      <c r="I21" s="154" t="s">
        <v>0</v>
      </c>
      <c r="J21" s="66">
        <f>SUMPRODUCT(($H21="r")*(G21)+($I21="r")*(G21))+'19'!J21-K21-M21</f>
        <v>0</v>
      </c>
      <c r="K21" s="138">
        <v>0</v>
      </c>
      <c r="L21" s="139"/>
      <c r="M21" s="132">
        <v>0</v>
      </c>
      <c r="N21" s="133"/>
    </row>
    <row r="22" spans="1:14" x14ac:dyDescent="0.25">
      <c r="A22" s="251" t="s">
        <v>10</v>
      </c>
      <c r="B22" s="251"/>
      <c r="C22" s="252"/>
      <c r="D22" s="252"/>
      <c r="E22" s="252"/>
      <c r="F22" s="253"/>
      <c r="G22" s="31">
        <f>(G7+G8+G9+G10+G11+G12+G13+G15+G16+G17+G18+G19+G20+G21)/60</f>
        <v>5.25</v>
      </c>
      <c r="H22" s="33">
        <f>SUMPRODUCT(G7:G21*((H7:H21="p")+(H7:H21="a")))/60</f>
        <v>5.25</v>
      </c>
      <c r="I22" s="33">
        <f>SUMPRODUCT(G7:G21*((I7:I21="p")+(I7:I21="a")))/60</f>
        <v>5.25</v>
      </c>
      <c r="J22" s="87" t="s">
        <v>0</v>
      </c>
      <c r="K22" s="16" t="s">
        <v>0</v>
      </c>
      <c r="L22" s="84" t="s">
        <v>0</v>
      </c>
    </row>
    <row r="23" spans="1:14" x14ac:dyDescent="0.25">
      <c r="A23" s="211" t="s">
        <v>11</v>
      </c>
      <c r="B23" s="211"/>
      <c r="C23" s="211"/>
      <c r="D23" s="211"/>
      <c r="E23" s="211"/>
      <c r="F23" s="212"/>
      <c r="G23" s="44">
        <v>3</v>
      </c>
      <c r="H23" s="57">
        <f>IF(AND(H22&lt;G23,H22&gt;0),G23-H22,0)</f>
        <v>0</v>
      </c>
      <c r="I23" s="57">
        <f>IF(AND(I22&lt;G23,I22&gt;0),G23-I22,0)</f>
        <v>0</v>
      </c>
      <c r="J23" s="87" t="s">
        <v>0</v>
      </c>
      <c r="K23" s="16" t="s">
        <v>0</v>
      </c>
      <c r="L23" s="84" t="s">
        <v>0</v>
      </c>
    </row>
    <row r="24" spans="1:14" x14ac:dyDescent="0.25">
      <c r="A24" s="28"/>
      <c r="B24" s="28"/>
      <c r="F24" s="11"/>
      <c r="G24" s="5"/>
      <c r="H24" s="6"/>
      <c r="I24" s="6"/>
    </row>
    <row r="25" spans="1:14" s="26" customFormat="1" x14ac:dyDescent="0.25">
      <c r="A25" s="21"/>
      <c r="B25" s="99" t="s">
        <v>0</v>
      </c>
      <c r="C25" s="100"/>
      <c r="D25" s="100"/>
      <c r="E25" s="100"/>
      <c r="F25" s="101"/>
      <c r="G25" s="22"/>
      <c r="H25" s="102"/>
      <c r="I25" s="102"/>
      <c r="J25" s="21"/>
      <c r="K25" s="103"/>
      <c r="L25" s="104"/>
    </row>
    <row r="26" spans="1:14" ht="15.75" hidden="1" thickBot="1" x14ac:dyDescent="0.3">
      <c r="A26" s="114" t="s">
        <v>3</v>
      </c>
      <c r="B26" s="94" t="s">
        <v>115</v>
      </c>
      <c r="C26" s="213" t="s">
        <v>153</v>
      </c>
      <c r="D26" s="214"/>
      <c r="E26" s="192" t="s">
        <v>151</v>
      </c>
      <c r="F26" s="122" t="s">
        <v>126</v>
      </c>
      <c r="G26" s="47" t="s">
        <v>2</v>
      </c>
      <c r="H26" s="81">
        <f>H6+1</f>
        <v>42626</v>
      </c>
      <c r="I26" s="81">
        <f>I6+1</f>
        <v>42633</v>
      </c>
      <c r="J26" s="125" t="s">
        <v>77</v>
      </c>
      <c r="K26" s="126" t="s">
        <v>76</v>
      </c>
      <c r="L26" s="127" t="s">
        <v>6</v>
      </c>
      <c r="M26" s="123" t="s">
        <v>76</v>
      </c>
      <c r="N26" s="124" t="s">
        <v>6</v>
      </c>
    </row>
    <row r="27" spans="1:14" hidden="1" x14ac:dyDescent="0.25">
      <c r="A27" s="206" t="s">
        <v>16</v>
      </c>
      <c r="B27" s="207"/>
      <c r="C27" s="166" t="s">
        <v>0</v>
      </c>
      <c r="D27" s="166"/>
      <c r="E27" s="197"/>
      <c r="F27" s="115" t="s">
        <v>75</v>
      </c>
      <c r="G27" s="30">
        <v>0</v>
      </c>
      <c r="H27" s="147" t="s">
        <v>0</v>
      </c>
      <c r="I27" s="152" t="s">
        <v>0</v>
      </c>
      <c r="J27" s="66">
        <f>SUMPRODUCT(($H27="r")*(G27)+($I27="r")*(G27))+'19'!J27-K27-M27</f>
        <v>0</v>
      </c>
      <c r="K27" s="138">
        <v>0</v>
      </c>
      <c r="L27" s="139" t="s">
        <v>0</v>
      </c>
      <c r="M27" s="132">
        <v>0</v>
      </c>
      <c r="N27" s="133" t="s">
        <v>0</v>
      </c>
    </row>
    <row r="28" spans="1:14" hidden="1" x14ac:dyDescent="0.25">
      <c r="A28" s="206" t="s">
        <v>17</v>
      </c>
      <c r="B28" s="207"/>
      <c r="C28" s="166"/>
      <c r="D28" s="166"/>
      <c r="E28" s="198"/>
      <c r="F28" s="14" t="s">
        <v>75</v>
      </c>
      <c r="G28" s="44">
        <v>0</v>
      </c>
      <c r="H28" s="148" t="s">
        <v>0</v>
      </c>
      <c r="I28" s="153" t="s">
        <v>0</v>
      </c>
      <c r="J28" s="66">
        <f>SUMPRODUCT(($H28="r")*(G28)+($I28="r")*(G28))+'19'!J28-K28-M28</f>
        <v>0</v>
      </c>
      <c r="K28" s="138">
        <v>0</v>
      </c>
      <c r="L28" s="139"/>
      <c r="M28" s="132">
        <v>0</v>
      </c>
      <c r="N28" s="133"/>
    </row>
    <row r="29" spans="1:14" hidden="1" x14ac:dyDescent="0.25">
      <c r="A29" s="206" t="s">
        <v>18</v>
      </c>
      <c r="B29" s="207"/>
      <c r="C29" s="166"/>
      <c r="D29" s="166"/>
      <c r="E29" s="198"/>
      <c r="F29" s="14" t="s">
        <v>75</v>
      </c>
      <c r="G29" s="44">
        <v>0</v>
      </c>
      <c r="H29" s="148" t="s">
        <v>0</v>
      </c>
      <c r="I29" s="153" t="s">
        <v>0</v>
      </c>
      <c r="J29" s="66">
        <f>SUMPRODUCT(($H29="r")*(G29)+($I29="r")*(G29))+'19'!J29-K29-M29</f>
        <v>0</v>
      </c>
      <c r="K29" s="138">
        <v>0</v>
      </c>
      <c r="L29" s="139"/>
      <c r="M29" s="132">
        <v>0</v>
      </c>
      <c r="N29" s="133"/>
    </row>
    <row r="30" spans="1:14" hidden="1" x14ac:dyDescent="0.25">
      <c r="A30" s="206" t="s">
        <v>19</v>
      </c>
      <c r="B30" s="207"/>
      <c r="C30" s="166"/>
      <c r="D30" s="166"/>
      <c r="E30" s="198"/>
      <c r="F30" s="14" t="s">
        <v>75</v>
      </c>
      <c r="G30" s="44">
        <v>0</v>
      </c>
      <c r="H30" s="148" t="s">
        <v>0</v>
      </c>
      <c r="I30" s="153" t="s">
        <v>0</v>
      </c>
      <c r="J30" s="66">
        <f>SUMPRODUCT(($H30="r")*(G30)+($I30="r")*(G30))+'19'!J30-K30-M30</f>
        <v>0</v>
      </c>
      <c r="K30" s="138">
        <v>0</v>
      </c>
      <c r="L30" s="139"/>
      <c r="M30" s="132">
        <v>0</v>
      </c>
      <c r="N30" s="133"/>
    </row>
    <row r="31" spans="1:14" hidden="1" x14ac:dyDescent="0.25">
      <c r="A31" s="206" t="s">
        <v>20</v>
      </c>
      <c r="B31" s="207"/>
      <c r="C31" s="166"/>
      <c r="D31" s="166"/>
      <c r="E31" s="198"/>
      <c r="F31" s="14" t="s">
        <v>75</v>
      </c>
      <c r="G31" s="44">
        <v>0</v>
      </c>
      <c r="H31" s="148" t="s">
        <v>0</v>
      </c>
      <c r="I31" s="153" t="s">
        <v>0</v>
      </c>
      <c r="J31" s="66">
        <f>SUMPRODUCT(($H31="r")*(G31)+($I31="r")*(G31))+'19'!J31-K31-M31</f>
        <v>0</v>
      </c>
      <c r="K31" s="138">
        <v>0</v>
      </c>
      <c r="L31" s="139"/>
      <c r="M31" s="132">
        <v>0</v>
      </c>
      <c r="N31" s="133"/>
    </row>
    <row r="32" spans="1:14" hidden="1" x14ac:dyDescent="0.25">
      <c r="A32" s="206" t="s">
        <v>21</v>
      </c>
      <c r="B32" s="207"/>
      <c r="C32" s="166"/>
      <c r="D32" s="166"/>
      <c r="E32" s="198"/>
      <c r="F32" s="14" t="s">
        <v>75</v>
      </c>
      <c r="G32" s="44">
        <v>0</v>
      </c>
      <c r="H32" s="148" t="s">
        <v>0</v>
      </c>
      <c r="I32" s="153" t="s">
        <v>0</v>
      </c>
      <c r="J32" s="66">
        <f>SUMPRODUCT(($H32="r")*(G32)+($I32="r")*(G32))+'19'!J32-K32-M32</f>
        <v>0</v>
      </c>
      <c r="K32" s="138">
        <v>0</v>
      </c>
      <c r="L32" s="139"/>
      <c r="M32" s="132">
        <v>0</v>
      </c>
      <c r="N32" s="133"/>
    </row>
    <row r="33" spans="1:17" ht="15.75" hidden="1" thickBot="1" x14ac:dyDescent="0.3">
      <c r="A33" s="206" t="s">
        <v>22</v>
      </c>
      <c r="B33" s="207"/>
      <c r="C33" s="168"/>
      <c r="D33" s="168"/>
      <c r="E33" s="199"/>
      <c r="F33" s="14" t="s">
        <v>75</v>
      </c>
      <c r="G33" s="44">
        <v>0</v>
      </c>
      <c r="H33" s="149" t="s">
        <v>0</v>
      </c>
      <c r="I33" s="154" t="s">
        <v>0</v>
      </c>
      <c r="J33" s="66">
        <f>SUMPRODUCT(($H33="r")*(G33)+($I33="r")*(G33))+'19'!J33-K33-M33</f>
        <v>0</v>
      </c>
      <c r="K33" s="138">
        <v>0</v>
      </c>
      <c r="L33" s="140"/>
      <c r="M33" s="132">
        <v>0</v>
      </c>
      <c r="N33" s="134"/>
    </row>
    <row r="34" spans="1:17" ht="15.75" hidden="1" thickBot="1" x14ac:dyDescent="0.3">
      <c r="A34" s="29" t="s">
        <v>109</v>
      </c>
      <c r="B34" s="53"/>
      <c r="C34" s="163"/>
      <c r="D34" s="163"/>
      <c r="E34" s="195"/>
      <c r="F34" s="74" t="s">
        <v>75</v>
      </c>
      <c r="G34" s="75">
        <v>0</v>
      </c>
      <c r="H34" s="73"/>
      <c r="I34" s="67"/>
      <c r="J34" s="55" t="s">
        <v>0</v>
      </c>
      <c r="K34" s="98">
        <v>0</v>
      </c>
      <c r="L34" s="136" t="s">
        <v>0</v>
      </c>
      <c r="M34" s="98">
        <v>0</v>
      </c>
      <c r="N34" s="56" t="s">
        <v>0</v>
      </c>
    </row>
    <row r="35" spans="1:17" hidden="1" x14ac:dyDescent="0.25">
      <c r="A35" s="206" t="s">
        <v>23</v>
      </c>
      <c r="B35" s="207"/>
      <c r="C35" s="165"/>
      <c r="D35" s="165"/>
      <c r="E35" s="197"/>
      <c r="F35" s="14" t="s">
        <v>75</v>
      </c>
      <c r="G35" s="44">
        <v>0</v>
      </c>
      <c r="H35" s="147" t="s">
        <v>0</v>
      </c>
      <c r="I35" s="152" t="s">
        <v>0</v>
      </c>
      <c r="J35" s="66">
        <f>SUMPRODUCT(($H35="r")*(G35)+($I35="r")*(G35))+'19'!J35-K35-M35</f>
        <v>0</v>
      </c>
      <c r="K35" s="138">
        <v>0</v>
      </c>
      <c r="L35" s="141"/>
      <c r="M35" s="132">
        <v>0</v>
      </c>
      <c r="N35" s="135"/>
    </row>
    <row r="36" spans="1:17" hidden="1" x14ac:dyDescent="0.25">
      <c r="A36" s="206" t="s">
        <v>24</v>
      </c>
      <c r="B36" s="207"/>
      <c r="C36" s="166"/>
      <c r="D36" s="166"/>
      <c r="E36" s="198"/>
      <c r="F36" s="14" t="s">
        <v>75</v>
      </c>
      <c r="G36" s="44">
        <v>0</v>
      </c>
      <c r="H36" s="148" t="s">
        <v>0</v>
      </c>
      <c r="I36" s="153" t="s">
        <v>0</v>
      </c>
      <c r="J36" s="66">
        <f>SUMPRODUCT(($H36="r")*(G36)+($I36="r")*(G36))+'19'!J36-K36-M36</f>
        <v>0</v>
      </c>
      <c r="K36" s="138">
        <v>0</v>
      </c>
      <c r="L36" s="139"/>
      <c r="M36" s="132">
        <v>0</v>
      </c>
      <c r="N36" s="133"/>
    </row>
    <row r="37" spans="1:17" hidden="1" x14ac:dyDescent="0.25">
      <c r="A37" s="206" t="s">
        <v>59</v>
      </c>
      <c r="B37" s="207"/>
      <c r="C37" s="166"/>
      <c r="D37" s="166"/>
      <c r="E37" s="198"/>
      <c r="F37" s="14" t="s">
        <v>75</v>
      </c>
      <c r="G37" s="44">
        <v>0</v>
      </c>
      <c r="H37" s="148" t="s">
        <v>0</v>
      </c>
      <c r="I37" s="153" t="s">
        <v>0</v>
      </c>
      <c r="J37" s="66">
        <f>SUMPRODUCT(($H37="r")*(G37)+($I37="r")*(G37))+'19'!J37-K37-M37</f>
        <v>0</v>
      </c>
      <c r="K37" s="138">
        <v>0</v>
      </c>
      <c r="L37" s="139"/>
      <c r="M37" s="132">
        <v>0</v>
      </c>
      <c r="N37" s="133"/>
    </row>
    <row r="38" spans="1:17" hidden="1" x14ac:dyDescent="0.25">
      <c r="A38" s="206" t="s">
        <v>82</v>
      </c>
      <c r="B38" s="207"/>
      <c r="C38" s="166"/>
      <c r="D38" s="166"/>
      <c r="E38" s="198"/>
      <c r="F38" s="14" t="s">
        <v>75</v>
      </c>
      <c r="G38" s="30">
        <v>0</v>
      </c>
      <c r="H38" s="148" t="s">
        <v>0</v>
      </c>
      <c r="I38" s="153" t="s">
        <v>0</v>
      </c>
      <c r="J38" s="66">
        <f>SUMPRODUCT(($H38="r")*(G38)+($I38="r")*(G38))+'19'!J38-K38-M38</f>
        <v>0</v>
      </c>
      <c r="K38" s="138">
        <v>0</v>
      </c>
      <c r="L38" s="139"/>
      <c r="M38" s="132">
        <v>0</v>
      </c>
      <c r="N38" s="133"/>
    </row>
    <row r="39" spans="1:17" hidden="1" x14ac:dyDescent="0.25">
      <c r="A39" s="208" t="s">
        <v>83</v>
      </c>
      <c r="B39" s="207"/>
      <c r="C39" s="166"/>
      <c r="D39" s="166"/>
      <c r="E39" s="198"/>
      <c r="F39" s="14" t="s">
        <v>75</v>
      </c>
      <c r="G39" s="30">
        <v>0</v>
      </c>
      <c r="H39" s="148" t="s">
        <v>0</v>
      </c>
      <c r="I39" s="153" t="s">
        <v>0</v>
      </c>
      <c r="J39" s="66">
        <f>SUMPRODUCT(($H39="r")*(G39)+($I39="r")*(G39))+'19'!J39-K39-M39</f>
        <v>0</v>
      </c>
      <c r="K39" s="138">
        <v>0</v>
      </c>
      <c r="L39" s="139"/>
      <c r="M39" s="132">
        <v>0</v>
      </c>
      <c r="N39" s="133"/>
      <c r="P39" s="3"/>
    </row>
    <row r="40" spans="1:17" hidden="1" x14ac:dyDescent="0.25">
      <c r="A40" s="206" t="s">
        <v>84</v>
      </c>
      <c r="B40" s="207"/>
      <c r="C40" s="166"/>
      <c r="D40" s="166"/>
      <c r="E40" s="198"/>
      <c r="F40" s="14" t="s">
        <v>75</v>
      </c>
      <c r="G40" s="30">
        <v>0</v>
      </c>
      <c r="H40" s="148" t="s">
        <v>0</v>
      </c>
      <c r="I40" s="153" t="s">
        <v>0</v>
      </c>
      <c r="J40" s="66">
        <f>SUMPRODUCT(($H40="r")*(G40)+($I40="r")*(G40))+'19'!J40-K40-M40</f>
        <v>0</v>
      </c>
      <c r="K40" s="138">
        <v>0</v>
      </c>
      <c r="L40" s="139"/>
      <c r="M40" s="132">
        <v>0</v>
      </c>
      <c r="N40" s="133"/>
      <c r="P40" s="3"/>
    </row>
    <row r="41" spans="1:17" ht="15.75" hidden="1" thickBot="1" x14ac:dyDescent="0.3">
      <c r="A41" s="208" t="s">
        <v>85</v>
      </c>
      <c r="B41" s="207"/>
      <c r="C41" s="166"/>
      <c r="D41" s="166"/>
      <c r="E41" s="198"/>
      <c r="F41" s="14" t="s">
        <v>75</v>
      </c>
      <c r="G41" s="30">
        <v>0</v>
      </c>
      <c r="H41" s="149" t="s">
        <v>0</v>
      </c>
      <c r="I41" s="154" t="s">
        <v>0</v>
      </c>
      <c r="J41" s="66">
        <f>SUMPRODUCT(($H41="r")*(G41)+($I41="r")*(G41))+'19'!J41-K41-M41</f>
        <v>0</v>
      </c>
      <c r="K41" s="138">
        <v>0</v>
      </c>
      <c r="L41" s="139"/>
      <c r="M41" s="132">
        <v>0</v>
      </c>
      <c r="N41" s="133"/>
      <c r="P41" s="3"/>
    </row>
    <row r="42" spans="1:17" hidden="1" x14ac:dyDescent="0.25">
      <c r="A42" s="251" t="s">
        <v>10</v>
      </c>
      <c r="B42" s="251"/>
      <c r="C42" s="252"/>
      <c r="D42" s="252"/>
      <c r="E42" s="252"/>
      <c r="F42" s="253"/>
      <c r="G42" s="31">
        <f>(G27+G28+G29+G30+G31+G32+G33+G35+G36+G37+G38+G39+G40+G41)/60</f>
        <v>0</v>
      </c>
      <c r="H42" s="57">
        <f>SUMPRODUCT(G27:G41*((H27:H41="p")+(H27:H41="a")))/60</f>
        <v>0</v>
      </c>
      <c r="I42" s="57">
        <f>SUMPRODUCT(G27:G41*((I27:I41="p")+(I27:I41="a")))/60</f>
        <v>0</v>
      </c>
      <c r="J42" s="87" t="s">
        <v>0</v>
      </c>
      <c r="K42" s="16" t="s">
        <v>0</v>
      </c>
      <c r="L42" s="84" t="s">
        <v>0</v>
      </c>
    </row>
    <row r="43" spans="1:17" hidden="1" x14ac:dyDescent="0.25">
      <c r="A43" s="211" t="s">
        <v>11</v>
      </c>
      <c r="B43" s="211"/>
      <c r="C43" s="211"/>
      <c r="D43" s="211"/>
      <c r="E43" s="211"/>
      <c r="F43" s="212"/>
      <c r="G43" s="44">
        <v>0</v>
      </c>
      <c r="H43" s="57">
        <f>IF(AND(H42&lt;G43,H42&gt;0),G43-H42,0)</f>
        <v>0</v>
      </c>
      <c r="I43" s="57">
        <f>IF(AND(I42&lt;G43,I42&gt;0),G43-I42,0)</f>
        <v>0</v>
      </c>
      <c r="J43" s="87" t="s">
        <v>0</v>
      </c>
      <c r="K43" s="16" t="s">
        <v>0</v>
      </c>
      <c r="L43" s="84" t="s">
        <v>0</v>
      </c>
    </row>
    <row r="44" spans="1:17" hidden="1" x14ac:dyDescent="0.25">
      <c r="A44" s="28"/>
      <c r="B44" s="28"/>
      <c r="F44" s="11"/>
      <c r="G44" s="5"/>
      <c r="H44" s="6"/>
      <c r="I44" s="6"/>
      <c r="Q44" s="3"/>
    </row>
    <row r="45" spans="1:17" hidden="1" x14ac:dyDescent="0.25">
      <c r="A45" s="7"/>
      <c r="B45" s="99" t="s">
        <v>0</v>
      </c>
      <c r="F45" s="11"/>
      <c r="G45" s="5"/>
      <c r="H45" s="6"/>
      <c r="I45" s="6"/>
      <c r="Q45" s="3"/>
    </row>
    <row r="46" spans="1:17" ht="15.75" hidden="1" thickBot="1" x14ac:dyDescent="0.3">
      <c r="A46" s="114" t="s">
        <v>4</v>
      </c>
      <c r="B46" s="94" t="s">
        <v>115</v>
      </c>
      <c r="C46" s="213" t="s">
        <v>153</v>
      </c>
      <c r="D46" s="214"/>
      <c r="E46" s="192" t="s">
        <v>151</v>
      </c>
      <c r="F46" s="122" t="s">
        <v>126</v>
      </c>
      <c r="G46" s="47" t="s">
        <v>2</v>
      </c>
      <c r="H46" s="81">
        <f>H26+1</f>
        <v>42627</v>
      </c>
      <c r="I46" s="81">
        <f>I26+1</f>
        <v>42634</v>
      </c>
      <c r="J46" s="125" t="s">
        <v>77</v>
      </c>
      <c r="K46" s="126" t="s">
        <v>76</v>
      </c>
      <c r="L46" s="127" t="s">
        <v>6</v>
      </c>
      <c r="M46" s="123" t="s">
        <v>76</v>
      </c>
      <c r="N46" s="124" t="s">
        <v>6</v>
      </c>
      <c r="Q46" s="3"/>
    </row>
    <row r="47" spans="1:17" hidden="1" x14ac:dyDescent="0.25">
      <c r="A47" s="209" t="s">
        <v>25</v>
      </c>
      <c r="B47" s="210"/>
      <c r="C47" s="164"/>
      <c r="D47" s="164"/>
      <c r="E47" s="196"/>
      <c r="F47" s="115" t="s">
        <v>75</v>
      </c>
      <c r="G47" s="30">
        <v>0</v>
      </c>
      <c r="H47" s="147" t="s">
        <v>0</v>
      </c>
      <c r="I47" s="152" t="s">
        <v>0</v>
      </c>
      <c r="J47" s="66">
        <f>SUMPRODUCT(($H47="r")*(G47)+($I47="r")*(G47))+'19'!J47-K47-M47</f>
        <v>0</v>
      </c>
      <c r="K47" s="138">
        <v>0</v>
      </c>
      <c r="L47" s="139" t="s">
        <v>0</v>
      </c>
      <c r="M47" s="132">
        <v>0</v>
      </c>
      <c r="N47" s="133" t="s">
        <v>0</v>
      </c>
    </row>
    <row r="48" spans="1:17" hidden="1" x14ac:dyDescent="0.25">
      <c r="A48" s="206" t="s">
        <v>26</v>
      </c>
      <c r="B48" s="207"/>
      <c r="C48" s="52"/>
      <c r="D48" s="52"/>
      <c r="E48" s="193"/>
      <c r="F48" s="14" t="s">
        <v>75</v>
      </c>
      <c r="G48" s="44">
        <v>0</v>
      </c>
      <c r="H48" s="148" t="s">
        <v>0</v>
      </c>
      <c r="I48" s="153" t="s">
        <v>0</v>
      </c>
      <c r="J48" s="66">
        <f>SUMPRODUCT(($H48="r")*(G48)+($I48="r")*(G48))+'19'!J48-K48-M48</f>
        <v>0</v>
      </c>
      <c r="K48" s="138">
        <v>0</v>
      </c>
      <c r="L48" s="139"/>
      <c r="M48" s="132">
        <v>0</v>
      </c>
      <c r="N48" s="133"/>
    </row>
    <row r="49" spans="1:14" hidden="1" x14ac:dyDescent="0.25">
      <c r="A49" s="206" t="s">
        <v>27</v>
      </c>
      <c r="B49" s="207"/>
      <c r="C49" s="52"/>
      <c r="D49" s="52"/>
      <c r="E49" s="193"/>
      <c r="F49" s="14" t="s">
        <v>75</v>
      </c>
      <c r="G49" s="44">
        <v>0</v>
      </c>
      <c r="H49" s="148" t="s">
        <v>0</v>
      </c>
      <c r="I49" s="153" t="s">
        <v>0</v>
      </c>
      <c r="J49" s="66">
        <f>SUMPRODUCT(($H49="r")*(G49)+($I49="r")*(G49))+'19'!J49-K49-M49</f>
        <v>0</v>
      </c>
      <c r="K49" s="138">
        <v>0</v>
      </c>
      <c r="L49" s="139"/>
      <c r="M49" s="132">
        <v>0</v>
      </c>
      <c r="N49" s="133"/>
    </row>
    <row r="50" spans="1:14" hidden="1" x14ac:dyDescent="0.25">
      <c r="A50" s="206" t="s">
        <v>28</v>
      </c>
      <c r="B50" s="207"/>
      <c r="C50" s="52"/>
      <c r="D50" s="52"/>
      <c r="E50" s="193"/>
      <c r="F50" s="14" t="s">
        <v>75</v>
      </c>
      <c r="G50" s="44">
        <v>0</v>
      </c>
      <c r="H50" s="148" t="s">
        <v>0</v>
      </c>
      <c r="I50" s="153" t="s">
        <v>0</v>
      </c>
      <c r="J50" s="66">
        <f>SUMPRODUCT(($H50="r")*(G50)+($I50="r")*(G50))+'19'!J50-K50-M50</f>
        <v>0</v>
      </c>
      <c r="K50" s="138">
        <v>0</v>
      </c>
      <c r="L50" s="139"/>
      <c r="M50" s="132">
        <v>0</v>
      </c>
      <c r="N50" s="133"/>
    </row>
    <row r="51" spans="1:14" hidden="1" x14ac:dyDescent="0.25">
      <c r="A51" s="206" t="s">
        <v>29</v>
      </c>
      <c r="B51" s="207"/>
      <c r="C51" s="52"/>
      <c r="D51" s="52"/>
      <c r="E51" s="193"/>
      <c r="F51" s="14" t="s">
        <v>75</v>
      </c>
      <c r="G51" s="44">
        <v>0</v>
      </c>
      <c r="H51" s="148" t="s">
        <v>0</v>
      </c>
      <c r="I51" s="153" t="s">
        <v>0</v>
      </c>
      <c r="J51" s="66">
        <f>SUMPRODUCT(($H51="r")*(G51)+($I51="r")*(G51))+'19'!J51-K51-M51</f>
        <v>0</v>
      </c>
      <c r="K51" s="138">
        <v>0</v>
      </c>
      <c r="L51" s="139"/>
      <c r="M51" s="132">
        <v>0</v>
      </c>
      <c r="N51" s="133"/>
    </row>
    <row r="52" spans="1:14" hidden="1" x14ac:dyDescent="0.25">
      <c r="A52" s="206" t="s">
        <v>30</v>
      </c>
      <c r="B52" s="207"/>
      <c r="C52" s="52"/>
      <c r="D52" s="52"/>
      <c r="E52" s="193"/>
      <c r="F52" s="14" t="s">
        <v>75</v>
      </c>
      <c r="G52" s="44">
        <v>0</v>
      </c>
      <c r="H52" s="148" t="s">
        <v>0</v>
      </c>
      <c r="I52" s="153" t="s">
        <v>0</v>
      </c>
      <c r="J52" s="66">
        <f>SUMPRODUCT(($H52="r")*(G52)+($I52="r")*(G52))+'19'!J52-K52-M52</f>
        <v>0</v>
      </c>
      <c r="K52" s="138">
        <v>0</v>
      </c>
      <c r="L52" s="139"/>
      <c r="M52" s="132">
        <v>0</v>
      </c>
      <c r="N52" s="133"/>
    </row>
    <row r="53" spans="1:14" ht="15.75" hidden="1" thickBot="1" x14ac:dyDescent="0.3">
      <c r="A53" s="206" t="s">
        <v>31</v>
      </c>
      <c r="B53" s="207"/>
      <c r="C53" s="162"/>
      <c r="D53" s="162"/>
      <c r="E53" s="194"/>
      <c r="F53" s="14" t="s">
        <v>75</v>
      </c>
      <c r="G53" s="44">
        <v>0</v>
      </c>
      <c r="H53" s="149" t="s">
        <v>0</v>
      </c>
      <c r="I53" s="154" t="s">
        <v>0</v>
      </c>
      <c r="J53" s="66">
        <f>SUMPRODUCT(($H53="r")*(G53)+($I53="r")*(G53))+'19'!J53-K53-M53</f>
        <v>0</v>
      </c>
      <c r="K53" s="138">
        <v>0</v>
      </c>
      <c r="L53" s="140"/>
      <c r="M53" s="132">
        <v>0</v>
      </c>
      <c r="N53" s="134"/>
    </row>
    <row r="54" spans="1:14" ht="15.75" hidden="1" thickBot="1" x14ac:dyDescent="0.3">
      <c r="A54" s="29" t="s">
        <v>109</v>
      </c>
      <c r="B54" s="53"/>
      <c r="C54" s="163"/>
      <c r="D54" s="163"/>
      <c r="E54" s="195"/>
      <c r="F54" s="74" t="s">
        <v>75</v>
      </c>
      <c r="G54" s="75">
        <v>0</v>
      </c>
      <c r="H54" s="73"/>
      <c r="I54" s="67"/>
      <c r="J54" s="55" t="s">
        <v>0</v>
      </c>
      <c r="K54" s="98">
        <v>0</v>
      </c>
      <c r="L54" s="136" t="s">
        <v>0</v>
      </c>
      <c r="M54" s="98">
        <v>0</v>
      </c>
      <c r="N54" s="56" t="s">
        <v>0</v>
      </c>
    </row>
    <row r="55" spans="1:14" hidden="1" x14ac:dyDescent="0.25">
      <c r="A55" s="206" t="s">
        <v>32</v>
      </c>
      <c r="B55" s="207"/>
      <c r="C55" s="164"/>
      <c r="D55" s="164"/>
      <c r="E55" s="196"/>
      <c r="F55" s="14" t="s">
        <v>75</v>
      </c>
      <c r="G55" s="44">
        <v>0</v>
      </c>
      <c r="H55" s="147" t="s">
        <v>0</v>
      </c>
      <c r="I55" s="152" t="s">
        <v>0</v>
      </c>
      <c r="J55" s="66">
        <f>SUMPRODUCT(($H55="r")*(G55)+($I55="r")*(G55))+'19'!J55-K55-M55</f>
        <v>0</v>
      </c>
      <c r="K55" s="138">
        <v>0</v>
      </c>
      <c r="L55" s="141"/>
      <c r="M55" s="132">
        <v>0</v>
      </c>
      <c r="N55" s="135"/>
    </row>
    <row r="56" spans="1:14" hidden="1" x14ac:dyDescent="0.25">
      <c r="A56" s="206" t="s">
        <v>33</v>
      </c>
      <c r="B56" s="207"/>
      <c r="C56" s="52"/>
      <c r="D56" s="52"/>
      <c r="E56" s="193"/>
      <c r="F56" s="14" t="s">
        <v>75</v>
      </c>
      <c r="G56" s="44">
        <v>0</v>
      </c>
      <c r="H56" s="148" t="s">
        <v>0</v>
      </c>
      <c r="I56" s="153" t="s">
        <v>0</v>
      </c>
      <c r="J56" s="66">
        <f>SUMPRODUCT(($H56="r")*(G56)+($I56="r")*(G56))+'19'!J56-K56-M56</f>
        <v>0</v>
      </c>
      <c r="K56" s="138">
        <v>0</v>
      </c>
      <c r="L56" s="139"/>
      <c r="M56" s="132">
        <v>0</v>
      </c>
      <c r="N56" s="133"/>
    </row>
    <row r="57" spans="1:14" hidden="1" x14ac:dyDescent="0.25">
      <c r="A57" s="206" t="s">
        <v>60</v>
      </c>
      <c r="B57" s="207"/>
      <c r="C57" s="52"/>
      <c r="D57" s="52"/>
      <c r="E57" s="193"/>
      <c r="F57" s="14" t="s">
        <v>75</v>
      </c>
      <c r="G57" s="44">
        <v>0</v>
      </c>
      <c r="H57" s="148" t="s">
        <v>0</v>
      </c>
      <c r="I57" s="153" t="s">
        <v>0</v>
      </c>
      <c r="J57" s="66">
        <f>SUMPRODUCT(($H57="r")*(G57)+($I57="r")*(G57))+'19'!J57-K57-M57</f>
        <v>0</v>
      </c>
      <c r="K57" s="138">
        <v>0</v>
      </c>
      <c r="L57" s="139"/>
      <c r="M57" s="132">
        <v>0</v>
      </c>
      <c r="N57" s="133"/>
    </row>
    <row r="58" spans="1:14" hidden="1" x14ac:dyDescent="0.25">
      <c r="A58" s="206" t="s">
        <v>86</v>
      </c>
      <c r="B58" s="207"/>
      <c r="C58" s="52"/>
      <c r="D58" s="52"/>
      <c r="E58" s="193"/>
      <c r="F58" s="14" t="s">
        <v>75</v>
      </c>
      <c r="G58" s="44">
        <v>0</v>
      </c>
      <c r="H58" s="148" t="s">
        <v>0</v>
      </c>
      <c r="I58" s="153" t="s">
        <v>0</v>
      </c>
      <c r="J58" s="66">
        <f>SUMPRODUCT(($H58="r")*(G58)+($I58="r")*(G58))+'19'!J58-K58-M58</f>
        <v>0</v>
      </c>
      <c r="K58" s="138">
        <v>0</v>
      </c>
      <c r="L58" s="139"/>
      <c r="M58" s="132">
        <v>0</v>
      </c>
      <c r="N58" s="133"/>
    </row>
    <row r="59" spans="1:14" hidden="1" x14ac:dyDescent="0.25">
      <c r="A59" s="206" t="s">
        <v>87</v>
      </c>
      <c r="B59" s="207"/>
      <c r="C59" s="52"/>
      <c r="D59" s="52"/>
      <c r="E59" s="193"/>
      <c r="F59" s="14" t="s">
        <v>75</v>
      </c>
      <c r="G59" s="44">
        <v>0</v>
      </c>
      <c r="H59" s="148" t="s">
        <v>0</v>
      </c>
      <c r="I59" s="153" t="s">
        <v>0</v>
      </c>
      <c r="J59" s="66">
        <f>SUMPRODUCT(($H59="r")*(G59)+($I59="r")*(G59))+'19'!J59-K59-M59</f>
        <v>0</v>
      </c>
      <c r="K59" s="138">
        <v>0</v>
      </c>
      <c r="L59" s="139"/>
      <c r="M59" s="132">
        <v>0</v>
      </c>
      <c r="N59" s="133"/>
    </row>
    <row r="60" spans="1:14" hidden="1" x14ac:dyDescent="0.25">
      <c r="A60" s="206" t="s">
        <v>88</v>
      </c>
      <c r="B60" s="207"/>
      <c r="C60" s="52"/>
      <c r="D60" s="52"/>
      <c r="E60" s="193"/>
      <c r="F60" s="14" t="s">
        <v>75</v>
      </c>
      <c r="G60" s="44">
        <v>0</v>
      </c>
      <c r="H60" s="148" t="s">
        <v>0</v>
      </c>
      <c r="I60" s="153" t="s">
        <v>0</v>
      </c>
      <c r="J60" s="66">
        <f>SUMPRODUCT(($H60="r")*(G60)+($I60="r")*(G60))+'19'!J60-K60-M60</f>
        <v>0</v>
      </c>
      <c r="K60" s="138">
        <v>0</v>
      </c>
      <c r="L60" s="139"/>
      <c r="M60" s="132">
        <v>0</v>
      </c>
      <c r="N60" s="133"/>
    </row>
    <row r="61" spans="1:14" ht="15.75" hidden="1" thickBot="1" x14ac:dyDescent="0.3">
      <c r="A61" s="206" t="s">
        <v>89</v>
      </c>
      <c r="B61" s="207"/>
      <c r="C61" s="52"/>
      <c r="D61" s="52"/>
      <c r="E61" s="193"/>
      <c r="F61" s="14" t="s">
        <v>75</v>
      </c>
      <c r="G61" s="44">
        <v>0</v>
      </c>
      <c r="H61" s="149" t="s">
        <v>0</v>
      </c>
      <c r="I61" s="154" t="s">
        <v>0</v>
      </c>
      <c r="J61" s="66">
        <f>SUMPRODUCT(($H61="r")*(G61)+($I61="r")*(G61))+'19'!J61-K61-M61</f>
        <v>0</v>
      </c>
      <c r="K61" s="138">
        <v>0</v>
      </c>
      <c r="L61" s="139"/>
      <c r="M61" s="132">
        <v>0</v>
      </c>
      <c r="N61" s="133"/>
    </row>
    <row r="62" spans="1:14" hidden="1" x14ac:dyDescent="0.25">
      <c r="A62" s="251" t="s">
        <v>10</v>
      </c>
      <c r="B62" s="251"/>
      <c r="C62" s="252"/>
      <c r="D62" s="252"/>
      <c r="E62" s="252"/>
      <c r="F62" s="253"/>
      <c r="G62" s="31">
        <f>(G47+G48+G49+G50+G51+G52+G53+G55+G56+G57+G58+G59+G60+G61)/60</f>
        <v>0</v>
      </c>
      <c r="H62" s="57">
        <f>SUMPRODUCT(G47:G61*((H47:H61="p")+(H47:H61="a")))/60</f>
        <v>0</v>
      </c>
      <c r="I62" s="57">
        <f>SUMPRODUCT(G47:G61*((I47:I61="p")+(I47:I61="a")))/60</f>
        <v>0</v>
      </c>
      <c r="J62" s="87" t="s">
        <v>0</v>
      </c>
      <c r="K62" s="16" t="s">
        <v>0</v>
      </c>
      <c r="L62" s="84" t="s">
        <v>0</v>
      </c>
    </row>
    <row r="63" spans="1:14" hidden="1" x14ac:dyDescent="0.25">
      <c r="A63" s="211" t="s">
        <v>11</v>
      </c>
      <c r="B63" s="211"/>
      <c r="C63" s="211"/>
      <c r="D63" s="211"/>
      <c r="E63" s="211"/>
      <c r="F63" s="212"/>
      <c r="G63" s="44">
        <v>0</v>
      </c>
      <c r="H63" s="33">
        <f>IF(AND(H62&lt;G63,H62&gt;0),G63-H62,0)</f>
        <v>0</v>
      </c>
      <c r="I63" s="57">
        <f>IF(AND(I62&lt;G63,I62&gt;0),G63-I62,0)</f>
        <v>0</v>
      </c>
      <c r="J63" s="87" t="s">
        <v>0</v>
      </c>
      <c r="K63" s="16" t="s">
        <v>0</v>
      </c>
      <c r="L63" s="84" t="s">
        <v>0</v>
      </c>
    </row>
    <row r="64" spans="1:14" x14ac:dyDescent="0.25">
      <c r="A64" s="19"/>
      <c r="B64" s="19"/>
      <c r="C64" s="167"/>
      <c r="D64" s="167"/>
      <c r="E64" s="167"/>
      <c r="F64" s="11"/>
      <c r="G64" s="5"/>
      <c r="H64" s="6"/>
      <c r="I64" s="6"/>
    </row>
    <row r="65" spans="1:16" x14ac:dyDescent="0.25">
      <c r="A65" s="8"/>
      <c r="B65" s="99" t="s">
        <v>0</v>
      </c>
      <c r="C65" s="167"/>
      <c r="D65" s="167"/>
      <c r="E65" s="167"/>
      <c r="F65" s="12"/>
      <c r="G65" s="5"/>
      <c r="H65" s="6"/>
      <c r="I65" s="6"/>
    </row>
    <row r="66" spans="1:16" ht="15.75" thickBot="1" x14ac:dyDescent="0.3">
      <c r="A66" s="116" t="s">
        <v>7</v>
      </c>
      <c r="B66" s="94" t="s">
        <v>115</v>
      </c>
      <c r="C66" s="213" t="s">
        <v>153</v>
      </c>
      <c r="D66" s="214"/>
      <c r="E66" s="192" t="s">
        <v>151</v>
      </c>
      <c r="F66" s="122" t="s">
        <v>126</v>
      </c>
      <c r="G66" s="47" t="s">
        <v>2</v>
      </c>
      <c r="H66" s="81">
        <f>H46+1</f>
        <v>42628</v>
      </c>
      <c r="I66" s="81">
        <f>I46+1</f>
        <v>42635</v>
      </c>
      <c r="J66" s="125" t="s">
        <v>77</v>
      </c>
      <c r="K66" s="126" t="s">
        <v>76</v>
      </c>
      <c r="L66" s="127" t="s">
        <v>6</v>
      </c>
      <c r="M66" s="123" t="s">
        <v>76</v>
      </c>
      <c r="N66" s="124" t="s">
        <v>6</v>
      </c>
      <c r="P66" s="9" t="s">
        <v>181</v>
      </c>
    </row>
    <row r="67" spans="1:16" x14ac:dyDescent="0.25">
      <c r="A67" s="209" t="s">
        <v>34</v>
      </c>
      <c r="B67" s="210"/>
      <c r="C67" s="164" t="s">
        <v>0</v>
      </c>
      <c r="D67" s="164" t="s">
        <v>0</v>
      </c>
      <c r="E67" s="196" t="s">
        <v>0</v>
      </c>
      <c r="F67" s="115" t="s">
        <v>75</v>
      </c>
      <c r="G67" s="30">
        <v>0</v>
      </c>
      <c r="H67" s="147" t="s">
        <v>0</v>
      </c>
      <c r="I67" s="152" t="s">
        <v>0</v>
      </c>
      <c r="J67" s="66">
        <f>SUMPRODUCT(($H67="r")*(G67)+($I67="r")*(G67))+'19'!J67-K67-M67</f>
        <v>0</v>
      </c>
      <c r="K67" s="138">
        <v>0</v>
      </c>
      <c r="L67" s="139" t="s">
        <v>0</v>
      </c>
      <c r="M67" s="132">
        <v>0</v>
      </c>
      <c r="N67" s="133" t="s">
        <v>0</v>
      </c>
      <c r="P67" s="9" t="s">
        <v>182</v>
      </c>
    </row>
    <row r="68" spans="1:16" x14ac:dyDescent="0.25">
      <c r="A68" s="206" t="s">
        <v>35</v>
      </c>
      <c r="B68" s="207"/>
      <c r="C68" s="52"/>
      <c r="D68" s="52"/>
      <c r="E68" s="193"/>
      <c r="F68" s="14" t="s">
        <v>75</v>
      </c>
      <c r="G68" s="44">
        <v>0</v>
      </c>
      <c r="H68" s="148" t="s">
        <v>0</v>
      </c>
      <c r="I68" s="153" t="s">
        <v>0</v>
      </c>
      <c r="J68" s="66">
        <f>SUMPRODUCT(($H68="r")*(G68)+($I68="r")*(G68))+'19'!J68-K68-M68</f>
        <v>0</v>
      </c>
      <c r="K68" s="138">
        <v>0</v>
      </c>
      <c r="L68" s="139" t="s">
        <v>0</v>
      </c>
      <c r="M68" s="132">
        <v>0</v>
      </c>
      <c r="N68" s="133"/>
      <c r="P68" s="9" t="s">
        <v>183</v>
      </c>
    </row>
    <row r="69" spans="1:16" x14ac:dyDescent="0.25">
      <c r="A69" s="206" t="s">
        <v>36</v>
      </c>
      <c r="B69" s="207"/>
      <c r="C69" s="52"/>
      <c r="D69" s="52"/>
      <c r="E69" s="193"/>
      <c r="F69" s="14" t="s">
        <v>75</v>
      </c>
      <c r="G69" s="44">
        <v>0</v>
      </c>
      <c r="H69" s="148" t="s">
        <v>0</v>
      </c>
      <c r="I69" s="153" t="s">
        <v>0</v>
      </c>
      <c r="J69" s="66">
        <f>SUMPRODUCT(($H69="r")*(G69)+($I69="r")*(G69))+'19'!J69-K69-M69</f>
        <v>0</v>
      </c>
      <c r="K69" s="138">
        <v>0</v>
      </c>
      <c r="L69" s="139" t="s">
        <v>0</v>
      </c>
      <c r="M69" s="132">
        <v>0</v>
      </c>
      <c r="N69" s="133"/>
      <c r="P69" s="9" t="s">
        <v>184</v>
      </c>
    </row>
    <row r="70" spans="1:16" x14ac:dyDescent="0.25">
      <c r="A70" s="206" t="s">
        <v>37</v>
      </c>
      <c r="B70" s="207"/>
      <c r="C70" s="52"/>
      <c r="D70" s="52"/>
      <c r="E70" s="193"/>
      <c r="F70" s="14" t="s">
        <v>75</v>
      </c>
      <c r="G70" s="44">
        <v>0</v>
      </c>
      <c r="H70" s="148" t="s">
        <v>0</v>
      </c>
      <c r="I70" s="153" t="s">
        <v>0</v>
      </c>
      <c r="J70" s="66">
        <f>SUMPRODUCT(($H70="r")*(G70)+($I70="r")*(G70))+'19'!J70-K70-M70</f>
        <v>0</v>
      </c>
      <c r="K70" s="138">
        <v>0</v>
      </c>
      <c r="L70" s="139" t="s">
        <v>0</v>
      </c>
      <c r="M70" s="132">
        <v>0</v>
      </c>
      <c r="N70" s="133"/>
      <c r="P70" s="9" t="s">
        <v>185</v>
      </c>
    </row>
    <row r="71" spans="1:16" x14ac:dyDescent="0.25">
      <c r="A71" s="206" t="s">
        <v>38</v>
      </c>
      <c r="B71" s="207"/>
      <c r="C71" s="52"/>
      <c r="D71" s="52"/>
      <c r="E71" s="193"/>
      <c r="F71" s="14" t="s">
        <v>75</v>
      </c>
      <c r="G71" s="44">
        <v>0</v>
      </c>
      <c r="H71" s="148" t="s">
        <v>0</v>
      </c>
      <c r="I71" s="153" t="s">
        <v>0</v>
      </c>
      <c r="J71" s="66">
        <f>SUMPRODUCT(($H71="r")*(G71)+($I71="r")*(G71))+'19'!J71-K71-M71</f>
        <v>0</v>
      </c>
      <c r="K71" s="138">
        <v>0</v>
      </c>
      <c r="L71" s="139" t="s">
        <v>0</v>
      </c>
      <c r="M71" s="132">
        <v>0</v>
      </c>
      <c r="N71" s="133"/>
      <c r="P71" s="9" t="s">
        <v>186</v>
      </c>
    </row>
    <row r="72" spans="1:16" x14ac:dyDescent="0.25">
      <c r="A72" s="206" t="s">
        <v>167</v>
      </c>
      <c r="B72" s="207"/>
      <c r="C72" s="52"/>
      <c r="D72" s="52"/>
      <c r="E72" s="193"/>
      <c r="F72" s="14" t="s">
        <v>158</v>
      </c>
      <c r="G72" s="44">
        <v>30</v>
      </c>
      <c r="H72" s="148" t="s">
        <v>178</v>
      </c>
      <c r="I72" s="153" t="s">
        <v>178</v>
      </c>
      <c r="J72" s="66">
        <f>SUMPRODUCT(($H72="r")*(G72)+($I72="r")*(G72))+'19'!J72-K72-M72</f>
        <v>0</v>
      </c>
      <c r="K72" s="138">
        <v>0</v>
      </c>
      <c r="L72" s="139" t="s">
        <v>0</v>
      </c>
      <c r="M72" s="132">
        <v>0</v>
      </c>
      <c r="N72" s="133"/>
      <c r="P72" s="9" t="s">
        <v>187</v>
      </c>
    </row>
    <row r="73" spans="1:16" ht="15.75" thickBot="1" x14ac:dyDescent="0.3">
      <c r="A73" s="206" t="s">
        <v>168</v>
      </c>
      <c r="B73" s="207"/>
      <c r="C73" s="162"/>
      <c r="D73" s="162"/>
      <c r="E73" s="194"/>
      <c r="F73" s="14" t="s">
        <v>160</v>
      </c>
      <c r="G73" s="44">
        <v>45</v>
      </c>
      <c r="H73" s="149" t="s">
        <v>178</v>
      </c>
      <c r="I73" s="154" t="s">
        <v>178</v>
      </c>
      <c r="J73" s="66">
        <f>SUMPRODUCT(($H73="r")*(G73)+($I73="r")*(G73))+'19'!J73-K73-M73</f>
        <v>0</v>
      </c>
      <c r="K73" s="138">
        <v>0</v>
      </c>
      <c r="L73" s="140" t="s">
        <v>0</v>
      </c>
      <c r="M73" s="132">
        <v>0</v>
      </c>
      <c r="N73" s="134"/>
      <c r="P73" s="9" t="s">
        <v>188</v>
      </c>
    </row>
    <row r="74" spans="1:16" ht="15.75" thickBot="1" x14ac:dyDescent="0.3">
      <c r="A74" s="29" t="s">
        <v>109</v>
      </c>
      <c r="B74" s="53"/>
      <c r="C74" s="163"/>
      <c r="D74" s="163"/>
      <c r="E74" s="195"/>
      <c r="F74" s="74" t="s">
        <v>169</v>
      </c>
      <c r="G74" s="75">
        <v>15</v>
      </c>
      <c r="H74" s="73"/>
      <c r="I74" s="67"/>
      <c r="J74" s="55" t="s">
        <v>0</v>
      </c>
      <c r="K74" s="98">
        <v>0</v>
      </c>
      <c r="L74" s="136" t="s">
        <v>0</v>
      </c>
      <c r="M74" s="98">
        <v>0</v>
      </c>
      <c r="N74" s="56" t="s">
        <v>0</v>
      </c>
    </row>
    <row r="75" spans="1:16" x14ac:dyDescent="0.25">
      <c r="A75" s="206" t="s">
        <v>170</v>
      </c>
      <c r="B75" s="207"/>
      <c r="C75" s="164"/>
      <c r="D75" s="164"/>
      <c r="E75" s="196"/>
      <c r="F75" s="14" t="s">
        <v>171</v>
      </c>
      <c r="G75" s="44">
        <v>45</v>
      </c>
      <c r="H75" s="147" t="s">
        <v>178</v>
      </c>
      <c r="I75" s="152" t="s">
        <v>178</v>
      </c>
      <c r="J75" s="66">
        <f>SUMPRODUCT(($H75="r")*(G75)+($I75="r")*(G75))+'19'!J75-K75-M75</f>
        <v>0</v>
      </c>
      <c r="K75" s="138">
        <v>0</v>
      </c>
      <c r="L75" s="141"/>
      <c r="M75" s="132">
        <v>0</v>
      </c>
      <c r="N75" s="135"/>
    </row>
    <row r="76" spans="1:16" x14ac:dyDescent="0.25">
      <c r="A76" s="206" t="s">
        <v>172</v>
      </c>
      <c r="B76" s="207"/>
      <c r="C76" s="52"/>
      <c r="D76" s="52"/>
      <c r="E76" s="193"/>
      <c r="F76" s="14" t="s">
        <v>173</v>
      </c>
      <c r="G76" s="44">
        <v>45</v>
      </c>
      <c r="H76" s="148" t="s">
        <v>178</v>
      </c>
      <c r="I76" s="153" t="s">
        <v>178</v>
      </c>
      <c r="J76" s="66">
        <f>SUMPRODUCT(($H76="r")*(G76)+($I76="r")*(G76))+'19'!J76-K76-M76</f>
        <v>0</v>
      </c>
      <c r="K76" s="138">
        <v>0</v>
      </c>
      <c r="L76" s="139"/>
      <c r="M76" s="132">
        <v>0</v>
      </c>
      <c r="N76" s="133"/>
    </row>
    <row r="77" spans="1:16" x14ac:dyDescent="0.25">
      <c r="A77" s="206" t="s">
        <v>174</v>
      </c>
      <c r="B77" s="207"/>
      <c r="C77" s="52"/>
      <c r="D77" s="52"/>
      <c r="E77" s="193"/>
      <c r="F77" s="14" t="s">
        <v>175</v>
      </c>
      <c r="G77" s="44">
        <v>75</v>
      </c>
      <c r="H77" s="148" t="s">
        <v>0</v>
      </c>
      <c r="I77" s="153" t="s">
        <v>180</v>
      </c>
      <c r="J77" s="66">
        <f>SUMPRODUCT(($H77="r")*(G77)+($I77="r")*(G77))+'19'!J77-K77-M77</f>
        <v>75</v>
      </c>
      <c r="K77" s="138">
        <v>0</v>
      </c>
      <c r="L77" s="139"/>
      <c r="M77" s="132">
        <v>0</v>
      </c>
      <c r="N77" s="133"/>
    </row>
    <row r="78" spans="1:16" x14ac:dyDescent="0.25">
      <c r="A78" s="206" t="s">
        <v>90</v>
      </c>
      <c r="B78" s="207"/>
      <c r="C78" s="52"/>
      <c r="D78" s="52"/>
      <c r="E78" s="193"/>
      <c r="F78" s="14" t="s">
        <v>75</v>
      </c>
      <c r="G78" s="44">
        <v>0</v>
      </c>
      <c r="H78" s="148" t="s">
        <v>0</v>
      </c>
      <c r="I78" s="153" t="s">
        <v>0</v>
      </c>
      <c r="J78" s="66">
        <f>SUMPRODUCT(($H78="r")*(G78)+($I78="r")*(G78))+'19'!J78-K78-M78</f>
        <v>0</v>
      </c>
      <c r="K78" s="138">
        <v>0</v>
      </c>
      <c r="L78" s="139"/>
      <c r="M78" s="132">
        <v>0</v>
      </c>
      <c r="N78" s="133"/>
    </row>
    <row r="79" spans="1:16" x14ac:dyDescent="0.25">
      <c r="A79" s="206" t="s">
        <v>91</v>
      </c>
      <c r="B79" s="207"/>
      <c r="C79" s="52"/>
      <c r="D79" s="52"/>
      <c r="E79" s="193"/>
      <c r="F79" s="14" t="s">
        <v>75</v>
      </c>
      <c r="G79" s="44">
        <v>0</v>
      </c>
      <c r="H79" s="148" t="s">
        <v>0</v>
      </c>
      <c r="I79" s="153" t="s">
        <v>0</v>
      </c>
      <c r="J79" s="66">
        <f>SUMPRODUCT(($H79="r")*(G79)+($I79="r")*(G79))+'19'!J79-K79-M79</f>
        <v>0</v>
      </c>
      <c r="K79" s="138">
        <v>0</v>
      </c>
      <c r="L79" s="139"/>
      <c r="M79" s="132">
        <v>0</v>
      </c>
      <c r="N79" s="133"/>
    </row>
    <row r="80" spans="1:16" x14ac:dyDescent="0.25">
      <c r="A80" s="206" t="s">
        <v>92</v>
      </c>
      <c r="B80" s="207"/>
      <c r="C80" s="52"/>
      <c r="D80" s="52"/>
      <c r="E80" s="193"/>
      <c r="F80" s="14" t="s">
        <v>75</v>
      </c>
      <c r="G80" s="44">
        <v>0</v>
      </c>
      <c r="H80" s="148" t="s">
        <v>0</v>
      </c>
      <c r="I80" s="153" t="s">
        <v>0</v>
      </c>
      <c r="J80" s="66">
        <f>SUMPRODUCT(($H80="r")*(G80)+($I80="r")*(G80))+'19'!J80-K80-M80</f>
        <v>0</v>
      </c>
      <c r="K80" s="138">
        <v>0</v>
      </c>
      <c r="L80" s="139"/>
      <c r="M80" s="132">
        <v>0</v>
      </c>
      <c r="N80" s="133"/>
    </row>
    <row r="81" spans="1:14" ht="15.75" thickBot="1" x14ac:dyDescent="0.3">
      <c r="A81" s="206" t="s">
        <v>93</v>
      </c>
      <c r="B81" s="207"/>
      <c r="C81" s="52"/>
      <c r="D81" s="52"/>
      <c r="E81" s="193"/>
      <c r="F81" s="14" t="s">
        <v>75</v>
      </c>
      <c r="G81" s="44">
        <v>0</v>
      </c>
      <c r="H81" s="149" t="s">
        <v>0</v>
      </c>
      <c r="I81" s="154" t="s">
        <v>0</v>
      </c>
      <c r="J81" s="66">
        <f>SUMPRODUCT(($H81="r")*(G81)+($I81="r")*(G81))+'19'!J81-K81-M81</f>
        <v>0</v>
      </c>
      <c r="K81" s="138">
        <v>0</v>
      </c>
      <c r="L81" s="139"/>
      <c r="M81" s="132">
        <v>0</v>
      </c>
      <c r="N81" s="133"/>
    </row>
    <row r="82" spans="1:14" x14ac:dyDescent="0.25">
      <c r="A82" s="251" t="s">
        <v>10</v>
      </c>
      <c r="B82" s="251"/>
      <c r="C82" s="252"/>
      <c r="D82" s="252"/>
      <c r="E82" s="252"/>
      <c r="F82" s="253"/>
      <c r="G82" s="31">
        <f>(G67+G68+G69+G70+G71+G72+G73+G75+G76+G77+G78+G79+G80+G81)/60</f>
        <v>4</v>
      </c>
      <c r="H82" s="57">
        <f>SUMPRODUCT(G67:G81*((H67:H81="p")+(H67:H81="a")))/60</f>
        <v>2.75</v>
      </c>
      <c r="I82" s="57">
        <f>SUMPRODUCT(G67:G81*((I67:I81="p")+(I67:I81="a")))/60</f>
        <v>2.75</v>
      </c>
      <c r="J82" s="87" t="s">
        <v>0</v>
      </c>
      <c r="K82" s="16" t="s">
        <v>0</v>
      </c>
      <c r="L82" s="84" t="s">
        <v>0</v>
      </c>
    </row>
    <row r="83" spans="1:14" x14ac:dyDescent="0.25">
      <c r="A83" s="211" t="s">
        <v>11</v>
      </c>
      <c r="B83" s="211"/>
      <c r="C83" s="211"/>
      <c r="D83" s="211"/>
      <c r="E83" s="211"/>
      <c r="F83" s="212"/>
      <c r="G83" s="44">
        <v>3</v>
      </c>
      <c r="H83" s="57">
        <f>IF(AND(H82&lt;G83,H82&gt;0,COUNTIF(H67:H81,"r")=0),G83-H82,0)</f>
        <v>0.25</v>
      </c>
      <c r="I83" s="57">
        <f>IF(AND(I82&lt;G83,I82&gt;0,COUNTIF(I67:I81,"r")=0),G83-I82,0)</f>
        <v>0</v>
      </c>
      <c r="J83" s="87" t="s">
        <v>0</v>
      </c>
      <c r="K83" s="16" t="s">
        <v>0</v>
      </c>
      <c r="L83" s="84" t="s">
        <v>0</v>
      </c>
    </row>
    <row r="84" spans="1:14" x14ac:dyDescent="0.25">
      <c r="A84" s="19"/>
      <c r="B84" s="19"/>
      <c r="C84" s="167"/>
      <c r="D84" s="167"/>
      <c r="E84" s="167"/>
      <c r="F84" s="11"/>
      <c r="G84" s="5"/>
      <c r="H84" s="6"/>
      <c r="I84" s="6"/>
      <c r="L84"/>
    </row>
    <row r="85" spans="1:14" x14ac:dyDescent="0.25">
      <c r="B85" s="99" t="s">
        <v>0</v>
      </c>
      <c r="F85" s="13"/>
      <c r="H85" s="4"/>
      <c r="I85" s="4"/>
    </row>
    <row r="86" spans="1:14" ht="15.75" hidden="1" thickBot="1" x14ac:dyDescent="0.3">
      <c r="A86" s="114" t="s">
        <v>8</v>
      </c>
      <c r="B86" s="94" t="s">
        <v>115</v>
      </c>
      <c r="C86" s="213" t="s">
        <v>153</v>
      </c>
      <c r="D86" s="214"/>
      <c r="E86" s="192" t="s">
        <v>151</v>
      </c>
      <c r="F86" s="122" t="s">
        <v>126</v>
      </c>
      <c r="G86" s="47" t="s">
        <v>2</v>
      </c>
      <c r="H86" s="81">
        <f>H66+1</f>
        <v>42629</v>
      </c>
      <c r="I86" s="81">
        <f>I66+1</f>
        <v>42636</v>
      </c>
      <c r="J86" s="125" t="s">
        <v>77</v>
      </c>
      <c r="K86" s="126" t="s">
        <v>76</v>
      </c>
      <c r="L86" s="127" t="s">
        <v>6</v>
      </c>
      <c r="M86" s="123" t="s">
        <v>76</v>
      </c>
      <c r="N86" s="124" t="s">
        <v>6</v>
      </c>
    </row>
    <row r="87" spans="1:14" hidden="1" x14ac:dyDescent="0.25">
      <c r="A87" s="209" t="s">
        <v>39</v>
      </c>
      <c r="B87" s="210"/>
      <c r="C87" s="164"/>
      <c r="D87" s="164"/>
      <c r="E87" s="196"/>
      <c r="F87" s="115" t="s">
        <v>75</v>
      </c>
      <c r="G87" s="30">
        <v>0</v>
      </c>
      <c r="H87" s="147" t="s">
        <v>0</v>
      </c>
      <c r="I87" s="152" t="s">
        <v>0</v>
      </c>
      <c r="J87" s="66">
        <f>SUMPRODUCT(($H87="r")*(G87)+($I87="r")*(G87))+'19'!J87-K87-M87</f>
        <v>0</v>
      </c>
      <c r="K87" s="138">
        <v>0</v>
      </c>
      <c r="L87" s="139" t="s">
        <v>0</v>
      </c>
      <c r="M87" s="132">
        <v>0</v>
      </c>
      <c r="N87" s="133" t="s">
        <v>0</v>
      </c>
    </row>
    <row r="88" spans="1:14" hidden="1" x14ac:dyDescent="0.25">
      <c r="A88" s="206" t="s">
        <v>40</v>
      </c>
      <c r="B88" s="207"/>
      <c r="C88" s="52"/>
      <c r="D88" s="52"/>
      <c r="E88" s="193"/>
      <c r="F88" s="14" t="s">
        <v>75</v>
      </c>
      <c r="G88" s="44">
        <v>0</v>
      </c>
      <c r="H88" s="148" t="s">
        <v>0</v>
      </c>
      <c r="I88" s="153" t="s">
        <v>0</v>
      </c>
      <c r="J88" s="66">
        <f>SUMPRODUCT(($H88="r")*(G88)+($I88="r")*(G88))+'19'!J88-K88-M88</f>
        <v>0</v>
      </c>
      <c r="K88" s="138">
        <v>0</v>
      </c>
      <c r="L88" s="139" t="s">
        <v>0</v>
      </c>
      <c r="M88" s="132">
        <v>0</v>
      </c>
      <c r="N88" s="133"/>
    </row>
    <row r="89" spans="1:14" hidden="1" x14ac:dyDescent="0.25">
      <c r="A89" s="206" t="s">
        <v>41</v>
      </c>
      <c r="B89" s="207"/>
      <c r="C89" s="52"/>
      <c r="D89" s="52"/>
      <c r="E89" s="193"/>
      <c r="F89" s="14" t="s">
        <v>75</v>
      </c>
      <c r="G89" s="44">
        <v>0</v>
      </c>
      <c r="H89" s="148" t="s">
        <v>0</v>
      </c>
      <c r="I89" s="153" t="s">
        <v>0</v>
      </c>
      <c r="J89" s="66">
        <f>SUMPRODUCT(($H89="r")*(G89)+($I89="r")*(G89))+'19'!J89-K89-M89</f>
        <v>0</v>
      </c>
      <c r="K89" s="138">
        <v>0</v>
      </c>
      <c r="L89" s="139" t="s">
        <v>0</v>
      </c>
      <c r="M89" s="132">
        <v>0</v>
      </c>
      <c r="N89" s="133"/>
    </row>
    <row r="90" spans="1:14" hidden="1" x14ac:dyDescent="0.25">
      <c r="A90" s="206" t="s">
        <v>42</v>
      </c>
      <c r="B90" s="207"/>
      <c r="C90" s="52"/>
      <c r="D90" s="52"/>
      <c r="E90" s="193"/>
      <c r="F90" s="14" t="s">
        <v>75</v>
      </c>
      <c r="G90" s="44">
        <v>0</v>
      </c>
      <c r="H90" s="148" t="s">
        <v>0</v>
      </c>
      <c r="I90" s="153" t="s">
        <v>0</v>
      </c>
      <c r="J90" s="66">
        <f>SUMPRODUCT(($H90="r")*(G90)+($I90="r")*(G90))+'19'!J90-K90-M90</f>
        <v>0</v>
      </c>
      <c r="K90" s="138">
        <v>0</v>
      </c>
      <c r="L90" s="139" t="s">
        <v>0</v>
      </c>
      <c r="M90" s="132">
        <v>0</v>
      </c>
      <c r="N90" s="133"/>
    </row>
    <row r="91" spans="1:14" hidden="1" x14ac:dyDescent="0.25">
      <c r="A91" s="206" t="s">
        <v>43</v>
      </c>
      <c r="B91" s="207"/>
      <c r="C91" s="52"/>
      <c r="D91" s="52"/>
      <c r="E91" s="193"/>
      <c r="F91" s="14" t="s">
        <v>75</v>
      </c>
      <c r="G91" s="44">
        <v>0</v>
      </c>
      <c r="H91" s="148" t="s">
        <v>0</v>
      </c>
      <c r="I91" s="153" t="s">
        <v>0</v>
      </c>
      <c r="J91" s="66">
        <f>SUMPRODUCT(($H91="r")*(G91)+($I91="r")*(G91))+'19'!J91-K91-M91</f>
        <v>0</v>
      </c>
      <c r="K91" s="138">
        <v>0</v>
      </c>
      <c r="L91" s="139" t="s">
        <v>0</v>
      </c>
      <c r="M91" s="132">
        <v>0</v>
      </c>
      <c r="N91" s="133"/>
    </row>
    <row r="92" spans="1:14" hidden="1" x14ac:dyDescent="0.25">
      <c r="A92" s="206" t="s">
        <v>44</v>
      </c>
      <c r="B92" s="207"/>
      <c r="C92" s="52"/>
      <c r="D92" s="52"/>
      <c r="E92" s="193"/>
      <c r="F92" s="14" t="s">
        <v>75</v>
      </c>
      <c r="G92" s="44">
        <v>0</v>
      </c>
      <c r="H92" s="148" t="s">
        <v>0</v>
      </c>
      <c r="I92" s="153" t="s">
        <v>0</v>
      </c>
      <c r="J92" s="66">
        <f>SUMPRODUCT(($H92="r")*(G92)+($I92="r")*(G92))+'19'!J92-K92-M92</f>
        <v>0</v>
      </c>
      <c r="K92" s="138">
        <v>0</v>
      </c>
      <c r="L92" s="139" t="s">
        <v>0</v>
      </c>
      <c r="M92" s="132">
        <v>0</v>
      </c>
      <c r="N92" s="133"/>
    </row>
    <row r="93" spans="1:14" ht="15.75" hidden="1" thickBot="1" x14ac:dyDescent="0.3">
      <c r="A93" s="206" t="s">
        <v>45</v>
      </c>
      <c r="B93" s="207"/>
      <c r="C93" s="162"/>
      <c r="D93" s="162"/>
      <c r="E93" s="194"/>
      <c r="F93" s="14" t="s">
        <v>75</v>
      </c>
      <c r="G93" s="44">
        <v>0</v>
      </c>
      <c r="H93" s="149" t="s">
        <v>0</v>
      </c>
      <c r="I93" s="154" t="s">
        <v>0</v>
      </c>
      <c r="J93" s="66">
        <f>SUMPRODUCT(($H93="r")*(G93)+($I93="r")*(G93))+'19'!J93-K93-M93</f>
        <v>0</v>
      </c>
      <c r="K93" s="138">
        <v>0</v>
      </c>
      <c r="L93" s="140" t="s">
        <v>0</v>
      </c>
      <c r="M93" s="132">
        <v>0</v>
      </c>
      <c r="N93" s="134"/>
    </row>
    <row r="94" spans="1:14" ht="15.75" hidden="1" thickBot="1" x14ac:dyDescent="0.3">
      <c r="A94" s="29" t="s">
        <v>109</v>
      </c>
      <c r="B94" s="53"/>
      <c r="C94" s="163"/>
      <c r="D94" s="163"/>
      <c r="E94" s="195"/>
      <c r="F94" s="74" t="s">
        <v>75</v>
      </c>
      <c r="G94" s="75">
        <v>0</v>
      </c>
      <c r="H94" s="73"/>
      <c r="I94" s="67"/>
      <c r="J94" s="55" t="s">
        <v>0</v>
      </c>
      <c r="K94" s="98">
        <v>0</v>
      </c>
      <c r="L94" s="136" t="s">
        <v>0</v>
      </c>
      <c r="M94" s="98">
        <v>0</v>
      </c>
      <c r="N94" s="56" t="s">
        <v>0</v>
      </c>
    </row>
    <row r="95" spans="1:14" hidden="1" x14ac:dyDescent="0.25">
      <c r="A95" s="206" t="s">
        <v>46</v>
      </c>
      <c r="B95" s="207"/>
      <c r="C95" s="164"/>
      <c r="D95" s="164"/>
      <c r="E95" s="196"/>
      <c r="F95" s="14" t="s">
        <v>75</v>
      </c>
      <c r="G95" s="44">
        <v>0</v>
      </c>
      <c r="H95" s="147" t="s">
        <v>0</v>
      </c>
      <c r="I95" s="152" t="s">
        <v>0</v>
      </c>
      <c r="J95" s="66">
        <f>SUMPRODUCT(($H95="r")*(G95)+($I95="r")*(G95))+'19'!J95-K95-M95</f>
        <v>0</v>
      </c>
      <c r="K95" s="138">
        <v>0</v>
      </c>
      <c r="L95" s="141"/>
      <c r="M95" s="132">
        <v>0</v>
      </c>
      <c r="N95" s="135"/>
    </row>
    <row r="96" spans="1:14" hidden="1" x14ac:dyDescent="0.25">
      <c r="A96" s="206" t="s">
        <v>47</v>
      </c>
      <c r="B96" s="207"/>
      <c r="C96" s="52"/>
      <c r="D96" s="52"/>
      <c r="E96" s="193"/>
      <c r="F96" s="14" t="s">
        <v>75</v>
      </c>
      <c r="G96" s="44">
        <v>0</v>
      </c>
      <c r="H96" s="148" t="s">
        <v>0</v>
      </c>
      <c r="I96" s="153" t="s">
        <v>0</v>
      </c>
      <c r="J96" s="66">
        <f>SUMPRODUCT(($H96="r")*(G96)+($I96="r")*(G96))+'19'!J96-K96-M96</f>
        <v>0</v>
      </c>
      <c r="K96" s="138">
        <v>0</v>
      </c>
      <c r="L96" s="139"/>
      <c r="M96" s="132">
        <v>0</v>
      </c>
      <c r="N96" s="133"/>
    </row>
    <row r="97" spans="1:14" hidden="1" x14ac:dyDescent="0.25">
      <c r="A97" s="206" t="s">
        <v>61</v>
      </c>
      <c r="B97" s="207"/>
      <c r="C97" s="52"/>
      <c r="D97" s="52"/>
      <c r="E97" s="193"/>
      <c r="F97" s="14" t="s">
        <v>75</v>
      </c>
      <c r="G97" s="44">
        <v>0</v>
      </c>
      <c r="H97" s="148" t="s">
        <v>0</v>
      </c>
      <c r="I97" s="153" t="s">
        <v>0</v>
      </c>
      <c r="J97" s="66">
        <f>SUMPRODUCT(($H97="r")*(G97)+($I97="r")*(G97))+'19'!J97-K97-M97</f>
        <v>0</v>
      </c>
      <c r="K97" s="138">
        <v>0</v>
      </c>
      <c r="L97" s="139"/>
      <c r="M97" s="132">
        <v>0</v>
      </c>
      <c r="N97" s="133"/>
    </row>
    <row r="98" spans="1:14" hidden="1" x14ac:dyDescent="0.25">
      <c r="A98" s="206" t="s">
        <v>94</v>
      </c>
      <c r="B98" s="207"/>
      <c r="C98" s="52"/>
      <c r="D98" s="52"/>
      <c r="E98" s="193"/>
      <c r="F98" s="14" t="s">
        <v>75</v>
      </c>
      <c r="G98" s="44">
        <v>0</v>
      </c>
      <c r="H98" s="148" t="s">
        <v>0</v>
      </c>
      <c r="I98" s="153" t="s">
        <v>0</v>
      </c>
      <c r="J98" s="66">
        <f>SUMPRODUCT(($H98="r")*(G98)+($I98="r")*(G98))+'19'!J98-K98-M98</f>
        <v>0</v>
      </c>
      <c r="K98" s="138">
        <v>0</v>
      </c>
      <c r="L98" s="139"/>
      <c r="M98" s="132">
        <v>0</v>
      </c>
      <c r="N98" s="133"/>
    </row>
    <row r="99" spans="1:14" hidden="1" x14ac:dyDescent="0.25">
      <c r="A99" s="206" t="s">
        <v>95</v>
      </c>
      <c r="B99" s="207"/>
      <c r="C99" s="52"/>
      <c r="D99" s="52"/>
      <c r="E99" s="193"/>
      <c r="F99" s="14" t="s">
        <v>75</v>
      </c>
      <c r="G99" s="44">
        <v>0</v>
      </c>
      <c r="H99" s="148" t="s">
        <v>0</v>
      </c>
      <c r="I99" s="153" t="s">
        <v>0</v>
      </c>
      <c r="J99" s="66">
        <f>SUMPRODUCT(($H99="r")*(G99)+($I99="r")*(G99))+'19'!J99-K99-M99</f>
        <v>0</v>
      </c>
      <c r="K99" s="138">
        <v>0</v>
      </c>
      <c r="L99" s="139"/>
      <c r="M99" s="132">
        <v>0</v>
      </c>
      <c r="N99" s="133"/>
    </row>
    <row r="100" spans="1:14" hidden="1" x14ac:dyDescent="0.25">
      <c r="A100" s="206" t="s">
        <v>96</v>
      </c>
      <c r="B100" s="207"/>
      <c r="C100" s="52"/>
      <c r="D100" s="52"/>
      <c r="E100" s="193"/>
      <c r="F100" s="14" t="s">
        <v>75</v>
      </c>
      <c r="G100" s="44">
        <v>0</v>
      </c>
      <c r="H100" s="148" t="s">
        <v>0</v>
      </c>
      <c r="I100" s="153" t="s">
        <v>0</v>
      </c>
      <c r="J100" s="66">
        <f>SUMPRODUCT(($H100="r")*(G100)+($I100="r")*(G100))+'19'!J100-K100-M100</f>
        <v>0</v>
      </c>
      <c r="K100" s="138">
        <v>0</v>
      </c>
      <c r="L100" s="139"/>
      <c r="M100" s="132">
        <v>0</v>
      </c>
      <c r="N100" s="133"/>
    </row>
    <row r="101" spans="1:14" ht="15.75" hidden="1" thickBot="1" x14ac:dyDescent="0.3">
      <c r="A101" s="206" t="s">
        <v>97</v>
      </c>
      <c r="B101" s="207"/>
      <c r="C101" s="52"/>
      <c r="D101" s="52"/>
      <c r="E101" s="193"/>
      <c r="F101" s="14" t="s">
        <v>75</v>
      </c>
      <c r="G101" s="44">
        <v>0</v>
      </c>
      <c r="H101" s="149" t="s">
        <v>0</v>
      </c>
      <c r="I101" s="154" t="s">
        <v>0</v>
      </c>
      <c r="J101" s="66">
        <f>SUMPRODUCT(($H101="r")*(G101)+($I101="r")*(G101))+'19'!J101-K101-M101</f>
        <v>0</v>
      </c>
      <c r="K101" s="138">
        <v>0</v>
      </c>
      <c r="L101" s="139"/>
      <c r="M101" s="132">
        <v>0</v>
      </c>
      <c r="N101" s="133"/>
    </row>
    <row r="102" spans="1:14" hidden="1" x14ac:dyDescent="0.25">
      <c r="A102" s="251" t="s">
        <v>10</v>
      </c>
      <c r="B102" s="251"/>
      <c r="C102" s="252"/>
      <c r="D102" s="252"/>
      <c r="E102" s="252"/>
      <c r="F102" s="253"/>
      <c r="G102" s="31">
        <f>(G87+G88+G89+G90+G91+G92+G93+G95+G96+G97+G98+G99+G100+G101)/60</f>
        <v>0</v>
      </c>
      <c r="H102" s="57">
        <f>SUMPRODUCT(G87:G101*((H87:H101="p")+(H87:H101="a")))/60</f>
        <v>0</v>
      </c>
      <c r="I102" s="57">
        <f>SUMPRODUCT(G87:G101*((I87:I101="p")+(I87:I101="a")))/60</f>
        <v>0</v>
      </c>
      <c r="J102" s="87" t="s">
        <v>0</v>
      </c>
      <c r="K102" s="16" t="s">
        <v>0</v>
      </c>
      <c r="L102" s="84" t="s">
        <v>0</v>
      </c>
    </row>
    <row r="103" spans="1:14" hidden="1" x14ac:dyDescent="0.25">
      <c r="A103" s="211" t="s">
        <v>11</v>
      </c>
      <c r="B103" s="211"/>
      <c r="C103" s="211"/>
      <c r="D103" s="211"/>
      <c r="E103" s="211"/>
      <c r="F103" s="212"/>
      <c r="G103" s="44">
        <v>0</v>
      </c>
      <c r="H103" s="33">
        <f>IF(AND(H102&lt;G103,H102&gt;0),G103-H102,0)</f>
        <v>0</v>
      </c>
      <c r="I103" s="57">
        <f>IF(AND(I102&lt;G103,I102&gt;0),G103-I102,0)</f>
        <v>0</v>
      </c>
      <c r="J103" s="87" t="s">
        <v>0</v>
      </c>
      <c r="K103" s="16" t="s">
        <v>0</v>
      </c>
      <c r="L103" s="84" t="s">
        <v>0</v>
      </c>
    </row>
    <row r="104" spans="1:14" hidden="1" x14ac:dyDescent="0.25">
      <c r="A104" s="28"/>
      <c r="B104" s="28"/>
      <c r="F104" s="11"/>
      <c r="G104" s="5"/>
      <c r="H104" s="6"/>
      <c r="I104" s="6"/>
    </row>
    <row r="105" spans="1:14" hidden="1" x14ac:dyDescent="0.25">
      <c r="B105" s="99" t="s">
        <v>0</v>
      </c>
    </row>
    <row r="106" spans="1:14" ht="15.75" hidden="1" thickBot="1" x14ac:dyDescent="0.3">
      <c r="A106" s="114" t="s">
        <v>9</v>
      </c>
      <c r="B106" s="94" t="s">
        <v>115</v>
      </c>
      <c r="C106" s="213" t="s">
        <v>153</v>
      </c>
      <c r="D106" s="214"/>
      <c r="E106" s="192" t="s">
        <v>151</v>
      </c>
      <c r="F106" s="122" t="s">
        <v>126</v>
      </c>
      <c r="G106" s="47" t="s">
        <v>2</v>
      </c>
      <c r="H106" s="81">
        <f>H86+1</f>
        <v>42630</v>
      </c>
      <c r="I106" s="81">
        <f>I86+1</f>
        <v>42637</v>
      </c>
      <c r="J106" s="125" t="s">
        <v>77</v>
      </c>
      <c r="K106" s="126" t="s">
        <v>76</v>
      </c>
      <c r="L106" s="127" t="s">
        <v>6</v>
      </c>
      <c r="M106" s="123" t="s">
        <v>76</v>
      </c>
      <c r="N106" s="124" t="s">
        <v>6</v>
      </c>
    </row>
    <row r="107" spans="1:14" hidden="1" x14ac:dyDescent="0.25">
      <c r="A107" s="209" t="s">
        <v>48</v>
      </c>
      <c r="B107" s="210"/>
      <c r="C107" s="175"/>
      <c r="D107" s="165"/>
      <c r="E107" s="197"/>
      <c r="F107" s="115" t="s">
        <v>75</v>
      </c>
      <c r="G107" s="30">
        <v>0</v>
      </c>
      <c r="H107" s="147" t="s">
        <v>0</v>
      </c>
      <c r="I107" s="152" t="s">
        <v>0</v>
      </c>
      <c r="J107" s="66">
        <f>SUMPRODUCT(($H107="r")*(G107)+($I107="r")*(G107))+'19'!J107-K107-M107</f>
        <v>0</v>
      </c>
      <c r="K107" s="138">
        <v>0</v>
      </c>
      <c r="L107" s="139" t="s">
        <v>0</v>
      </c>
      <c r="M107" s="132">
        <v>0</v>
      </c>
      <c r="N107" s="133" t="s">
        <v>0</v>
      </c>
    </row>
    <row r="108" spans="1:14" hidden="1" x14ac:dyDescent="0.25">
      <c r="A108" s="206" t="s">
        <v>49</v>
      </c>
      <c r="B108" s="207"/>
      <c r="C108" s="176"/>
      <c r="D108" s="166"/>
      <c r="E108" s="198"/>
      <c r="F108" s="14" t="s">
        <v>75</v>
      </c>
      <c r="G108" s="44">
        <v>0</v>
      </c>
      <c r="H108" s="148" t="s">
        <v>0</v>
      </c>
      <c r="I108" s="153" t="s">
        <v>0</v>
      </c>
      <c r="J108" s="66">
        <f>SUMPRODUCT(($H108="r")*(G108)+($I108="r")*(G108))+'19'!J108-K108-M108</f>
        <v>0</v>
      </c>
      <c r="K108" s="138">
        <v>0</v>
      </c>
      <c r="L108" s="139" t="s">
        <v>0</v>
      </c>
      <c r="M108" s="132">
        <v>0</v>
      </c>
      <c r="N108" s="133"/>
    </row>
    <row r="109" spans="1:14" hidden="1" x14ac:dyDescent="0.25">
      <c r="A109" s="206" t="s">
        <v>50</v>
      </c>
      <c r="B109" s="207"/>
      <c r="C109" s="176"/>
      <c r="D109" s="166"/>
      <c r="E109" s="198"/>
      <c r="F109" s="14" t="s">
        <v>75</v>
      </c>
      <c r="G109" s="44">
        <v>0</v>
      </c>
      <c r="H109" s="148" t="s">
        <v>0</v>
      </c>
      <c r="I109" s="153" t="s">
        <v>0</v>
      </c>
      <c r="J109" s="66">
        <f>SUMPRODUCT(($H109="r")*(G109)+($I109="r")*(G109))+'19'!J109-K109-M109</f>
        <v>0</v>
      </c>
      <c r="K109" s="138">
        <v>0</v>
      </c>
      <c r="L109" s="139" t="s">
        <v>0</v>
      </c>
      <c r="M109" s="132">
        <v>0</v>
      </c>
      <c r="N109" s="133"/>
    </row>
    <row r="110" spans="1:14" hidden="1" x14ac:dyDescent="0.25">
      <c r="A110" s="206" t="s">
        <v>51</v>
      </c>
      <c r="B110" s="207"/>
      <c r="C110" s="176"/>
      <c r="D110" s="166"/>
      <c r="E110" s="198"/>
      <c r="F110" s="14" t="s">
        <v>75</v>
      </c>
      <c r="G110" s="44">
        <v>0</v>
      </c>
      <c r="H110" s="148" t="s">
        <v>0</v>
      </c>
      <c r="I110" s="153" t="s">
        <v>0</v>
      </c>
      <c r="J110" s="66">
        <f>SUMPRODUCT(($H110="r")*(G110)+($I110="r")*(G110))+'19'!J110-K110-M110</f>
        <v>0</v>
      </c>
      <c r="K110" s="138">
        <v>0</v>
      </c>
      <c r="L110" s="139" t="s">
        <v>0</v>
      </c>
      <c r="M110" s="132">
        <v>0</v>
      </c>
      <c r="N110" s="133"/>
    </row>
    <row r="111" spans="1:14" hidden="1" x14ac:dyDescent="0.25">
      <c r="A111" s="206" t="s">
        <v>52</v>
      </c>
      <c r="B111" s="207"/>
      <c r="C111" s="177"/>
      <c r="D111" s="166"/>
      <c r="E111" s="198"/>
      <c r="F111" s="14" t="s">
        <v>75</v>
      </c>
      <c r="G111" s="44">
        <v>0</v>
      </c>
      <c r="H111" s="148" t="s">
        <v>0</v>
      </c>
      <c r="I111" s="153" t="s">
        <v>0</v>
      </c>
      <c r="J111" s="66">
        <f>SUMPRODUCT(($H111="r")*(G111)+($I111="r")*(G111))+'19'!J111-K111-M111</f>
        <v>0</v>
      </c>
      <c r="K111" s="138">
        <v>0</v>
      </c>
      <c r="L111" s="139" t="s">
        <v>0</v>
      </c>
      <c r="M111" s="132">
        <v>0</v>
      </c>
      <c r="N111" s="133"/>
    </row>
    <row r="112" spans="1:14" hidden="1" x14ac:dyDescent="0.25">
      <c r="A112" s="206" t="s">
        <v>53</v>
      </c>
      <c r="B112" s="207"/>
      <c r="C112" s="177"/>
      <c r="D112" s="166"/>
      <c r="E112" s="198"/>
      <c r="F112" s="14" t="s">
        <v>75</v>
      </c>
      <c r="G112" s="44">
        <v>0</v>
      </c>
      <c r="H112" s="148" t="s">
        <v>0</v>
      </c>
      <c r="I112" s="153" t="s">
        <v>0</v>
      </c>
      <c r="J112" s="66">
        <f>SUMPRODUCT(($H112="r")*(G112)+($I112="r")*(G112))+'19'!J112-K112-M112</f>
        <v>0</v>
      </c>
      <c r="K112" s="138">
        <v>0</v>
      </c>
      <c r="L112" s="139" t="s">
        <v>0</v>
      </c>
      <c r="M112" s="132">
        <v>0</v>
      </c>
      <c r="N112" s="133"/>
    </row>
    <row r="113" spans="1:14" ht="15.75" hidden="1" thickBot="1" x14ac:dyDescent="0.3">
      <c r="A113" s="206" t="s">
        <v>54</v>
      </c>
      <c r="B113" s="207"/>
      <c r="C113" s="178"/>
      <c r="D113" s="168"/>
      <c r="E113" s="199"/>
      <c r="F113" s="14" t="s">
        <v>75</v>
      </c>
      <c r="G113" s="44">
        <v>0</v>
      </c>
      <c r="H113" s="149" t="s">
        <v>0</v>
      </c>
      <c r="I113" s="154" t="s">
        <v>0</v>
      </c>
      <c r="J113" s="66">
        <f>SUMPRODUCT(($H113="r")*(G113)+($I113="r")*(G113))+'19'!J113-K113-M113</f>
        <v>0</v>
      </c>
      <c r="K113" s="138">
        <v>0</v>
      </c>
      <c r="L113" s="140" t="s">
        <v>0</v>
      </c>
      <c r="M113" s="132">
        <v>0</v>
      </c>
      <c r="N113" s="134"/>
    </row>
    <row r="114" spans="1:14" ht="15.75" hidden="1" thickBot="1" x14ac:dyDescent="0.3">
      <c r="A114" s="29" t="s">
        <v>109</v>
      </c>
      <c r="B114" s="53"/>
      <c r="C114" s="163"/>
      <c r="D114" s="163"/>
      <c r="E114" s="195"/>
      <c r="F114" s="74" t="s">
        <v>75</v>
      </c>
      <c r="G114" s="75">
        <v>0</v>
      </c>
      <c r="H114" s="73"/>
      <c r="I114" s="67"/>
      <c r="J114" s="55" t="s">
        <v>0</v>
      </c>
      <c r="K114" s="98">
        <v>0</v>
      </c>
      <c r="L114" s="136" t="s">
        <v>0</v>
      </c>
      <c r="M114" s="98">
        <v>0</v>
      </c>
      <c r="N114" s="56" t="s">
        <v>0</v>
      </c>
    </row>
    <row r="115" spans="1:14" hidden="1" x14ac:dyDescent="0.25">
      <c r="A115" s="206" t="s">
        <v>55</v>
      </c>
      <c r="B115" s="207"/>
      <c r="C115" s="175"/>
      <c r="D115" s="165"/>
      <c r="E115" s="197"/>
      <c r="F115" s="14" t="s">
        <v>75</v>
      </c>
      <c r="G115" s="44">
        <v>0</v>
      </c>
      <c r="H115" s="147" t="s">
        <v>0</v>
      </c>
      <c r="I115" s="152" t="s">
        <v>0</v>
      </c>
      <c r="J115" s="66">
        <f>SUMPRODUCT(($H115="r")*(G115)+($I115="r")*(G115))+'19'!J115-K115-M115</f>
        <v>0</v>
      </c>
      <c r="K115" s="138">
        <v>0</v>
      </c>
      <c r="L115" s="141"/>
      <c r="M115" s="132">
        <v>0</v>
      </c>
      <c r="N115" s="135"/>
    </row>
    <row r="116" spans="1:14" hidden="1" x14ac:dyDescent="0.25">
      <c r="A116" s="206" t="s">
        <v>56</v>
      </c>
      <c r="B116" s="207"/>
      <c r="C116" s="176"/>
      <c r="D116" s="166"/>
      <c r="E116" s="198"/>
      <c r="F116" s="14" t="s">
        <v>75</v>
      </c>
      <c r="G116" s="44">
        <v>0</v>
      </c>
      <c r="H116" s="148" t="s">
        <v>0</v>
      </c>
      <c r="I116" s="153" t="s">
        <v>0</v>
      </c>
      <c r="J116" s="66">
        <f>SUMPRODUCT(($H116="r")*(G116)+($I116="r")*(G116))+'19'!J116-K116-M116</f>
        <v>0</v>
      </c>
      <c r="K116" s="138">
        <v>0</v>
      </c>
      <c r="L116" s="139"/>
      <c r="M116" s="132">
        <v>0</v>
      </c>
      <c r="N116" s="133"/>
    </row>
    <row r="117" spans="1:14" hidden="1" x14ac:dyDescent="0.25">
      <c r="A117" s="206" t="s">
        <v>62</v>
      </c>
      <c r="B117" s="207"/>
      <c r="C117" s="176"/>
      <c r="D117" s="166"/>
      <c r="E117" s="198"/>
      <c r="F117" s="14" t="s">
        <v>75</v>
      </c>
      <c r="G117" s="44">
        <v>0</v>
      </c>
      <c r="H117" s="148" t="s">
        <v>0</v>
      </c>
      <c r="I117" s="153" t="s">
        <v>0</v>
      </c>
      <c r="J117" s="66">
        <f>SUMPRODUCT(($H117="r")*(G117)+($I117="r")*(G117))+'19'!J117-K117-M117</f>
        <v>0</v>
      </c>
      <c r="K117" s="138">
        <v>0</v>
      </c>
      <c r="L117" s="139"/>
      <c r="M117" s="132">
        <v>0</v>
      </c>
      <c r="N117" s="133"/>
    </row>
    <row r="118" spans="1:14" hidden="1" x14ac:dyDescent="0.25">
      <c r="A118" s="206" t="s">
        <v>98</v>
      </c>
      <c r="B118" s="207"/>
      <c r="C118" s="177"/>
      <c r="D118" s="166"/>
      <c r="E118" s="198"/>
      <c r="F118" s="14" t="s">
        <v>75</v>
      </c>
      <c r="G118" s="44">
        <v>0</v>
      </c>
      <c r="H118" s="148" t="s">
        <v>0</v>
      </c>
      <c r="I118" s="153" t="s">
        <v>0</v>
      </c>
      <c r="J118" s="66">
        <f>SUMPRODUCT(($H118="r")*(G118)+($I118="r")*(G118))+'19'!J118-K118-M118</f>
        <v>0</v>
      </c>
      <c r="K118" s="138">
        <v>0</v>
      </c>
      <c r="L118" s="139"/>
      <c r="M118" s="132">
        <v>0</v>
      </c>
      <c r="N118" s="133"/>
    </row>
    <row r="119" spans="1:14" hidden="1" x14ac:dyDescent="0.25">
      <c r="A119" s="206" t="s">
        <v>99</v>
      </c>
      <c r="B119" s="207"/>
      <c r="C119" s="175"/>
      <c r="D119" s="166"/>
      <c r="E119" s="198"/>
      <c r="F119" s="14" t="s">
        <v>75</v>
      </c>
      <c r="G119" s="44">
        <v>0</v>
      </c>
      <c r="H119" s="148" t="s">
        <v>0</v>
      </c>
      <c r="I119" s="153" t="s">
        <v>0</v>
      </c>
      <c r="J119" s="66">
        <f>SUMPRODUCT(($H119="r")*(G119)+($I119="r")*(G119))+'19'!J119-K119-M119</f>
        <v>0</v>
      </c>
      <c r="K119" s="138">
        <v>0</v>
      </c>
      <c r="L119" s="139"/>
      <c r="M119" s="132">
        <v>0</v>
      </c>
      <c r="N119" s="133"/>
    </row>
    <row r="120" spans="1:14" hidden="1" x14ac:dyDescent="0.25">
      <c r="A120" s="206" t="s">
        <v>100</v>
      </c>
      <c r="B120" s="207"/>
      <c r="C120" s="176"/>
      <c r="D120" s="166"/>
      <c r="E120" s="198"/>
      <c r="F120" s="14" t="s">
        <v>75</v>
      </c>
      <c r="G120" s="44">
        <v>0</v>
      </c>
      <c r="H120" s="148" t="s">
        <v>0</v>
      </c>
      <c r="I120" s="153" t="s">
        <v>0</v>
      </c>
      <c r="J120" s="66">
        <f>SUMPRODUCT(($H120="r")*(G120)+($I120="r")*(G120))+'19'!J120-K120-M120</f>
        <v>0</v>
      </c>
      <c r="K120" s="138">
        <v>0</v>
      </c>
      <c r="L120" s="139"/>
      <c r="M120" s="132">
        <v>0</v>
      </c>
      <c r="N120" s="133"/>
    </row>
    <row r="121" spans="1:14" ht="15.75" hidden="1" thickBot="1" x14ac:dyDescent="0.3">
      <c r="A121" s="206" t="s">
        <v>101</v>
      </c>
      <c r="B121" s="207"/>
      <c r="C121" s="176"/>
      <c r="D121" s="166"/>
      <c r="E121" s="198"/>
      <c r="F121" s="14" t="s">
        <v>75</v>
      </c>
      <c r="G121" s="44">
        <v>0</v>
      </c>
      <c r="H121" s="149" t="s">
        <v>0</v>
      </c>
      <c r="I121" s="154" t="s">
        <v>0</v>
      </c>
      <c r="J121" s="66">
        <f>SUMPRODUCT(($H121="r")*(G121)+($I121="r")*(G121))+'19'!J121-K121-M121</f>
        <v>0</v>
      </c>
      <c r="K121" s="138">
        <v>0</v>
      </c>
      <c r="L121" s="139"/>
      <c r="M121" s="132">
        <v>0</v>
      </c>
      <c r="N121" s="133"/>
    </row>
    <row r="122" spans="1:14" hidden="1" x14ac:dyDescent="0.25">
      <c r="A122" s="251" t="s">
        <v>10</v>
      </c>
      <c r="B122" s="251"/>
      <c r="C122" s="252"/>
      <c r="D122" s="252"/>
      <c r="E122" s="252"/>
      <c r="F122" s="253"/>
      <c r="G122" s="31">
        <f>(G107+G108+G109+G110+G111+G112+G113+G115+G116+G117+G118+G119+G120+G121)/60</f>
        <v>0</v>
      </c>
      <c r="H122" s="57">
        <f>SUMPRODUCT(G107:G121*((H107:H121="p")+(H107:H121="a")))/60</f>
        <v>0</v>
      </c>
      <c r="I122" s="57">
        <f>SUMPRODUCT(G107:G121*((I107:I121="p")+(I107:I121="a")))/60</f>
        <v>0</v>
      </c>
      <c r="J122" s="87" t="s">
        <v>0</v>
      </c>
      <c r="K122" s="16" t="s">
        <v>0</v>
      </c>
      <c r="L122" s="88" t="s">
        <v>0</v>
      </c>
    </row>
    <row r="123" spans="1:14" hidden="1" x14ac:dyDescent="0.25">
      <c r="A123" s="211" t="s">
        <v>11</v>
      </c>
      <c r="B123" s="211"/>
      <c r="C123" s="211"/>
      <c r="D123" s="211"/>
      <c r="E123" s="211"/>
      <c r="F123" s="212"/>
      <c r="G123" s="44">
        <v>0</v>
      </c>
      <c r="H123" s="33">
        <f>IF(AND(H122&lt;G123,H122&gt;0),G123-H122,0)</f>
        <v>0</v>
      </c>
      <c r="I123" s="57">
        <f>IF(AND(I122&lt;G123,I122&gt;0),G123-I122,0)</f>
        <v>0</v>
      </c>
      <c r="J123" s="87" t="s">
        <v>0</v>
      </c>
      <c r="K123" s="16" t="s">
        <v>0</v>
      </c>
      <c r="L123" s="84" t="s">
        <v>0</v>
      </c>
    </row>
    <row r="124" spans="1:14" hidden="1" x14ac:dyDescent="0.25">
      <c r="A124" s="28"/>
      <c r="B124" s="28"/>
      <c r="F124" s="19"/>
      <c r="G124" s="5"/>
      <c r="H124" s="17"/>
      <c r="I124" s="17"/>
    </row>
    <row r="125" spans="1:14" hidden="1" x14ac:dyDescent="0.25">
      <c r="A125" s="19"/>
      <c r="B125" s="99" t="s">
        <v>0</v>
      </c>
      <c r="F125" s="19"/>
      <c r="G125" s="5"/>
      <c r="H125" s="17"/>
      <c r="I125" s="17"/>
    </row>
    <row r="126" spans="1:14" ht="15.75" hidden="1" thickBot="1" x14ac:dyDescent="0.3">
      <c r="A126" s="114" t="s">
        <v>63</v>
      </c>
      <c r="B126" s="94" t="s">
        <v>115</v>
      </c>
      <c r="C126" s="213" t="s">
        <v>153</v>
      </c>
      <c r="D126" s="214"/>
      <c r="E126" s="192" t="s">
        <v>151</v>
      </c>
      <c r="F126" s="122" t="s">
        <v>126</v>
      </c>
      <c r="G126" s="47" t="s">
        <v>2</v>
      </c>
      <c r="H126" s="81">
        <f>H106+1</f>
        <v>42631</v>
      </c>
      <c r="I126" s="81">
        <f>I106+1</f>
        <v>42638</v>
      </c>
      <c r="J126" s="125" t="s">
        <v>77</v>
      </c>
      <c r="K126" s="126" t="s">
        <v>76</v>
      </c>
      <c r="L126" s="127" t="s">
        <v>6</v>
      </c>
      <c r="M126" s="123" t="s">
        <v>76</v>
      </c>
      <c r="N126" s="124" t="s">
        <v>6</v>
      </c>
    </row>
    <row r="127" spans="1:14" hidden="1" x14ac:dyDescent="0.25">
      <c r="A127" s="209" t="s">
        <v>64</v>
      </c>
      <c r="B127" s="210"/>
      <c r="C127" s="175"/>
      <c r="D127" s="165"/>
      <c r="E127" s="197"/>
      <c r="F127" s="115" t="s">
        <v>75</v>
      </c>
      <c r="G127" s="30">
        <v>0</v>
      </c>
      <c r="H127" s="147" t="s">
        <v>0</v>
      </c>
      <c r="I127" s="152" t="s">
        <v>0</v>
      </c>
      <c r="J127" s="66">
        <f>SUMPRODUCT(($H127="r")*(G127)+($I127="r")*(G127))+'19'!J127-K127-M127</f>
        <v>0</v>
      </c>
      <c r="K127" s="138">
        <v>0</v>
      </c>
      <c r="L127" s="139" t="s">
        <v>0</v>
      </c>
      <c r="M127" s="132">
        <v>0</v>
      </c>
      <c r="N127" s="133" t="s">
        <v>0</v>
      </c>
    </row>
    <row r="128" spans="1:14" hidden="1" x14ac:dyDescent="0.25">
      <c r="A128" s="206" t="s">
        <v>65</v>
      </c>
      <c r="B128" s="207"/>
      <c r="C128" s="176"/>
      <c r="D128" s="166"/>
      <c r="E128" s="198"/>
      <c r="F128" s="14" t="s">
        <v>75</v>
      </c>
      <c r="G128" s="44">
        <v>0</v>
      </c>
      <c r="H128" s="148" t="s">
        <v>0</v>
      </c>
      <c r="I128" s="153" t="s">
        <v>0</v>
      </c>
      <c r="J128" s="66">
        <f>SUMPRODUCT(($H128="r")*(G128)+($I128="r")*(G128))+'19'!J128-K128-M128</f>
        <v>0</v>
      </c>
      <c r="K128" s="138">
        <v>0</v>
      </c>
      <c r="L128" s="139" t="s">
        <v>0</v>
      </c>
      <c r="M128" s="132">
        <v>0</v>
      </c>
      <c r="N128" s="133"/>
    </row>
    <row r="129" spans="1:14" hidden="1" x14ac:dyDescent="0.25">
      <c r="A129" s="206" t="s">
        <v>66</v>
      </c>
      <c r="B129" s="207"/>
      <c r="C129" s="176"/>
      <c r="D129" s="166"/>
      <c r="E129" s="198"/>
      <c r="F129" s="14" t="s">
        <v>75</v>
      </c>
      <c r="G129" s="44">
        <v>0</v>
      </c>
      <c r="H129" s="148" t="s">
        <v>0</v>
      </c>
      <c r="I129" s="153" t="s">
        <v>0</v>
      </c>
      <c r="J129" s="66">
        <f>SUMPRODUCT(($H129="r")*(G129)+($I129="r")*(G129))+'19'!J129-K129-M129</f>
        <v>0</v>
      </c>
      <c r="K129" s="138">
        <v>0</v>
      </c>
      <c r="L129" s="139" t="s">
        <v>0</v>
      </c>
      <c r="M129" s="132">
        <v>0</v>
      </c>
      <c r="N129" s="133"/>
    </row>
    <row r="130" spans="1:14" hidden="1" x14ac:dyDescent="0.25">
      <c r="A130" s="206" t="s">
        <v>67</v>
      </c>
      <c r="B130" s="207"/>
      <c r="C130" s="176"/>
      <c r="D130" s="166"/>
      <c r="E130" s="198"/>
      <c r="F130" s="14" t="s">
        <v>75</v>
      </c>
      <c r="G130" s="44">
        <v>0</v>
      </c>
      <c r="H130" s="148" t="s">
        <v>0</v>
      </c>
      <c r="I130" s="153" t="s">
        <v>0</v>
      </c>
      <c r="J130" s="66">
        <f>SUMPRODUCT(($H130="r")*(G130)+($I130="r")*(G130))+'19'!J130-K130-M130</f>
        <v>0</v>
      </c>
      <c r="K130" s="138">
        <v>0</v>
      </c>
      <c r="L130" s="139" t="s">
        <v>0</v>
      </c>
      <c r="M130" s="132">
        <v>0</v>
      </c>
      <c r="N130" s="133"/>
    </row>
    <row r="131" spans="1:14" hidden="1" x14ac:dyDescent="0.25">
      <c r="A131" s="206" t="s">
        <v>68</v>
      </c>
      <c r="B131" s="207"/>
      <c r="C131" s="176"/>
      <c r="D131" s="166"/>
      <c r="E131" s="198"/>
      <c r="F131" s="14" t="s">
        <v>75</v>
      </c>
      <c r="G131" s="44">
        <v>0</v>
      </c>
      <c r="H131" s="148" t="s">
        <v>0</v>
      </c>
      <c r="I131" s="153" t="s">
        <v>0</v>
      </c>
      <c r="J131" s="66">
        <f>SUMPRODUCT(($H131="r")*(G131)+($I131="r")*(G131))+'19'!J131-K131-M131</f>
        <v>0</v>
      </c>
      <c r="K131" s="138">
        <v>0</v>
      </c>
      <c r="L131" s="139" t="s">
        <v>0</v>
      </c>
      <c r="M131" s="132">
        <v>0</v>
      </c>
      <c r="N131" s="133"/>
    </row>
    <row r="132" spans="1:14" hidden="1" x14ac:dyDescent="0.25">
      <c r="A132" s="206" t="s">
        <v>69</v>
      </c>
      <c r="B132" s="207"/>
      <c r="C132" s="176"/>
      <c r="D132" s="166"/>
      <c r="E132" s="198"/>
      <c r="F132" s="14" t="s">
        <v>75</v>
      </c>
      <c r="G132" s="44">
        <v>0</v>
      </c>
      <c r="H132" s="148" t="s">
        <v>0</v>
      </c>
      <c r="I132" s="153" t="s">
        <v>0</v>
      </c>
      <c r="J132" s="66">
        <f>SUMPRODUCT(($H132="r")*(G132)+($I132="r")*(G132))+'19'!J132-K132-M132</f>
        <v>0</v>
      </c>
      <c r="K132" s="138">
        <v>0</v>
      </c>
      <c r="L132" s="139" t="s">
        <v>0</v>
      </c>
      <c r="M132" s="132">
        <v>0</v>
      </c>
      <c r="N132" s="133"/>
    </row>
    <row r="133" spans="1:14" ht="15.75" hidden="1" thickBot="1" x14ac:dyDescent="0.3">
      <c r="A133" s="206" t="s">
        <v>70</v>
      </c>
      <c r="B133" s="207"/>
      <c r="C133" s="179"/>
      <c r="D133" s="168"/>
      <c r="E133" s="199"/>
      <c r="F133" s="14" t="s">
        <v>75</v>
      </c>
      <c r="G133" s="44">
        <v>0</v>
      </c>
      <c r="H133" s="149" t="s">
        <v>0</v>
      </c>
      <c r="I133" s="154" t="s">
        <v>0</v>
      </c>
      <c r="J133" s="66">
        <f>SUMPRODUCT(($H133="r")*(G133)+($I133="r")*(G133))+'19'!J133-K133-M133</f>
        <v>0</v>
      </c>
      <c r="K133" s="138">
        <v>0</v>
      </c>
      <c r="L133" s="140" t="s">
        <v>0</v>
      </c>
      <c r="M133" s="132">
        <v>0</v>
      </c>
      <c r="N133" s="134"/>
    </row>
    <row r="134" spans="1:14" ht="15.75" hidden="1" thickBot="1" x14ac:dyDescent="0.3">
      <c r="A134" s="29" t="s">
        <v>109</v>
      </c>
      <c r="B134" s="53"/>
      <c r="C134" s="163"/>
      <c r="D134" s="163"/>
      <c r="E134" s="195"/>
      <c r="F134" s="74" t="s">
        <v>75</v>
      </c>
      <c r="G134" s="75">
        <v>0</v>
      </c>
      <c r="H134" s="73"/>
      <c r="I134" s="67"/>
      <c r="J134" s="55" t="s">
        <v>0</v>
      </c>
      <c r="K134" s="98">
        <v>0</v>
      </c>
      <c r="L134" s="136" t="s">
        <v>0</v>
      </c>
      <c r="M134" s="98">
        <v>0</v>
      </c>
      <c r="N134" s="56" t="s">
        <v>0</v>
      </c>
    </row>
    <row r="135" spans="1:14" hidden="1" x14ac:dyDescent="0.25">
      <c r="A135" s="246" t="s">
        <v>71</v>
      </c>
      <c r="B135" s="247"/>
      <c r="C135" s="180"/>
      <c r="D135" s="169"/>
      <c r="E135" s="200"/>
      <c r="F135" s="14" t="s">
        <v>75</v>
      </c>
      <c r="G135" s="44">
        <v>0</v>
      </c>
      <c r="H135" s="147" t="s">
        <v>0</v>
      </c>
      <c r="I135" s="152" t="s">
        <v>0</v>
      </c>
      <c r="J135" s="66">
        <f>SUMPRODUCT(($H135="r")*(G135)+($I135="r")*(G135))+'19'!J135-K135-M135</f>
        <v>0</v>
      </c>
      <c r="K135" s="138">
        <v>0</v>
      </c>
      <c r="L135" s="141"/>
      <c r="M135" s="132">
        <v>0</v>
      </c>
      <c r="N135" s="135"/>
    </row>
    <row r="136" spans="1:14" hidden="1" x14ac:dyDescent="0.25">
      <c r="A136" s="246" t="s">
        <v>72</v>
      </c>
      <c r="B136" s="247"/>
      <c r="C136" s="181"/>
      <c r="D136" s="170"/>
      <c r="E136" s="201"/>
      <c r="F136" s="14" t="s">
        <v>75</v>
      </c>
      <c r="G136" s="44">
        <v>0</v>
      </c>
      <c r="H136" s="148" t="s">
        <v>0</v>
      </c>
      <c r="I136" s="153" t="s">
        <v>0</v>
      </c>
      <c r="J136" s="66">
        <f>SUMPRODUCT(($H136="r")*(G136)+($I136="r")*(G136))+'19'!J136-K136-M136</f>
        <v>0</v>
      </c>
      <c r="K136" s="138">
        <v>0</v>
      </c>
      <c r="L136" s="139"/>
      <c r="M136" s="132">
        <v>0</v>
      </c>
      <c r="N136" s="133"/>
    </row>
    <row r="137" spans="1:14" hidden="1" x14ac:dyDescent="0.25">
      <c r="A137" s="246" t="s">
        <v>73</v>
      </c>
      <c r="B137" s="247"/>
      <c r="C137" s="181"/>
      <c r="D137" s="170"/>
      <c r="E137" s="201"/>
      <c r="F137" s="14" t="s">
        <v>75</v>
      </c>
      <c r="G137" s="44">
        <v>0</v>
      </c>
      <c r="H137" s="148" t="s">
        <v>0</v>
      </c>
      <c r="I137" s="153" t="s">
        <v>0</v>
      </c>
      <c r="J137" s="66">
        <f>SUMPRODUCT(($H137="r")*(G137)+($I137="r")*(G137))+'19'!J137-K137-M137</f>
        <v>0</v>
      </c>
      <c r="K137" s="138">
        <v>0</v>
      </c>
      <c r="L137" s="139"/>
      <c r="M137" s="132">
        <v>0</v>
      </c>
      <c r="N137" s="133"/>
    </row>
    <row r="138" spans="1:14" hidden="1" x14ac:dyDescent="0.25">
      <c r="A138" s="246" t="s">
        <v>102</v>
      </c>
      <c r="B138" s="247"/>
      <c r="C138" s="181"/>
      <c r="D138" s="170"/>
      <c r="E138" s="201"/>
      <c r="F138" s="14" t="s">
        <v>75</v>
      </c>
      <c r="G138" s="44">
        <v>0</v>
      </c>
      <c r="H138" s="148" t="s">
        <v>0</v>
      </c>
      <c r="I138" s="153" t="s">
        <v>0</v>
      </c>
      <c r="J138" s="66">
        <f>SUMPRODUCT(($H138="r")*(G138)+($I138="r")*(G138))+'19'!J138-K138-M138</f>
        <v>0</v>
      </c>
      <c r="K138" s="138">
        <v>0</v>
      </c>
      <c r="L138" s="139"/>
      <c r="M138" s="132">
        <v>0</v>
      </c>
      <c r="N138" s="133"/>
    </row>
    <row r="139" spans="1:14" hidden="1" x14ac:dyDescent="0.25">
      <c r="A139" s="246" t="s">
        <v>103</v>
      </c>
      <c r="B139" s="247"/>
      <c r="C139" s="181"/>
      <c r="D139" s="170"/>
      <c r="E139" s="201"/>
      <c r="F139" s="14" t="s">
        <v>75</v>
      </c>
      <c r="G139" s="44">
        <v>0</v>
      </c>
      <c r="H139" s="148" t="s">
        <v>0</v>
      </c>
      <c r="I139" s="153" t="s">
        <v>0</v>
      </c>
      <c r="J139" s="66">
        <f>SUMPRODUCT(($H139="r")*(G139)+($I139="r")*(G139))+'19'!J139-K139-M139</f>
        <v>0</v>
      </c>
      <c r="K139" s="138">
        <v>0</v>
      </c>
      <c r="L139" s="139"/>
      <c r="M139" s="132">
        <v>0</v>
      </c>
      <c r="N139" s="133"/>
    </row>
    <row r="140" spans="1:14" hidden="1" x14ac:dyDescent="0.25">
      <c r="A140" s="246" t="s">
        <v>104</v>
      </c>
      <c r="B140" s="247"/>
      <c r="C140" s="181"/>
      <c r="D140" s="170"/>
      <c r="E140" s="201"/>
      <c r="F140" s="14" t="s">
        <v>75</v>
      </c>
      <c r="G140" s="44">
        <v>0</v>
      </c>
      <c r="H140" s="148" t="s">
        <v>0</v>
      </c>
      <c r="I140" s="153" t="s">
        <v>0</v>
      </c>
      <c r="J140" s="66">
        <f>SUMPRODUCT(($H140="r")*(G140)+($I140="r")*(G140))+'19'!J140-K140-M140</f>
        <v>0</v>
      </c>
      <c r="K140" s="138">
        <v>0</v>
      </c>
      <c r="L140" s="139"/>
      <c r="M140" s="132">
        <v>0</v>
      </c>
      <c r="N140" s="133"/>
    </row>
    <row r="141" spans="1:14" ht="15.75" hidden="1" thickBot="1" x14ac:dyDescent="0.3">
      <c r="A141" s="246" t="s">
        <v>105</v>
      </c>
      <c r="B141" s="247"/>
      <c r="C141" s="181"/>
      <c r="D141" s="170"/>
      <c r="E141" s="201"/>
      <c r="F141" s="14" t="s">
        <v>75</v>
      </c>
      <c r="G141" s="44">
        <v>0</v>
      </c>
      <c r="H141" s="149" t="s">
        <v>0</v>
      </c>
      <c r="I141" s="154" t="s">
        <v>0</v>
      </c>
      <c r="J141" s="66">
        <f>SUMPRODUCT(($H141="r")*(G141)+($I141="r")*(G141))+'19'!J141-K141-M141</f>
        <v>0</v>
      </c>
      <c r="K141" s="138">
        <v>0</v>
      </c>
      <c r="L141" s="139"/>
      <c r="M141" s="132">
        <v>0</v>
      </c>
      <c r="N141" s="133"/>
    </row>
    <row r="142" spans="1:14" hidden="1" x14ac:dyDescent="0.25">
      <c r="A142" s="256" t="s">
        <v>10</v>
      </c>
      <c r="B142" s="256"/>
      <c r="C142" s="257"/>
      <c r="D142" s="257"/>
      <c r="E142" s="257"/>
      <c r="F142" s="258"/>
      <c r="G142" s="31">
        <f>G127+G128+G129+G130+G131+G132+G133+G135+G136+G137+G138+G139+G140+G141</f>
        <v>0</v>
      </c>
      <c r="H142" s="57">
        <f>SUMPRODUCT(G127:G141*((H127:H141="p")+(H127:H141="a")))/60</f>
        <v>0</v>
      </c>
      <c r="I142" s="57">
        <f>SUMPRODUCT(G127:G141*((I127:I141="p")+(I127:I141="a")))/60</f>
        <v>0</v>
      </c>
      <c r="J142" s="87" t="s">
        <v>0</v>
      </c>
      <c r="K142" s="16" t="s">
        <v>0</v>
      </c>
      <c r="L142" s="84" t="s">
        <v>0</v>
      </c>
    </row>
    <row r="143" spans="1:14" hidden="1" x14ac:dyDescent="0.25">
      <c r="A143" s="254" t="s">
        <v>11</v>
      </c>
      <c r="B143" s="254"/>
      <c r="C143" s="254"/>
      <c r="D143" s="254"/>
      <c r="E143" s="254"/>
      <c r="F143" s="255"/>
      <c r="G143" s="44">
        <v>0</v>
      </c>
      <c r="H143" s="57">
        <f>IF(AND(H142&lt;G143,H142&gt;0),G143-H142,0)</f>
        <v>0</v>
      </c>
      <c r="I143" s="57">
        <f>IF(AND(I142&lt;G143,I142&gt;0),G143-I142,0)</f>
        <v>0</v>
      </c>
      <c r="J143" s="87" t="s">
        <v>0</v>
      </c>
      <c r="K143" s="16" t="s">
        <v>0</v>
      </c>
      <c r="L143" s="84" t="s">
        <v>0</v>
      </c>
    </row>
    <row r="144" spans="1:14" x14ac:dyDescent="0.25">
      <c r="A144" s="78"/>
      <c r="B144" s="78"/>
      <c r="C144" s="171"/>
      <c r="D144" s="171"/>
      <c r="E144" s="171"/>
      <c r="F144" s="79"/>
      <c r="G144" s="22"/>
      <c r="H144" s="43"/>
      <c r="I144" s="43"/>
    </row>
    <row r="145" spans="1:11" x14ac:dyDescent="0.25">
      <c r="A145" s="77"/>
      <c r="B145" s="77"/>
      <c r="C145" s="51"/>
      <c r="D145" s="51"/>
      <c r="E145" s="51"/>
      <c r="F145" s="77"/>
      <c r="G145" s="77"/>
      <c r="H145" s="43"/>
      <c r="I145" s="43"/>
      <c r="J145" s="32"/>
    </row>
    <row r="146" spans="1:11" x14ac:dyDescent="0.25">
      <c r="A146" s="117" t="s">
        <v>110</v>
      </c>
      <c r="B146" s="77"/>
      <c r="C146" s="51"/>
      <c r="D146" s="51"/>
      <c r="E146" s="51"/>
      <c r="F146" s="36"/>
      <c r="G146" s="70"/>
      <c r="H146" s="34"/>
      <c r="I146" s="34"/>
      <c r="J146" s="35"/>
    </row>
    <row r="147" spans="1:11" x14ac:dyDescent="0.25">
      <c r="A147" s="118" t="s">
        <v>111</v>
      </c>
      <c r="B147" s="37"/>
      <c r="C147" s="51"/>
      <c r="D147" s="51"/>
      <c r="E147" s="51"/>
      <c r="F147" s="38"/>
      <c r="G147" s="31" t="s">
        <v>2</v>
      </c>
      <c r="H147" s="233" t="s">
        <v>107</v>
      </c>
      <c r="I147" s="233"/>
      <c r="J147" s="35"/>
    </row>
    <row r="148" spans="1:11" x14ac:dyDescent="0.25">
      <c r="A148" s="267" t="s">
        <v>0</v>
      </c>
      <c r="B148" s="268"/>
      <c r="C148" s="268"/>
      <c r="D148" s="268"/>
      <c r="E148" s="268"/>
      <c r="F148" s="269"/>
      <c r="G148" s="41">
        <v>0</v>
      </c>
      <c r="H148" s="222">
        <f>G148/60</f>
        <v>0</v>
      </c>
      <c r="I148" s="223"/>
      <c r="J148" s="35"/>
    </row>
    <row r="149" spans="1:11" x14ac:dyDescent="0.25">
      <c r="A149" s="267" t="s">
        <v>0</v>
      </c>
      <c r="B149" s="268"/>
      <c r="C149" s="268"/>
      <c r="D149" s="268"/>
      <c r="E149" s="268"/>
      <c r="F149" s="269"/>
      <c r="G149" s="41">
        <v>0</v>
      </c>
      <c r="H149" s="222">
        <f t="shared" ref="H149:H157" si="0">G149/60</f>
        <v>0</v>
      </c>
      <c r="I149" s="223"/>
      <c r="J149" s="35"/>
    </row>
    <row r="150" spans="1:11" x14ac:dyDescent="0.25">
      <c r="A150" s="267" t="s">
        <v>0</v>
      </c>
      <c r="B150" s="268"/>
      <c r="C150" s="268"/>
      <c r="D150" s="268"/>
      <c r="E150" s="268"/>
      <c r="F150" s="269"/>
      <c r="G150" s="41">
        <v>0</v>
      </c>
      <c r="H150" s="222">
        <f t="shared" si="0"/>
        <v>0</v>
      </c>
      <c r="I150" s="223"/>
      <c r="J150" s="35"/>
    </row>
    <row r="151" spans="1:11" x14ac:dyDescent="0.25">
      <c r="A151" s="267" t="s">
        <v>0</v>
      </c>
      <c r="B151" s="268"/>
      <c r="C151" s="268"/>
      <c r="D151" s="268"/>
      <c r="E151" s="268"/>
      <c r="F151" s="269"/>
      <c r="G151" s="41">
        <v>0</v>
      </c>
      <c r="H151" s="222">
        <f t="shared" si="0"/>
        <v>0</v>
      </c>
      <c r="I151" s="223"/>
      <c r="J151" s="35"/>
    </row>
    <row r="152" spans="1:11" x14ac:dyDescent="0.25">
      <c r="A152" s="267" t="s">
        <v>0</v>
      </c>
      <c r="B152" s="268"/>
      <c r="C152" s="268"/>
      <c r="D152" s="268"/>
      <c r="E152" s="268"/>
      <c r="F152" s="269"/>
      <c r="G152" s="41">
        <v>0</v>
      </c>
      <c r="H152" s="222">
        <f t="shared" si="0"/>
        <v>0</v>
      </c>
      <c r="I152" s="223"/>
      <c r="J152" s="35"/>
    </row>
    <row r="153" spans="1:11" x14ac:dyDescent="0.25">
      <c r="A153" s="267" t="s">
        <v>0</v>
      </c>
      <c r="B153" s="268"/>
      <c r="C153" s="268"/>
      <c r="D153" s="268"/>
      <c r="E153" s="268"/>
      <c r="F153" s="269"/>
      <c r="G153" s="41">
        <v>0</v>
      </c>
      <c r="H153" s="222">
        <f t="shared" si="0"/>
        <v>0</v>
      </c>
      <c r="I153" s="223"/>
      <c r="J153" s="35"/>
    </row>
    <row r="154" spans="1:11" x14ac:dyDescent="0.25">
      <c r="A154" s="267" t="s">
        <v>0</v>
      </c>
      <c r="B154" s="268"/>
      <c r="C154" s="268"/>
      <c r="D154" s="268"/>
      <c r="E154" s="268"/>
      <c r="F154" s="269"/>
      <c r="G154" s="41">
        <v>0</v>
      </c>
      <c r="H154" s="222">
        <f t="shared" si="0"/>
        <v>0</v>
      </c>
      <c r="I154" s="223"/>
      <c r="J154" s="35"/>
    </row>
    <row r="155" spans="1:11" x14ac:dyDescent="0.25">
      <c r="A155" s="267" t="s">
        <v>0</v>
      </c>
      <c r="B155" s="268"/>
      <c r="C155" s="268"/>
      <c r="D155" s="268"/>
      <c r="E155" s="268"/>
      <c r="F155" s="269"/>
      <c r="G155" s="41">
        <v>0</v>
      </c>
      <c r="H155" s="222">
        <f t="shared" si="0"/>
        <v>0</v>
      </c>
      <c r="I155" s="223"/>
      <c r="J155" s="35"/>
    </row>
    <row r="156" spans="1:11" x14ac:dyDescent="0.25">
      <c r="A156" s="267" t="s">
        <v>0</v>
      </c>
      <c r="B156" s="268"/>
      <c r="C156" s="268"/>
      <c r="D156" s="268"/>
      <c r="E156" s="268"/>
      <c r="F156" s="269"/>
      <c r="G156" s="41">
        <v>0</v>
      </c>
      <c r="H156" s="222">
        <f t="shared" si="0"/>
        <v>0</v>
      </c>
      <c r="I156" s="223"/>
      <c r="J156" s="35"/>
    </row>
    <row r="157" spans="1:11" x14ac:dyDescent="0.25">
      <c r="A157" s="267" t="s">
        <v>0</v>
      </c>
      <c r="B157" s="268"/>
      <c r="C157" s="268"/>
      <c r="D157" s="268"/>
      <c r="E157" s="268"/>
      <c r="F157" s="269"/>
      <c r="G157" s="41">
        <v>0</v>
      </c>
      <c r="H157" s="222">
        <f t="shared" si="0"/>
        <v>0</v>
      </c>
      <c r="I157" s="223"/>
      <c r="J157" s="35"/>
      <c r="K157" s="42"/>
    </row>
    <row r="158" spans="1:11" ht="15.75" thickBot="1" x14ac:dyDescent="0.3">
      <c r="A158" s="259" t="s">
        <v>149</v>
      </c>
      <c r="B158" s="260"/>
      <c r="C158" s="260"/>
      <c r="D158" s="260"/>
      <c r="E158" s="260"/>
      <c r="F158" s="261"/>
      <c r="G158" s="95">
        <f>SUMPRODUCT((((((((($B6="Châteauguay")*($K7:$K21)+($B6="Châteauguay")*($M7:$M21))+($B26="Châteauguay")*($K27:$K41)+($B26="Châteauguay")*($M27:$M41))+($B46="Châteauguay")*($K47:$K61)+($B46="Châteauguay")*($M47:$M61))+($B66="Châteauguay")*($K67:$K81)+($B66="Châteauguay")*($M67:$M81))+($B86="Châteauguay")*($K87:$K101)+($B86="Châteauguay")*($M87:$M101))+($B106="Châteauguay")*($K107:$K121)+($B106="Châteauguay")*($M107:$M121))+($B126="Châteauguay")*($K127:$K141)+($B126="Châteauguay")*($M127:$M141)))</f>
        <v>0</v>
      </c>
      <c r="H158" s="244">
        <f t="shared" ref="H158" si="1">G158/60</f>
        <v>0</v>
      </c>
      <c r="I158" s="244"/>
      <c r="J158" s="35"/>
    </row>
    <row r="159" spans="1:11" ht="15.75" thickTop="1" x14ac:dyDescent="0.25">
      <c r="A159" s="216" t="s">
        <v>74</v>
      </c>
      <c r="B159" s="216"/>
      <c r="C159" s="216"/>
      <c r="D159" s="216"/>
      <c r="E159" s="216"/>
      <c r="F159" s="216"/>
      <c r="G159" s="217"/>
      <c r="H159" s="218">
        <f>SUMPRODUCT(((((($B6="Châteauguay")*($H22+$H23+$I22+I23)+($B26="Châteauguay")*($H42+$H43+$I42+$I43))+($B46="Châteauguay")*($H62+$H63+$I62+$I63)))+($B66="Châteauguay")*($H82+$H83+$I82+$I83)+($B86="Châteauguay")*($H102+$H103+$I102+$I103)+($B106="Châteauguay")*($H122+$H123+$I122+$I123)+($B126="Châteauguay")*($H142+$H143+$I142+$I143)+(H148+H149+H150+H151+H152+H153+H154+H155+H156+H157+H158)))</f>
        <v>16.25</v>
      </c>
      <c r="I159" s="219"/>
      <c r="J159" s="35"/>
    </row>
    <row r="160" spans="1:11" x14ac:dyDescent="0.25">
      <c r="A160" s="80"/>
      <c r="B160" s="80"/>
      <c r="C160" s="172"/>
      <c r="D160" s="172"/>
      <c r="E160" s="172"/>
      <c r="F160" s="92" t="s">
        <v>119</v>
      </c>
      <c r="G160" s="40">
        <v>20</v>
      </c>
      <c r="H160" s="220">
        <f>H159*G160</f>
        <v>325</v>
      </c>
      <c r="I160" s="221"/>
      <c r="J160" s="35"/>
    </row>
    <row r="161" spans="1:10" x14ac:dyDescent="0.25">
      <c r="A161" s="80"/>
      <c r="B161" s="80"/>
      <c r="C161" s="172"/>
      <c r="D161" s="172"/>
      <c r="E161" s="172"/>
      <c r="F161" s="90"/>
      <c r="G161" s="40"/>
      <c r="H161" s="83"/>
      <c r="I161" s="91"/>
      <c r="J161" s="35"/>
    </row>
    <row r="162" spans="1:10" x14ac:dyDescent="0.25">
      <c r="A162" s="39"/>
      <c r="B162" s="39"/>
      <c r="C162" s="173"/>
      <c r="D162" s="173"/>
      <c r="E162" s="173"/>
      <c r="F162" s="76"/>
      <c r="G162" s="40"/>
      <c r="H162" s="64"/>
      <c r="I162" s="64"/>
      <c r="J162" s="35"/>
    </row>
    <row r="163" spans="1:10" x14ac:dyDescent="0.25">
      <c r="A163" s="120" t="s">
        <v>124</v>
      </c>
      <c r="B163" s="39"/>
      <c r="C163" s="173"/>
      <c r="D163" s="173"/>
      <c r="E163" s="173"/>
      <c r="F163" s="76"/>
      <c r="G163" s="40"/>
      <c r="H163" s="64"/>
      <c r="I163" s="64"/>
      <c r="J163" s="35"/>
    </row>
    <row r="164" spans="1:10" x14ac:dyDescent="0.25">
      <c r="A164" s="118" t="s">
        <v>112</v>
      </c>
      <c r="B164" s="37"/>
      <c r="C164" s="51"/>
      <c r="D164" s="51"/>
      <c r="E164" s="51"/>
      <c r="F164" s="38"/>
      <c r="G164" s="31" t="s">
        <v>2</v>
      </c>
      <c r="H164" s="241" t="s">
        <v>107</v>
      </c>
      <c r="I164" s="241"/>
      <c r="J164" s="35"/>
    </row>
    <row r="165" spans="1:10" x14ac:dyDescent="0.25">
      <c r="A165" s="267" t="s">
        <v>0</v>
      </c>
      <c r="B165" s="268"/>
      <c r="C165" s="268"/>
      <c r="D165" s="268"/>
      <c r="E165" s="268"/>
      <c r="F165" s="269"/>
      <c r="G165" s="41">
        <v>0</v>
      </c>
      <c r="H165" s="239">
        <f>G165/60</f>
        <v>0</v>
      </c>
      <c r="I165" s="240"/>
      <c r="J165" s="35"/>
    </row>
    <row r="166" spans="1:10" x14ac:dyDescent="0.25">
      <c r="A166" s="267" t="s">
        <v>0</v>
      </c>
      <c r="B166" s="268"/>
      <c r="C166" s="268"/>
      <c r="D166" s="268"/>
      <c r="E166" s="268"/>
      <c r="F166" s="269"/>
      <c r="G166" s="41">
        <v>0</v>
      </c>
      <c r="H166" s="239">
        <f t="shared" ref="H166:H174" si="2">G166/60</f>
        <v>0</v>
      </c>
      <c r="I166" s="240"/>
      <c r="J166" s="35"/>
    </row>
    <row r="167" spans="1:10" x14ac:dyDescent="0.25">
      <c r="A167" s="267" t="s">
        <v>0</v>
      </c>
      <c r="B167" s="268"/>
      <c r="C167" s="268"/>
      <c r="D167" s="268"/>
      <c r="E167" s="268"/>
      <c r="F167" s="269"/>
      <c r="G167" s="41">
        <v>0</v>
      </c>
      <c r="H167" s="239">
        <f t="shared" si="2"/>
        <v>0</v>
      </c>
      <c r="I167" s="240"/>
      <c r="J167" s="35"/>
    </row>
    <row r="168" spans="1:10" x14ac:dyDescent="0.25">
      <c r="A168" s="267" t="s">
        <v>0</v>
      </c>
      <c r="B168" s="268"/>
      <c r="C168" s="268"/>
      <c r="D168" s="268"/>
      <c r="E168" s="268"/>
      <c r="F168" s="269"/>
      <c r="G168" s="41">
        <v>0</v>
      </c>
      <c r="H168" s="239">
        <f t="shared" si="2"/>
        <v>0</v>
      </c>
      <c r="I168" s="240"/>
      <c r="J168" s="35"/>
    </row>
    <row r="169" spans="1:10" x14ac:dyDescent="0.25">
      <c r="A169" s="267" t="s">
        <v>0</v>
      </c>
      <c r="B169" s="268"/>
      <c r="C169" s="268"/>
      <c r="D169" s="268"/>
      <c r="E169" s="268"/>
      <c r="F169" s="269"/>
      <c r="G169" s="41">
        <v>0</v>
      </c>
      <c r="H169" s="239">
        <f t="shared" si="2"/>
        <v>0</v>
      </c>
      <c r="I169" s="240"/>
      <c r="J169" s="35"/>
    </row>
    <row r="170" spans="1:10" x14ac:dyDescent="0.25">
      <c r="A170" s="267" t="s">
        <v>0</v>
      </c>
      <c r="B170" s="268"/>
      <c r="C170" s="268"/>
      <c r="D170" s="268"/>
      <c r="E170" s="268"/>
      <c r="F170" s="269"/>
      <c r="G170" s="41">
        <v>0</v>
      </c>
      <c r="H170" s="239">
        <f t="shared" si="2"/>
        <v>0</v>
      </c>
      <c r="I170" s="240"/>
      <c r="J170" s="35"/>
    </row>
    <row r="171" spans="1:10" x14ac:dyDescent="0.25">
      <c r="A171" s="267" t="s">
        <v>0</v>
      </c>
      <c r="B171" s="268"/>
      <c r="C171" s="268"/>
      <c r="D171" s="268"/>
      <c r="E171" s="268"/>
      <c r="F171" s="269"/>
      <c r="G171" s="41">
        <v>0</v>
      </c>
      <c r="H171" s="239">
        <f t="shared" si="2"/>
        <v>0</v>
      </c>
      <c r="I171" s="240"/>
      <c r="J171" s="35"/>
    </row>
    <row r="172" spans="1:10" x14ac:dyDescent="0.25">
      <c r="A172" s="267" t="s">
        <v>0</v>
      </c>
      <c r="B172" s="268"/>
      <c r="C172" s="268"/>
      <c r="D172" s="268"/>
      <c r="E172" s="268"/>
      <c r="F172" s="269"/>
      <c r="G172" s="41">
        <v>0</v>
      </c>
      <c r="H172" s="239">
        <f t="shared" si="2"/>
        <v>0</v>
      </c>
      <c r="I172" s="240"/>
      <c r="J172" s="35"/>
    </row>
    <row r="173" spans="1:10" x14ac:dyDescent="0.25">
      <c r="A173" s="267" t="s">
        <v>0</v>
      </c>
      <c r="B173" s="268"/>
      <c r="C173" s="268"/>
      <c r="D173" s="268"/>
      <c r="E173" s="268"/>
      <c r="F173" s="269"/>
      <c r="G173" s="41">
        <v>0</v>
      </c>
      <c r="H173" s="239">
        <f t="shared" ref="H173" si="3">G173/60</f>
        <v>0</v>
      </c>
      <c r="I173" s="240"/>
      <c r="J173" s="35"/>
    </row>
    <row r="174" spans="1:10" x14ac:dyDescent="0.25">
      <c r="A174" s="267" t="s">
        <v>0</v>
      </c>
      <c r="B174" s="268"/>
      <c r="C174" s="268"/>
      <c r="D174" s="268"/>
      <c r="E174" s="268"/>
      <c r="F174" s="269"/>
      <c r="G174" s="41">
        <v>0</v>
      </c>
      <c r="H174" s="239">
        <f t="shared" si="2"/>
        <v>0</v>
      </c>
      <c r="I174" s="240"/>
      <c r="J174" s="35"/>
    </row>
    <row r="175" spans="1:10" x14ac:dyDescent="0.25">
      <c r="A175" s="216" t="s">
        <v>74</v>
      </c>
      <c r="B175" s="216"/>
      <c r="C175" s="216"/>
      <c r="D175" s="216"/>
      <c r="E175" s="216"/>
      <c r="F175" s="216"/>
      <c r="G175" s="217"/>
      <c r="H175" s="242">
        <f>SUM(H165:I174)</f>
        <v>0</v>
      </c>
      <c r="I175" s="242"/>
      <c r="J175" s="35"/>
    </row>
    <row r="176" spans="1:10" x14ac:dyDescent="0.25">
      <c r="A176" s="80"/>
      <c r="B176" s="80"/>
      <c r="C176" s="172"/>
      <c r="D176" s="172"/>
      <c r="E176" s="172"/>
      <c r="F176" s="65" t="s">
        <v>120</v>
      </c>
      <c r="G176" s="40">
        <v>0</v>
      </c>
      <c r="H176" s="243">
        <f>H175*G176</f>
        <v>0</v>
      </c>
      <c r="I176" s="243"/>
      <c r="J176" s="35"/>
    </row>
    <row r="177" spans="1:11" x14ac:dyDescent="0.25">
      <c r="A177" s="39"/>
      <c r="B177" s="39"/>
      <c r="C177" s="173"/>
      <c r="D177" s="173"/>
      <c r="E177" s="173"/>
      <c r="F177" s="65"/>
      <c r="G177" s="40"/>
      <c r="H177" s="83"/>
      <c r="I177" s="83"/>
      <c r="J177" s="35"/>
    </row>
    <row r="178" spans="1:11" x14ac:dyDescent="0.25">
      <c r="A178" s="39"/>
      <c r="B178" s="39"/>
      <c r="C178" s="173"/>
      <c r="D178" s="173"/>
      <c r="E178" s="173"/>
      <c r="F178" s="65"/>
      <c r="G178" s="40"/>
      <c r="H178" s="83"/>
      <c r="I178" s="83"/>
      <c r="J178" s="35"/>
    </row>
    <row r="179" spans="1:11" hidden="1" x14ac:dyDescent="0.25">
      <c r="A179" s="117" t="s">
        <v>110</v>
      </c>
      <c r="B179" s="82"/>
      <c r="C179" s="51"/>
      <c r="D179" s="51"/>
      <c r="E179" s="51"/>
      <c r="F179" s="106"/>
      <c r="G179" s="82"/>
      <c r="H179" s="107"/>
      <c r="I179" s="107"/>
      <c r="J179" s="35"/>
    </row>
    <row r="180" spans="1:11" hidden="1" x14ac:dyDescent="0.25">
      <c r="A180" s="118" t="s">
        <v>113</v>
      </c>
      <c r="B180" s="37"/>
      <c r="C180" s="51"/>
      <c r="D180" s="51"/>
      <c r="E180" s="51"/>
      <c r="F180" s="38"/>
      <c r="G180" s="31" t="s">
        <v>2</v>
      </c>
      <c r="H180" s="233" t="s">
        <v>107</v>
      </c>
      <c r="I180" s="233"/>
      <c r="J180" s="35"/>
    </row>
    <row r="181" spans="1:11" hidden="1" x14ac:dyDescent="0.25">
      <c r="A181" s="267" t="s">
        <v>0</v>
      </c>
      <c r="B181" s="268"/>
      <c r="C181" s="268"/>
      <c r="D181" s="268"/>
      <c r="E181" s="268"/>
      <c r="F181" s="269"/>
      <c r="G181" s="41">
        <v>0</v>
      </c>
      <c r="H181" s="222">
        <f>G181/60</f>
        <v>0</v>
      </c>
      <c r="I181" s="223"/>
      <c r="J181" s="35"/>
    </row>
    <row r="182" spans="1:11" hidden="1" x14ac:dyDescent="0.25">
      <c r="A182" s="267" t="s">
        <v>0</v>
      </c>
      <c r="B182" s="268"/>
      <c r="C182" s="268"/>
      <c r="D182" s="268"/>
      <c r="E182" s="268"/>
      <c r="F182" s="269"/>
      <c r="G182" s="41">
        <v>0</v>
      </c>
      <c r="H182" s="222">
        <f t="shared" ref="H182:H191" si="4">G182/60</f>
        <v>0</v>
      </c>
      <c r="I182" s="223"/>
      <c r="J182" s="35"/>
    </row>
    <row r="183" spans="1:11" hidden="1" x14ac:dyDescent="0.25">
      <c r="A183" s="267" t="s">
        <v>0</v>
      </c>
      <c r="B183" s="268"/>
      <c r="C183" s="268"/>
      <c r="D183" s="268"/>
      <c r="E183" s="268"/>
      <c r="F183" s="269"/>
      <c r="G183" s="41">
        <v>0</v>
      </c>
      <c r="H183" s="222">
        <f t="shared" si="4"/>
        <v>0</v>
      </c>
      <c r="I183" s="223"/>
      <c r="J183" s="35"/>
    </row>
    <row r="184" spans="1:11" hidden="1" x14ac:dyDescent="0.25">
      <c r="A184" s="267" t="s">
        <v>0</v>
      </c>
      <c r="B184" s="268"/>
      <c r="C184" s="268"/>
      <c r="D184" s="268"/>
      <c r="E184" s="268"/>
      <c r="F184" s="269"/>
      <c r="G184" s="41">
        <v>0</v>
      </c>
      <c r="H184" s="222">
        <f t="shared" si="4"/>
        <v>0</v>
      </c>
      <c r="I184" s="223"/>
      <c r="J184" s="35"/>
    </row>
    <row r="185" spans="1:11" hidden="1" x14ac:dyDescent="0.25">
      <c r="A185" s="267" t="s">
        <v>0</v>
      </c>
      <c r="B185" s="268"/>
      <c r="C185" s="268"/>
      <c r="D185" s="268"/>
      <c r="E185" s="268"/>
      <c r="F185" s="269"/>
      <c r="G185" s="41">
        <v>0</v>
      </c>
      <c r="H185" s="222">
        <f t="shared" si="4"/>
        <v>0</v>
      </c>
      <c r="I185" s="223"/>
      <c r="J185" s="35"/>
    </row>
    <row r="186" spans="1:11" hidden="1" x14ac:dyDescent="0.25">
      <c r="A186" s="267" t="s">
        <v>0</v>
      </c>
      <c r="B186" s="268"/>
      <c r="C186" s="268"/>
      <c r="D186" s="268"/>
      <c r="E186" s="268"/>
      <c r="F186" s="269"/>
      <c r="G186" s="41">
        <v>0</v>
      </c>
      <c r="H186" s="222">
        <f t="shared" si="4"/>
        <v>0</v>
      </c>
      <c r="I186" s="223"/>
      <c r="J186" s="35"/>
    </row>
    <row r="187" spans="1:11" hidden="1" x14ac:dyDescent="0.25">
      <c r="A187" s="267" t="s">
        <v>0</v>
      </c>
      <c r="B187" s="268"/>
      <c r="C187" s="268"/>
      <c r="D187" s="268"/>
      <c r="E187" s="268"/>
      <c r="F187" s="269"/>
      <c r="G187" s="41">
        <v>0</v>
      </c>
      <c r="H187" s="222">
        <f t="shared" si="4"/>
        <v>0</v>
      </c>
      <c r="I187" s="223"/>
      <c r="J187" s="35"/>
    </row>
    <row r="188" spans="1:11" hidden="1" x14ac:dyDescent="0.25">
      <c r="A188" s="267" t="s">
        <v>0</v>
      </c>
      <c r="B188" s="268"/>
      <c r="C188" s="268"/>
      <c r="D188" s="268"/>
      <c r="E188" s="268"/>
      <c r="F188" s="269"/>
      <c r="G188" s="41">
        <v>0</v>
      </c>
      <c r="H188" s="222">
        <f t="shared" si="4"/>
        <v>0</v>
      </c>
      <c r="I188" s="223"/>
      <c r="J188" s="35"/>
    </row>
    <row r="189" spans="1:11" hidden="1" x14ac:dyDescent="0.25">
      <c r="A189" s="267" t="s">
        <v>0</v>
      </c>
      <c r="B189" s="268"/>
      <c r="C189" s="268"/>
      <c r="D189" s="268"/>
      <c r="E189" s="268"/>
      <c r="F189" s="269"/>
      <c r="G189" s="41">
        <v>0</v>
      </c>
      <c r="H189" s="222">
        <f t="shared" si="4"/>
        <v>0</v>
      </c>
      <c r="I189" s="223"/>
      <c r="J189" s="35"/>
    </row>
    <row r="190" spans="1:11" hidden="1" x14ac:dyDescent="0.25">
      <c r="A190" s="267" t="s">
        <v>0</v>
      </c>
      <c r="B190" s="268"/>
      <c r="C190" s="268"/>
      <c r="D190" s="268"/>
      <c r="E190" s="268"/>
      <c r="F190" s="269"/>
      <c r="G190" s="41">
        <v>0</v>
      </c>
      <c r="H190" s="222">
        <f t="shared" si="4"/>
        <v>0</v>
      </c>
      <c r="I190" s="223"/>
      <c r="J190" s="35"/>
      <c r="K190" s="42"/>
    </row>
    <row r="191" spans="1:11" ht="15.75" hidden="1" thickBot="1" x14ac:dyDescent="0.3">
      <c r="A191" s="259" t="s">
        <v>148</v>
      </c>
      <c r="B191" s="260"/>
      <c r="C191" s="260"/>
      <c r="D191" s="260"/>
      <c r="E191" s="260"/>
      <c r="F191" s="261"/>
      <c r="G191" s="95">
        <f>SUMPRODUCT((((((((($B6="Napierville")*($K7:$K21)+($B6="Napierville")*($M7:$M21))+($B26="Napierville")*($K27:$K41)+($B26="Napierville")*($M27:$M41))+($B46="Napierville")*($K47:$K61)+($B46="Napierville")*($M47:$M61))+($B66="Napierville")*($K67:$K81)+($B66="Napierville")*($M67:$M81))+($B86="Napierville")*($K87:$K101)+($B86="Napierville")*($M87:$M101))+($B106="Napierville")*($K107:$K121)+($B106="Napierville")*($M107:$M121))+($B126="Napierville")*($K127:$K141)+($B126="Napierville")*($M127:$M141)))</f>
        <v>0</v>
      </c>
      <c r="H191" s="244">
        <f t="shared" si="4"/>
        <v>0</v>
      </c>
      <c r="I191" s="244"/>
      <c r="J191" s="35"/>
    </row>
    <row r="192" spans="1:11" ht="15.75" hidden="1" thickTop="1" x14ac:dyDescent="0.25">
      <c r="A192" s="216" t="s">
        <v>74</v>
      </c>
      <c r="B192" s="216"/>
      <c r="C192" s="216"/>
      <c r="D192" s="216"/>
      <c r="E192" s="216"/>
      <c r="F192" s="216"/>
      <c r="G192" s="217"/>
      <c r="H192" s="231">
        <f>SUMPRODUCT(((((($B6="Napierville")*($H22+$H23+$I22+I23)+($B26="Napierville")*($H42+$H43+$I42+$I43))+($B46="Napierville")*($H62+$H63+$I62+$I63)))+($B66="Napierville")*($H82+$H83+$I82+$I83)+($B86="Napierville")*($H102+$H103+$I102+$I103)+($B106="Napierville")*($H122+$H123+$I122+$I123)+($B126="Napierville")*($H142+$H143+$I142+$I143)+(H181+H182+H183+H184+H185+H186+H187+H188+H189+H190+H191)))</f>
        <v>0</v>
      </c>
      <c r="I192" s="232"/>
      <c r="J192" s="35"/>
    </row>
    <row r="193" spans="1:11" hidden="1" x14ac:dyDescent="0.25">
      <c r="A193" s="80"/>
      <c r="B193" s="80"/>
      <c r="C193" s="172"/>
      <c r="D193" s="172"/>
      <c r="E193" s="172"/>
      <c r="F193" s="89" t="s">
        <v>121</v>
      </c>
      <c r="G193" s="40">
        <v>0</v>
      </c>
      <c r="H193" s="220">
        <f>H192*G193</f>
        <v>0</v>
      </c>
      <c r="I193" s="221"/>
      <c r="J193" s="35"/>
    </row>
    <row r="194" spans="1:11" hidden="1" x14ac:dyDescent="0.25">
      <c r="A194" s="39"/>
      <c r="B194" s="39"/>
      <c r="C194" s="173"/>
      <c r="D194" s="172" t="s">
        <v>0</v>
      </c>
      <c r="E194" s="172"/>
      <c r="F194" s="89" t="s">
        <v>0</v>
      </c>
      <c r="G194" s="40" t="s">
        <v>0</v>
      </c>
      <c r="H194" s="83"/>
      <c r="I194" s="83"/>
      <c r="J194" s="35"/>
    </row>
    <row r="195" spans="1:11" hidden="1" x14ac:dyDescent="0.25">
      <c r="A195" s="39"/>
      <c r="B195" s="39"/>
      <c r="C195" s="173"/>
      <c r="D195" s="173"/>
      <c r="E195" s="173"/>
      <c r="F195" s="65"/>
      <c r="G195" s="40"/>
      <c r="H195" s="83"/>
      <c r="I195" s="83"/>
      <c r="J195" s="35"/>
    </row>
    <row r="196" spans="1:11" hidden="1" x14ac:dyDescent="0.25">
      <c r="A196" s="117" t="s">
        <v>110</v>
      </c>
      <c r="B196" s="82"/>
      <c r="C196" s="51"/>
      <c r="D196" s="51"/>
      <c r="E196" s="51"/>
      <c r="F196" s="106"/>
      <c r="G196" s="82"/>
      <c r="H196" s="107"/>
      <c r="I196" s="107"/>
      <c r="J196" s="35"/>
    </row>
    <row r="197" spans="1:11" hidden="1" x14ac:dyDescent="0.25">
      <c r="A197" s="118" t="s">
        <v>114</v>
      </c>
      <c r="B197" s="37"/>
      <c r="C197" s="51"/>
      <c r="D197" s="51"/>
      <c r="E197" s="51"/>
      <c r="F197" s="38"/>
      <c r="G197" s="31" t="s">
        <v>2</v>
      </c>
      <c r="H197" s="233" t="s">
        <v>107</v>
      </c>
      <c r="I197" s="233"/>
      <c r="J197" s="35"/>
    </row>
    <row r="198" spans="1:11" hidden="1" x14ac:dyDescent="0.25">
      <c r="A198" s="267" t="s">
        <v>0</v>
      </c>
      <c r="B198" s="268"/>
      <c r="C198" s="268"/>
      <c r="D198" s="268"/>
      <c r="E198" s="268"/>
      <c r="F198" s="269"/>
      <c r="G198" s="41">
        <v>0</v>
      </c>
      <c r="H198" s="222">
        <f>G198/60</f>
        <v>0</v>
      </c>
      <c r="I198" s="223"/>
      <c r="J198" s="35"/>
    </row>
    <row r="199" spans="1:11" hidden="1" x14ac:dyDescent="0.25">
      <c r="A199" s="267" t="s">
        <v>0</v>
      </c>
      <c r="B199" s="268"/>
      <c r="C199" s="268"/>
      <c r="D199" s="268"/>
      <c r="E199" s="268"/>
      <c r="F199" s="269"/>
      <c r="G199" s="41">
        <v>0</v>
      </c>
      <c r="H199" s="222">
        <f t="shared" ref="H199:H207" si="5">G199/60</f>
        <v>0</v>
      </c>
      <c r="I199" s="223"/>
      <c r="J199" s="35"/>
    </row>
    <row r="200" spans="1:11" hidden="1" x14ac:dyDescent="0.25">
      <c r="A200" s="267" t="s">
        <v>0</v>
      </c>
      <c r="B200" s="268"/>
      <c r="C200" s="268"/>
      <c r="D200" s="268"/>
      <c r="E200" s="268"/>
      <c r="F200" s="269"/>
      <c r="G200" s="41">
        <v>0</v>
      </c>
      <c r="H200" s="222">
        <f t="shared" si="5"/>
        <v>0</v>
      </c>
      <c r="I200" s="223"/>
      <c r="J200" s="35"/>
    </row>
    <row r="201" spans="1:11" hidden="1" x14ac:dyDescent="0.25">
      <c r="A201" s="267" t="s">
        <v>0</v>
      </c>
      <c r="B201" s="268"/>
      <c r="C201" s="268"/>
      <c r="D201" s="268"/>
      <c r="E201" s="268"/>
      <c r="F201" s="269"/>
      <c r="G201" s="41">
        <v>0</v>
      </c>
      <c r="H201" s="222">
        <f t="shared" si="5"/>
        <v>0</v>
      </c>
      <c r="I201" s="223"/>
      <c r="J201" s="35"/>
    </row>
    <row r="202" spans="1:11" hidden="1" x14ac:dyDescent="0.25">
      <c r="A202" s="267" t="s">
        <v>0</v>
      </c>
      <c r="B202" s="268"/>
      <c r="C202" s="268"/>
      <c r="D202" s="268"/>
      <c r="E202" s="268"/>
      <c r="F202" s="269"/>
      <c r="G202" s="41">
        <v>0</v>
      </c>
      <c r="H202" s="222">
        <f t="shared" si="5"/>
        <v>0</v>
      </c>
      <c r="I202" s="223"/>
      <c r="J202" s="35"/>
    </row>
    <row r="203" spans="1:11" hidden="1" x14ac:dyDescent="0.25">
      <c r="A203" s="267" t="s">
        <v>0</v>
      </c>
      <c r="B203" s="268"/>
      <c r="C203" s="268"/>
      <c r="D203" s="268"/>
      <c r="E203" s="268"/>
      <c r="F203" s="269"/>
      <c r="G203" s="41">
        <v>0</v>
      </c>
      <c r="H203" s="222">
        <f t="shared" si="5"/>
        <v>0</v>
      </c>
      <c r="I203" s="223"/>
      <c r="J203" s="35"/>
    </row>
    <row r="204" spans="1:11" hidden="1" x14ac:dyDescent="0.25">
      <c r="A204" s="267" t="s">
        <v>0</v>
      </c>
      <c r="B204" s="268"/>
      <c r="C204" s="268"/>
      <c r="D204" s="268"/>
      <c r="E204" s="268"/>
      <c r="F204" s="269"/>
      <c r="G204" s="41">
        <v>0</v>
      </c>
      <c r="H204" s="222">
        <f t="shared" si="5"/>
        <v>0</v>
      </c>
      <c r="I204" s="223"/>
      <c r="J204" s="35"/>
    </row>
    <row r="205" spans="1:11" hidden="1" x14ac:dyDescent="0.25">
      <c r="A205" s="267" t="s">
        <v>0</v>
      </c>
      <c r="B205" s="268"/>
      <c r="C205" s="268"/>
      <c r="D205" s="268"/>
      <c r="E205" s="268"/>
      <c r="F205" s="269"/>
      <c r="G205" s="41">
        <v>0</v>
      </c>
      <c r="H205" s="222">
        <f t="shared" si="5"/>
        <v>0</v>
      </c>
      <c r="I205" s="223"/>
      <c r="J205" s="35"/>
    </row>
    <row r="206" spans="1:11" hidden="1" x14ac:dyDescent="0.25">
      <c r="A206" s="267" t="s">
        <v>0</v>
      </c>
      <c r="B206" s="268"/>
      <c r="C206" s="268"/>
      <c r="D206" s="268"/>
      <c r="E206" s="268"/>
      <c r="F206" s="269"/>
      <c r="G206" s="41">
        <v>0</v>
      </c>
      <c r="H206" s="222">
        <f t="shared" si="5"/>
        <v>0</v>
      </c>
      <c r="I206" s="223"/>
      <c r="J206" s="35"/>
    </row>
    <row r="207" spans="1:11" hidden="1" x14ac:dyDescent="0.25">
      <c r="A207" s="267" t="s">
        <v>0</v>
      </c>
      <c r="B207" s="268"/>
      <c r="C207" s="268"/>
      <c r="D207" s="268"/>
      <c r="E207" s="268"/>
      <c r="F207" s="269"/>
      <c r="G207" s="41">
        <v>0</v>
      </c>
      <c r="H207" s="222">
        <f t="shared" si="5"/>
        <v>0</v>
      </c>
      <c r="I207" s="223"/>
      <c r="J207" s="35"/>
      <c r="K207" s="42"/>
    </row>
    <row r="208" spans="1:11" hidden="1" x14ac:dyDescent="0.25">
      <c r="A208" s="216" t="s">
        <v>74</v>
      </c>
      <c r="B208" s="216"/>
      <c r="C208" s="216"/>
      <c r="D208" s="216"/>
      <c r="E208" s="216"/>
      <c r="F208" s="216"/>
      <c r="G208" s="217"/>
      <c r="H208" s="218">
        <f>SUM(H198:I207)</f>
        <v>0</v>
      </c>
      <c r="I208" s="219"/>
      <c r="J208" s="35"/>
    </row>
    <row r="209" spans="1:10" hidden="1" x14ac:dyDescent="0.25">
      <c r="A209" s="80"/>
      <c r="B209" s="80"/>
      <c r="C209" s="172"/>
      <c r="D209" s="172"/>
      <c r="E209" s="172"/>
      <c r="F209" s="96" t="s">
        <v>122</v>
      </c>
      <c r="G209" s="40">
        <v>0</v>
      </c>
      <c r="H209" s="220">
        <f>H208*G209</f>
        <v>0</v>
      </c>
      <c r="I209" s="221"/>
      <c r="J209" s="35"/>
    </row>
    <row r="210" spans="1:10" x14ac:dyDescent="0.25">
      <c r="A210" s="39"/>
      <c r="B210" s="39"/>
      <c r="C210" s="173"/>
      <c r="D210" s="173"/>
      <c r="E210" s="173"/>
      <c r="F210" s="65"/>
      <c r="G210" s="40"/>
      <c r="H210" s="83"/>
      <c r="I210" s="83"/>
      <c r="J210" s="35"/>
    </row>
    <row r="211" spans="1:10" x14ac:dyDescent="0.25">
      <c r="A211" s="39"/>
      <c r="B211" s="39"/>
      <c r="C211" s="173"/>
      <c r="D211" s="173"/>
      <c r="E211" s="173"/>
      <c r="F211" s="65"/>
      <c r="G211" s="40"/>
      <c r="H211" s="83"/>
      <c r="I211" s="83"/>
      <c r="J211" s="35"/>
    </row>
    <row r="212" spans="1:10" ht="15.75" thickBot="1" x14ac:dyDescent="0.3">
      <c r="A212" s="80"/>
      <c r="B212" s="80"/>
      <c r="C212" s="172"/>
      <c r="D212" s="172"/>
      <c r="E212" s="172"/>
      <c r="F212" s="96"/>
      <c r="G212" s="93"/>
      <c r="H212" s="215" t="s">
        <v>117</v>
      </c>
      <c r="I212" s="215"/>
      <c r="J212" s="35"/>
    </row>
    <row r="213" spans="1:10" ht="15.75" thickBot="1" x14ac:dyDescent="0.3">
      <c r="A213" s="224" t="s">
        <v>116</v>
      </c>
      <c r="B213" s="224"/>
      <c r="C213" s="224"/>
      <c r="D213" s="224"/>
      <c r="E213" s="224"/>
      <c r="F213" s="224"/>
      <c r="G213" s="225"/>
      <c r="H213" s="226">
        <f>H160+H176</f>
        <v>325</v>
      </c>
      <c r="I213" s="227"/>
      <c r="J213" s="35"/>
    </row>
    <row r="214" spans="1:10" ht="15.75" thickBot="1" x14ac:dyDescent="0.3">
      <c r="A214" s="80"/>
      <c r="B214" s="80"/>
      <c r="C214" s="172"/>
      <c r="D214" s="172"/>
      <c r="E214" s="172"/>
      <c r="F214" s="96"/>
      <c r="G214" s="93"/>
      <c r="H214" s="97"/>
      <c r="I214" s="97"/>
      <c r="J214" s="35"/>
    </row>
    <row r="215" spans="1:10" ht="15.75" thickBot="1" x14ac:dyDescent="0.3">
      <c r="A215" s="224" t="s">
        <v>118</v>
      </c>
      <c r="B215" s="224"/>
      <c r="C215" s="224"/>
      <c r="D215" s="224"/>
      <c r="E215" s="224"/>
      <c r="F215" s="224"/>
      <c r="G215" s="225"/>
      <c r="H215" s="226">
        <f>H193+H209</f>
        <v>0</v>
      </c>
      <c r="I215" s="227"/>
      <c r="J215" s="35"/>
    </row>
    <row r="216" spans="1:10" x14ac:dyDescent="0.25">
      <c r="A216" s="273" t="s">
        <v>0</v>
      </c>
      <c r="B216" s="273"/>
      <c r="C216" s="273"/>
      <c r="D216" s="273"/>
      <c r="E216" s="273"/>
      <c r="F216" s="273"/>
      <c r="G216" s="273"/>
      <c r="H216" s="238" t="s">
        <v>0</v>
      </c>
      <c r="I216" s="238"/>
      <c r="J216" s="35"/>
    </row>
    <row r="217" spans="1:10" ht="15.75" thickBot="1" x14ac:dyDescent="0.3">
      <c r="A217" s="108"/>
      <c r="B217" s="108"/>
      <c r="C217" s="100"/>
      <c r="D217" s="100"/>
      <c r="E217" s="100"/>
      <c r="F217" s="109"/>
      <c r="G217" s="26"/>
      <c r="H217" s="272" t="s">
        <v>108</v>
      </c>
      <c r="I217" s="272"/>
    </row>
    <row r="218" spans="1:10" ht="15.75" thickBot="1" x14ac:dyDescent="0.3">
      <c r="A218" s="108" t="s">
        <v>0</v>
      </c>
      <c r="B218" s="108"/>
      <c r="C218" s="100"/>
      <c r="D218" s="100"/>
      <c r="E218" s="100"/>
      <c r="F218" s="110"/>
      <c r="G218" s="26"/>
      <c r="H218" s="270">
        <f>H213+H215</f>
        <v>325</v>
      </c>
      <c r="I218" s="271"/>
    </row>
    <row r="219" spans="1:10" x14ac:dyDescent="0.25">
      <c r="A219" s="2" t="s">
        <v>0</v>
      </c>
      <c r="H219" s="86" t="s">
        <v>0</v>
      </c>
      <c r="I219" s="86"/>
    </row>
  </sheetData>
  <sheetProtection formatRows="0"/>
  <mergeCells count="234">
    <mergeCell ref="A27:B27"/>
    <mergeCell ref="A28:B28"/>
    <mergeCell ref="A29:B29"/>
    <mergeCell ref="A30:B30"/>
    <mergeCell ref="A31:B31"/>
    <mergeCell ref="C106:D106"/>
    <mergeCell ref="C126:D126"/>
    <mergeCell ref="A204:F204"/>
    <mergeCell ref="A205:F205"/>
    <mergeCell ref="A159:G159"/>
    <mergeCell ref="A153:F153"/>
    <mergeCell ref="A149:F149"/>
    <mergeCell ref="A150:F150"/>
    <mergeCell ref="A151:F151"/>
    <mergeCell ref="A152:F152"/>
    <mergeCell ref="A172:F172"/>
    <mergeCell ref="A138:B138"/>
    <mergeCell ref="A139:B139"/>
    <mergeCell ref="A33:B33"/>
    <mergeCell ref="A35:B35"/>
    <mergeCell ref="A36:B36"/>
    <mergeCell ref="A37:B37"/>
    <mergeCell ref="A38:B38"/>
    <mergeCell ref="A57:B57"/>
    <mergeCell ref="A206:F206"/>
    <mergeCell ref="A173:F173"/>
    <mergeCell ref="A174:F174"/>
    <mergeCell ref="A181:F181"/>
    <mergeCell ref="A182:F182"/>
    <mergeCell ref="A183:F183"/>
    <mergeCell ref="A184:F184"/>
    <mergeCell ref="A185:F185"/>
    <mergeCell ref="A186:F186"/>
    <mergeCell ref="A187:F187"/>
    <mergeCell ref="A188:F188"/>
    <mergeCell ref="A189:F189"/>
    <mergeCell ref="A190:F190"/>
    <mergeCell ref="A198:F198"/>
    <mergeCell ref="A199:F199"/>
    <mergeCell ref="A200:F200"/>
    <mergeCell ref="A201:F201"/>
    <mergeCell ref="A202:F202"/>
    <mergeCell ref="A203:F203"/>
    <mergeCell ref="A191:F191"/>
    <mergeCell ref="C5:D5"/>
    <mergeCell ref="H5:I5"/>
    <mergeCell ref="A22:F22"/>
    <mergeCell ref="A3:B3"/>
    <mergeCell ref="A7:B7"/>
    <mergeCell ref="A8:B8"/>
    <mergeCell ref="A9:B9"/>
    <mergeCell ref="A10:B10"/>
    <mergeCell ref="A11:B11"/>
    <mergeCell ref="A12:B12"/>
    <mergeCell ref="A13:B13"/>
    <mergeCell ref="A15:B15"/>
    <mergeCell ref="A16:B16"/>
    <mergeCell ref="A17:B17"/>
    <mergeCell ref="A18:B18"/>
    <mergeCell ref="A19:B19"/>
    <mergeCell ref="A20:B20"/>
    <mergeCell ref="A21:B21"/>
    <mergeCell ref="C6:D6"/>
    <mergeCell ref="C26:D26"/>
    <mergeCell ref="C46:D46"/>
    <mergeCell ref="C66:D66"/>
    <mergeCell ref="C86:D86"/>
    <mergeCell ref="A137:B137"/>
    <mergeCell ref="J4:N4"/>
    <mergeCell ref="A1:N1"/>
    <mergeCell ref="H218:I218"/>
    <mergeCell ref="A23:F23"/>
    <mergeCell ref="A143:F143"/>
    <mergeCell ref="A42:F42"/>
    <mergeCell ref="A43:F43"/>
    <mergeCell ref="A62:F62"/>
    <mergeCell ref="A63:F63"/>
    <mergeCell ref="A82:F82"/>
    <mergeCell ref="A83:F83"/>
    <mergeCell ref="A102:F102"/>
    <mergeCell ref="A103:F103"/>
    <mergeCell ref="H166:I166"/>
    <mergeCell ref="H167:I167"/>
    <mergeCell ref="H149:I149"/>
    <mergeCell ref="H164:I164"/>
    <mergeCell ref="H156:I156"/>
    <mergeCell ref="A148:F148"/>
    <mergeCell ref="A154:F154"/>
    <mergeCell ref="A155:F155"/>
    <mergeCell ref="H159:I159"/>
    <mergeCell ref="A122:F122"/>
    <mergeCell ref="A123:F123"/>
    <mergeCell ref="A142:F142"/>
    <mergeCell ref="H147:I147"/>
    <mergeCell ref="H148:I148"/>
    <mergeCell ref="H157:I157"/>
    <mergeCell ref="H158:I158"/>
    <mergeCell ref="H150:I150"/>
    <mergeCell ref="H151:I151"/>
    <mergeCell ref="H152:I152"/>
    <mergeCell ref="H154:I154"/>
    <mergeCell ref="H155:I155"/>
    <mergeCell ref="H153:I153"/>
    <mergeCell ref="A128:B128"/>
    <mergeCell ref="A156:F156"/>
    <mergeCell ref="A157:F157"/>
    <mergeCell ref="A140:B140"/>
    <mergeCell ref="A141:B141"/>
    <mergeCell ref="A135:B135"/>
    <mergeCell ref="A136:B136"/>
    <mergeCell ref="A158:F158"/>
    <mergeCell ref="H198:I198"/>
    <mergeCell ref="H199:I199"/>
    <mergeCell ref="H200:I200"/>
    <mergeCell ref="H190:I190"/>
    <mergeCell ref="H191:I191"/>
    <mergeCell ref="H193:I193"/>
    <mergeCell ref="H197:I197"/>
    <mergeCell ref="H176:I176"/>
    <mergeCell ref="H172:I172"/>
    <mergeCell ref="H174:I174"/>
    <mergeCell ref="H186:I186"/>
    <mergeCell ref="H187:I187"/>
    <mergeCell ref="H188:I188"/>
    <mergeCell ref="H189:I189"/>
    <mergeCell ref="H192:I192"/>
    <mergeCell ref="H175:I175"/>
    <mergeCell ref="H171:I171"/>
    <mergeCell ref="H173:I173"/>
    <mergeCell ref="H165:I165"/>
    <mergeCell ref="A192:G192"/>
    <mergeCell ref="H169:I169"/>
    <mergeCell ref="H170:I170"/>
    <mergeCell ref="A165:F165"/>
    <mergeCell ref="A166:F166"/>
    <mergeCell ref="A167:F167"/>
    <mergeCell ref="A168:F168"/>
    <mergeCell ref="A169:F169"/>
    <mergeCell ref="A170:F170"/>
    <mergeCell ref="A171:F171"/>
    <mergeCell ref="H217:I217"/>
    <mergeCell ref="H207:I207"/>
    <mergeCell ref="A208:G208"/>
    <mergeCell ref="H208:I208"/>
    <mergeCell ref="H209:I209"/>
    <mergeCell ref="A216:G216"/>
    <mergeCell ref="H216:I216"/>
    <mergeCell ref="H215:I215"/>
    <mergeCell ref="A215:G215"/>
    <mergeCell ref="A213:G213"/>
    <mergeCell ref="H213:I213"/>
    <mergeCell ref="H212:I212"/>
    <mergeCell ref="A207:F207"/>
    <mergeCell ref="A77:B77"/>
    <mergeCell ref="A78:B78"/>
    <mergeCell ref="A79:B79"/>
    <mergeCell ref="A80:B80"/>
    <mergeCell ref="A73:B73"/>
    <mergeCell ref="A75:B75"/>
    <mergeCell ref="A67:B67"/>
    <mergeCell ref="A68:B68"/>
    <mergeCell ref="A69:B69"/>
    <mergeCell ref="H206:I206"/>
    <mergeCell ref="H204:I204"/>
    <mergeCell ref="H205:I205"/>
    <mergeCell ref="H201:I201"/>
    <mergeCell ref="H202:I202"/>
    <mergeCell ref="H168:I168"/>
    <mergeCell ref="H203:I203"/>
    <mergeCell ref="A87:B87"/>
    <mergeCell ref="A88:B88"/>
    <mergeCell ref="A89:B89"/>
    <mergeCell ref="A90:B90"/>
    <mergeCell ref="H180:I180"/>
    <mergeCell ref="H181:I181"/>
    <mergeCell ref="H182:I182"/>
    <mergeCell ref="H183:I183"/>
    <mergeCell ref="H184:I184"/>
    <mergeCell ref="H185:I185"/>
    <mergeCell ref="A100:B100"/>
    <mergeCell ref="A101:B101"/>
    <mergeCell ref="A91:B91"/>
    <mergeCell ref="A92:B92"/>
    <mergeCell ref="A93:B93"/>
    <mergeCell ref="H160:I160"/>
    <mergeCell ref="A175:G175"/>
    <mergeCell ref="A95:B95"/>
    <mergeCell ref="A96:B96"/>
    <mergeCell ref="A32:B32"/>
    <mergeCell ref="A49:B49"/>
    <mergeCell ref="A50:B50"/>
    <mergeCell ref="A51:B51"/>
    <mergeCell ref="A76:B76"/>
    <mergeCell ref="A52:B52"/>
    <mergeCell ref="A53:B53"/>
    <mergeCell ref="A39:B39"/>
    <mergeCell ref="A40:B40"/>
    <mergeCell ref="A41:B41"/>
    <mergeCell ref="A47:B47"/>
    <mergeCell ref="A48:B48"/>
    <mergeCell ref="A60:B60"/>
    <mergeCell ref="A61:B61"/>
    <mergeCell ref="A70:B70"/>
    <mergeCell ref="A71:B71"/>
    <mergeCell ref="A72:B72"/>
    <mergeCell ref="A55:B55"/>
    <mergeCell ref="A56:B56"/>
    <mergeCell ref="A58:B58"/>
    <mergeCell ref="A59:B59"/>
    <mergeCell ref="A81:B81"/>
    <mergeCell ref="A2:N2"/>
    <mergeCell ref="A129:B129"/>
    <mergeCell ref="A130:B130"/>
    <mergeCell ref="A131:B131"/>
    <mergeCell ref="A132:B132"/>
    <mergeCell ref="A133:B133"/>
    <mergeCell ref="A118:B118"/>
    <mergeCell ref="A119:B119"/>
    <mergeCell ref="A120:B120"/>
    <mergeCell ref="A121:B121"/>
    <mergeCell ref="A127:B127"/>
    <mergeCell ref="A112:B112"/>
    <mergeCell ref="A113:B113"/>
    <mergeCell ref="A115:B115"/>
    <mergeCell ref="A116:B116"/>
    <mergeCell ref="A117:B117"/>
    <mergeCell ref="A107:B107"/>
    <mergeCell ref="A108:B108"/>
    <mergeCell ref="A109:B109"/>
    <mergeCell ref="A110:B110"/>
    <mergeCell ref="A111:B111"/>
    <mergeCell ref="A97:B97"/>
    <mergeCell ref="A98:B98"/>
    <mergeCell ref="A99:B99"/>
  </mergeCells>
  <pageMargins left="0.70866141732283505" right="0.70866141732283505" top="0.74803149606299202" bottom="0.74803149606299202" header="0.31496062992126" footer="0.31496062992126"/>
  <pageSetup orientation="landscape" horizontalDpi="4294967294" verticalDpi="0" r:id="rId1"/>
  <headerFooter differentFirst="1">
    <oddHeader>&amp;L&amp;"-,Gras italique" &amp;C&amp;"+,Gras italique"&amp;8Présences 2016
Paie : 20</oddHeader>
    <oddFooter xml:space="preserve">&amp;C &amp;P / 7
&amp;R </oddFooter>
    <firstHeader xml:space="preserve">&amp;L&amp;"-,Gras" &amp;C&amp;"-,Gras italique"&amp;16 </firstHeader>
    <firstFooter xml:space="preserve">&amp;C </first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20</vt:i4>
      </vt:variant>
      <vt:variant>
        <vt:lpstr>Plages nommées</vt:lpstr>
      </vt:variant>
      <vt:variant>
        <vt:i4>1</vt:i4>
      </vt:variant>
    </vt:vector>
  </HeadingPairs>
  <TitlesOfParts>
    <vt:vector size="21"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'1'!Zone_d_impression</vt:lpstr>
    </vt:vector>
  </TitlesOfParts>
  <Company>Egan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Home</cp:lastModifiedBy>
  <cp:lastPrinted>2016-09-13T23:54:53Z</cp:lastPrinted>
  <dcterms:created xsi:type="dcterms:W3CDTF">2012-10-08T14:19:56Z</dcterms:created>
  <dcterms:modified xsi:type="dcterms:W3CDTF">2016-09-22T17:37:34Z</dcterms:modified>
</cp:coreProperties>
</file>