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334" documentId="104_{64333127-AF1B-484B-92BA-0DCD028ADFF0}" xr6:coauthVersionLast="41" xr6:coauthVersionMax="41" xr10:uidLastSave="{23834CD8-ABE7-4C01-AB2A-9AB8FEBE34D0}"/>
  <bookViews>
    <workbookView xWindow="28680" yWindow="-120" windowWidth="19440" windowHeight="15000" tabRatio="602" xr2:uid="{00000000-000D-0000-FFFF-FFFF00000000}"/>
  </bookViews>
  <sheets>
    <sheet name="Formulaire" sheetId="6" r:id="rId1"/>
    <sheet name="Paiements" sheetId="2" r:id="rId2"/>
    <sheet name="Reçu impôt 2019" sheetId="4" r:id="rId3"/>
    <sheet name="Reçu impôt 2020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6" l="1"/>
  <c r="D31" i="6" l="1"/>
  <c r="D30" i="6"/>
  <c r="D29" i="6"/>
  <c r="D28" i="6"/>
  <c r="F21" i="4" l="1"/>
  <c r="D22" i="4"/>
  <c r="D20" i="4"/>
  <c r="C20" i="4"/>
  <c r="B20" i="4"/>
  <c r="A20" i="4"/>
  <c r="A14" i="4"/>
  <c r="A13" i="4"/>
  <c r="A12" i="4"/>
  <c r="A11" i="4"/>
  <c r="B13" i="5"/>
  <c r="B12" i="5"/>
  <c r="G6" i="2" l="1"/>
  <c r="G5" i="2"/>
  <c r="E5" i="2"/>
  <c r="B6" i="2"/>
  <c r="B5" i="2"/>
  <c r="B4" i="2"/>
  <c r="E3" i="2"/>
  <c r="B3" i="2"/>
  <c r="B22" i="6" l="1"/>
  <c r="G22" i="6"/>
  <c r="H22" i="6" l="1"/>
  <c r="I2" i="6"/>
  <c r="I28" i="6" l="1"/>
  <c r="H23" i="6" l="1"/>
  <c r="H24" i="6" l="1"/>
  <c r="C28" i="6" s="1"/>
  <c r="F28" i="6" s="1"/>
  <c r="C30" i="6"/>
  <c r="C31" i="6"/>
  <c r="C29" i="6"/>
  <c r="G29" i="6" l="1"/>
  <c r="F29" i="6"/>
  <c r="G31" i="6"/>
  <c r="F31" i="6"/>
  <c r="G30" i="6"/>
  <c r="F30" i="6"/>
  <c r="C9" i="2"/>
  <c r="C45" i="2" l="1"/>
  <c r="F21" i="5" l="1"/>
  <c r="F23" i="4"/>
</calcChain>
</file>

<file path=xl/sharedStrings.xml><?xml version="1.0" encoding="utf-8"?>
<sst xmlns="http://schemas.openxmlformats.org/spreadsheetml/2006/main" count="268" uniqueCount="111">
  <si>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</si>
  <si>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</si>
  <si>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</si>
  <si>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</si>
  <si>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</si>
  <si>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</si>
  <si>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</si>
  <si>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</si>
  <si>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École de musique Jocelyne Laberge                NEQ :</t>
  </si>
  <si>
    <t>Châteauguay</t>
  </si>
  <si>
    <t>J6J 2R4</t>
  </si>
  <si>
    <t>Nom du payeur :</t>
  </si>
  <si>
    <t>Ste-Clotilde, Qc</t>
  </si>
  <si>
    <t>J0L 1W0</t>
  </si>
  <si>
    <t>Nom des enfants</t>
  </si>
  <si>
    <t>Date de naissance</t>
  </si>
  <si>
    <t>Service</t>
  </si>
  <si>
    <t>Dates</t>
  </si>
  <si>
    <t>Montant</t>
  </si>
  <si>
    <t>Nombre de semaines</t>
  </si>
  <si>
    <t>Mary-Ann Holmes</t>
  </si>
  <si>
    <t>02-07-2006</t>
  </si>
  <si>
    <t>Cours de guitare</t>
  </si>
  <si>
    <t>Janvier à juin 2018</t>
  </si>
  <si>
    <t>Inscription</t>
  </si>
  <si>
    <t>Cours de violon</t>
  </si>
  <si>
    <t>Sept à déc 2018</t>
  </si>
  <si>
    <t>TOTAL</t>
  </si>
  <si>
    <t>Pour informations : Brigitte Rivet 450-741-7476</t>
  </si>
  <si>
    <t>PAIEMENTS</t>
  </si>
  <si>
    <t xml:space="preserve">Élève: </t>
  </si>
  <si>
    <t xml:space="preserve"> 2019-2020</t>
  </si>
  <si>
    <t>DATES</t>
  </si>
  <si>
    <t>INITIALES</t>
  </si>
  <si>
    <t>Reçu 2019</t>
  </si>
  <si>
    <t>Reçu 2020</t>
  </si>
  <si>
    <t>Ville</t>
  </si>
  <si>
    <t>Âge</t>
  </si>
  <si>
    <t>Cours choisi</t>
  </si>
  <si>
    <t>Jour</t>
  </si>
  <si>
    <t>Heure</t>
  </si>
  <si>
    <t>Disponibilités</t>
  </si>
  <si>
    <t>Coûts</t>
  </si>
  <si>
    <t>REMARQUES</t>
  </si>
  <si>
    <t>Nombre de cours</t>
  </si>
  <si>
    <t>Août</t>
  </si>
  <si>
    <t>Sept</t>
  </si>
  <si>
    <t>Oct</t>
  </si>
  <si>
    <t>Nov</t>
  </si>
  <si>
    <t>Déc</t>
  </si>
  <si>
    <t xml:space="preserve">  </t>
  </si>
  <si>
    <t>Juin</t>
  </si>
  <si>
    <t>CHÈQUES</t>
  </si>
  <si>
    <t>RECUS</t>
  </si>
  <si>
    <t>Juill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</si>
  <si>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</si>
  <si>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</si>
  <si>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</si>
  <si>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</si>
  <si>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</si>
  <si>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</si>
  <si>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</si>
  <si>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Début</t>
  </si>
  <si>
    <t>Fin</t>
  </si>
  <si>
    <t>1 paiement</t>
  </si>
  <si>
    <t>2 paiement</t>
  </si>
  <si>
    <t>4 paiement</t>
  </si>
  <si>
    <t>9 paiement</t>
  </si>
  <si>
    <t>Durée</t>
  </si>
  <si>
    <t>Autres paiements sans inscription</t>
  </si>
  <si>
    <t xml:space="preserve">              Modalités de paiement               </t>
  </si>
  <si>
    <t>Inscription avec 1é paiement</t>
  </si>
  <si>
    <t>Nom de l'enfant</t>
  </si>
  <si>
    <t>Code Postal</t>
  </si>
  <si>
    <t>Rabais sur  un seul paiement</t>
  </si>
  <si>
    <t>30 minutes</t>
  </si>
  <si>
    <t>45 minutes</t>
  </si>
  <si>
    <t>60 minutes</t>
  </si>
  <si>
    <t>75 minutes</t>
  </si>
  <si>
    <t>90 minutes</t>
  </si>
  <si>
    <t>Martin Caron</t>
  </si>
  <si>
    <t>Piano</t>
  </si>
  <si>
    <t>lundi</t>
  </si>
  <si>
    <t>15h.30</t>
  </si>
  <si>
    <t>3 déc</t>
  </si>
  <si>
    <t>4 déc</t>
  </si>
  <si>
    <t xml:space="preserve">                2019-2020</t>
  </si>
  <si>
    <t/>
  </si>
  <si>
    <t xml:space="preserve">             Tél</t>
  </si>
  <si>
    <t xml:space="preserve">              Cel</t>
  </si>
  <si>
    <t>Nom de famille</t>
  </si>
  <si>
    <t xml:space="preserve">                        COURS PRIVÉS</t>
  </si>
  <si>
    <t>Couriel</t>
  </si>
  <si>
    <t>Prof</t>
  </si>
  <si>
    <t>Minutes</t>
  </si>
  <si>
    <t xml:space="preserve">           Minutes</t>
  </si>
  <si>
    <t>Bonjour.</t>
  </si>
  <si>
    <t xml:space="preserve">Je voudrais que quand il y a un X </t>
  </si>
  <si>
    <t>Coûts spécials</t>
  </si>
  <si>
    <r>
      <t xml:space="preserve">Début : </t>
    </r>
    <r>
      <rPr>
        <sz val="7"/>
        <color theme="1"/>
        <rFont val="Arial Narrow"/>
        <family val="2"/>
      </rPr>
      <t>31 aout 2019.</t>
    </r>
  </si>
  <si>
    <r>
      <t xml:space="preserve"> </t>
    </r>
    <r>
      <rPr>
        <b/>
        <sz val="7"/>
        <color theme="1"/>
        <rFont val="Arial Narrow"/>
        <family val="2"/>
      </rPr>
      <t>Fin</t>
    </r>
    <r>
      <rPr>
        <sz val="7"/>
        <color theme="1"/>
        <rFont val="Arial Narrow"/>
        <family val="2"/>
      </rPr>
      <t xml:space="preserve"> 1é juin 2019 élèves du mardi au samedi. 9-10 juin du dimanche ,lundi.  </t>
    </r>
    <r>
      <rPr>
        <b/>
        <sz val="7"/>
        <color theme="1"/>
        <rFont val="Arial Narrow"/>
        <family val="2"/>
      </rPr>
      <t>Congés</t>
    </r>
    <r>
      <rPr>
        <sz val="7"/>
        <color theme="1"/>
        <rFont val="Arial Narrow"/>
        <family val="2"/>
      </rPr>
      <t xml:space="preserve"> 2 et 3 sept. 23 déc 2018 au 5 jan 2019, 3 au 9 mars 2019, 19 au 22 avril 2019</t>
    </r>
  </si>
  <si>
    <t>mm</t>
  </si>
  <si>
    <t>^poiu</t>
  </si>
  <si>
    <t>lkhj;lkj</t>
  </si>
  <si>
    <t>Tél</t>
  </si>
  <si>
    <t>Cel</t>
  </si>
  <si>
    <t>cours</t>
  </si>
  <si>
    <t>Professeur</t>
  </si>
  <si>
    <t>m</t>
  </si>
  <si>
    <t>École de musique Jocelyne Laberge                      NEQ :</t>
  </si>
  <si>
    <t>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</si>
</sst>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#,##0\ [$$-C0C]_);[Red]\(#,##0\ [$$-C0C]\)"/>
    <numFmt numFmtId="167" formatCode="_ * #,##0.00_)\ [$$-C0C]_ ;_ * \(#,##0.00\)\ [$$-C0C]_ ;_ * &quot;-&quot;??_)\ [$$-C0C]_ ;_ @_ "/>
    <numFmt numFmtId="168" formatCode="_([$$-409]* #,##0.00_);_([$$-409]* \(#,##0.00\);_([$$-409]* &quot;-&quot;??_);_(@_)"/>
    <numFmt numFmtId="169" formatCode="&quot;$&quot;#,##0.00"/>
    <numFmt numFmtId="170" formatCode="[&lt;=9999999]###\-####;###\-###\-####"/>
    <numFmt numFmtId="171" formatCode="[$-409]d\-mmm\-yyyy;@"/>
  </numFmts>
  <fonts count="3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i/>
      <sz val="20"/>
      <color rgb="FFFF0000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sz val="1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0"/>
      <color theme="1"/>
      <name val="Calibri"/>
      <family val="2"/>
      <scheme val="minor"/>
    </font>
    <font>
      <sz val="18"/>
      <color rgb="FFFF0000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sz val="11"/>
      <color rgb="FFFF0000"/>
      <name val="Calibri"/>
      <family val="2"/>
      <scheme val="minor"/>
    </font>
    <font>
      <b/>
      <sz val="10"/>
      <color theme="9" tint="-0.249977111117893"/>
      <name val="Arial Narrow"/>
      <family val="2"/>
    </font>
    <font>
      <b/>
      <sz val="10"/>
      <color theme="8" tint="-0.249977111117893"/>
      <name val="Arial Narrow"/>
      <family val="2"/>
    </font>
    <font>
      <sz val="14"/>
      <color theme="1"/>
      <name val="Calibri"/>
      <family val="2"/>
      <scheme val="minor"/>
    </font>
    <font>
      <b/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0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165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164" fontId="0" fillId="0" borderId="0" xfId="0" applyNumberFormat="1"/>
    <xf numFmtId="16" fontId="0" fillId="0" borderId="0" xfId="0" applyNumberFormat="1" applyAlignment="1">
      <alignment horizontal="right"/>
    </xf>
    <xf numFmtId="166" fontId="0" fillId="0" borderId="2" xfId="0" applyNumberFormat="1" applyBorder="1"/>
    <xf numFmtId="15" fontId="1" fillId="0" borderId="0" xfId="0" applyNumberFormat="1" applyFont="1"/>
    <xf numFmtId="166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167" fontId="0" fillId="0" borderId="0" xfId="0" applyNumberFormat="1"/>
    <xf numFmtId="0" fontId="0" fillId="0" borderId="3" xfId="0" applyBorder="1"/>
    <xf numFmtId="167" fontId="0" fillId="0" borderId="3" xfId="0" applyNumberFormat="1" applyBorder="1"/>
    <xf numFmtId="0" fontId="0" fillId="0" borderId="3" xfId="0" applyBorder="1" applyAlignment="1">
      <alignment horizontal="center"/>
    </xf>
    <xf numFmtId="0" fontId="0" fillId="2" borderId="3" xfId="0" applyFill="1" applyBorder="1"/>
    <xf numFmtId="167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7" fontId="0" fillId="2" borderId="3" xfId="0" applyNumberFormat="1" applyFill="1" applyBorder="1"/>
    <xf numFmtId="167" fontId="0" fillId="0" borderId="3" xfId="0" applyNumberFormat="1" applyBorder="1" applyAlignment="1">
      <alignment horizontal="center"/>
    </xf>
    <xf numFmtId="0" fontId="0" fillId="3" borderId="3" xfId="0" applyFill="1" applyBorder="1"/>
    <xf numFmtId="167" fontId="0" fillId="3" borderId="3" xfId="0" applyNumberFormat="1" applyFill="1" applyBorder="1"/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167" fontId="10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69" fontId="10" fillId="0" borderId="0" xfId="0" applyNumberFormat="1" applyFont="1" applyAlignment="1" applyProtection="1">
      <alignment vertical="center"/>
      <protection locked="0"/>
    </xf>
    <xf numFmtId="169" fontId="10" fillId="0" borderId="0" xfId="0" applyNumberFormat="1" applyFont="1" applyAlignment="1">
      <alignment horizontal="center" vertical="center"/>
    </xf>
    <xf numFmtId="169" fontId="12" fillId="0" borderId="0" xfId="0" applyNumberFormat="1" applyFont="1" applyAlignment="1" applyProtection="1">
      <alignment horizontal="left" vertical="center"/>
      <protection locked="0"/>
    </xf>
    <xf numFmtId="169" fontId="10" fillId="0" borderId="0" xfId="0" applyNumberFormat="1" applyFont="1" applyProtection="1">
      <protection locked="0"/>
    </xf>
    <xf numFmtId="169" fontId="10" fillId="0" borderId="0" xfId="0" applyNumberFormat="1" applyFont="1" applyAlignment="1">
      <alignment horizontal="center"/>
    </xf>
    <xf numFmtId="0" fontId="10" fillId="0" borderId="0" xfId="0" applyFont="1"/>
    <xf numFmtId="0" fontId="9" fillId="0" borderId="0" xfId="0" applyFont="1" applyProtection="1">
      <protection locked="0"/>
    </xf>
    <xf numFmtId="0" fontId="8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5" borderId="13" xfId="0" applyFont="1" applyFill="1" applyBorder="1" applyAlignment="1" applyProtection="1">
      <alignment horizontal="right" vertical="center"/>
      <protection locked="0"/>
    </xf>
    <xf numFmtId="0" fontId="16" fillId="0" borderId="0" xfId="0" applyFont="1" applyAlignment="1">
      <alignment vertical="top" textRotation="30"/>
    </xf>
    <xf numFmtId="0" fontId="14" fillId="4" borderId="0" xfId="0" applyFont="1" applyFill="1" applyAlignment="1">
      <alignment horizontal="center" vertical="center" textRotation="23"/>
    </xf>
    <xf numFmtId="0" fontId="17" fillId="0" borderId="6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vertical="center"/>
    </xf>
    <xf numFmtId="0" fontId="17" fillId="0" borderId="6" xfId="0" applyFont="1" applyBorder="1" applyAlignment="1" applyProtection="1">
      <alignment horizontal="right" vertical="center"/>
      <protection locked="0"/>
    </xf>
    <xf numFmtId="0" fontId="17" fillId="0" borderId="3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67" fontId="8" fillId="0" borderId="0" xfId="0" applyNumberFormat="1" applyFont="1" applyAlignment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0" fillId="0" borderId="0" xfId="0" applyFont="1" applyAlignment="1">
      <alignment horizontal="left" vertical="center"/>
    </xf>
    <xf numFmtId="0" fontId="11" fillId="4" borderId="0" xfId="0" applyFont="1" applyFill="1" applyAlignment="1" applyProtection="1">
      <alignment horizontal="center" vertical="center"/>
      <protection locked="0"/>
    </xf>
    <xf numFmtId="0" fontId="21" fillId="0" borderId="0" xfId="0" applyFont="1"/>
    <xf numFmtId="0" fontId="0" fillId="0" borderId="0" xfId="0" applyAlignment="1">
      <alignment horizontal="center" vertical="top"/>
    </xf>
    <xf numFmtId="0" fontId="17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168" fontId="24" fillId="0" borderId="14" xfId="0" applyNumberFormat="1" applyFont="1" applyBorder="1" applyAlignment="1">
      <alignment horizontal="center" vertical="center"/>
    </xf>
    <xf numFmtId="168" fontId="24" fillId="0" borderId="4" xfId="0" applyNumberFormat="1" applyFont="1" applyBorder="1" applyAlignment="1">
      <alignment horizontal="center" vertical="center"/>
    </xf>
    <xf numFmtId="168" fontId="25" fillId="0" borderId="5" xfId="0" applyNumberFormat="1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167" fontId="12" fillId="0" borderId="16" xfId="0" applyNumberFormat="1" applyFont="1" applyBorder="1" applyAlignment="1">
      <alignment horizontal="center" vertical="center"/>
    </xf>
    <xf numFmtId="0" fontId="12" fillId="0" borderId="17" xfId="2" applyNumberFormat="1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/>
    </xf>
    <xf numFmtId="168" fontId="25" fillId="0" borderId="4" xfId="0" applyNumberFormat="1" applyFont="1" applyBorder="1" applyAlignment="1">
      <alignment vertical="center"/>
    </xf>
    <xf numFmtId="10" fontId="26" fillId="0" borderId="6" xfId="2" applyNumberFormat="1" applyFont="1" applyBorder="1" applyAlignment="1" applyProtection="1">
      <alignment horizontal="center" vertical="center"/>
      <protection locked="0"/>
    </xf>
    <xf numFmtId="0" fontId="26" fillId="5" borderId="13" xfId="0" applyFont="1" applyFill="1" applyBorder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6" fillId="0" borderId="0" xfId="0" applyFont="1" applyAlignment="1">
      <alignment horizontal="right" vertical="center"/>
    </xf>
    <xf numFmtId="168" fontId="25" fillId="0" borderId="6" xfId="0" applyNumberFormat="1" applyFont="1" applyBorder="1" applyAlignment="1">
      <alignment vertical="center"/>
    </xf>
    <xf numFmtId="0" fontId="26" fillId="0" borderId="5" xfId="0" applyFont="1" applyBorder="1" applyAlignment="1">
      <alignment horizontal="right" vertical="center"/>
    </xf>
    <xf numFmtId="167" fontId="25" fillId="0" borderId="0" xfId="0" applyNumberFormat="1" applyFont="1" applyAlignment="1" applyProtection="1">
      <alignment vertical="center"/>
      <protection locked="0"/>
    </xf>
    <xf numFmtId="0" fontId="26" fillId="0" borderId="11" xfId="0" applyFont="1" applyBorder="1" applyAlignment="1">
      <alignment horizontal="left" vertical="center"/>
    </xf>
    <xf numFmtId="0" fontId="26" fillId="5" borderId="13" xfId="0" applyFont="1" applyFill="1" applyBorder="1" applyAlignment="1" applyProtection="1">
      <alignment horizontal="left" vertical="center"/>
      <protection locked="0"/>
    </xf>
    <xf numFmtId="168" fontId="25" fillId="0" borderId="12" xfId="0" applyNumberFormat="1" applyFont="1" applyBorder="1" applyAlignment="1">
      <alignment vertical="center"/>
    </xf>
    <xf numFmtId="168" fontId="25" fillId="0" borderId="10" xfId="0" applyNumberFormat="1" applyFont="1" applyBorder="1" applyAlignment="1">
      <alignment vertical="center"/>
    </xf>
    <xf numFmtId="168" fontId="27" fillId="0" borderId="3" xfId="0" applyNumberFormat="1" applyFont="1" applyBorder="1" applyAlignment="1">
      <alignment vertical="center"/>
    </xf>
    <xf numFmtId="168" fontId="25" fillId="0" borderId="3" xfId="0" applyNumberFormat="1" applyFont="1" applyBorder="1" applyAlignment="1">
      <alignment vertical="center"/>
    </xf>
    <xf numFmtId="168" fontId="25" fillId="0" borderId="0" xfId="0" applyNumberFormat="1" applyFont="1" applyAlignment="1">
      <alignment vertical="center"/>
    </xf>
    <xf numFmtId="0" fontId="26" fillId="0" borderId="4" xfId="0" applyFont="1" applyBorder="1" applyAlignment="1" applyProtection="1">
      <alignment horizontal="center"/>
      <protection locked="0"/>
    </xf>
    <xf numFmtId="0" fontId="28" fillId="0" borderId="3" xfId="0" applyFont="1" applyBorder="1" applyAlignment="1">
      <alignment horizontal="center" vertical="center"/>
    </xf>
    <xf numFmtId="0" fontId="26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left" vertical="top"/>
      <protection locked="0"/>
    </xf>
    <xf numFmtId="169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right" vertical="center"/>
    </xf>
    <xf numFmtId="168" fontId="25" fillId="0" borderId="18" xfId="0" applyNumberFormat="1" applyFont="1" applyBorder="1" applyAlignment="1">
      <alignment vertical="center"/>
    </xf>
    <xf numFmtId="168" fontId="12" fillId="0" borderId="19" xfId="0" applyNumberFormat="1" applyFont="1" applyBorder="1" applyAlignment="1">
      <alignment horizontal="center" vertical="center"/>
    </xf>
    <xf numFmtId="0" fontId="26" fillId="5" borderId="13" xfId="0" applyFont="1" applyFill="1" applyBorder="1" applyAlignment="1" applyProtection="1">
      <alignment horizontal="center" vertical="center"/>
      <protection locked="0"/>
    </xf>
    <xf numFmtId="168" fontId="12" fillId="0" borderId="20" xfId="2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9" fillId="0" borderId="0" xfId="0" applyFont="1"/>
    <xf numFmtId="0" fontId="10" fillId="0" borderId="5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  <xf numFmtId="0" fontId="28" fillId="0" borderId="4" xfId="0" applyFont="1" applyBorder="1" applyAlignment="1">
      <alignment horizontal="center" vertical="center"/>
    </xf>
    <xf numFmtId="168" fontId="12" fillId="0" borderId="4" xfId="0" applyNumberFormat="1" applyFont="1" applyBorder="1" applyAlignment="1">
      <alignment vertical="center"/>
    </xf>
    <xf numFmtId="168" fontId="12" fillId="0" borderId="14" xfId="0" applyNumberFormat="1" applyFont="1" applyBorder="1" applyAlignment="1">
      <alignment vertical="center"/>
    </xf>
    <xf numFmtId="168" fontId="12" fillId="0" borderId="4" xfId="0" applyNumberFormat="1" applyFont="1" applyBorder="1" applyAlignment="1">
      <alignment horizontal="center" vertical="center"/>
    </xf>
    <xf numFmtId="168" fontId="12" fillId="0" borderId="22" xfId="0" applyNumberFormat="1" applyFont="1" applyBorder="1" applyAlignment="1">
      <alignment horizontal="center"/>
    </xf>
    <xf numFmtId="0" fontId="10" fillId="2" borderId="24" xfId="0" applyFont="1" applyFill="1" applyBorder="1" applyAlignment="1" applyProtection="1">
      <alignment horizontal="center" vertical="center"/>
      <protection locked="0"/>
    </xf>
    <xf numFmtId="0" fontId="10" fillId="4" borderId="26" xfId="0" applyFont="1" applyFill="1" applyBorder="1" applyAlignment="1" applyProtection="1">
      <alignment horizontal="center" vertical="center"/>
      <protection locked="0"/>
    </xf>
    <xf numFmtId="0" fontId="10" fillId="0" borderId="23" xfId="0" applyFont="1" applyBorder="1" applyAlignment="1">
      <alignment horizontal="center" vertical="center"/>
    </xf>
    <xf numFmtId="0" fontId="8" fillId="5" borderId="29" xfId="0" applyFont="1" applyFill="1" applyBorder="1" applyAlignment="1" applyProtection="1">
      <alignment horizontal="center" vertical="center"/>
      <protection locked="0"/>
    </xf>
    <xf numFmtId="168" fontId="30" fillId="0" borderId="3" xfId="1" applyNumberFormat="1" applyFont="1" applyBorder="1" applyAlignment="1" applyProtection="1">
      <alignment vertical="center"/>
      <protection locked="0"/>
    </xf>
    <xf numFmtId="168" fontId="26" fillId="0" borderId="3" xfId="0" applyNumberFormat="1" applyFont="1" applyBorder="1" applyAlignment="1">
      <alignment horizontal="right" vertical="center"/>
    </xf>
    <xf numFmtId="0" fontId="19" fillId="0" borderId="0" xfId="0" applyFont="1" applyAlignment="1">
      <alignment horizontal="left" vertical="center"/>
    </xf>
    <xf numFmtId="168" fontId="0" fillId="0" borderId="3" xfId="0" applyNumberFormat="1" applyBorder="1" applyAlignment="1">
      <alignment horizontal="center"/>
    </xf>
    <xf numFmtId="168" fontId="0" fillId="2" borderId="3" xfId="0" applyNumberFormat="1" applyFill="1" applyBorder="1"/>
    <xf numFmtId="168" fontId="0" fillId="3" borderId="3" xfId="0" applyNumberFormat="1" applyFill="1" applyBorder="1"/>
    <xf numFmtId="168" fontId="0" fillId="2" borderId="3" xfId="0" applyNumberFormat="1" applyFill="1" applyBorder="1" applyAlignment="1">
      <alignment horizontal="center"/>
    </xf>
    <xf numFmtId="168" fontId="0" fillId="2" borderId="9" xfId="0" applyNumberFormat="1" applyFill="1" applyBorder="1"/>
    <xf numFmtId="168" fontId="0" fillId="0" borderId="6" xfId="0" applyNumberFormat="1" applyBorder="1"/>
    <xf numFmtId="168" fontId="0" fillId="0" borderId="0" xfId="0" applyNumberFormat="1" applyAlignment="1">
      <alignment horizontal="right"/>
    </xf>
    <xf numFmtId="168" fontId="0" fillId="0" borderId="0" xfId="0" applyNumberFormat="1"/>
    <xf numFmtId="168" fontId="0" fillId="0" borderId="2" xfId="0" applyNumberFormat="1" applyBorder="1"/>
    <xf numFmtId="168" fontId="32" fillId="0" borderId="0" xfId="0" applyNumberFormat="1" applyFont="1"/>
    <xf numFmtId="15" fontId="0" fillId="0" borderId="0" xfId="0" applyNumberFormat="1" applyAlignment="1">
      <alignment horizontal="center"/>
    </xf>
    <xf numFmtId="168" fontId="27" fillId="0" borderId="10" xfId="0" applyNumberFormat="1" applyFont="1" applyBorder="1" applyAlignment="1">
      <alignment vertical="center"/>
    </xf>
    <xf numFmtId="168" fontId="25" fillId="0" borderId="4" xfId="0" applyNumberFormat="1" applyFont="1" applyBorder="1" applyAlignment="1">
      <alignment horizontal="center" vertical="center"/>
    </xf>
    <xf numFmtId="168" fontId="25" fillId="0" borderId="5" xfId="0" applyNumberFormat="1" applyFont="1" applyBorder="1" applyAlignment="1">
      <alignment horizontal="center" vertical="center"/>
    </xf>
    <xf numFmtId="168" fontId="25" fillId="0" borderId="11" xfId="0" applyNumberFormat="1" applyFont="1" applyBorder="1" applyAlignment="1">
      <alignment horizontal="center" vertical="center"/>
    </xf>
    <xf numFmtId="168" fontId="25" fillId="0" borderId="1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26" fillId="0" borderId="4" xfId="0" applyFont="1" applyBorder="1" applyAlignment="1">
      <alignment horizontal="left" vertical="center"/>
    </xf>
    <xf numFmtId="0" fontId="26" fillId="0" borderId="7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  <xf numFmtId="0" fontId="25" fillId="0" borderId="21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71" fontId="10" fillId="0" borderId="4" xfId="0" applyNumberFormat="1" applyFont="1" applyBorder="1" applyAlignment="1" applyProtection="1">
      <alignment horizontal="left" vertical="center"/>
      <protection locked="0"/>
    </xf>
    <xf numFmtId="171" fontId="10" fillId="0" borderId="5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170" fontId="10" fillId="0" borderId="3" xfId="0" applyNumberFormat="1" applyFont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left"/>
    </xf>
    <xf numFmtId="0" fontId="10" fillId="0" borderId="6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22" fillId="0" borderId="0" xfId="0" applyFont="1" applyAlignment="1" applyProtection="1">
      <alignment horizontal="center" textRotation="45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8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167" fontId="26" fillId="0" borderId="5" xfId="1" applyNumberFormat="1" applyFont="1" applyBorder="1" applyAlignment="1">
      <alignment horizontal="left" vertical="center"/>
    </xf>
    <xf numFmtId="167" fontId="26" fillId="0" borderId="3" xfId="1" applyNumberFormat="1" applyFont="1" applyBorder="1" applyAlignment="1">
      <alignment horizontal="left" vertical="center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167" fontId="26" fillId="0" borderId="5" xfId="0" applyNumberFormat="1" applyFont="1" applyBorder="1" applyAlignment="1">
      <alignment horizontal="center" vertical="center"/>
    </xf>
    <xf numFmtId="167" fontId="26" fillId="0" borderId="4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68" fontId="26" fillId="0" borderId="4" xfId="0" applyNumberFormat="1" applyFont="1" applyBorder="1" applyAlignment="1">
      <alignment horizontal="center" vertical="center"/>
    </xf>
    <xf numFmtId="168" fontId="26" fillId="0" borderId="5" xfId="0" applyNumberFormat="1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left"/>
    </xf>
    <xf numFmtId="169" fontId="10" fillId="0" borderId="0" xfId="0" applyNumberFormat="1" applyFont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left" vertical="center"/>
      <protection locked="0"/>
    </xf>
    <xf numFmtId="0" fontId="13" fillId="0" borderId="10" xfId="0" applyFont="1" applyBorder="1" applyAlignment="1" applyProtection="1">
      <alignment horizontal="left" vertical="top"/>
      <protection locked="0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70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/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6" xfId="0" applyFont="1" applyBorder="1" applyAlignment="1" applyProtection="1">
      <alignment horizontal="center" vertical="center"/>
      <protection locked="0"/>
    </xf>
    <xf numFmtId="0" fontId="33" fillId="0" borderId="14" xfId="0" applyFont="1" applyBorder="1" applyAlignment="1" applyProtection="1">
      <alignment horizontal="center" vertical="center"/>
      <protection locked="0"/>
    </xf>
    <xf numFmtId="168" fontId="31" fillId="0" borderId="3" xfId="1" applyNumberFormat="1" applyFont="1" applyFill="1" applyBorder="1" applyAlignment="1" applyProtection="1">
      <alignment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31</xdr:row>
      <xdr:rowOff>44450</xdr:rowOff>
    </xdr:from>
    <xdr:to>
      <xdr:col>10</xdr:col>
      <xdr:colOff>663575</xdr:colOff>
      <xdr:row>38</xdr:row>
      <xdr:rowOff>177800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6" y="6819900"/>
          <a:ext cx="6026149" cy="1504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fond.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80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9</xdr:col>
      <xdr:colOff>0</xdr:colOff>
      <xdr:row>28</xdr:row>
      <xdr:rowOff>25400</xdr:rowOff>
    </xdr:from>
    <xdr:to>
      <xdr:col>11</xdr:col>
      <xdr:colOff>330200</xdr:colOff>
      <xdr:row>28</xdr:row>
      <xdr:rowOff>317500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5C7E930-83D9-4421-B6BC-FB3553540EEE}"/>
            </a:ext>
          </a:extLst>
        </xdr:cNvPr>
        <xdr:cNvSpPr txBox="1"/>
      </xdr:nvSpPr>
      <xdr:spPr>
        <a:xfrm>
          <a:off x="4699000" y="5791200"/>
          <a:ext cx="1308100" cy="29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/>
            <a:t>Septembre 2019</a:t>
          </a:r>
        </a:p>
      </xdr:txBody>
    </xdr:sp>
    <xdr:clientData/>
  </xdr:twoCellAnchor>
  <xdr:twoCellAnchor>
    <xdr:from>
      <xdr:col>9</xdr:col>
      <xdr:colOff>0</xdr:colOff>
      <xdr:row>28</xdr:row>
      <xdr:rowOff>317500</xdr:rowOff>
    </xdr:from>
    <xdr:to>
      <xdr:col>11</xdr:col>
      <xdr:colOff>336550</xdr:colOff>
      <xdr:row>29</xdr:row>
      <xdr:rowOff>349250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25C47B37-EDE4-433C-99E3-CFFB97A425CD}"/>
            </a:ext>
          </a:extLst>
        </xdr:cNvPr>
        <xdr:cNvSpPr txBox="1"/>
      </xdr:nvSpPr>
      <xdr:spPr>
        <a:xfrm>
          <a:off x="4699000" y="6083300"/>
          <a:ext cx="131445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700"/>
            <a:t>1</a:t>
          </a:r>
          <a:r>
            <a:rPr lang="fr-CA" sz="700" baseline="0"/>
            <a:t> sep, et 1 nov, 2019</a:t>
          </a:r>
        </a:p>
        <a:p>
          <a:r>
            <a:rPr lang="fr-CA" sz="700" baseline="0"/>
            <a:t>15 janvier, 15 mars 2020</a:t>
          </a:r>
        </a:p>
        <a:p>
          <a:endParaRPr lang="fr-CA" sz="800"/>
        </a:p>
      </xdr:txBody>
    </xdr:sp>
    <xdr:clientData/>
  </xdr:twoCellAnchor>
  <xdr:oneCellAnchor>
    <xdr:from>
      <xdr:col>9</xdr:col>
      <xdr:colOff>6350</xdr:colOff>
      <xdr:row>30</xdr:row>
      <xdr:rowOff>57150</xdr:rowOff>
    </xdr:from>
    <xdr:ext cx="1320800" cy="26670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D8436880-3B5A-442F-A871-4B978714A582}"/>
            </a:ext>
          </a:extLst>
        </xdr:cNvPr>
        <xdr:cNvSpPr txBox="1"/>
      </xdr:nvSpPr>
      <xdr:spPr>
        <a:xfrm>
          <a:off x="4597400" y="6578600"/>
          <a:ext cx="13208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1 ou l5,  sept à mai</a:t>
          </a:r>
        </a:p>
      </xdr:txBody>
    </xdr:sp>
    <xdr:clientData/>
  </xdr:oneCellAnchor>
  <xdr:twoCellAnchor>
    <xdr:from>
      <xdr:col>12</xdr:col>
      <xdr:colOff>31750</xdr:colOff>
      <xdr:row>18</xdr:row>
      <xdr:rowOff>0</xdr:rowOff>
    </xdr:from>
    <xdr:to>
      <xdr:col>17</xdr:col>
      <xdr:colOff>260350</xdr:colOff>
      <xdr:row>30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8492004-BB36-4A4F-8F69-4F8522942C6C}"/>
            </a:ext>
          </a:extLst>
        </xdr:cNvPr>
        <xdr:cNvSpPr txBox="1"/>
      </xdr:nvSpPr>
      <xdr:spPr>
        <a:xfrm>
          <a:off x="6057900" y="3473450"/>
          <a:ext cx="4038600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rgbClr val="FF0000"/>
              </a:solidFill>
            </a:rPr>
            <a:t>Changement dans mes formules et vous allez mieux comprendre</a:t>
          </a:r>
        </a:p>
        <a:p>
          <a:r>
            <a:rPr lang="fr-CA" sz="1100">
              <a:solidFill>
                <a:srgbClr val="FF0000"/>
              </a:solidFill>
            </a:rPr>
            <a:t>Regarder mes formules dans</a:t>
          </a:r>
          <a:r>
            <a:rPr lang="fr-CA" sz="1100" baseline="0">
              <a:solidFill>
                <a:srgbClr val="FF0000"/>
              </a:solidFill>
            </a:rPr>
            <a:t> G22 et F22.</a:t>
          </a:r>
        </a:p>
        <a:p>
          <a:r>
            <a:rPr lang="fr-CA" sz="1100" baseline="0">
              <a:solidFill>
                <a:srgbClr val="FF0000"/>
              </a:solidFill>
            </a:rPr>
            <a:t>J'aimerais que les deux formules soit dans G22</a:t>
          </a:r>
        </a:p>
        <a:p>
          <a:r>
            <a:rPr lang="fr-CA" sz="1100" baseline="0">
              <a:solidFill>
                <a:srgbClr val="FF0000"/>
              </a:solidFill>
            </a:rPr>
            <a:t>Je ne sais comment fusionner les deux formules en les séparant par =OU ou bien  =SI. </a:t>
          </a:r>
        </a:p>
        <a:p>
          <a:r>
            <a:rPr lang="fr-CA" sz="1100" baseline="0">
              <a:solidFill>
                <a:srgbClr val="FF0000"/>
              </a:solidFill>
            </a:rPr>
            <a:t>Donc quand je mets  dans J17 les nombres 30,45,60,75 et 90 minutes , ce sont les prix correspondant qui apparaissent . Première formule</a:t>
          </a:r>
        </a:p>
        <a:p>
          <a:endParaRPr lang="fr-CA" sz="1100">
            <a:solidFill>
              <a:srgbClr val="FF0000"/>
            </a:solidFill>
          </a:endParaRPr>
        </a:p>
        <a:p>
          <a:r>
            <a:rPr lang="fr-CA" sz="1100">
              <a:solidFill>
                <a:srgbClr val="FF0000"/>
              </a:solidFill>
            </a:rPr>
            <a:t>Donc quand c'est L17</a:t>
          </a:r>
          <a:r>
            <a:rPr lang="fr-CA" sz="1100" baseline="0">
              <a:solidFill>
                <a:srgbClr val="FF0000"/>
              </a:solidFill>
            </a:rPr>
            <a:t> c'est la deuxième formules. </a:t>
          </a:r>
        </a:p>
        <a:p>
          <a:endParaRPr lang="fr-CA" sz="1100" baseline="0">
            <a:solidFill>
              <a:srgbClr val="FF0000"/>
            </a:solidFill>
          </a:endParaRPr>
        </a:p>
        <a:p>
          <a:r>
            <a:rPr lang="fr-CA" sz="1100" baseline="0">
              <a:solidFill>
                <a:srgbClr val="FF0000"/>
              </a:solidFill>
            </a:rPr>
            <a:t>Jamais les deux en même temps</a:t>
          </a:r>
        </a:p>
        <a:p>
          <a:endParaRPr lang="fr-CA" sz="1100" baseline="0">
            <a:solidFill>
              <a:srgbClr val="FF0000"/>
            </a:solidFill>
          </a:endParaRPr>
        </a:p>
        <a:p>
          <a:r>
            <a:rPr lang="fr-CA" sz="1100" baseline="0">
              <a:solidFill>
                <a:srgbClr val="FF0000"/>
              </a:solidFill>
            </a:rPr>
            <a:t>Merci</a:t>
          </a:r>
          <a:endParaRPr lang="fr-CA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O41"/>
  <sheetViews>
    <sheetView tabSelected="1" topLeftCell="A10" zoomScale="150" zoomScaleNormal="150" workbookViewId="0">
      <selection activeCell="F22" sqref="F22"/>
    </sheetView>
  </sheetViews>
  <sheetFormatPr baseColWidth="10" defaultColWidth="11.42578125" defaultRowHeight="15" x14ac:dyDescent="0.25"/>
  <cols>
    <col min="1" max="1" width="15.28515625" customWidth="1"/>
    <col min="2" max="2" width="1.5703125" customWidth="1"/>
    <col min="3" max="3" width="9" customWidth="1"/>
    <col min="4" max="4" width="6.42578125" customWidth="1"/>
    <col min="5" max="5" width="3" customWidth="1"/>
    <col min="6" max="6" width="8.5703125" customWidth="1"/>
    <col min="7" max="7" width="9.140625" customWidth="1"/>
    <col min="8" max="8" width="9" customWidth="1"/>
    <col min="9" max="9" width="8.85546875" customWidth="1"/>
    <col min="10" max="10" width="5" customWidth="1"/>
    <col min="11" max="11" width="8.42578125" customWidth="1"/>
    <col min="12" max="12" width="5.42578125" customWidth="1"/>
  </cols>
  <sheetData>
    <row r="1" spans="1:15" ht="15" customHeight="1" x14ac:dyDescent="0.25">
      <c r="A1" s="139" t="s">
        <v>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</row>
    <row r="2" spans="1:15" ht="15.75" customHeight="1" x14ac:dyDescent="0.25">
      <c r="A2" s="49" t="s">
        <v>0</v>
      </c>
      <c r="B2" s="49"/>
      <c r="C2" s="49"/>
      <c r="D2" s="49"/>
      <c r="E2" s="49"/>
      <c r="F2" s="49"/>
      <c r="G2" s="63" t="s">
        <v>86</v>
      </c>
      <c r="H2" s="63"/>
      <c r="I2" s="158" t="str">
        <f>IF(B28="x","PAYÉ","")</f>
        <v>PAYÉ</v>
      </c>
      <c r="J2" s="54" t="s">
        <v>0</v>
      </c>
      <c r="K2" s="54" t="s">
        <v>0</v>
      </c>
      <c r="L2" s="54"/>
    </row>
    <row r="3" spans="1:15" ht="7.5" customHeight="1" x14ac:dyDescent="0.3">
      <c r="A3" s="36" t="s">
        <v>0</v>
      </c>
      <c r="B3" s="36"/>
      <c r="C3" s="36"/>
      <c r="D3" s="36"/>
      <c r="E3" s="36"/>
      <c r="F3" s="36"/>
      <c r="G3" s="159" t="s">
        <v>91</v>
      </c>
      <c r="H3" s="159"/>
      <c r="I3" s="158"/>
      <c r="J3" s="54" t="s">
        <v>0</v>
      </c>
      <c r="K3" s="54" t="s">
        <v>0</v>
      </c>
      <c r="L3" s="54"/>
    </row>
    <row r="4" spans="1:15" ht="17.25" customHeight="1" x14ac:dyDescent="0.3">
      <c r="A4" s="148" t="s">
        <v>2</v>
      </c>
      <c r="B4" s="148"/>
      <c r="C4" s="148"/>
      <c r="D4" s="148"/>
      <c r="E4" s="148"/>
      <c r="F4" s="148"/>
      <c r="G4" s="148"/>
      <c r="H4" s="35" t="s">
        <v>0</v>
      </c>
      <c r="I4" s="158"/>
      <c r="J4" s="36"/>
      <c r="K4" s="36"/>
      <c r="L4" s="36"/>
    </row>
    <row r="5" spans="1:15" ht="16.5" customHeight="1" x14ac:dyDescent="0.3">
      <c r="A5" s="35" t="s">
        <v>3</v>
      </c>
      <c r="B5" s="35"/>
      <c r="C5" s="35"/>
      <c r="D5" s="35"/>
      <c r="E5" s="35"/>
      <c r="F5" s="35"/>
      <c r="G5" s="53" t="s">
        <v>87</v>
      </c>
      <c r="H5" s="35" t="s">
        <v>0</v>
      </c>
      <c r="I5" s="154" t="s">
        <v>0</v>
      </c>
      <c r="J5" s="154"/>
      <c r="K5" s="154"/>
      <c r="L5" s="65"/>
    </row>
    <row r="6" spans="1:15" ht="16.5" customHeight="1" x14ac:dyDescent="0.3">
      <c r="A6" s="35" t="s">
        <v>4</v>
      </c>
      <c r="B6" s="35"/>
      <c r="C6" s="35"/>
      <c r="D6" s="35"/>
      <c r="E6" s="35"/>
      <c r="F6" s="35"/>
      <c r="G6" s="64" t="s">
        <v>0</v>
      </c>
      <c r="H6" s="48"/>
      <c r="I6" s="48" t="s">
        <v>0</v>
      </c>
      <c r="J6" s="48"/>
      <c r="K6" s="48" t="s">
        <v>0</v>
      </c>
      <c r="L6" s="48"/>
      <c r="O6" s="68"/>
    </row>
    <row r="7" spans="1:15" ht="10.5" customHeight="1" x14ac:dyDescent="0.3">
      <c r="A7" s="122" t="s">
        <v>99</v>
      </c>
      <c r="B7" s="35"/>
      <c r="C7" s="35"/>
      <c r="D7" s="35"/>
      <c r="E7" s="35"/>
      <c r="F7" s="35"/>
      <c r="G7" s="64"/>
      <c r="H7" s="48"/>
      <c r="I7" s="48"/>
      <c r="J7" s="48"/>
      <c r="K7" s="48"/>
      <c r="L7" s="48"/>
    </row>
    <row r="8" spans="1:15" ht="10.5" customHeight="1" x14ac:dyDescent="0.25">
      <c r="A8" s="157" t="s">
        <v>100</v>
      </c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66"/>
    </row>
    <row r="9" spans="1:15" ht="15" customHeight="1" x14ac:dyDescent="0.25">
      <c r="A9" s="156" t="s">
        <v>5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</row>
    <row r="10" spans="1:15" ht="18" customHeight="1" x14ac:dyDescent="0.25">
      <c r="A10" s="55" t="s">
        <v>90</v>
      </c>
      <c r="B10" s="149" t="s">
        <v>101</v>
      </c>
      <c r="C10" s="150"/>
      <c r="D10" s="150"/>
      <c r="E10" s="150"/>
      <c r="F10" s="150"/>
      <c r="G10" s="151"/>
      <c r="H10" s="59" t="s">
        <v>6</v>
      </c>
      <c r="I10" s="152" t="s">
        <v>102</v>
      </c>
      <c r="J10" s="152"/>
      <c r="K10" s="152"/>
      <c r="L10" s="152"/>
    </row>
    <row r="11" spans="1:15" ht="18" customHeight="1" x14ac:dyDescent="0.25">
      <c r="A11" s="56" t="s">
        <v>7</v>
      </c>
      <c r="B11" s="149">
        <v>4565</v>
      </c>
      <c r="C11" s="150"/>
      <c r="D11" s="150"/>
      <c r="E11" s="150"/>
      <c r="F11" s="150"/>
      <c r="G11" s="151"/>
      <c r="H11" s="60" t="s">
        <v>88</v>
      </c>
      <c r="I11" s="153">
        <v>1231231234</v>
      </c>
      <c r="J11" s="153"/>
      <c r="K11" s="153"/>
      <c r="L11" s="153"/>
    </row>
    <row r="12" spans="1:15" ht="18" customHeight="1" x14ac:dyDescent="0.25">
      <c r="A12" s="56" t="s">
        <v>36</v>
      </c>
      <c r="B12" s="152" t="s">
        <v>9</v>
      </c>
      <c r="C12" s="152"/>
      <c r="D12" s="152"/>
      <c r="E12" s="152"/>
      <c r="F12" s="152"/>
      <c r="G12" s="152"/>
      <c r="H12" s="102" t="s">
        <v>89</v>
      </c>
      <c r="I12" s="153">
        <v>1231231234</v>
      </c>
      <c r="J12" s="153"/>
      <c r="K12" s="153"/>
      <c r="L12" s="153"/>
    </row>
    <row r="13" spans="1:15" ht="18" customHeight="1" x14ac:dyDescent="0.25">
      <c r="A13" s="56" t="s">
        <v>73</v>
      </c>
      <c r="B13" s="155" t="s">
        <v>108</v>
      </c>
      <c r="C13" s="155"/>
      <c r="D13" s="71"/>
      <c r="E13" s="71"/>
      <c r="F13" s="71"/>
      <c r="G13" s="39"/>
      <c r="H13" s="60" t="s">
        <v>92</v>
      </c>
      <c r="I13" s="152"/>
      <c r="J13" s="152"/>
      <c r="K13" s="152"/>
      <c r="L13" s="152"/>
    </row>
    <row r="14" spans="1:15" ht="18" customHeight="1" x14ac:dyDescent="0.25">
      <c r="A14" s="57" t="s">
        <v>15</v>
      </c>
      <c r="B14" s="146">
        <v>36832</v>
      </c>
      <c r="C14" s="147"/>
      <c r="D14" s="60" t="s">
        <v>37</v>
      </c>
      <c r="E14" s="96">
        <v>49</v>
      </c>
      <c r="F14" s="111"/>
      <c r="G14" s="58" t="s">
        <v>0</v>
      </c>
      <c r="H14" s="39" t="s">
        <v>0</v>
      </c>
      <c r="I14" s="70" t="s">
        <v>0</v>
      </c>
      <c r="J14" s="39"/>
      <c r="K14" s="39"/>
      <c r="L14" s="39"/>
    </row>
    <row r="15" spans="1:15" ht="17.25" customHeight="1" x14ac:dyDescent="0.25">
      <c r="A15" s="56" t="s">
        <v>38</v>
      </c>
      <c r="B15" s="167" t="s">
        <v>81</v>
      </c>
      <c r="C15" s="168"/>
      <c r="D15" s="60" t="s">
        <v>93</v>
      </c>
      <c r="E15" s="169" t="s">
        <v>80</v>
      </c>
      <c r="F15" s="170"/>
      <c r="G15" s="171"/>
      <c r="H15" s="70" t="s">
        <v>0</v>
      </c>
      <c r="I15" s="162" t="s">
        <v>0</v>
      </c>
      <c r="J15" s="162"/>
      <c r="K15" s="162"/>
      <c r="L15" s="71"/>
    </row>
    <row r="16" spans="1:15" ht="17.25" customHeight="1" thickBot="1" x14ac:dyDescent="0.3">
      <c r="A16" s="70"/>
      <c r="B16" s="72"/>
      <c r="C16" s="72"/>
      <c r="D16" s="72"/>
      <c r="E16" s="72"/>
      <c r="F16" s="72"/>
      <c r="G16" s="72"/>
      <c r="H16" s="70"/>
      <c r="I16" s="71"/>
      <c r="J16" s="71"/>
      <c r="K16" s="71"/>
      <c r="L16" s="71"/>
    </row>
    <row r="17" spans="1:14" ht="16.5" customHeight="1" x14ac:dyDescent="0.25">
      <c r="A17" s="56" t="s">
        <v>39</v>
      </c>
      <c r="B17" s="167" t="s">
        <v>82</v>
      </c>
      <c r="C17" s="168"/>
      <c r="D17" s="168"/>
      <c r="E17" s="172"/>
      <c r="F17" s="109"/>
      <c r="G17" s="60" t="s">
        <v>40</v>
      </c>
      <c r="H17" s="40" t="s">
        <v>83</v>
      </c>
      <c r="I17" s="118" t="s">
        <v>68</v>
      </c>
      <c r="J17" s="119">
        <v>30</v>
      </c>
      <c r="K17" s="117" t="s">
        <v>94</v>
      </c>
      <c r="L17" s="116">
        <v>30</v>
      </c>
    </row>
    <row r="18" spans="1:14" ht="12.75" customHeight="1" x14ac:dyDescent="0.25">
      <c r="A18" s="70"/>
      <c r="B18" s="72"/>
      <c r="C18" s="72"/>
      <c r="D18" s="72"/>
      <c r="E18" s="72"/>
      <c r="F18" s="72"/>
      <c r="G18" s="61"/>
      <c r="H18" s="39"/>
      <c r="I18" s="179" t="s">
        <v>42</v>
      </c>
      <c r="J18" s="180"/>
      <c r="K18" s="181" t="s">
        <v>98</v>
      </c>
      <c r="L18" s="182"/>
      <c r="M18" s="108" t="s">
        <v>96</v>
      </c>
    </row>
    <row r="19" spans="1:14" ht="18" customHeight="1" x14ac:dyDescent="0.25">
      <c r="A19" s="56" t="s">
        <v>62</v>
      </c>
      <c r="B19" s="167" t="s">
        <v>84</v>
      </c>
      <c r="C19" s="168"/>
      <c r="D19" s="168"/>
      <c r="E19" s="172"/>
      <c r="F19" s="109"/>
      <c r="G19" s="60" t="s">
        <v>63</v>
      </c>
      <c r="H19" s="40" t="s">
        <v>85</v>
      </c>
      <c r="I19" s="76" t="s">
        <v>75</v>
      </c>
      <c r="J19" s="112">
        <v>23</v>
      </c>
      <c r="K19" s="76" t="s">
        <v>75</v>
      </c>
      <c r="L19" s="104">
        <v>90</v>
      </c>
      <c r="M19" s="107" t="s">
        <v>97</v>
      </c>
    </row>
    <row r="20" spans="1:14" ht="18" customHeight="1" x14ac:dyDescent="0.25">
      <c r="A20" s="58" t="s">
        <v>41</v>
      </c>
      <c r="B20" s="175" t="s">
        <v>0</v>
      </c>
      <c r="C20" s="175"/>
      <c r="D20" s="175"/>
      <c r="E20" s="175"/>
      <c r="F20" s="175"/>
      <c r="G20" s="176"/>
      <c r="H20" s="167"/>
      <c r="I20" s="76" t="s">
        <v>76</v>
      </c>
      <c r="J20" s="113">
        <v>32</v>
      </c>
      <c r="K20" s="76" t="s">
        <v>76</v>
      </c>
      <c r="L20" s="104">
        <v>2</v>
      </c>
    </row>
    <row r="21" spans="1:14" s="34" customFormat="1" ht="18" customHeight="1" thickBot="1" x14ac:dyDescent="0.3">
      <c r="A21" s="88" t="s">
        <v>44</v>
      </c>
      <c r="B21" s="140" t="s">
        <v>95</v>
      </c>
      <c r="C21" s="141"/>
      <c r="D21" s="141"/>
      <c r="E21" s="142"/>
      <c r="F21" s="110"/>
      <c r="G21" s="173" t="s">
        <v>42</v>
      </c>
      <c r="H21" s="174"/>
      <c r="I21" s="77" t="s">
        <v>77</v>
      </c>
      <c r="J21" s="114">
        <v>40</v>
      </c>
      <c r="K21" s="77" t="s">
        <v>77</v>
      </c>
      <c r="L21" s="104">
        <v>3</v>
      </c>
    </row>
    <row r="22" spans="1:14" s="34" customFormat="1" ht="18" customHeight="1" thickBot="1" x14ac:dyDescent="0.3">
      <c r="A22" s="105">
        <v>36</v>
      </c>
      <c r="B22" s="143">
        <f>J17+L17</f>
        <v>60</v>
      </c>
      <c r="C22" s="144"/>
      <c r="D22" s="144"/>
      <c r="E22" s="145"/>
      <c r="F22" s="206">
        <f>IF(L17=45,L20,IF(L17=75,L22,IF(L17=60,L21,IF(L17=30,L19,IF(L17=90,L23,L17)))))</f>
        <v>90</v>
      </c>
      <c r="G22" s="120">
        <f>IF(J17=45,J20,IF(J17=75,J22,IF(J17=60,J21,IF(J17=30,J19,IF(J17=90,J23,J17)))))</f>
        <v>23</v>
      </c>
      <c r="H22" s="80">
        <f>(G22*A22)+(F22*A22)</f>
        <v>4068</v>
      </c>
      <c r="I22" s="77" t="s">
        <v>78</v>
      </c>
      <c r="J22" s="114">
        <v>50</v>
      </c>
      <c r="K22" s="77" t="s">
        <v>78</v>
      </c>
      <c r="L22" s="104">
        <v>4</v>
      </c>
    </row>
    <row r="23" spans="1:14" s="34" customFormat="1" ht="18" customHeight="1" thickBot="1" x14ac:dyDescent="0.3">
      <c r="A23" s="81">
        <v>0.05</v>
      </c>
      <c r="B23" s="82" t="s">
        <v>58</v>
      </c>
      <c r="C23" s="163" t="s">
        <v>74</v>
      </c>
      <c r="D23" s="163"/>
      <c r="E23" s="163"/>
      <c r="F23" s="163"/>
      <c r="G23" s="164"/>
      <c r="H23" s="103">
        <f>IF(B23="x",SUM(H22*A23),0)</f>
        <v>203.4</v>
      </c>
      <c r="I23" s="78" t="s">
        <v>79</v>
      </c>
      <c r="J23" s="115">
        <v>60</v>
      </c>
      <c r="K23" s="78" t="s">
        <v>79</v>
      </c>
      <c r="L23" s="106">
        <v>5</v>
      </c>
      <c r="N23" s="69"/>
    </row>
    <row r="24" spans="1:14" s="34" customFormat="1" ht="18" customHeight="1" x14ac:dyDescent="0.25">
      <c r="A24" s="83"/>
      <c r="B24" s="83"/>
      <c r="C24" s="84"/>
      <c r="D24" s="84"/>
      <c r="E24" s="84"/>
      <c r="F24" s="84"/>
      <c r="G24" s="84" t="s">
        <v>27</v>
      </c>
      <c r="H24" s="85">
        <f>H22-H23</f>
        <v>3864.6</v>
      </c>
      <c r="I24" s="39"/>
      <c r="J24" s="41" t="s">
        <v>0</v>
      </c>
      <c r="K24" s="39"/>
      <c r="L24" s="39"/>
    </row>
    <row r="25" spans="1:14" s="34" customFormat="1" ht="15" customHeight="1" thickBot="1" x14ac:dyDescent="0.3">
      <c r="A25" s="83"/>
      <c r="B25" s="83"/>
      <c r="C25" s="84"/>
      <c r="D25" s="84"/>
      <c r="E25" s="84"/>
      <c r="F25" s="84"/>
      <c r="G25" s="84"/>
      <c r="H25" s="94"/>
      <c r="I25" s="39"/>
      <c r="J25" s="41"/>
      <c r="K25" s="39"/>
      <c r="L25" s="39"/>
    </row>
    <row r="26" spans="1:14" s="34" customFormat="1" ht="21.75" customHeight="1" thickBot="1" x14ac:dyDescent="0.3">
      <c r="A26" s="83"/>
      <c r="B26" s="82" t="s">
        <v>58</v>
      </c>
      <c r="C26" s="86" t="s">
        <v>24</v>
      </c>
      <c r="D26" s="177">
        <v>25</v>
      </c>
      <c r="E26" s="178"/>
      <c r="F26" s="86"/>
      <c r="G26" s="121" t="s">
        <v>0</v>
      </c>
      <c r="H26" s="87"/>
      <c r="I26" s="38" t="s">
        <v>0</v>
      </c>
      <c r="J26" s="62" t="s">
        <v>0</v>
      </c>
      <c r="K26" s="67" t="s">
        <v>0</v>
      </c>
      <c r="L26" s="67"/>
    </row>
    <row r="27" spans="1:14" ht="18" customHeight="1" thickBot="1" x14ac:dyDescent="0.3">
      <c r="A27" s="165" t="s">
        <v>70</v>
      </c>
      <c r="B27" s="166"/>
      <c r="C27" s="165"/>
      <c r="D27" s="95"/>
      <c r="E27" s="95"/>
      <c r="F27" s="95"/>
      <c r="G27" s="202" t="s">
        <v>71</v>
      </c>
      <c r="H27" s="203"/>
      <c r="I27" s="204" t="s">
        <v>69</v>
      </c>
      <c r="J27" s="204"/>
      <c r="K27" s="205"/>
      <c r="L27" s="97"/>
    </row>
    <row r="28" spans="1:14" ht="17.25" thickBot="1" x14ac:dyDescent="0.3">
      <c r="A28" s="88" t="s">
        <v>64</v>
      </c>
      <c r="B28" s="52" t="s">
        <v>58</v>
      </c>
      <c r="C28" s="90">
        <f>IF(B28="x",SUM(H24),0)</f>
        <v>3864.6</v>
      </c>
      <c r="D28" s="135">
        <f>IF(AND(B26="x",B28="x"),SUM(D26),0)</f>
        <v>25</v>
      </c>
      <c r="E28" s="136"/>
      <c r="F28" s="91">
        <f>C28+D28</f>
        <v>3889.6</v>
      </c>
      <c r="G28" s="93" t="s">
        <v>0</v>
      </c>
      <c r="H28" s="91" t="s">
        <v>0</v>
      </c>
      <c r="I28" s="167" t="str">
        <f>IF(B28="x","Aucun","")</f>
        <v>Aucun</v>
      </c>
      <c r="J28" s="183"/>
      <c r="K28" s="183"/>
      <c r="L28" s="72"/>
    </row>
    <row r="29" spans="1:14" ht="25.5" customHeight="1" thickBot="1" x14ac:dyDescent="0.3">
      <c r="A29" s="88" t="s">
        <v>65</v>
      </c>
      <c r="B29" s="89" t="s">
        <v>58</v>
      </c>
      <c r="C29" s="90">
        <f>IF(B29="x",SUM(H22),0)/2</f>
        <v>2034</v>
      </c>
      <c r="D29" s="135">
        <f>IF(AND(B29="x",B26="x"),SUM(D26),0)</f>
        <v>25</v>
      </c>
      <c r="E29" s="136"/>
      <c r="F29" s="134">
        <f t="shared" ref="F29:F31" si="0">C29+D29</f>
        <v>2059</v>
      </c>
      <c r="G29" s="73">
        <f>C29</f>
        <v>2034</v>
      </c>
      <c r="H29" s="92" t="s">
        <v>0</v>
      </c>
      <c r="I29" s="73" t="s">
        <v>0</v>
      </c>
      <c r="J29" s="188"/>
      <c r="K29" s="188"/>
      <c r="L29" s="98"/>
      <c r="N29" t="s">
        <v>0</v>
      </c>
    </row>
    <row r="30" spans="1:14" ht="27.75" customHeight="1" thickBot="1" x14ac:dyDescent="0.3">
      <c r="A30" s="88" t="s">
        <v>66</v>
      </c>
      <c r="B30" s="89" t="s">
        <v>58</v>
      </c>
      <c r="C30" s="90">
        <f>IF(B30="x",SUM(H22),0)/4</f>
        <v>1017</v>
      </c>
      <c r="D30" s="135">
        <f>IF(AND(B26="x",B30="x"),SUM(D26),0)</f>
        <v>25</v>
      </c>
      <c r="E30" s="136"/>
      <c r="F30" s="134">
        <f t="shared" si="0"/>
        <v>1042</v>
      </c>
      <c r="G30" s="73">
        <f t="shared" ref="G30:G31" si="1">C30</f>
        <v>1017</v>
      </c>
      <c r="H30" s="92" t="s">
        <v>0</v>
      </c>
      <c r="I30" s="74" t="s">
        <v>0</v>
      </c>
      <c r="J30" s="189"/>
      <c r="K30" s="189"/>
      <c r="L30" s="99"/>
    </row>
    <row r="31" spans="1:14" ht="27.75" customHeight="1" thickBot="1" x14ac:dyDescent="0.3">
      <c r="A31" s="79" t="s">
        <v>67</v>
      </c>
      <c r="B31" s="89" t="s">
        <v>58</v>
      </c>
      <c r="C31" s="75">
        <f>IF(B31="x",SUM(H22),0)/9</f>
        <v>452</v>
      </c>
      <c r="D31" s="137">
        <f>IF(AND(B26="x",B31="x"),SUM(D26),0)</f>
        <v>25</v>
      </c>
      <c r="E31" s="138"/>
      <c r="F31" s="134">
        <f t="shared" si="0"/>
        <v>477</v>
      </c>
      <c r="G31" s="73">
        <f t="shared" si="1"/>
        <v>452</v>
      </c>
      <c r="H31" s="92" t="s">
        <v>0</v>
      </c>
      <c r="I31" s="74" t="s">
        <v>0</v>
      </c>
      <c r="J31" s="187"/>
      <c r="K31" s="187"/>
      <c r="L31" s="100"/>
    </row>
    <row r="32" spans="1:14" ht="9" customHeight="1" x14ac:dyDescent="0.25">
      <c r="A32" s="42"/>
      <c r="B32" s="42"/>
      <c r="C32" s="43"/>
      <c r="D32" s="43"/>
      <c r="E32" s="43"/>
      <c r="F32" s="43"/>
      <c r="G32" s="43"/>
      <c r="H32" s="43"/>
      <c r="I32" s="44"/>
      <c r="J32" s="43"/>
      <c r="K32" s="45"/>
      <c r="L32" s="45"/>
    </row>
    <row r="33" spans="1:12" ht="16.5" x14ac:dyDescent="0.3">
      <c r="A33" s="37"/>
      <c r="B33" s="37"/>
      <c r="C33" s="46"/>
      <c r="D33" s="46"/>
      <c r="E33" s="46"/>
      <c r="F33" s="46"/>
      <c r="G33" s="46"/>
      <c r="H33" s="46"/>
      <c r="I33" s="47"/>
      <c r="J33" s="46"/>
      <c r="K33" s="45" t="s">
        <v>0</v>
      </c>
      <c r="L33" s="45"/>
    </row>
    <row r="34" spans="1:12" ht="16.5" x14ac:dyDescent="0.3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</row>
    <row r="35" spans="1:12" ht="16.5" x14ac:dyDescent="0.3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</row>
    <row r="36" spans="1:12" ht="16.5" x14ac:dyDescent="0.3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</row>
    <row r="37" spans="1:12" ht="16.5" x14ac:dyDescent="0.3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</row>
    <row r="38" spans="1:12" ht="16.5" x14ac:dyDescent="0.3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</row>
    <row r="39" spans="1:12" ht="16.5" x14ac:dyDescent="0.3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</row>
    <row r="40" spans="1:12" ht="25.5" customHeight="1" x14ac:dyDescent="0.3">
      <c r="A40" s="161" t="s">
        <v>103</v>
      </c>
      <c r="B40" s="161"/>
      <c r="C40" s="161"/>
      <c r="D40" s="51"/>
      <c r="E40" s="51"/>
      <c r="F40" s="51"/>
      <c r="G40" s="186"/>
      <c r="H40" s="186"/>
      <c r="I40" s="186"/>
      <c r="J40" s="184" t="s">
        <v>0</v>
      </c>
      <c r="K40" s="185"/>
      <c r="L40" s="101"/>
    </row>
    <row r="41" spans="1:12" ht="16.5" x14ac:dyDescent="0.25">
      <c r="A41" s="160" t="s">
        <v>59</v>
      </c>
      <c r="B41" s="160"/>
      <c r="C41" s="160"/>
      <c r="D41" s="50"/>
      <c r="E41" s="50"/>
      <c r="F41" s="50"/>
      <c r="G41" s="160" t="s">
        <v>60</v>
      </c>
      <c r="H41" s="160"/>
      <c r="I41" s="160"/>
      <c r="J41" s="160" t="s">
        <v>61</v>
      </c>
      <c r="K41" s="160"/>
      <c r="L41" s="38"/>
    </row>
  </sheetData>
  <mergeCells count="46">
    <mergeCell ref="I28:K28"/>
    <mergeCell ref="J40:K40"/>
    <mergeCell ref="I27:K27"/>
    <mergeCell ref="G40:I40"/>
    <mergeCell ref="J31:K31"/>
    <mergeCell ref="G27:H27"/>
    <mergeCell ref="J29:K29"/>
    <mergeCell ref="J30:K30"/>
    <mergeCell ref="A41:C41"/>
    <mergeCell ref="G41:I41"/>
    <mergeCell ref="A40:C40"/>
    <mergeCell ref="I15:K15"/>
    <mergeCell ref="C23:G23"/>
    <mergeCell ref="A27:C27"/>
    <mergeCell ref="B15:C15"/>
    <mergeCell ref="E15:G15"/>
    <mergeCell ref="B17:E17"/>
    <mergeCell ref="B19:E19"/>
    <mergeCell ref="G21:H21"/>
    <mergeCell ref="B20:H20"/>
    <mergeCell ref="D26:E26"/>
    <mergeCell ref="I18:J18"/>
    <mergeCell ref="K18:L18"/>
    <mergeCell ref="J41:K41"/>
    <mergeCell ref="B13:C13"/>
    <mergeCell ref="I13:L13"/>
    <mergeCell ref="A9:L9"/>
    <mergeCell ref="A8:K8"/>
    <mergeCell ref="I2:I4"/>
    <mergeCell ref="G3:H3"/>
    <mergeCell ref="D28:E28"/>
    <mergeCell ref="D29:E29"/>
    <mergeCell ref="D30:E30"/>
    <mergeCell ref="D31:E31"/>
    <mergeCell ref="A1:L1"/>
    <mergeCell ref="B21:E21"/>
    <mergeCell ref="B22:E22"/>
    <mergeCell ref="B14:C14"/>
    <mergeCell ref="A4:G4"/>
    <mergeCell ref="B10:G10"/>
    <mergeCell ref="B11:G11"/>
    <mergeCell ref="B12:G12"/>
    <mergeCell ref="I10:L10"/>
    <mergeCell ref="I11:L11"/>
    <mergeCell ref="I12:L12"/>
    <mergeCell ref="I5:K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39997558519241921"/>
  </sheetPr>
  <dimension ref="A1:I46"/>
  <sheetViews>
    <sheetView workbookViewId="0">
      <pane ySplit="8" topLeftCell="A9" activePane="bottomLeft" state="frozenSplit"/>
      <selection pane="bottomLeft" activeCell="L31" sqref="L31"/>
    </sheetView>
  </sheetViews>
  <sheetFormatPr baseColWidth="10" defaultColWidth="11.42578125" defaultRowHeight="15" x14ac:dyDescent="0.25"/>
  <cols>
    <col min="1" max="1" width="6.7109375" customWidth="1"/>
    <col min="2" max="2" width="4.85546875" customWidth="1"/>
    <col min="3" max="3" width="10.42578125" customWidth="1"/>
    <col min="4" max="4" width="5.5703125" customWidth="1"/>
    <col min="5" max="5" width="4.5703125" customWidth="1"/>
    <col min="6" max="6" width="6" customWidth="1"/>
    <col min="7" max="7" width="7.140625" customWidth="1"/>
    <col min="8" max="8" width="10.5703125" customWidth="1"/>
    <col min="9" max="9" width="71.28515625" customWidth="1"/>
  </cols>
  <sheetData>
    <row r="1" spans="1:9" ht="18.75" x14ac:dyDescent="0.3">
      <c r="A1" s="192" t="s">
        <v>29</v>
      </c>
      <c r="B1" s="192"/>
      <c r="C1" s="192"/>
      <c r="D1" s="192"/>
      <c r="E1" s="192"/>
      <c r="F1" s="192"/>
      <c r="G1" s="192"/>
      <c r="H1" s="192"/>
      <c r="I1" s="192"/>
    </row>
    <row r="2" spans="1:9" ht="15.75" x14ac:dyDescent="0.25">
      <c r="A2" s="193" t="s">
        <v>31</v>
      </c>
      <c r="B2" s="193"/>
      <c r="C2" s="193"/>
      <c r="D2" s="193"/>
      <c r="E2" s="193"/>
      <c r="F2" s="193"/>
      <c r="G2" s="193"/>
      <c r="H2" s="193"/>
      <c r="I2" s="193"/>
    </row>
    <row r="3" spans="1:9" x14ac:dyDescent="0.25">
      <c r="A3" t="s">
        <v>30</v>
      </c>
      <c r="B3" s="199" t="str">
        <f>Formulaire!B10</f>
        <v>mm</v>
      </c>
      <c r="C3" s="199"/>
      <c r="D3" s="199"/>
      <c r="E3" s="199" t="str">
        <f>Formulaire!I10</f>
        <v>^poiu</v>
      </c>
      <c r="F3" s="199"/>
      <c r="G3" s="199"/>
      <c r="H3" s="199"/>
    </row>
    <row r="4" spans="1:9" x14ac:dyDescent="0.25">
      <c r="A4" t="s">
        <v>57</v>
      </c>
      <c r="B4" s="199" t="str">
        <f>Formulaire!A40</f>
        <v>lkhj;lkj</v>
      </c>
      <c r="C4" s="199"/>
      <c r="D4" s="199"/>
      <c r="E4" s="199"/>
    </row>
    <row r="5" spans="1:9" x14ac:dyDescent="0.25">
      <c r="A5" t="s">
        <v>104</v>
      </c>
      <c r="B5" s="198">
        <f>Formulaire!I11</f>
        <v>1231231234</v>
      </c>
      <c r="C5" s="198"/>
      <c r="E5" s="200" t="str">
        <f>Formulaire!B15</f>
        <v>Piano</v>
      </c>
      <c r="F5" s="200"/>
      <c r="G5">
        <f>Formulaire!A22</f>
        <v>36</v>
      </c>
      <c r="H5" t="s">
        <v>106</v>
      </c>
    </row>
    <row r="6" spans="1:9" x14ac:dyDescent="0.25">
      <c r="A6" t="s">
        <v>105</v>
      </c>
      <c r="B6" s="198">
        <f>Formulaire!I12</f>
        <v>1231231234</v>
      </c>
      <c r="C6" s="198"/>
      <c r="E6" s="199" t="s">
        <v>107</v>
      </c>
      <c r="F6" s="199"/>
      <c r="G6" s="199" t="str">
        <f>Formulaire!E15</f>
        <v>Martin Caron</v>
      </c>
      <c r="H6" s="199"/>
    </row>
    <row r="7" spans="1:9" x14ac:dyDescent="0.25">
      <c r="H7" s="1"/>
    </row>
    <row r="8" spans="1:9" x14ac:dyDescent="0.25">
      <c r="A8" s="196" t="s">
        <v>32</v>
      </c>
      <c r="B8" s="197"/>
      <c r="C8" s="23" t="s">
        <v>55</v>
      </c>
      <c r="D8" s="23" t="s">
        <v>56</v>
      </c>
      <c r="E8" s="196" t="s">
        <v>52</v>
      </c>
      <c r="F8" s="197"/>
      <c r="G8" s="23" t="s">
        <v>53</v>
      </c>
      <c r="H8" s="23" t="s">
        <v>33</v>
      </c>
      <c r="I8" s="23" t="s">
        <v>43</v>
      </c>
    </row>
    <row r="9" spans="1:9" x14ac:dyDescent="0.25">
      <c r="A9" s="196"/>
      <c r="B9" s="197"/>
      <c r="C9" s="123">
        <f>Formulaire!H24</f>
        <v>3864.6</v>
      </c>
      <c r="D9" s="28" t="s">
        <v>0</v>
      </c>
      <c r="E9" s="196" t="s">
        <v>0</v>
      </c>
      <c r="F9" s="197"/>
      <c r="G9" s="23" t="s">
        <v>0</v>
      </c>
      <c r="H9" s="23" t="s">
        <v>0</v>
      </c>
      <c r="I9" s="33"/>
    </row>
    <row r="10" spans="1:9" x14ac:dyDescent="0.25">
      <c r="A10" s="23">
        <v>2019</v>
      </c>
      <c r="B10" s="32" t="s">
        <v>51</v>
      </c>
      <c r="C10" s="123"/>
      <c r="D10" s="28"/>
      <c r="E10" s="196" t="s">
        <v>0</v>
      </c>
      <c r="F10" s="197"/>
      <c r="G10" s="23"/>
      <c r="H10" s="23"/>
      <c r="I10" s="33"/>
    </row>
    <row r="11" spans="1:9" x14ac:dyDescent="0.25">
      <c r="A11" s="23">
        <v>2019</v>
      </c>
      <c r="B11" s="32" t="s">
        <v>51</v>
      </c>
      <c r="C11" s="123"/>
      <c r="D11" s="28"/>
      <c r="E11" s="196" t="s">
        <v>0</v>
      </c>
      <c r="F11" s="197"/>
      <c r="G11" s="23"/>
      <c r="H11" s="23"/>
      <c r="I11" s="33"/>
    </row>
    <row r="12" spans="1:9" x14ac:dyDescent="0.25">
      <c r="A12" s="23">
        <v>2019</v>
      </c>
      <c r="B12" s="32" t="s">
        <v>51</v>
      </c>
      <c r="C12" s="123"/>
      <c r="D12" s="28"/>
      <c r="E12" s="196" t="s">
        <v>0</v>
      </c>
      <c r="F12" s="197"/>
      <c r="G12" s="23"/>
      <c r="H12" s="23"/>
      <c r="I12" s="33"/>
    </row>
    <row r="13" spans="1:9" x14ac:dyDescent="0.25">
      <c r="A13" s="23">
        <v>2019</v>
      </c>
      <c r="B13" s="32" t="s">
        <v>51</v>
      </c>
      <c r="C13" s="123"/>
      <c r="D13" s="28"/>
      <c r="E13" s="196" t="s">
        <v>0</v>
      </c>
      <c r="F13" s="197"/>
      <c r="G13" s="23"/>
      <c r="H13" s="23"/>
      <c r="I13" s="33"/>
    </row>
    <row r="14" spans="1:9" x14ac:dyDescent="0.25">
      <c r="A14" s="23">
        <v>2019</v>
      </c>
      <c r="B14" s="32" t="s">
        <v>51</v>
      </c>
      <c r="C14" s="123"/>
      <c r="D14" s="28"/>
      <c r="E14" s="196" t="s">
        <v>0</v>
      </c>
      <c r="F14" s="197"/>
      <c r="G14" s="23"/>
      <c r="H14" s="23"/>
      <c r="I14" s="33"/>
    </row>
    <row r="15" spans="1:9" x14ac:dyDescent="0.25">
      <c r="A15" s="23">
        <v>2019</v>
      </c>
      <c r="B15" s="32" t="s">
        <v>54</v>
      </c>
      <c r="C15" s="123"/>
      <c r="D15" s="28"/>
      <c r="E15" s="196" t="s">
        <v>0</v>
      </c>
      <c r="F15" s="197"/>
      <c r="G15" s="23"/>
      <c r="H15" s="23"/>
      <c r="I15" s="33"/>
    </row>
    <row r="16" spans="1:9" x14ac:dyDescent="0.25">
      <c r="A16" s="23">
        <v>2019</v>
      </c>
      <c r="B16" s="32" t="s">
        <v>54</v>
      </c>
      <c r="C16" s="123"/>
      <c r="D16" s="28"/>
      <c r="E16" s="196" t="s">
        <v>0</v>
      </c>
      <c r="F16" s="197"/>
      <c r="G16" s="23"/>
      <c r="H16" s="23"/>
      <c r="I16" s="33"/>
    </row>
    <row r="17" spans="1:9" x14ac:dyDescent="0.25">
      <c r="A17" s="23">
        <v>2019</v>
      </c>
      <c r="B17" s="32" t="s">
        <v>54</v>
      </c>
      <c r="C17" s="123"/>
      <c r="D17" s="28"/>
      <c r="E17" s="196" t="s">
        <v>0</v>
      </c>
      <c r="F17" s="197"/>
      <c r="G17" s="23"/>
      <c r="H17" s="23"/>
      <c r="I17" s="33"/>
    </row>
    <row r="18" spans="1:9" x14ac:dyDescent="0.25">
      <c r="A18" s="23">
        <v>2019</v>
      </c>
      <c r="B18" s="32" t="s">
        <v>54</v>
      </c>
      <c r="C18" s="123"/>
      <c r="D18" s="28"/>
      <c r="E18" s="196" t="s">
        <v>0</v>
      </c>
      <c r="F18" s="197"/>
      <c r="G18" s="23"/>
      <c r="H18" s="23"/>
      <c r="I18" s="33"/>
    </row>
    <row r="19" spans="1:9" x14ac:dyDescent="0.25">
      <c r="A19" s="23">
        <v>2019</v>
      </c>
      <c r="B19" s="32" t="s">
        <v>54</v>
      </c>
      <c r="C19" s="123"/>
      <c r="D19" s="28"/>
      <c r="E19" s="196" t="s">
        <v>0</v>
      </c>
      <c r="F19" s="197"/>
      <c r="G19" s="23"/>
      <c r="H19" s="23"/>
      <c r="I19" s="33"/>
    </row>
    <row r="20" spans="1:9" x14ac:dyDescent="0.25">
      <c r="A20" s="24">
        <v>2019</v>
      </c>
      <c r="B20" s="24" t="s">
        <v>45</v>
      </c>
      <c r="C20" s="124">
        <v>0</v>
      </c>
      <c r="D20" s="27" t="s">
        <v>0</v>
      </c>
      <c r="E20" s="194" t="s">
        <v>0</v>
      </c>
      <c r="F20" s="195"/>
      <c r="G20" s="26"/>
      <c r="H20" s="26"/>
      <c r="I20" s="33"/>
    </row>
    <row r="21" spans="1:9" x14ac:dyDescent="0.25">
      <c r="A21" s="24">
        <v>2019</v>
      </c>
      <c r="B21" s="24" t="s">
        <v>45</v>
      </c>
      <c r="C21" s="124">
        <v>0</v>
      </c>
      <c r="D21" s="27"/>
      <c r="E21" s="194" t="s">
        <v>0</v>
      </c>
      <c r="F21" s="195"/>
      <c r="G21" s="26"/>
      <c r="H21" s="26"/>
      <c r="I21" s="33"/>
    </row>
    <row r="22" spans="1:9" x14ac:dyDescent="0.25">
      <c r="A22" s="24">
        <v>2019</v>
      </c>
      <c r="B22" s="24" t="s">
        <v>45</v>
      </c>
      <c r="C22" s="124"/>
      <c r="D22" s="27"/>
      <c r="E22" s="194" t="s">
        <v>0</v>
      </c>
      <c r="F22" s="195"/>
      <c r="G22" s="26"/>
      <c r="H22" s="26"/>
      <c r="I22" s="33"/>
    </row>
    <row r="23" spans="1:9" x14ac:dyDescent="0.25">
      <c r="A23" s="24">
        <v>2019</v>
      </c>
      <c r="B23" s="24" t="s">
        <v>45</v>
      </c>
      <c r="C23" s="124"/>
      <c r="D23" s="27"/>
      <c r="E23" s="194" t="s">
        <v>0</v>
      </c>
      <c r="F23" s="195"/>
      <c r="G23" s="26"/>
      <c r="H23" s="26"/>
      <c r="I23" s="33"/>
    </row>
    <row r="24" spans="1:9" x14ac:dyDescent="0.25">
      <c r="A24" s="24">
        <v>2019</v>
      </c>
      <c r="B24" s="24" t="s">
        <v>45</v>
      </c>
      <c r="C24" s="124"/>
      <c r="D24" s="27"/>
      <c r="E24" s="194" t="s">
        <v>0</v>
      </c>
      <c r="F24" s="195"/>
      <c r="G24" s="26"/>
      <c r="H24" s="26"/>
      <c r="I24" s="33"/>
    </row>
    <row r="25" spans="1:9" x14ac:dyDescent="0.25">
      <c r="A25" s="29">
        <v>2019</v>
      </c>
      <c r="B25" s="29" t="s">
        <v>46</v>
      </c>
      <c r="C25" s="125">
        <v>0</v>
      </c>
      <c r="D25" s="30" t="s">
        <v>0</v>
      </c>
      <c r="E25" s="190" t="s">
        <v>0</v>
      </c>
      <c r="F25" s="191"/>
      <c r="G25" s="31"/>
      <c r="H25" s="31"/>
      <c r="I25" s="33"/>
    </row>
    <row r="26" spans="1:9" x14ac:dyDescent="0.25">
      <c r="A26" s="29">
        <v>2019</v>
      </c>
      <c r="B26" s="29" t="s">
        <v>46</v>
      </c>
      <c r="C26" s="125">
        <v>0</v>
      </c>
      <c r="D26" s="30" t="s">
        <v>0</v>
      </c>
      <c r="E26" s="190" t="s">
        <v>0</v>
      </c>
      <c r="F26" s="191"/>
      <c r="G26" s="31"/>
      <c r="H26" s="31"/>
      <c r="I26" s="33"/>
    </row>
    <row r="27" spans="1:9" x14ac:dyDescent="0.25">
      <c r="A27" s="29">
        <v>2019</v>
      </c>
      <c r="B27" s="29" t="s">
        <v>46</v>
      </c>
      <c r="C27" s="125"/>
      <c r="D27" s="30" t="s">
        <v>0</v>
      </c>
      <c r="E27" s="190" t="s">
        <v>0</v>
      </c>
      <c r="F27" s="191"/>
      <c r="G27" s="31"/>
      <c r="H27" s="31"/>
      <c r="I27" s="33"/>
    </row>
    <row r="28" spans="1:9" x14ac:dyDescent="0.25">
      <c r="A28" s="29">
        <v>2019</v>
      </c>
      <c r="B28" s="29" t="s">
        <v>46</v>
      </c>
      <c r="C28" s="125"/>
      <c r="D28" s="30" t="s">
        <v>0</v>
      </c>
      <c r="E28" s="190" t="s">
        <v>0</v>
      </c>
      <c r="F28" s="191"/>
      <c r="G28" s="31"/>
      <c r="H28" s="31"/>
      <c r="I28" s="32"/>
    </row>
    <row r="29" spans="1:9" x14ac:dyDescent="0.25">
      <c r="A29" s="29">
        <v>2019</v>
      </c>
      <c r="B29" s="29" t="s">
        <v>46</v>
      </c>
      <c r="C29" s="125"/>
      <c r="D29" s="30" t="s">
        <v>0</v>
      </c>
      <c r="E29" s="190" t="s">
        <v>0</v>
      </c>
      <c r="F29" s="191"/>
      <c r="G29" s="31"/>
      <c r="H29" s="31"/>
      <c r="I29" s="32"/>
    </row>
    <row r="30" spans="1:9" x14ac:dyDescent="0.25">
      <c r="A30" s="24">
        <v>2019</v>
      </c>
      <c r="B30" s="24" t="s">
        <v>47</v>
      </c>
      <c r="C30" s="124">
        <v>0</v>
      </c>
      <c r="D30" s="27" t="s">
        <v>0</v>
      </c>
      <c r="E30" s="194" t="s">
        <v>0</v>
      </c>
      <c r="F30" s="195"/>
      <c r="G30" s="26"/>
      <c r="H30" s="26"/>
      <c r="I30" s="21"/>
    </row>
    <row r="31" spans="1:9" x14ac:dyDescent="0.25">
      <c r="A31" s="24">
        <v>2019</v>
      </c>
      <c r="B31" s="24" t="s">
        <v>47</v>
      </c>
      <c r="C31" s="124"/>
      <c r="D31" s="27" t="s">
        <v>0</v>
      </c>
      <c r="E31" s="194" t="s">
        <v>0</v>
      </c>
      <c r="F31" s="195"/>
      <c r="G31" s="26"/>
      <c r="H31" s="26"/>
      <c r="I31" s="21"/>
    </row>
    <row r="32" spans="1:9" x14ac:dyDescent="0.25">
      <c r="A32" s="24">
        <v>2019</v>
      </c>
      <c r="B32" s="24" t="s">
        <v>47</v>
      </c>
      <c r="C32" s="124"/>
      <c r="D32" s="27" t="s">
        <v>0</v>
      </c>
      <c r="E32" s="194" t="s">
        <v>0</v>
      </c>
      <c r="F32" s="195"/>
      <c r="G32" s="26"/>
      <c r="H32" s="26"/>
      <c r="I32" s="21"/>
    </row>
    <row r="33" spans="1:9" x14ac:dyDescent="0.25">
      <c r="A33" s="24">
        <v>2019</v>
      </c>
      <c r="B33" s="24" t="s">
        <v>47</v>
      </c>
      <c r="C33" s="124"/>
      <c r="D33" s="27" t="s">
        <v>0</v>
      </c>
      <c r="E33" s="194" t="s">
        <v>0</v>
      </c>
      <c r="F33" s="195"/>
      <c r="G33" s="26"/>
      <c r="H33" s="26"/>
      <c r="I33" s="21"/>
    </row>
    <row r="34" spans="1:9" x14ac:dyDescent="0.25">
      <c r="A34" s="24">
        <v>2019</v>
      </c>
      <c r="B34" s="24" t="s">
        <v>47</v>
      </c>
      <c r="C34" s="124"/>
      <c r="D34" s="27" t="s">
        <v>0</v>
      </c>
      <c r="E34" s="194" t="s">
        <v>0</v>
      </c>
      <c r="F34" s="195"/>
      <c r="G34" s="26"/>
      <c r="H34" s="26"/>
      <c r="I34" s="21"/>
    </row>
    <row r="35" spans="1:9" x14ac:dyDescent="0.25">
      <c r="A35" s="29">
        <v>2019</v>
      </c>
      <c r="B35" s="29" t="s">
        <v>48</v>
      </c>
      <c r="C35" s="125">
        <v>0</v>
      </c>
      <c r="D35" s="30" t="s">
        <v>0</v>
      </c>
      <c r="E35" s="190" t="s">
        <v>0</v>
      </c>
      <c r="F35" s="191"/>
      <c r="G35" s="31"/>
      <c r="H35" s="31"/>
      <c r="I35" s="21"/>
    </row>
    <row r="36" spans="1:9" x14ac:dyDescent="0.25">
      <c r="A36" s="29">
        <v>2019</v>
      </c>
      <c r="B36" s="29" t="s">
        <v>48</v>
      </c>
      <c r="C36" s="125">
        <v>0</v>
      </c>
      <c r="D36" s="30" t="s">
        <v>0</v>
      </c>
      <c r="E36" s="190" t="s">
        <v>0</v>
      </c>
      <c r="F36" s="191"/>
      <c r="G36" s="31"/>
      <c r="H36" s="31"/>
      <c r="I36" s="21"/>
    </row>
    <row r="37" spans="1:9" x14ac:dyDescent="0.25">
      <c r="A37" s="29">
        <v>2019</v>
      </c>
      <c r="B37" s="29" t="s">
        <v>48</v>
      </c>
      <c r="C37" s="125"/>
      <c r="D37" s="30" t="s">
        <v>50</v>
      </c>
      <c r="E37" s="190" t="s">
        <v>0</v>
      </c>
      <c r="F37" s="191"/>
      <c r="G37" s="31"/>
      <c r="H37" s="31"/>
      <c r="I37" s="21"/>
    </row>
    <row r="38" spans="1:9" x14ac:dyDescent="0.25">
      <c r="A38" s="29">
        <v>2019</v>
      </c>
      <c r="B38" s="29" t="s">
        <v>48</v>
      </c>
      <c r="C38" s="125"/>
      <c r="D38" s="30" t="s">
        <v>0</v>
      </c>
      <c r="E38" s="190" t="s">
        <v>0</v>
      </c>
      <c r="F38" s="191"/>
      <c r="G38" s="31"/>
      <c r="H38" s="31"/>
      <c r="I38" s="21"/>
    </row>
    <row r="39" spans="1:9" x14ac:dyDescent="0.25">
      <c r="A39" s="29">
        <v>2019</v>
      </c>
      <c r="B39" s="29" t="s">
        <v>48</v>
      </c>
      <c r="C39" s="125"/>
      <c r="D39" s="30" t="s">
        <v>0</v>
      </c>
      <c r="E39" s="190" t="s">
        <v>0</v>
      </c>
      <c r="F39" s="191"/>
      <c r="G39" s="31"/>
      <c r="H39" s="31"/>
      <c r="I39" s="21"/>
    </row>
    <row r="40" spans="1:9" x14ac:dyDescent="0.25">
      <c r="A40" s="24">
        <v>2019</v>
      </c>
      <c r="B40" s="24" t="s">
        <v>49</v>
      </c>
      <c r="C40" s="126">
        <v>0</v>
      </c>
      <c r="D40" s="25" t="s">
        <v>0</v>
      </c>
      <c r="E40" s="194" t="s">
        <v>0</v>
      </c>
      <c r="F40" s="195"/>
      <c r="G40" s="26"/>
      <c r="H40" s="26"/>
      <c r="I40" s="21"/>
    </row>
    <row r="41" spans="1:9" x14ac:dyDescent="0.25">
      <c r="A41" s="24">
        <v>2019</v>
      </c>
      <c r="B41" s="24" t="s">
        <v>49</v>
      </c>
      <c r="C41" s="126">
        <v>0</v>
      </c>
      <c r="D41" s="25" t="s">
        <v>0</v>
      </c>
      <c r="E41" s="194" t="s">
        <v>0</v>
      </c>
      <c r="F41" s="195"/>
      <c r="G41" s="26"/>
      <c r="H41" s="26"/>
      <c r="I41" s="21"/>
    </row>
    <row r="42" spans="1:9" x14ac:dyDescent="0.25">
      <c r="A42" s="24">
        <v>2019</v>
      </c>
      <c r="B42" s="24" t="s">
        <v>49</v>
      </c>
      <c r="C42" s="124"/>
      <c r="D42" s="27" t="s">
        <v>0</v>
      </c>
      <c r="E42" s="194" t="s">
        <v>0</v>
      </c>
      <c r="F42" s="195"/>
      <c r="G42" s="26"/>
      <c r="H42" s="26"/>
      <c r="I42" s="21"/>
    </row>
    <row r="43" spans="1:9" x14ac:dyDescent="0.25">
      <c r="A43" s="24">
        <v>2019</v>
      </c>
      <c r="B43" s="24" t="s">
        <v>49</v>
      </c>
      <c r="C43" s="124"/>
      <c r="D43" s="27"/>
      <c r="E43" s="194" t="s">
        <v>0</v>
      </c>
      <c r="F43" s="195"/>
      <c r="G43" s="26"/>
      <c r="H43" s="26"/>
      <c r="I43" s="21"/>
    </row>
    <row r="44" spans="1:9" ht="15.75" thickBot="1" x14ac:dyDescent="0.3">
      <c r="A44" s="24">
        <v>2019</v>
      </c>
      <c r="B44" s="24" t="s">
        <v>49</v>
      </c>
      <c r="C44" s="127"/>
      <c r="D44" s="27"/>
      <c r="E44" s="194" t="s">
        <v>0</v>
      </c>
      <c r="F44" s="195"/>
      <c r="G44" s="26"/>
      <c r="H44" s="26"/>
      <c r="I44" s="21"/>
    </row>
    <row r="45" spans="1:9" ht="15.75" thickTop="1" x14ac:dyDescent="0.25">
      <c r="A45" s="21"/>
      <c r="B45" s="21"/>
      <c r="C45" s="128">
        <f>SUM(C20:C44)</f>
        <v>0</v>
      </c>
      <c r="D45" s="22" t="s">
        <v>0</v>
      </c>
      <c r="E45" s="196" t="s">
        <v>0</v>
      </c>
      <c r="F45" s="197"/>
      <c r="G45" s="21"/>
      <c r="H45" s="23"/>
      <c r="I45" s="21"/>
    </row>
    <row r="46" spans="1:9" x14ac:dyDescent="0.25">
      <c r="C46" s="20"/>
      <c r="D46" s="20"/>
      <c r="E46" t="s">
        <v>0</v>
      </c>
    </row>
  </sheetData>
  <mergeCells count="50">
    <mergeCell ref="B4:E4"/>
    <mergeCell ref="B3:D3"/>
    <mergeCell ref="E3:H3"/>
    <mergeCell ref="E5:F5"/>
    <mergeCell ref="E6:F6"/>
    <mergeCell ref="G6:H6"/>
    <mergeCell ref="E27:F27"/>
    <mergeCell ref="E29:F29"/>
    <mergeCell ref="E28:F28"/>
    <mergeCell ref="B5:C5"/>
    <mergeCell ref="B6:C6"/>
    <mergeCell ref="E18:F18"/>
    <mergeCell ref="A9:B9"/>
    <mergeCell ref="E9:F9"/>
    <mergeCell ref="E25:F25"/>
    <mergeCell ref="E10:F10"/>
    <mergeCell ref="E11:F11"/>
    <mergeCell ref="E12:F12"/>
    <mergeCell ref="E13:F13"/>
    <mergeCell ref="E20:F20"/>
    <mergeCell ref="E35:F35"/>
    <mergeCell ref="E32:F32"/>
    <mergeCell ref="E33:F33"/>
    <mergeCell ref="E34:F34"/>
    <mergeCell ref="E31:F31"/>
    <mergeCell ref="E45:F45"/>
    <mergeCell ref="E37:F37"/>
    <mergeCell ref="E39:F39"/>
    <mergeCell ref="E41:F41"/>
    <mergeCell ref="E43:F43"/>
    <mergeCell ref="E42:F42"/>
    <mergeCell ref="E44:F44"/>
    <mergeCell ref="E38:F38"/>
    <mergeCell ref="E40:F40"/>
    <mergeCell ref="E36:F36"/>
    <mergeCell ref="A1:I1"/>
    <mergeCell ref="A2:I2"/>
    <mergeCell ref="E30:F30"/>
    <mergeCell ref="E21:F21"/>
    <mergeCell ref="E22:F22"/>
    <mergeCell ref="E23:F23"/>
    <mergeCell ref="E24:F24"/>
    <mergeCell ref="E26:F26"/>
    <mergeCell ref="A8:B8"/>
    <mergeCell ref="E8:F8"/>
    <mergeCell ref="E19:F19"/>
    <mergeCell ref="E14:F14"/>
    <mergeCell ref="E15:F15"/>
    <mergeCell ref="E16:F16"/>
    <mergeCell ref="E17:F17"/>
  </mergeCells>
  <pageMargins left="0.75" right="0" top="0" bottom="0" header="2.0499999999999998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A1:G30"/>
  <sheetViews>
    <sheetView workbookViewId="0">
      <selection activeCell="J20" sqref="J20"/>
    </sheetView>
  </sheetViews>
  <sheetFormatPr baseColWidth="10" defaultColWidth="11.42578125" defaultRowHeight="15" x14ac:dyDescent="0.25"/>
  <cols>
    <col min="1" max="1" width="24.42578125" customWidth="1"/>
    <col min="2" max="2" width="25.42578125" customWidth="1"/>
    <col min="3" max="3" width="17.85546875" customWidth="1"/>
    <col min="4" max="4" width="15" customWidth="1"/>
    <col min="5" max="5" width="18.5703125" customWidth="1"/>
    <col min="6" max="6" width="19" customWidth="1"/>
  </cols>
  <sheetData>
    <row r="1" spans="1:7" ht="23.25" x14ac:dyDescent="0.35">
      <c r="A1" s="2" t="s">
        <v>34</v>
      </c>
      <c r="B1" s="2"/>
    </row>
    <row r="2" spans="1:7" x14ac:dyDescent="0.25">
      <c r="A2" t="s">
        <v>109</v>
      </c>
      <c r="C2" s="3">
        <v>1164959448</v>
      </c>
      <c r="D2" s="3" t="s">
        <v>0</v>
      </c>
      <c r="E2" s="3" t="s">
        <v>0</v>
      </c>
    </row>
    <row r="3" spans="1:7" x14ac:dyDescent="0.25">
      <c r="A3" t="s">
        <v>3</v>
      </c>
      <c r="G3" s="130"/>
    </row>
    <row r="4" spans="1:7" x14ac:dyDescent="0.25">
      <c r="A4" t="s">
        <v>9</v>
      </c>
    </row>
    <row r="5" spans="1:7" x14ac:dyDescent="0.25">
      <c r="A5" t="s">
        <v>10</v>
      </c>
    </row>
    <row r="10" spans="1:7" x14ac:dyDescent="0.25">
      <c r="A10" s="4" t="s">
        <v>11</v>
      </c>
      <c r="B10" s="4"/>
    </row>
    <row r="11" spans="1:7" x14ac:dyDescent="0.25">
      <c r="A11" t="str">
        <f>Formulaire!A40</f>
        <v>lkhj;lkj</v>
      </c>
    </row>
    <row r="12" spans="1:7" x14ac:dyDescent="0.25">
      <c r="A12" s="3">
        <f>Formulaire!B11</f>
        <v>4565</v>
      </c>
      <c r="B12" s="3"/>
      <c r="C12" s="5"/>
    </row>
    <row r="13" spans="1:7" x14ac:dyDescent="0.25">
      <c r="A13" t="str">
        <f>Formulaire!B12</f>
        <v>Châteauguay</v>
      </c>
      <c r="C13" s="5"/>
    </row>
    <row r="14" spans="1:7" x14ac:dyDescent="0.25">
      <c r="A14" t="str">
        <f>Formulaire!B13</f>
        <v>m</v>
      </c>
      <c r="C14" s="5"/>
    </row>
    <row r="15" spans="1:7" x14ac:dyDescent="0.25">
      <c r="C15" s="5"/>
    </row>
    <row r="16" spans="1:7" x14ac:dyDescent="0.25">
      <c r="C16" s="5"/>
    </row>
    <row r="17" spans="1:7" x14ac:dyDescent="0.25">
      <c r="C17" s="5"/>
    </row>
    <row r="18" spans="1:7" x14ac:dyDescent="0.25">
      <c r="C18" s="5"/>
    </row>
    <row r="19" spans="1:7" x14ac:dyDescent="0.25">
      <c r="A19" s="4" t="s">
        <v>72</v>
      </c>
      <c r="B19" s="4" t="s">
        <v>6</v>
      </c>
      <c r="C19" s="6" t="s">
        <v>15</v>
      </c>
      <c r="D19" s="7" t="s">
        <v>110</v>
      </c>
      <c r="E19" s="7" t="s">
        <v>17</v>
      </c>
      <c r="F19" s="7" t="s">
        <v>18</v>
      </c>
      <c r="G19" s="7" t="s">
        <v>0</v>
      </c>
    </row>
    <row r="20" spans="1:7" x14ac:dyDescent="0.25">
      <c r="A20" t="str">
        <f>Formulaire!B10</f>
        <v>mm</v>
      </c>
      <c r="B20" t="str">
        <f>Formulaire!I10</f>
        <v>^poiu</v>
      </c>
      <c r="C20" s="133">
        <f>Formulaire!B14</f>
        <v>36832</v>
      </c>
      <c r="D20" s="1" t="str">
        <f>Formulaire!B15</f>
        <v>Piano</v>
      </c>
      <c r="E20" s="9" t="s">
        <v>23</v>
      </c>
      <c r="F20" s="129">
        <v>640</v>
      </c>
      <c r="G20" s="9" t="s">
        <v>0</v>
      </c>
    </row>
    <row r="21" spans="1:7" x14ac:dyDescent="0.25">
      <c r="D21" s="1" t="s">
        <v>24</v>
      </c>
      <c r="E21" s="8">
        <v>43344</v>
      </c>
      <c r="F21" s="130">
        <f>Formulaire!D26</f>
        <v>25</v>
      </c>
      <c r="G21" t="s">
        <v>0</v>
      </c>
    </row>
    <row r="22" spans="1:7" ht="15.75" thickBot="1" x14ac:dyDescent="0.3">
      <c r="C22" s="12"/>
      <c r="D22" s="1" t="str">
        <f>Formulaire!B15</f>
        <v>Piano</v>
      </c>
      <c r="E22" s="13" t="s">
        <v>26</v>
      </c>
      <c r="F22" s="131">
        <v>512</v>
      </c>
      <c r="G22" t="s">
        <v>0</v>
      </c>
    </row>
    <row r="23" spans="1:7" ht="19.5" thickTop="1" x14ac:dyDescent="0.3">
      <c r="C23" s="8"/>
      <c r="E23" s="15" t="s">
        <v>27</v>
      </c>
      <c r="F23" s="132">
        <f>SUM(F20:F22)</f>
        <v>1177</v>
      </c>
    </row>
    <row r="24" spans="1:7" ht="18.75" x14ac:dyDescent="0.3">
      <c r="C24" s="8"/>
      <c r="E24" s="15"/>
      <c r="F24" s="132"/>
    </row>
    <row r="25" spans="1:7" ht="18.75" x14ac:dyDescent="0.3">
      <c r="C25" s="8"/>
      <c r="E25" s="15"/>
      <c r="F25" s="132"/>
    </row>
    <row r="26" spans="1:7" ht="18.75" x14ac:dyDescent="0.3">
      <c r="C26" s="8"/>
      <c r="E26" s="15"/>
      <c r="F26" s="132"/>
    </row>
    <row r="27" spans="1:7" ht="18.75" x14ac:dyDescent="0.3">
      <c r="C27" s="8"/>
      <c r="E27" s="15"/>
      <c r="F27" s="132"/>
    </row>
    <row r="28" spans="1:7" ht="18.75" x14ac:dyDescent="0.3">
      <c r="C28" s="8"/>
      <c r="E28" s="15"/>
      <c r="F28" s="17"/>
    </row>
    <row r="29" spans="1:7" x14ac:dyDescent="0.25">
      <c r="A29" s="18" t="s">
        <v>28</v>
      </c>
      <c r="B29" s="18"/>
      <c r="C29" s="8"/>
      <c r="E29" s="8"/>
      <c r="F29" s="12"/>
    </row>
    <row r="30" spans="1:7" x14ac:dyDescent="0.25">
      <c r="E30" s="19"/>
      <c r="F30" s="12"/>
    </row>
  </sheetData>
  <pageMargins left="0.7" right="0.7" top="0.75" bottom="0.75" header="0.3" footer="0.3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B1:G24"/>
  <sheetViews>
    <sheetView workbookViewId="0">
      <selection activeCell="B14" sqref="B14:C14"/>
    </sheetView>
  </sheetViews>
  <sheetFormatPr baseColWidth="10" defaultColWidth="11.42578125" defaultRowHeight="15" x14ac:dyDescent="0.25"/>
  <sheetData>
    <row r="1" spans="2:5" ht="23.25" x14ac:dyDescent="0.35">
      <c r="B1" s="2" t="s">
        <v>35</v>
      </c>
    </row>
    <row r="2" spans="2:5" x14ac:dyDescent="0.25">
      <c r="B2" t="s">
        <v>8</v>
      </c>
      <c r="D2" s="3">
        <v>1164959448</v>
      </c>
      <c r="E2" s="3" t="s">
        <v>0</v>
      </c>
    </row>
    <row r="3" spans="2:5" x14ac:dyDescent="0.25">
      <c r="B3" t="s">
        <v>3</v>
      </c>
    </row>
    <row r="4" spans="2:5" x14ac:dyDescent="0.25">
      <c r="B4" t="s">
        <v>9</v>
      </c>
    </row>
    <row r="5" spans="2:5" x14ac:dyDescent="0.25">
      <c r="B5" t="s">
        <v>10</v>
      </c>
    </row>
    <row r="11" spans="2:5" x14ac:dyDescent="0.25">
      <c r="B11" s="4" t="s">
        <v>11</v>
      </c>
    </row>
    <row r="12" spans="2:5" x14ac:dyDescent="0.25">
      <c r="B12" s="199" t="str">
        <f>Formulaire!A40</f>
        <v>lkhj;lkj</v>
      </c>
      <c r="C12" s="199"/>
    </row>
    <row r="13" spans="2:5" x14ac:dyDescent="0.25">
      <c r="B13" s="201">
        <f>Formulaire!B11</f>
        <v>4565</v>
      </c>
      <c r="C13" s="201"/>
    </row>
    <row r="14" spans="2:5" x14ac:dyDescent="0.25">
      <c r="B14" t="s">
        <v>12</v>
      </c>
      <c r="C14" s="5"/>
    </row>
    <row r="15" spans="2:5" x14ac:dyDescent="0.25">
      <c r="B15" t="s">
        <v>13</v>
      </c>
      <c r="C15" s="5"/>
    </row>
    <row r="16" spans="2:5" x14ac:dyDescent="0.25">
      <c r="C16" s="5"/>
    </row>
    <row r="17" spans="2:7" x14ac:dyDescent="0.25">
      <c r="B17" s="4" t="s">
        <v>14</v>
      </c>
      <c r="C17" s="6" t="s">
        <v>15</v>
      </c>
      <c r="D17" s="7" t="s">
        <v>16</v>
      </c>
      <c r="E17" s="7" t="s">
        <v>17</v>
      </c>
      <c r="F17" s="7" t="s">
        <v>18</v>
      </c>
      <c r="G17" s="7" t="s">
        <v>19</v>
      </c>
    </row>
    <row r="18" spans="2:7" x14ac:dyDescent="0.25">
      <c r="B18" t="s">
        <v>20</v>
      </c>
      <c r="C18" s="8" t="s">
        <v>21</v>
      </c>
      <c r="D18" t="s">
        <v>22</v>
      </c>
      <c r="E18" s="9" t="s">
        <v>23</v>
      </c>
      <c r="F18" s="10">
        <v>640</v>
      </c>
      <c r="G18" s="9">
        <v>20</v>
      </c>
    </row>
    <row r="19" spans="2:7" x14ac:dyDescent="0.25">
      <c r="D19" t="s">
        <v>24</v>
      </c>
      <c r="E19" s="8">
        <v>43344</v>
      </c>
      <c r="F19" s="11">
        <v>25</v>
      </c>
    </row>
    <row r="20" spans="2:7" ht="15.75" thickBot="1" x14ac:dyDescent="0.3">
      <c r="C20" s="12"/>
      <c r="D20" t="s">
        <v>25</v>
      </c>
      <c r="E20" s="13" t="s">
        <v>26</v>
      </c>
      <c r="F20" s="14">
        <v>512</v>
      </c>
      <c r="G20">
        <v>16</v>
      </c>
    </row>
    <row r="21" spans="2:7" ht="19.5" thickTop="1" x14ac:dyDescent="0.3">
      <c r="C21" s="8"/>
      <c r="E21" s="15" t="s">
        <v>27</v>
      </c>
      <c r="F21" s="16">
        <f>SUM(F18:F20)</f>
        <v>1177</v>
      </c>
    </row>
    <row r="22" spans="2:7" ht="18.75" x14ac:dyDescent="0.3">
      <c r="C22" s="8"/>
      <c r="E22" s="15"/>
      <c r="F22" s="17"/>
    </row>
    <row r="23" spans="2:7" x14ac:dyDescent="0.25">
      <c r="B23" s="18" t="s">
        <v>28</v>
      </c>
      <c r="C23" s="8"/>
      <c r="E23" s="8"/>
      <c r="F23" s="12"/>
    </row>
    <row r="24" spans="2:7" x14ac:dyDescent="0.25">
      <c r="E24" s="19"/>
      <c r="F24" s="12"/>
    </row>
  </sheetData>
  <mergeCells count="2">
    <mergeCell ref="B13:C13"/>
    <mergeCell ref="B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Paiements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2019-03-30T20:26:06Z</cp:lastPrinted>
  <dcterms:created xsi:type="dcterms:W3CDTF">2019-03-14T12:07:41Z</dcterms:created>
  <dcterms:modified xsi:type="dcterms:W3CDTF">2019-03-31T13:21:20Z</dcterms:modified>
</cp:coreProperties>
</file>