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" yWindow="-12" windowWidth="13536" windowHeight="10872"/>
  </bookViews>
  <sheets>
    <sheet name="Assuré" sheetId="2" r:id="rId1"/>
    <sheet name="Compta" sheetId="3" r:id="rId2"/>
    <sheet name="Masquée" sheetId="4" state="hidden" r:id="rId3"/>
    <sheet name="Calcul" sheetId="1" r:id="rId4"/>
  </sheets>
  <externalReferences>
    <externalReference r:id="rId5"/>
  </externalReferences>
  <definedNames>
    <definedName name="_RET1">[1]CF95SS!$B$54</definedName>
    <definedName name="_RET10">[1]CF95SS!$K$54</definedName>
    <definedName name="_RET11">[1]CF95SS!$L$54</definedName>
    <definedName name="_RET12">[1]CF95SS!$M$54</definedName>
    <definedName name="_RET2">[1]CF95SS!$C$54</definedName>
    <definedName name="_RET3">[1]CF95SS!$D$54</definedName>
    <definedName name="_RET4">[1]CF95SS!$E$54</definedName>
    <definedName name="_RET5">[1]CF95SS!$F$54</definedName>
    <definedName name="_RET6">[1]CF95SS!$G$54</definedName>
    <definedName name="_RET7">[1]CF95SS!$H$54</definedName>
    <definedName name="_RET8">[1]CF95SS!$I$54</definedName>
    <definedName name="AnneeEffet">[1]CF95SS!$D$59</definedName>
    <definedName name="AnneeForc">[1]CF95SS!$D$66</definedName>
    <definedName name="AnneeMajo1">[1]CF95SS!$D$62</definedName>
    <definedName name="AnneeMajo3">[1]CF95SS!$D$64</definedName>
    <definedName name="AnneeMajo4">[1]CF95SS!$D$65</definedName>
    <definedName name="Compta">#REF!</definedName>
    <definedName name="MERac">[1]CF95SS!$B$51</definedName>
    <definedName name="MESRac">[1]CF95SS!$B$46</definedName>
    <definedName name="MoisEffet">[1]CF95SS!$C$59</definedName>
    <definedName name="MoisForc">[1]CF95SS!$C$66</definedName>
    <definedName name="MoisMajo1">[1]CF95SS!$C$62</definedName>
    <definedName name="MoisMajo2">[1]CF95SS!$C$63</definedName>
    <definedName name="MoisMajo3">[1]CF95SS!$C$64</definedName>
    <definedName name="MoisMajo4">[1]CF95SS!$C$65</definedName>
    <definedName name="PSRac">[1]CF95SS!$B$52</definedName>
    <definedName name="PSSRac">[1]CF95SS!$B$47</definedName>
    <definedName name="RangEffet">[1]CF95SS!$G$59</definedName>
    <definedName name="RangMajo1">[1]CF95SS!$G$62</definedName>
    <definedName name="REPONSE">[1]SAISIE!$N$2:$N$3</definedName>
    <definedName name="TableCoef">[1]SAISIE!#REF!</definedName>
    <definedName name="TableDate">[1]CF95SS!$Q$56:$S$68</definedName>
    <definedName name="TITRE">[1]SAISIE!$K$2:$K$4</definedName>
    <definedName name="TPREL">[1]SAISIE!$M$6</definedName>
  </definedNames>
  <calcPr calcId="125725"/>
</workbook>
</file>

<file path=xl/calcChain.xml><?xml version="1.0" encoding="utf-8"?>
<calcChain xmlns="http://schemas.openxmlformats.org/spreadsheetml/2006/main">
  <c r="O11" i="4"/>
  <c r="O10"/>
  <c r="O8"/>
  <c r="O6"/>
  <c r="O4"/>
  <c r="H11"/>
  <c r="H10"/>
  <c r="K10" s="1"/>
  <c r="L8"/>
  <c r="H8"/>
  <c r="K8" s="1"/>
  <c r="L6"/>
  <c r="K6"/>
  <c r="H6"/>
  <c r="K4"/>
  <c r="H4"/>
  <c r="L4" s="1"/>
  <c r="A40" i="1"/>
  <c r="A39"/>
  <c r="H16" i="3"/>
  <c r="I16"/>
  <c r="K34" i="2"/>
  <c r="L34"/>
  <c r="K33"/>
  <c r="L33"/>
  <c r="K32"/>
  <c r="L32"/>
  <c r="C17" i="3"/>
  <c r="D17"/>
  <c r="E17"/>
  <c r="F17"/>
  <c r="G17"/>
  <c r="H17"/>
  <c r="I17"/>
  <c r="C40" i="1"/>
  <c r="C38"/>
  <c r="C36"/>
  <c r="C34"/>
  <c r="C32"/>
  <c r="C44"/>
  <c r="C41" i="3"/>
  <c r="A41"/>
  <c r="L10" i="4" l="1"/>
  <c r="B26" i="1"/>
  <c r="C34" i="2" l="1"/>
  <c r="C33"/>
  <c r="C32"/>
  <c r="C19" i="3"/>
  <c r="C18"/>
  <c r="B11" i="1"/>
  <c r="C16" i="3"/>
  <c r="D16"/>
  <c r="E16"/>
  <c r="F16"/>
  <c r="G16"/>
  <c r="B16"/>
  <c r="B17"/>
  <c r="D33" i="2" l="1"/>
  <c r="D18" i="3"/>
  <c r="D32" i="2"/>
  <c r="E18" i="3"/>
  <c r="D19"/>
  <c r="D20"/>
  <c r="E32" i="2"/>
  <c r="C20" i="3"/>
  <c r="C38"/>
  <c r="C35"/>
  <c r="C32"/>
  <c r="C29"/>
  <c r="P4" i="2"/>
  <c r="A33" i="1"/>
  <c r="A34"/>
  <c r="A35"/>
  <c r="A36"/>
  <c r="A37"/>
  <c r="A38"/>
  <c r="A42"/>
  <c r="A32"/>
  <c r="A31"/>
  <c r="B8" i="3"/>
  <c r="A35"/>
  <c r="A32"/>
  <c r="A29"/>
  <c r="B7"/>
  <c r="F6"/>
  <c r="B6"/>
  <c r="B5"/>
  <c r="B4"/>
  <c r="C1"/>
  <c r="A38"/>
  <c r="B10" i="1"/>
  <c r="B9"/>
  <c r="B8"/>
  <c r="B7"/>
  <c r="A21" i="2"/>
  <c r="E33" l="1"/>
  <c r="E19" i="3"/>
  <c r="F32" i="2"/>
  <c r="D34"/>
  <c r="F18" i="3"/>
  <c r="B21" i="1"/>
  <c r="B43" i="3"/>
  <c r="F12" i="1"/>
  <c r="F19" i="3" l="1"/>
  <c r="G33" i="2"/>
  <c r="G32"/>
  <c r="G18" i="3"/>
  <c r="E20"/>
  <c r="E34" i="2"/>
  <c r="G19" i="3"/>
  <c r="F33" i="2"/>
  <c r="B33"/>
  <c r="B19" i="3"/>
  <c r="B32" i="2"/>
  <c r="B18" i="3"/>
  <c r="B27" i="1"/>
  <c r="H32" i="2" l="1"/>
  <c r="H18" i="3"/>
  <c r="H19"/>
  <c r="H33" i="2"/>
  <c r="F34"/>
  <c r="F20" i="3"/>
  <c r="G20"/>
  <c r="G34" i="2"/>
  <c r="B34"/>
  <c r="B20" i="3"/>
  <c r="J33" i="2" l="1"/>
  <c r="J32"/>
  <c r="J34"/>
  <c r="I18" i="3"/>
  <c r="I32" i="2"/>
  <c r="H20" i="3"/>
  <c r="H34" i="2"/>
  <c r="I33"/>
  <c r="I19" i="3"/>
  <c r="I20" l="1"/>
  <c r="C26" s="1"/>
  <c r="I34" i="2"/>
</calcChain>
</file>

<file path=xl/comments1.xml><?xml version="1.0" encoding="utf-8"?>
<comments xmlns="http://schemas.openxmlformats.org/spreadsheetml/2006/main">
  <authors>
    <author>Marie-Christine Ribaud de Gineste</author>
  </authors>
  <commentList>
    <comment ref="B16" authorId="0">
      <text>
        <r>
          <rPr>
            <sz val="9"/>
            <color indexed="81"/>
            <rFont val="Tahoma"/>
            <family val="2"/>
          </rPr>
          <t>Date d'effet</t>
        </r>
      </text>
    </comment>
    <comment ref="C16" authorId="0">
      <text>
        <r>
          <rPr>
            <sz val="9"/>
            <color indexed="81"/>
            <rFont val="Tahoma"/>
            <family val="2"/>
          </rPr>
          <t>1ère Reval</t>
        </r>
      </text>
    </comment>
    <comment ref="D16" authorId="0">
      <text>
        <r>
          <rPr>
            <sz val="9"/>
            <color indexed="81"/>
            <rFont val="Tahoma"/>
            <family val="2"/>
          </rPr>
          <t>2ème Reval</t>
        </r>
      </text>
    </comment>
    <comment ref="E16" authorId="0">
      <text>
        <r>
          <rPr>
            <sz val="9"/>
            <color indexed="81"/>
            <rFont val="Tahoma"/>
            <family val="2"/>
          </rPr>
          <t xml:space="preserve">3ème Reval
</t>
        </r>
      </text>
    </comment>
    <comment ref="F16" authorId="0">
      <text>
        <r>
          <rPr>
            <sz val="9"/>
            <color indexed="81"/>
            <rFont val="Tahoma"/>
            <family val="2"/>
          </rPr>
          <t>4ème Reval</t>
        </r>
      </text>
    </comment>
  </commentList>
</comments>
</file>

<file path=xl/sharedStrings.xml><?xml version="1.0" encoding="utf-8"?>
<sst xmlns="http://schemas.openxmlformats.org/spreadsheetml/2006/main" count="95" uniqueCount="67">
  <si>
    <t>Dossier suivi par</t>
  </si>
  <si>
    <t>Agence</t>
  </si>
  <si>
    <t xml:space="preserve">Téléphone </t>
  </si>
  <si>
    <t>NIR</t>
  </si>
  <si>
    <t>le secteur et le numéro de dossier</t>
  </si>
  <si>
    <t>Le</t>
  </si>
  <si>
    <t>Elles s’élèvent successivement à :</t>
  </si>
  <si>
    <t>Date d’effet</t>
  </si>
  <si>
    <t>Date Reval</t>
  </si>
  <si>
    <t>Tx Reval</t>
  </si>
  <si>
    <t xml:space="preserve"> </t>
  </si>
  <si>
    <t>AGENCE</t>
  </si>
  <si>
    <t>à</t>
  </si>
  <si>
    <t>SERVICE</t>
  </si>
  <si>
    <t>Suite à votre demande, nous vous transmettons le calcul fictif actualisé :</t>
  </si>
  <si>
    <t>€</t>
  </si>
  <si>
    <t>Rappel net avant 1ere majoration</t>
  </si>
  <si>
    <t>montant</t>
  </si>
  <si>
    <t>Rappel net avant 2ème majoration</t>
  </si>
  <si>
    <t xml:space="preserve">montant </t>
  </si>
  <si>
    <t>Rappel net avant 3ème majoration</t>
  </si>
  <si>
    <t>Rappel net avant 4ème majoration</t>
  </si>
  <si>
    <t xml:space="preserve"> Rappel net avant forclusion</t>
  </si>
  <si>
    <t>Date</t>
  </si>
  <si>
    <t>Date Effet</t>
  </si>
  <si>
    <t>Taux non imposable</t>
  </si>
  <si>
    <t>Taux faible</t>
  </si>
  <si>
    <t>Taux fort</t>
  </si>
  <si>
    <t>A compter du</t>
  </si>
  <si>
    <t>Recevez, Madame, mes sincères salutations</t>
  </si>
  <si>
    <t>Notification Ad</t>
  </si>
  <si>
    <t>Majoration Enfant</t>
  </si>
  <si>
    <t>DD/DP</t>
  </si>
  <si>
    <t>DD / DP</t>
  </si>
  <si>
    <t>Libellé</t>
  </si>
  <si>
    <t>Intervalle</t>
  </si>
  <si>
    <t>Taux Reval</t>
  </si>
  <si>
    <t>Forclusion</t>
  </si>
  <si>
    <t>Fin de mois</t>
  </si>
  <si>
    <t>Cotisation AM</t>
  </si>
  <si>
    <t>1erJr Mois Svt</t>
  </si>
  <si>
    <t>Taux Prélèvements Sx</t>
  </si>
  <si>
    <t>NIR / Assuré</t>
  </si>
  <si>
    <t>Retenue</t>
  </si>
  <si>
    <t>N*I</t>
  </si>
  <si>
    <t>ss totaux</t>
  </si>
  <si>
    <t>M1</t>
  </si>
  <si>
    <t>M2</t>
  </si>
  <si>
    <t>M3</t>
  </si>
  <si>
    <t>M4</t>
  </si>
  <si>
    <t>REV1</t>
  </si>
  <si>
    <t>REV2</t>
  </si>
  <si>
    <t>REV3</t>
  </si>
  <si>
    <t>Noubliez pas dindiquer sur vos courriers</t>
  </si>
  <si>
    <t>Rappel net avant forclusion</t>
  </si>
  <si>
    <t>REV4</t>
  </si>
  <si>
    <t>REV5</t>
  </si>
  <si>
    <t>1 - Montant 1</t>
  </si>
  <si>
    <t>Aide</t>
  </si>
  <si>
    <t>ME</t>
  </si>
  <si>
    <t>Total 1</t>
  </si>
  <si>
    <t>2 - Montant 2</t>
  </si>
  <si>
    <t>TOTAL 2</t>
  </si>
  <si>
    <t>3 - Diff</t>
  </si>
  <si>
    <t>Taux retenu</t>
  </si>
  <si>
    <t>3 - DIFF (1-2)</t>
  </si>
  <si>
    <t>Ces retenues correspondent à la différence entre les montants</t>
  </si>
</sst>
</file>

<file path=xl/styles.xml><?xml version="1.0" encoding="utf-8"?>
<styleSheet xmlns="http://schemas.openxmlformats.org/spreadsheetml/2006/main">
  <numFmts count="11">
    <numFmt numFmtId="44" formatCode="_-* #,##0.00\ &quot;€&quot;_-;\-* #,##0.00\ &quot;€&quot;_-;_-* &quot;-&quot;??\ &quot;€&quot;_-;_-@_-"/>
    <numFmt numFmtId="164" formatCode="[&gt;=3000000000000]#&quot; &quot;##&quot; &quot;##&quot; &quot;##&quot; &quot;###&quot; &quot;###&quot; | &quot;##;#&quot; &quot;##&quot; &quot;##&quot; &quot;##&quot; &quot;###&quot; &quot;###"/>
    <numFmt numFmtId="165" formatCode="d\ mmmm\ yyyy"/>
    <numFmt numFmtId="166" formatCode="#,##0.00\ &quot;€&quot;"/>
    <numFmt numFmtId="167" formatCode="0.0000%"/>
    <numFmt numFmtId="168" formatCode="mm/yyyy"/>
    <numFmt numFmtId="169" formatCode="dd/mm/yy"/>
    <numFmt numFmtId="170" formatCode="#,##0.00\ _€"/>
    <numFmt numFmtId="171" formatCode="0.000"/>
    <numFmt numFmtId="172" formatCode="[$-F800]dddd\,\ mmmm\ dd\,\ yyyy"/>
    <numFmt numFmtId="173" formatCode="dd/mm/yy;@"/>
  </numFmts>
  <fonts count="23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9"/>
      <color theme="1"/>
      <name val="Arial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0C0"/>
      <name val="Arial"/>
      <family val="2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0"/>
      <color rgb="FF0070C0"/>
      <name val="Arial"/>
      <family val="2"/>
    </font>
    <font>
      <b/>
      <sz val="9"/>
      <color theme="1"/>
      <name val="Times New Roman"/>
      <family val="1"/>
    </font>
    <font>
      <sz val="12"/>
      <name val="Cambria"/>
      <family val="1"/>
    </font>
    <font>
      <sz val="12"/>
      <color theme="1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511703848384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9" fillId="0" borderId="0"/>
    <xf numFmtId="44" fontId="9" fillId="0" borderId="0" applyFont="0" applyFill="0" applyBorder="0" applyAlignment="0" applyProtection="0"/>
  </cellStyleXfs>
  <cellXfs count="108">
    <xf numFmtId="0" fontId="0" fillId="0" borderId="0" xfId="0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0" fontId="2" fillId="0" borderId="1" xfId="0" applyFont="1" applyFill="1" applyBorder="1" applyAlignment="1" applyProtection="1">
      <alignment horizontal="justify" wrapText="1"/>
    </xf>
    <xf numFmtId="0" fontId="4" fillId="0" borderId="0" xfId="0" applyFont="1" applyFill="1" applyProtection="1"/>
    <xf numFmtId="2" fontId="1" fillId="0" borderId="0" xfId="0" applyNumberFormat="1" applyFont="1" applyFill="1" applyProtection="1"/>
    <xf numFmtId="0" fontId="1" fillId="0" borderId="0" xfId="0" applyFont="1" applyFill="1" applyBorder="1" applyProtection="1"/>
    <xf numFmtId="0" fontId="4" fillId="0" borderId="0" xfId="0" applyFont="1" applyFill="1" applyBorder="1" applyProtection="1"/>
    <xf numFmtId="0" fontId="0" fillId="0" borderId="0" xfId="0" applyBorder="1" applyAlignment="1" applyProtection="1"/>
    <xf numFmtId="0" fontId="2" fillId="0" borderId="0" xfId="0" applyFont="1" applyFill="1" applyProtection="1"/>
    <xf numFmtId="0" fontId="2" fillId="0" borderId="0" xfId="0" applyFont="1" applyFill="1" applyAlignment="1" applyProtection="1">
      <alignment horizontal="center"/>
    </xf>
    <xf numFmtId="165" fontId="2" fillId="0" borderId="0" xfId="0" applyNumberFormat="1" applyFont="1" applyFill="1" applyAlignment="1" applyProtection="1">
      <alignment horizontal="right"/>
    </xf>
    <xf numFmtId="0" fontId="1" fillId="0" borderId="0" xfId="0" applyFont="1" applyFill="1" applyBorder="1" applyAlignment="1" applyProtection="1">
      <alignment horizontal="center"/>
    </xf>
    <xf numFmtId="0" fontId="5" fillId="0" borderId="2" xfId="0" applyFont="1" applyFill="1" applyBorder="1" applyAlignment="1" applyProtection="1">
      <alignment horizontal="center"/>
    </xf>
    <xf numFmtId="169" fontId="6" fillId="0" borderId="2" xfId="0" applyNumberFormat="1" applyFont="1" applyFill="1" applyBorder="1" applyAlignment="1" applyProtection="1">
      <alignment horizontal="center"/>
    </xf>
    <xf numFmtId="0" fontId="6" fillId="4" borderId="3" xfId="0" applyFont="1" applyFill="1" applyBorder="1" applyProtection="1"/>
    <xf numFmtId="2" fontId="5" fillId="4" borderId="3" xfId="0" applyNumberFormat="1" applyFont="1" applyFill="1" applyBorder="1" applyAlignment="1" applyProtection="1">
      <alignment horizontal="left"/>
    </xf>
    <xf numFmtId="0" fontId="5" fillId="4" borderId="2" xfId="0" applyFont="1" applyFill="1" applyBorder="1" applyProtection="1"/>
    <xf numFmtId="0" fontId="5" fillId="4" borderId="5" xfId="0" applyFont="1" applyFill="1" applyBorder="1" applyProtection="1"/>
    <xf numFmtId="0" fontId="5" fillId="4" borderId="3" xfId="0" applyFont="1" applyFill="1" applyBorder="1" applyProtection="1"/>
    <xf numFmtId="0" fontId="6" fillId="3" borderId="3" xfId="0" applyFont="1" applyFill="1" applyBorder="1" applyProtection="1"/>
    <xf numFmtId="0" fontId="5" fillId="3" borderId="3" xfId="0" applyFont="1" applyFill="1" applyBorder="1" applyProtection="1"/>
    <xf numFmtId="0" fontId="5" fillId="3" borderId="2" xfId="0" applyFont="1" applyFill="1" applyBorder="1" applyProtection="1"/>
    <xf numFmtId="0" fontId="5" fillId="3" borderId="5" xfId="0" applyFont="1" applyFill="1" applyBorder="1" applyProtection="1"/>
    <xf numFmtId="0" fontId="6" fillId="0" borderId="2" xfId="0" applyFont="1" applyFill="1" applyBorder="1" applyProtection="1"/>
    <xf numFmtId="3" fontId="2" fillId="2" borderId="0" xfId="0" applyNumberFormat="1" applyFont="1" applyFill="1" applyAlignment="1" applyProtection="1">
      <alignment horizontal="left"/>
    </xf>
    <xf numFmtId="0" fontId="0" fillId="0" borderId="0" xfId="0" applyAlignment="1" applyProtection="1"/>
    <xf numFmtId="0" fontId="0" fillId="0" borderId="0" xfId="0" applyAlignment="1" applyProtection="1">
      <alignment horizontal="left"/>
    </xf>
    <xf numFmtId="3" fontId="2" fillId="2" borderId="0" xfId="0" applyNumberFormat="1" applyFont="1" applyFill="1" applyAlignment="1" applyProtection="1">
      <alignment horizontal="right"/>
    </xf>
    <xf numFmtId="164" fontId="0" fillId="0" borderId="0" xfId="0" applyNumberFormat="1" applyAlignment="1" applyProtection="1">
      <alignment horizontal="left"/>
    </xf>
    <xf numFmtId="3" fontId="1" fillId="0" borderId="0" xfId="0" applyNumberFormat="1" applyFont="1" applyFill="1" applyProtection="1"/>
    <xf numFmtId="49" fontId="2" fillId="0" borderId="0" xfId="0" applyNumberFormat="1" applyFont="1" applyFill="1" applyProtection="1"/>
    <xf numFmtId="14" fontId="7" fillId="0" borderId="7" xfId="0" applyNumberFormat="1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14" fontId="0" fillId="0" borderId="0" xfId="0" applyNumberFormat="1"/>
    <xf numFmtId="3" fontId="2" fillId="2" borderId="0" xfId="0" applyNumberFormat="1" applyFont="1" applyFill="1" applyAlignment="1" applyProtection="1">
      <alignment horizontal="left"/>
    </xf>
    <xf numFmtId="0" fontId="10" fillId="0" borderId="8" xfId="0" applyFont="1" applyFill="1" applyBorder="1" applyProtection="1"/>
    <xf numFmtId="0" fontId="3" fillId="0" borderId="8" xfId="0" applyFont="1" applyFill="1" applyBorder="1" applyProtection="1"/>
    <xf numFmtId="0" fontId="3" fillId="0" borderId="8" xfId="0" applyFont="1" applyFill="1" applyBorder="1" applyAlignment="1" applyProtection="1">
      <alignment horizontal="center"/>
    </xf>
    <xf numFmtId="0" fontId="2" fillId="0" borderId="8" xfId="0" applyFont="1" applyFill="1" applyBorder="1" applyProtection="1"/>
    <xf numFmtId="0" fontId="4" fillId="0" borderId="8" xfId="0" applyFont="1" applyFill="1" applyBorder="1" applyProtection="1"/>
    <xf numFmtId="166" fontId="2" fillId="0" borderId="0" xfId="0" applyNumberFormat="1" applyFont="1" applyFill="1" applyAlignment="1" applyProtection="1"/>
    <xf numFmtId="167" fontId="2" fillId="0" borderId="0" xfId="0" applyNumberFormat="1" applyFont="1" applyFill="1" applyAlignment="1" applyProtection="1"/>
    <xf numFmtId="3" fontId="2" fillId="0" borderId="0" xfId="0" applyNumberFormat="1" applyFont="1" applyFill="1" applyAlignment="1" applyProtection="1"/>
    <xf numFmtId="14" fontId="2" fillId="0" borderId="0" xfId="0" applyNumberFormat="1" applyFont="1" applyFill="1" applyAlignment="1" applyProtection="1">
      <alignment horizontal="right"/>
    </xf>
    <xf numFmtId="169" fontId="6" fillId="5" borderId="2" xfId="0" applyNumberFormat="1" applyFont="1" applyFill="1" applyBorder="1" applyAlignment="1" applyProtection="1">
      <alignment horizontal="center"/>
    </xf>
    <xf numFmtId="0" fontId="13" fillId="6" borderId="0" xfId="0" applyFont="1" applyFill="1"/>
    <xf numFmtId="0" fontId="0" fillId="0" borderId="0" xfId="0" applyNumberFormat="1"/>
    <xf numFmtId="0" fontId="0" fillId="0" borderId="0" xfId="0" applyAlignment="1">
      <alignment horizontal="center"/>
    </xf>
    <xf numFmtId="0" fontId="12" fillId="0" borderId="0" xfId="0" applyFont="1" applyAlignment="1">
      <alignment horizontal="left"/>
    </xf>
    <xf numFmtId="0" fontId="4" fillId="0" borderId="0" xfId="0" applyFont="1" applyFill="1" applyAlignment="1" applyProtection="1">
      <alignment horizontal="left" vertical="center" indent="5"/>
    </xf>
    <xf numFmtId="3" fontId="0" fillId="0" borderId="0" xfId="0" applyNumberFormat="1"/>
    <xf numFmtId="0" fontId="14" fillId="0" borderId="0" xfId="0" applyFont="1" applyFill="1" applyProtection="1"/>
    <xf numFmtId="0" fontId="15" fillId="6" borderId="0" xfId="0" applyFont="1" applyFill="1"/>
    <xf numFmtId="0" fontId="16" fillId="0" borderId="0" xfId="0" applyFont="1"/>
    <xf numFmtId="14" fontId="15" fillId="6" borderId="0" xfId="0" applyNumberFormat="1" applyFont="1" applyFill="1"/>
    <xf numFmtId="171" fontId="15" fillId="6" borderId="0" xfId="0" applyNumberFormat="1" applyFont="1" applyFill="1"/>
    <xf numFmtId="170" fontId="5" fillId="4" borderId="3" xfId="0" applyNumberFormat="1" applyFont="1" applyFill="1" applyBorder="1" applyAlignment="1" applyProtection="1">
      <alignment horizontal="right" indent="3"/>
    </xf>
    <xf numFmtId="170" fontId="5" fillId="4" borderId="4" xfId="0" applyNumberFormat="1" applyFont="1" applyFill="1" applyBorder="1" applyAlignment="1" applyProtection="1">
      <alignment horizontal="right" indent="3"/>
    </xf>
    <xf numFmtId="170" fontId="5" fillId="3" borderId="3" xfId="0" applyNumberFormat="1" applyFont="1" applyFill="1" applyBorder="1" applyAlignment="1" applyProtection="1">
      <alignment horizontal="right" indent="3"/>
    </xf>
    <xf numFmtId="170" fontId="5" fillId="3" borderId="4" xfId="0" applyNumberFormat="1" applyFont="1" applyFill="1" applyBorder="1" applyAlignment="1" applyProtection="1">
      <alignment horizontal="right" indent="3"/>
    </xf>
    <xf numFmtId="170" fontId="5" fillId="0" borderId="6" xfId="0" applyNumberFormat="1" applyFont="1" applyFill="1" applyBorder="1" applyAlignment="1" applyProtection="1">
      <alignment horizontal="right" indent="3"/>
    </xf>
    <xf numFmtId="0" fontId="1" fillId="0" borderId="0" xfId="0" applyFont="1" applyFill="1" applyAlignment="1" applyProtection="1">
      <alignment horizontal="right"/>
    </xf>
    <xf numFmtId="0" fontId="17" fillId="0" borderId="0" xfId="0" applyFont="1"/>
    <xf numFmtId="0" fontId="4" fillId="0" borderId="0" xfId="0" applyFont="1" applyFill="1" applyAlignment="1" applyProtection="1">
      <alignment horizontal="left" vertical="center" indent="1"/>
    </xf>
    <xf numFmtId="172" fontId="0" fillId="0" borderId="0" xfId="0" applyNumberFormat="1" applyAlignment="1" applyProtection="1"/>
    <xf numFmtId="0" fontId="0" fillId="0" borderId="0" xfId="0" applyNumberFormat="1" applyAlignment="1">
      <alignment horizontal="center"/>
    </xf>
    <xf numFmtId="0" fontId="18" fillId="0" borderId="0" xfId="0" applyFont="1"/>
    <xf numFmtId="14" fontId="15" fillId="6" borderId="0" xfId="0" applyNumberFormat="1" applyFont="1" applyFill="1" applyAlignment="1">
      <alignment horizontal="center"/>
    </xf>
    <xf numFmtId="0" fontId="19" fillId="0" borderId="0" xfId="0" applyFont="1" applyFill="1" applyProtection="1"/>
    <xf numFmtId="0" fontId="5" fillId="3" borderId="3" xfId="0" applyNumberFormat="1" applyFont="1" applyFill="1" applyBorder="1" applyAlignment="1" applyProtection="1">
      <alignment horizontal="right" indent="3"/>
    </xf>
    <xf numFmtId="0" fontId="1" fillId="0" borderId="0" xfId="0" quotePrefix="1" applyFont="1" applyFill="1" applyBorder="1" applyAlignment="1" applyProtection="1">
      <alignment horizontal="center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quotePrefix="1" applyFont="1" applyAlignment="1">
      <alignment horizontal="right"/>
    </xf>
    <xf numFmtId="0" fontId="0" fillId="0" borderId="0" xfId="0" applyAlignment="1">
      <alignment horizontal="right"/>
    </xf>
    <xf numFmtId="0" fontId="20" fillId="0" borderId="0" xfId="0" applyFont="1" applyAlignment="1">
      <alignment horizontal="center"/>
    </xf>
    <xf numFmtId="173" fontId="20" fillId="0" borderId="0" xfId="0" applyNumberFormat="1" applyFont="1" applyAlignment="1">
      <alignment horizontal="center"/>
    </xf>
    <xf numFmtId="0" fontId="20" fillId="0" borderId="0" xfId="0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168" fontId="6" fillId="0" borderId="0" xfId="0" applyNumberFormat="1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173" fontId="6" fillId="0" borderId="0" xfId="0" applyNumberFormat="1" applyFont="1" applyFill="1" applyBorder="1" applyAlignment="1" applyProtection="1">
      <alignment horizont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3" fillId="0" borderId="0" xfId="0" applyFont="1" applyFill="1" applyBorder="1"/>
    <xf numFmtId="14" fontId="6" fillId="0" borderId="0" xfId="0" applyNumberFormat="1" applyFont="1" applyFill="1" applyBorder="1" applyAlignment="1" applyProtection="1">
      <alignment horizontal="center"/>
    </xf>
    <xf numFmtId="2" fontId="5" fillId="0" borderId="0" xfId="0" applyNumberFormat="1" applyFont="1" applyFill="1" applyBorder="1" applyAlignment="1" applyProtection="1">
      <alignment horizontal="center" vertical="center"/>
    </xf>
    <xf numFmtId="2" fontId="6" fillId="0" borderId="0" xfId="0" applyNumberFormat="1" applyFont="1" applyFill="1" applyBorder="1" applyAlignment="1" applyProtection="1">
      <alignment horizontal="center" vertical="center"/>
    </xf>
    <xf numFmtId="0" fontId="5" fillId="3" borderId="3" xfId="0" applyNumberFormat="1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3" fontId="2" fillId="0" borderId="0" xfId="0" applyNumberFormat="1" applyFont="1" applyFill="1" applyAlignment="1" applyProtection="1">
      <alignment horizontal="left"/>
    </xf>
    <xf numFmtId="0" fontId="0" fillId="0" borderId="0" xfId="0" applyFill="1" applyAlignment="1" applyProtection="1">
      <alignment horizontal="left"/>
    </xf>
    <xf numFmtId="0" fontId="12" fillId="0" borderId="0" xfId="0" applyFont="1" applyAlignment="1">
      <alignment horizontal="left" wrapText="1"/>
    </xf>
    <xf numFmtId="3" fontId="2" fillId="2" borderId="0" xfId="0" applyNumberFormat="1" applyFont="1" applyFill="1" applyAlignment="1" applyProtection="1">
      <alignment horizontal="left" vertical="center" wrapText="1" indent="3"/>
    </xf>
    <xf numFmtId="172" fontId="2" fillId="2" borderId="0" xfId="0" applyNumberFormat="1" applyFont="1" applyFill="1" applyAlignment="1" applyProtection="1">
      <alignment horizontal="left" indent="1"/>
    </xf>
    <xf numFmtId="172" fontId="0" fillId="0" borderId="0" xfId="0" applyNumberFormat="1" applyAlignment="1" applyProtection="1">
      <alignment horizontal="left" indent="1"/>
    </xf>
    <xf numFmtId="0" fontId="6" fillId="7" borderId="9" xfId="0" applyFont="1" applyFill="1" applyBorder="1" applyAlignment="1" applyProtection="1">
      <alignment horizontal="center" vertical="center"/>
    </xf>
    <xf numFmtId="0" fontId="3" fillId="7" borderId="9" xfId="0" applyFont="1" applyFill="1" applyBorder="1" applyAlignment="1" applyProtection="1">
      <alignment vertical="center"/>
    </xf>
    <xf numFmtId="0" fontId="11" fillId="7" borderId="9" xfId="0" applyFont="1" applyFill="1" applyBorder="1" applyAlignment="1" applyProtection="1">
      <alignment horizontal="center" vertical="center"/>
    </xf>
    <xf numFmtId="0" fontId="15" fillId="6" borderId="0" xfId="0" applyNumberFormat="1" applyFont="1" applyFill="1" applyAlignment="1">
      <alignment horizontal="center"/>
    </xf>
    <xf numFmtId="168" fontId="6" fillId="7" borderId="10" xfId="0" applyNumberFormat="1" applyFont="1" applyFill="1" applyBorder="1" applyAlignment="1" applyProtection="1">
      <alignment horizontal="center"/>
    </xf>
    <xf numFmtId="173" fontId="6" fillId="7" borderId="10" xfId="0" applyNumberFormat="1" applyFont="1" applyFill="1" applyBorder="1" applyAlignment="1" applyProtection="1">
      <alignment horizontal="center"/>
    </xf>
    <xf numFmtId="2" fontId="21" fillId="7" borderId="10" xfId="0" applyNumberFormat="1" applyFont="1" applyFill="1" applyBorder="1" applyAlignment="1" applyProtection="1">
      <alignment horizontal="center" vertical="center"/>
    </xf>
    <xf numFmtId="14" fontId="6" fillId="7" borderId="10" xfId="0" applyNumberFormat="1" applyFont="1" applyFill="1" applyBorder="1" applyAlignment="1" applyProtection="1">
      <alignment horizontal="center"/>
    </xf>
    <xf numFmtId="2" fontId="5" fillId="7" borderId="10" xfId="0" applyNumberFormat="1" applyFont="1" applyFill="1" applyBorder="1" applyAlignment="1" applyProtection="1">
      <alignment horizontal="center" vertical="center"/>
    </xf>
    <xf numFmtId="2" fontId="6" fillId="7" borderId="10" xfId="0" applyNumberFormat="1" applyFont="1" applyFill="1" applyBorder="1" applyAlignment="1" applyProtection="1">
      <alignment horizontal="center" vertic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581380</xdr:colOff>
      <xdr:row>16</xdr:row>
      <xdr:rowOff>152400</xdr:rowOff>
    </xdr:from>
    <xdr:ext cx="1236534" cy="827313"/>
    <xdr:sp macro="[0]!FormulVierge" textlink="">
      <xdr:nvSpPr>
        <xdr:cNvPr id="4" name="Plaque 3"/>
        <xdr:cNvSpPr/>
      </xdr:nvSpPr>
      <xdr:spPr>
        <a:xfrm>
          <a:off x="2410180" y="3287486"/>
          <a:ext cx="1236534" cy="827313"/>
        </a:xfrm>
        <a:prstGeom prst="bevel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effectLst>
          <a:outerShdw blurRad="533400" dist="431800" dir="2700000" sx="47000" sy="47000" algn="ctr" rotWithShape="0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200" b="1" i="0" baseline="0">
              <a:solidFill>
                <a:schemeClr val="accent2">
                  <a:lumMod val="75000"/>
                </a:schemeClr>
              </a:solidFill>
              <a:latin typeface="Comic Sans MS" pitchFamily="66" charset="0"/>
            </a:rPr>
            <a:t>Effacer les données</a:t>
          </a:r>
        </a:p>
      </xdr:txBody>
    </xdr:sp>
    <xdr:clientData/>
  </xdr:oneCellAnchor>
  <xdr:oneCellAnchor>
    <xdr:from>
      <xdr:col>0</xdr:col>
      <xdr:colOff>116017</xdr:colOff>
      <xdr:row>16</xdr:row>
      <xdr:rowOff>108857</xdr:rowOff>
    </xdr:from>
    <xdr:ext cx="1037869" cy="500742"/>
    <xdr:sp macro="[0]!formulaire" textlink="">
      <xdr:nvSpPr>
        <xdr:cNvPr id="5" name="Plaque 4"/>
        <xdr:cNvSpPr/>
      </xdr:nvSpPr>
      <xdr:spPr>
        <a:xfrm>
          <a:off x="116017" y="3243943"/>
          <a:ext cx="1037869" cy="500742"/>
        </a:xfrm>
        <a:prstGeom prst="bevel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effectLst>
          <a:outerShdw blurRad="533400" dist="431800" dir="2700000" sx="47000" sy="47000" algn="ctr" rotWithShape="0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600" b="1" i="0" baseline="0">
              <a:solidFill>
                <a:schemeClr val="accent2">
                  <a:lumMod val="75000"/>
                </a:schemeClr>
              </a:solidFill>
              <a:latin typeface="Comic Sans MS" pitchFamily="66" charset="0"/>
            </a:rPr>
            <a:t>Saisies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013685\AppData\Roaming\Microsoft\Excel\1%20DP%20DAIF\EJ2010aDP1-Tes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ISIE"/>
      <sheetName val="CF95SS"/>
      <sheetName val="Comptabilité"/>
    </sheetNames>
    <sheetDataSet>
      <sheetData sheetId="0">
        <row r="2">
          <cell r="K2" t="str">
            <v>?</v>
          </cell>
          <cell r="N2" t="str">
            <v>Oui</v>
          </cell>
        </row>
        <row r="3">
          <cell r="K3" t="str">
            <v>Madame</v>
          </cell>
          <cell r="N3" t="str">
            <v>Non</v>
          </cell>
        </row>
        <row r="4">
          <cell r="K4" t="str">
            <v>Monsieur</v>
          </cell>
        </row>
        <row r="6">
          <cell r="M6">
            <v>7.1</v>
          </cell>
        </row>
      </sheetData>
      <sheetData sheetId="1">
        <row r="46">
          <cell r="B46">
            <v>11</v>
          </cell>
        </row>
        <row r="47">
          <cell r="B47">
            <v>7.81</v>
          </cell>
        </row>
        <row r="51">
          <cell r="B51">
            <v>22</v>
          </cell>
        </row>
        <row r="52">
          <cell r="B52">
            <v>15.62</v>
          </cell>
        </row>
        <row r="54">
          <cell r="B54">
            <v>113.19</v>
          </cell>
          <cell r="C54">
            <v>114.21000000000001</v>
          </cell>
          <cell r="D54">
            <v>114.21000000000001</v>
          </cell>
          <cell r="E54">
            <v>116.6</v>
          </cell>
          <cell r="F54">
            <v>116.6</v>
          </cell>
          <cell r="G54">
            <v>119.05999999999997</v>
          </cell>
        </row>
        <row r="56">
          <cell r="Q56">
            <v>40179</v>
          </cell>
          <cell r="R56">
            <v>40179</v>
          </cell>
          <cell r="S56">
            <v>1</v>
          </cell>
        </row>
        <row r="57">
          <cell r="Q57">
            <v>40269</v>
          </cell>
          <cell r="R57">
            <v>40269</v>
          </cell>
          <cell r="S57">
            <v>2</v>
          </cell>
        </row>
        <row r="58">
          <cell r="Q58">
            <v>40544</v>
          </cell>
          <cell r="R58">
            <v>40544</v>
          </cell>
          <cell r="S58">
            <v>3</v>
          </cell>
        </row>
        <row r="59">
          <cell r="C59">
            <v>1</v>
          </cell>
          <cell r="D59">
            <v>2010</v>
          </cell>
          <cell r="G59">
            <v>1</v>
          </cell>
          <cell r="Q59">
            <v>40634</v>
          </cell>
          <cell r="R59">
            <v>40634</v>
          </cell>
          <cell r="S59">
            <v>4</v>
          </cell>
        </row>
        <row r="60">
          <cell r="Q60">
            <v>40909</v>
          </cell>
          <cell r="R60">
            <v>40909</v>
          </cell>
          <cell r="S60">
            <v>5</v>
          </cell>
        </row>
        <row r="61">
          <cell r="Q61">
            <v>41000</v>
          </cell>
          <cell r="R61">
            <v>41000</v>
          </cell>
          <cell r="S61">
            <v>6</v>
          </cell>
        </row>
        <row r="62">
          <cell r="C62">
            <v>7</v>
          </cell>
          <cell r="D62">
            <v>2010</v>
          </cell>
          <cell r="G62">
            <v>2</v>
          </cell>
        </row>
        <row r="63">
          <cell r="C63">
            <v>7</v>
          </cell>
        </row>
        <row r="64">
          <cell r="C64">
            <v>7</v>
          </cell>
          <cell r="D64">
            <v>2012</v>
          </cell>
        </row>
        <row r="65">
          <cell r="C65">
            <v>7</v>
          </cell>
          <cell r="D65">
            <v>2013</v>
          </cell>
        </row>
        <row r="66">
          <cell r="C66">
            <v>1</v>
          </cell>
          <cell r="D66">
            <v>2014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P55"/>
  <sheetViews>
    <sheetView showGridLines="0" showZeros="0" tabSelected="1" showRuler="0" zoomScale="70" zoomScaleNormal="70" zoomScalePageLayoutView="55" workbookViewId="0">
      <selection activeCell="C30" sqref="C30:L34"/>
    </sheetView>
  </sheetViews>
  <sheetFormatPr baseColWidth="10" defaultRowHeight="14.4"/>
  <cols>
    <col min="1" max="1" width="26.6640625" customWidth="1"/>
    <col min="2" max="11" width="14.6640625" customWidth="1"/>
  </cols>
  <sheetData>
    <row r="1" spans="1:16" ht="15.6">
      <c r="A1" s="1"/>
      <c r="B1" s="1"/>
      <c r="C1" s="1"/>
      <c r="D1" s="1"/>
      <c r="E1" s="1"/>
      <c r="F1" s="2"/>
      <c r="G1" s="1"/>
      <c r="H1" s="1"/>
      <c r="I1" s="1"/>
    </row>
    <row r="2" spans="1:16" ht="15.6">
      <c r="A2" s="1"/>
      <c r="B2" s="1"/>
      <c r="C2" s="91"/>
      <c r="D2" s="91"/>
      <c r="E2" s="91"/>
      <c r="F2" s="91"/>
      <c r="G2" s="91"/>
      <c r="H2" s="91"/>
      <c r="I2" s="91"/>
    </row>
    <row r="3" spans="1:16" ht="15" customHeight="1">
      <c r="A3" s="4"/>
      <c r="B3" s="1"/>
      <c r="C3" s="91"/>
      <c r="D3" s="91"/>
      <c r="E3" s="91"/>
      <c r="F3" s="91"/>
      <c r="G3" s="91"/>
      <c r="H3" s="91"/>
      <c r="I3" s="91"/>
    </row>
    <row r="4" spans="1:16" ht="15.6">
      <c r="A4" s="4"/>
      <c r="B4" s="1"/>
      <c r="C4" s="1"/>
      <c r="D4" s="1"/>
      <c r="E4" s="1"/>
      <c r="F4" s="2"/>
      <c r="G4" s="1"/>
      <c r="H4" s="1"/>
      <c r="I4" s="1"/>
      <c r="P4">
        <f>SUM(O2:O4)</f>
        <v>0</v>
      </c>
    </row>
    <row r="5" spans="1:16" ht="15.6">
      <c r="A5" s="1"/>
      <c r="B5" s="1"/>
      <c r="C5" s="1"/>
      <c r="D5" s="1"/>
      <c r="E5" s="1"/>
      <c r="F5" s="2"/>
      <c r="G5" s="1"/>
      <c r="H5" s="1"/>
      <c r="I5" s="1"/>
    </row>
    <row r="6" spans="1:16" ht="15.6">
      <c r="A6" s="4"/>
      <c r="B6" s="30"/>
      <c r="C6" s="1"/>
      <c r="D6" s="1"/>
      <c r="E6" s="1"/>
      <c r="F6" s="2"/>
      <c r="G6" s="1"/>
      <c r="H6" s="1"/>
      <c r="I6" s="1"/>
    </row>
    <row r="7" spans="1:16" ht="15.6">
      <c r="A7" s="50" t="s">
        <v>0</v>
      </c>
      <c r="B7" s="1"/>
      <c r="C7" s="1"/>
      <c r="D7" s="1"/>
      <c r="E7" s="1"/>
      <c r="F7" s="2"/>
      <c r="G7" s="1"/>
      <c r="H7" s="1"/>
      <c r="I7" s="1"/>
    </row>
    <row r="8" spans="1:16" ht="15.6">
      <c r="A8" s="50" t="s">
        <v>1</v>
      </c>
      <c r="B8" s="1"/>
      <c r="C8" s="1"/>
      <c r="D8" s="1"/>
      <c r="E8" s="28"/>
      <c r="F8" s="35"/>
      <c r="G8" s="25"/>
      <c r="H8" s="25"/>
      <c r="I8" s="26"/>
    </row>
    <row r="9" spans="1:16" ht="15.6">
      <c r="A9" s="50" t="s">
        <v>2</v>
      </c>
      <c r="B9" s="1"/>
      <c r="C9" s="5"/>
      <c r="D9" s="1"/>
      <c r="E9" s="95"/>
      <c r="F9" s="95"/>
      <c r="G9" s="95"/>
      <c r="H9" s="95"/>
      <c r="I9" s="27"/>
    </row>
    <row r="10" spans="1:16" ht="15.6">
      <c r="A10" s="50" t="s">
        <v>3</v>
      </c>
      <c r="B10" s="1"/>
      <c r="C10" s="29"/>
      <c r="D10" s="1"/>
      <c r="E10" s="95"/>
      <c r="F10" s="95"/>
      <c r="G10" s="95"/>
      <c r="H10" s="95"/>
      <c r="I10" s="27"/>
    </row>
    <row r="11" spans="1:16" ht="15.6">
      <c r="A11" s="4"/>
      <c r="B11" s="30"/>
      <c r="C11" s="1"/>
      <c r="D11" s="6"/>
      <c r="E11" s="95"/>
      <c r="F11" s="95"/>
      <c r="G11" s="95"/>
      <c r="H11" s="95"/>
      <c r="I11" s="27"/>
    </row>
    <row r="12" spans="1:16" ht="15.6">
      <c r="B12" s="1"/>
      <c r="C12" s="6"/>
      <c r="D12" s="6"/>
      <c r="E12" s="95"/>
      <c r="F12" s="95"/>
      <c r="G12" s="95"/>
      <c r="H12" s="95"/>
      <c r="I12" s="27"/>
    </row>
    <row r="13" spans="1:16" ht="15.6">
      <c r="B13" s="7"/>
      <c r="C13" s="6"/>
      <c r="D13" s="6"/>
      <c r="E13" s="95"/>
      <c r="F13" s="95"/>
      <c r="G13" s="95"/>
      <c r="H13" s="95"/>
      <c r="I13" s="27"/>
    </row>
    <row r="14" spans="1:16" ht="15.6">
      <c r="A14" s="4" t="s">
        <v>53</v>
      </c>
      <c r="B14" s="7"/>
      <c r="C14" s="6"/>
      <c r="D14" s="6"/>
      <c r="E14" s="92"/>
      <c r="F14" s="93"/>
      <c r="G14" s="93"/>
      <c r="H14" s="93"/>
      <c r="I14" s="93"/>
    </row>
    <row r="15" spans="1:16" ht="15.6">
      <c r="A15" s="7" t="s">
        <v>4</v>
      </c>
      <c r="B15" s="7"/>
      <c r="C15" s="6"/>
      <c r="D15" s="6"/>
      <c r="E15" s="6"/>
      <c r="F15" s="8"/>
      <c r="G15" s="8"/>
      <c r="H15" s="8"/>
      <c r="I15" s="8"/>
    </row>
    <row r="16" spans="1:16" ht="15.6">
      <c r="A16" s="36"/>
      <c r="B16" s="37"/>
      <c r="C16" s="37"/>
      <c r="D16" s="37"/>
      <c r="E16" s="37"/>
      <c r="F16" s="38"/>
      <c r="G16" s="39"/>
      <c r="H16" s="40"/>
      <c r="I16" s="6"/>
    </row>
    <row r="17" spans="1:12" ht="15.6">
      <c r="A17" s="9"/>
      <c r="B17" s="9"/>
      <c r="C17" s="9"/>
      <c r="D17" s="9"/>
      <c r="E17" s="9"/>
      <c r="F17" s="10"/>
      <c r="G17" s="9"/>
      <c r="H17" s="4"/>
      <c r="I17" s="1"/>
    </row>
    <row r="18" spans="1:12" ht="15.6">
      <c r="B18" s="9"/>
      <c r="C18" s="9"/>
      <c r="D18" s="9"/>
      <c r="E18" s="11" t="s">
        <v>5</v>
      </c>
      <c r="F18" s="96">
        <v>41225.740740740737</v>
      </c>
      <c r="G18" s="96"/>
      <c r="H18" s="65"/>
      <c r="I18" s="1"/>
    </row>
    <row r="19" spans="1:12" ht="15.6">
      <c r="A19" s="9"/>
      <c r="B19" s="9"/>
      <c r="C19" s="9"/>
      <c r="D19" s="9"/>
      <c r="E19" s="9"/>
      <c r="F19" s="10"/>
      <c r="G19" s="9"/>
      <c r="H19" s="4"/>
      <c r="I19" s="1"/>
    </row>
    <row r="20" spans="1:12" ht="15.6">
      <c r="B20" s="9"/>
      <c r="C20" s="9"/>
      <c r="D20" s="9"/>
      <c r="E20" s="9"/>
      <c r="F20" s="10"/>
      <c r="G20" s="9"/>
      <c r="H20" s="4"/>
      <c r="I20" s="1"/>
    </row>
    <row r="21" spans="1:12" ht="15.6">
      <c r="A21" s="31">
        <f>E8</f>
        <v>0</v>
      </c>
      <c r="B21" s="9"/>
      <c r="C21" s="9"/>
      <c r="D21" s="9"/>
      <c r="E21" s="9"/>
      <c r="F21" s="10"/>
      <c r="G21" s="9"/>
      <c r="H21" s="4"/>
      <c r="I21" s="1"/>
    </row>
    <row r="22" spans="1:12" ht="15.6">
      <c r="A22" s="9"/>
      <c r="B22" s="9"/>
      <c r="C22" s="9"/>
      <c r="D22" s="9"/>
      <c r="E22" s="9"/>
      <c r="F22" s="10"/>
      <c r="G22" s="9"/>
      <c r="H22" s="4"/>
      <c r="I22" s="1"/>
    </row>
    <row r="23" spans="1:12" ht="30.75" customHeight="1">
      <c r="A23" s="94"/>
      <c r="B23" s="94"/>
      <c r="C23" s="94"/>
      <c r="D23" s="94"/>
      <c r="E23" s="94"/>
      <c r="F23" s="94"/>
      <c r="G23" s="94"/>
      <c r="H23" s="49"/>
      <c r="I23" s="1"/>
    </row>
    <row r="24" spans="1:12">
      <c r="A24" s="9"/>
      <c r="B24" s="9"/>
      <c r="C24" s="9"/>
      <c r="D24" s="44"/>
      <c r="E24" s="9"/>
      <c r="F24" s="10"/>
      <c r="G24" s="9"/>
      <c r="H24" s="4"/>
      <c r="I24" s="41"/>
    </row>
    <row r="25" spans="1:12" ht="15.6">
      <c r="A25" s="1"/>
      <c r="B25" s="9"/>
      <c r="C25" s="9"/>
      <c r="D25" s="9"/>
      <c r="E25" s="9"/>
      <c r="F25" s="10"/>
      <c r="G25" s="9"/>
      <c r="H25" s="4"/>
      <c r="I25" s="42"/>
    </row>
    <row r="26" spans="1:12">
      <c r="B26" s="9"/>
      <c r="C26" s="9"/>
      <c r="D26" s="9"/>
      <c r="E26" s="9"/>
      <c r="F26" s="10"/>
      <c r="G26" s="9"/>
      <c r="H26" s="4"/>
      <c r="I26" s="43"/>
    </row>
    <row r="27" spans="1:12" ht="15.6">
      <c r="A27" s="1" t="s">
        <v>66</v>
      </c>
      <c r="B27" s="9"/>
      <c r="C27" s="9"/>
      <c r="D27" s="9"/>
      <c r="E27" s="9"/>
      <c r="F27" s="10"/>
      <c r="G27" s="9"/>
      <c r="H27" s="1"/>
      <c r="I27" s="1"/>
    </row>
    <row r="28" spans="1:12" ht="15.6">
      <c r="A28" s="1" t="s">
        <v>6</v>
      </c>
      <c r="B28" s="9"/>
      <c r="C28" s="9"/>
      <c r="D28" s="9"/>
      <c r="E28" s="9"/>
      <c r="F28" s="10"/>
      <c r="G28" s="9"/>
      <c r="H28" s="1"/>
      <c r="I28" s="1"/>
    </row>
    <row r="29" spans="1:12" ht="15.6">
      <c r="A29" s="1"/>
      <c r="B29" s="1"/>
      <c r="C29" s="1"/>
      <c r="D29" s="1"/>
      <c r="E29" s="6"/>
      <c r="F29" s="12"/>
      <c r="G29" s="6"/>
      <c r="H29" s="1"/>
      <c r="I29" s="1"/>
    </row>
    <row r="30" spans="1:12" s="76" customFormat="1" ht="11.4">
      <c r="A30" s="98" t="s">
        <v>7</v>
      </c>
      <c r="B30" s="102" t="s">
        <v>28</v>
      </c>
      <c r="C30" s="80"/>
      <c r="D30" s="80"/>
      <c r="E30" s="80"/>
      <c r="F30" s="80"/>
      <c r="G30" s="80"/>
      <c r="H30" s="81"/>
      <c r="I30" s="81"/>
      <c r="J30" s="78"/>
      <c r="K30" s="78"/>
      <c r="L30" s="78"/>
    </row>
    <row r="31" spans="1:12" s="77" customFormat="1" ht="11.4">
      <c r="A31" s="98"/>
      <c r="B31" s="103"/>
      <c r="C31" s="82"/>
      <c r="D31" s="82"/>
      <c r="E31" s="82"/>
      <c r="F31" s="82"/>
      <c r="G31" s="82"/>
      <c r="H31" s="82"/>
      <c r="I31" s="82"/>
      <c r="J31" s="79"/>
      <c r="K31" s="79"/>
      <c r="L31" s="79"/>
    </row>
    <row r="32" spans="1:12" ht="34.200000000000003" customHeight="1">
      <c r="A32" s="99" t="s">
        <v>57</v>
      </c>
      <c r="B32" s="104">
        <f>Calcul!B21</f>
        <v>0</v>
      </c>
      <c r="C32" s="83">
        <f>Calcul!C21</f>
        <v>0</v>
      </c>
      <c r="D32" s="84">
        <f>Calcul!D21</f>
        <v>0</v>
      </c>
      <c r="E32" s="84">
        <f>Calcul!E21</f>
        <v>0</v>
      </c>
      <c r="F32" s="84">
        <f>Calcul!F21</f>
        <v>0</v>
      </c>
      <c r="G32" s="83">
        <f>Calcul!G21</f>
        <v>0</v>
      </c>
      <c r="H32" s="84">
        <f>Calcul!H21</f>
        <v>0</v>
      </c>
      <c r="I32" s="84">
        <f>Calcul!I21</f>
        <v>0</v>
      </c>
      <c r="J32" s="84">
        <f>Calcul!J21</f>
        <v>0</v>
      </c>
      <c r="K32" s="83">
        <f>Calcul!K21</f>
        <v>0</v>
      </c>
      <c r="L32" s="84">
        <f>Calcul!L21</f>
        <v>0</v>
      </c>
    </row>
    <row r="33" spans="1:12" ht="34.200000000000003" customHeight="1">
      <c r="A33" s="99" t="s">
        <v>61</v>
      </c>
      <c r="B33" s="104">
        <f>Calcul!B26</f>
        <v>0</v>
      </c>
      <c r="C33" s="83">
        <f>Calcul!C26</f>
        <v>0</v>
      </c>
      <c r="D33" s="84">
        <f>Calcul!D26</f>
        <v>0</v>
      </c>
      <c r="E33" s="84">
        <f>Calcul!E26</f>
        <v>0</v>
      </c>
      <c r="F33" s="84">
        <f>Calcul!F26</f>
        <v>0</v>
      </c>
      <c r="G33" s="83">
        <f>Calcul!G26</f>
        <v>0</v>
      </c>
      <c r="H33" s="84">
        <f>Calcul!H26</f>
        <v>0</v>
      </c>
      <c r="I33" s="84">
        <f>Calcul!I26</f>
        <v>0</v>
      </c>
      <c r="J33" s="84">
        <f>Calcul!J26</f>
        <v>0</v>
      </c>
      <c r="K33" s="83">
        <f>Calcul!K26</f>
        <v>0</v>
      </c>
      <c r="L33" s="84">
        <f>Calcul!L26</f>
        <v>0</v>
      </c>
    </row>
    <row r="34" spans="1:12" ht="34.200000000000003" customHeight="1">
      <c r="A34" s="99" t="s">
        <v>65</v>
      </c>
      <c r="B34" s="104">
        <f>Calcul!B27</f>
        <v>0</v>
      </c>
      <c r="C34" s="83">
        <f>Calcul!C27</f>
        <v>0</v>
      </c>
      <c r="D34" s="84">
        <f>Calcul!D27</f>
        <v>0</v>
      </c>
      <c r="E34" s="84">
        <f>Calcul!E27</f>
        <v>0</v>
      </c>
      <c r="F34" s="84">
        <f>Calcul!F27</f>
        <v>0</v>
      </c>
      <c r="G34" s="83">
        <f>Calcul!G27</f>
        <v>0</v>
      </c>
      <c r="H34" s="84">
        <f>Calcul!H27</f>
        <v>0</v>
      </c>
      <c r="I34" s="84">
        <f>Calcul!I27</f>
        <v>0</v>
      </c>
      <c r="J34" s="84">
        <f>Calcul!J27</f>
        <v>0</v>
      </c>
      <c r="K34" s="83">
        <f>Calcul!K27</f>
        <v>0</v>
      </c>
      <c r="L34" s="84">
        <f>Calcul!L27</f>
        <v>0</v>
      </c>
    </row>
    <row r="35" spans="1:12" ht="15.6">
      <c r="A35" s="6"/>
      <c r="B35" s="6"/>
      <c r="C35" s="6"/>
      <c r="D35" s="6"/>
      <c r="E35" s="6"/>
      <c r="F35" s="6"/>
      <c r="G35" s="6"/>
      <c r="H35" s="1"/>
      <c r="I35" s="1"/>
    </row>
    <row r="36" spans="1:12" ht="15.6">
      <c r="A36" s="6"/>
      <c r="B36" s="6"/>
      <c r="C36" s="6"/>
      <c r="D36" s="6"/>
      <c r="E36" s="6"/>
      <c r="F36" s="6"/>
      <c r="G36" s="6"/>
      <c r="H36" s="1"/>
      <c r="I36" s="1"/>
    </row>
    <row r="37" spans="1:12" ht="15.6">
      <c r="A37" s="6"/>
      <c r="B37" s="6"/>
      <c r="C37" s="6"/>
      <c r="D37" s="6"/>
      <c r="E37" s="6"/>
      <c r="F37" s="6"/>
      <c r="G37" s="6"/>
      <c r="H37" s="1"/>
      <c r="I37" s="1"/>
    </row>
    <row r="38" spans="1:12" ht="15.6">
      <c r="A38" s="6"/>
      <c r="B38" s="6"/>
      <c r="D38" s="6"/>
      <c r="E38" s="6"/>
      <c r="F38" s="6"/>
      <c r="G38" s="6"/>
      <c r="H38" s="1"/>
      <c r="I38" s="1"/>
    </row>
    <row r="39" spans="1:12" ht="15.6">
      <c r="A39" s="6"/>
      <c r="B39" s="6"/>
      <c r="D39" s="6"/>
      <c r="E39" s="6"/>
      <c r="F39" s="6"/>
      <c r="G39" s="6"/>
      <c r="H39" s="1"/>
      <c r="I39" s="1"/>
    </row>
    <row r="40" spans="1:12" ht="15.6">
      <c r="A40" s="6"/>
      <c r="B40" s="6"/>
      <c r="D40" s="6"/>
      <c r="E40" s="6"/>
      <c r="F40" s="6"/>
      <c r="G40" s="6"/>
      <c r="H40" s="1"/>
      <c r="I40" s="1"/>
    </row>
    <row r="41" spans="1:12" ht="15.6">
      <c r="A41" s="67" t="s">
        <v>16</v>
      </c>
      <c r="B41" s="6"/>
      <c r="D41" s="6"/>
      <c r="E41" s="6"/>
      <c r="F41" s="6"/>
      <c r="G41" s="6"/>
      <c r="H41" s="1"/>
      <c r="I41" s="1"/>
    </row>
    <row r="42" spans="1:12" ht="15.6">
      <c r="A42" s="6"/>
      <c r="B42" s="6"/>
      <c r="C42" s="73"/>
      <c r="D42" s="6"/>
      <c r="E42" s="6"/>
      <c r="F42" s="6"/>
      <c r="G42" s="6"/>
      <c r="H42" s="6"/>
      <c r="I42" s="6"/>
    </row>
    <row r="43" spans="1:12" ht="15.6">
      <c r="A43" s="67" t="s">
        <v>18</v>
      </c>
      <c r="C43" s="73"/>
    </row>
    <row r="44" spans="1:12" ht="15.6">
      <c r="A44" s="6"/>
      <c r="C44" s="73"/>
    </row>
    <row r="45" spans="1:12" ht="15.6">
      <c r="A45" s="67" t="s">
        <v>20</v>
      </c>
      <c r="C45" s="73"/>
    </row>
    <row r="46" spans="1:12" ht="15.6">
      <c r="A46" s="6"/>
      <c r="C46" s="74"/>
    </row>
    <row r="47" spans="1:12" ht="15.6">
      <c r="A47" s="67" t="s">
        <v>21</v>
      </c>
      <c r="C47" s="73"/>
    </row>
    <row r="48" spans="1:12" ht="15.6">
      <c r="A48" s="6"/>
      <c r="C48" s="74"/>
    </row>
    <row r="49" spans="1:3" ht="15.6">
      <c r="A49" t="s">
        <v>54</v>
      </c>
      <c r="C49" s="73"/>
    </row>
    <row r="50" spans="1:3" ht="15.6">
      <c r="C50" s="74"/>
    </row>
    <row r="51" spans="1:3" ht="15.6">
      <c r="C51" s="72"/>
    </row>
    <row r="55" spans="1:3" ht="15.6">
      <c r="A55" s="1" t="s">
        <v>29</v>
      </c>
    </row>
  </sheetData>
  <sortState ref="C2:I2">
    <sortCondition ref="H1:H31"/>
  </sortState>
  <mergeCells count="7">
    <mergeCell ref="A30:A31"/>
    <mergeCell ref="C2:I2"/>
    <mergeCell ref="C3:I3"/>
    <mergeCell ref="E14:I14"/>
    <mergeCell ref="A23:G23"/>
    <mergeCell ref="E9:H13"/>
    <mergeCell ref="F18:G18"/>
  </mergeCells>
  <pageMargins left="0.31496062992125984" right="0.23622047244094491" top="0.55118110236220474" bottom="0.51181102362204722" header="0.31496062992125984" footer="0.31496062992125984"/>
  <pageSetup paperSize="9" scale="45" orientation="portrait" errors="NA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L43"/>
  <sheetViews>
    <sheetView showGridLines="0" showZeros="0" zoomScale="85" zoomScaleNormal="85" workbookViewId="0">
      <selection activeCell="C16" sqref="C16:L20"/>
    </sheetView>
  </sheetViews>
  <sheetFormatPr baseColWidth="10" defaultRowHeight="14.4"/>
  <cols>
    <col min="1" max="1" width="25.44140625" customWidth="1"/>
    <col min="2" max="11" width="14.6640625" customWidth="1"/>
  </cols>
  <sheetData>
    <row r="1" spans="1:12">
      <c r="A1" t="s">
        <v>10</v>
      </c>
      <c r="B1" t="s">
        <v>11</v>
      </c>
      <c r="C1">
        <f>Assuré!B8</f>
        <v>0</v>
      </c>
      <c r="E1" t="s">
        <v>12</v>
      </c>
      <c r="F1" t="s">
        <v>13</v>
      </c>
      <c r="H1">
        <v>411</v>
      </c>
    </row>
    <row r="4" spans="1:12">
      <c r="A4" s="64" t="s">
        <v>0</v>
      </c>
      <c r="B4" s="63">
        <f>Assuré!B7</f>
        <v>0</v>
      </c>
    </row>
    <row r="5" spans="1:12">
      <c r="A5" s="64" t="s">
        <v>2</v>
      </c>
      <c r="B5" s="63">
        <f>Assuré!B9</f>
        <v>0</v>
      </c>
    </row>
    <row r="6" spans="1:12">
      <c r="A6" s="64" t="s">
        <v>42</v>
      </c>
      <c r="B6" s="63">
        <f>Assuré!B10</f>
        <v>0</v>
      </c>
      <c r="F6" s="51">
        <f>Assuré!F8</f>
        <v>0</v>
      </c>
    </row>
    <row r="7" spans="1:12">
      <c r="A7" s="64" t="s">
        <v>33</v>
      </c>
      <c r="B7" s="63">
        <f>Masquée!E3</f>
        <v>0</v>
      </c>
    </row>
    <row r="8" spans="1:12">
      <c r="A8" s="64" t="s">
        <v>41</v>
      </c>
      <c r="B8" s="63">
        <f>Calcul!B12</f>
        <v>0</v>
      </c>
    </row>
    <row r="12" spans="1:12">
      <c r="A12" t="s">
        <v>14</v>
      </c>
    </row>
    <row r="16" spans="1:12">
      <c r="A16" s="100" t="s">
        <v>7</v>
      </c>
      <c r="B16" s="102" t="str">
        <f>Assuré!B30</f>
        <v>A compter du</v>
      </c>
      <c r="C16" s="80">
        <f>Assuré!C30</f>
        <v>0</v>
      </c>
      <c r="D16" s="80">
        <f>Assuré!D30</f>
        <v>0</v>
      </c>
      <c r="E16" s="80">
        <f>Assuré!E30</f>
        <v>0</v>
      </c>
      <c r="F16" s="80">
        <f>Assuré!F30</f>
        <v>0</v>
      </c>
      <c r="G16" s="80">
        <f>Assuré!G30</f>
        <v>0</v>
      </c>
      <c r="H16" s="80">
        <f>Assuré!H30</f>
        <v>0</v>
      </c>
      <c r="I16" s="80">
        <f>Assuré!I30</f>
        <v>0</v>
      </c>
      <c r="J16" s="85"/>
      <c r="K16" s="85"/>
      <c r="L16" s="85"/>
    </row>
    <row r="17" spans="1:12">
      <c r="A17" s="100"/>
      <c r="B17" s="105">
        <f>Assuré!B31</f>
        <v>0</v>
      </c>
      <c r="C17" s="87">
        <f>Assuré!C31</f>
        <v>0</v>
      </c>
      <c r="D17" s="87">
        <f>Assuré!D31</f>
        <v>0</v>
      </c>
      <c r="E17" s="87">
        <f>Assuré!E31</f>
        <v>0</v>
      </c>
      <c r="F17" s="87">
        <f>Assuré!F31</f>
        <v>0</v>
      </c>
      <c r="G17" s="87">
        <f>Assuré!G31</f>
        <v>0</v>
      </c>
      <c r="H17" s="87">
        <f>Assuré!H31</f>
        <v>0</v>
      </c>
      <c r="I17" s="87">
        <f>Assuré!I31</f>
        <v>0</v>
      </c>
      <c r="J17" s="85"/>
      <c r="K17" s="85"/>
      <c r="L17" s="85"/>
    </row>
    <row r="18" spans="1:12" ht="19.95" customHeight="1">
      <c r="A18" s="99" t="s">
        <v>57</v>
      </c>
      <c r="B18" s="106">
        <f>Calcul!B21</f>
        <v>0</v>
      </c>
      <c r="C18" s="88">
        <f>Calcul!C21</f>
        <v>0</v>
      </c>
      <c r="D18" s="88">
        <f>Calcul!D21</f>
        <v>0</v>
      </c>
      <c r="E18" s="88">
        <f>Calcul!E21</f>
        <v>0</v>
      </c>
      <c r="F18" s="88">
        <f>Calcul!F21</f>
        <v>0</v>
      </c>
      <c r="G18" s="88">
        <f>Calcul!G21</f>
        <v>0</v>
      </c>
      <c r="H18" s="88">
        <f>Calcul!H21</f>
        <v>0</v>
      </c>
      <c r="I18" s="88">
        <f>Calcul!I21</f>
        <v>0</v>
      </c>
      <c r="J18" s="85"/>
      <c r="K18" s="85"/>
      <c r="L18" s="85"/>
    </row>
    <row r="19" spans="1:12" ht="19.95" customHeight="1">
      <c r="A19" s="99" t="s">
        <v>61</v>
      </c>
      <c r="B19" s="106">
        <f>Calcul!B26</f>
        <v>0</v>
      </c>
      <c r="C19" s="88">
        <f>Calcul!C26</f>
        <v>0</v>
      </c>
      <c r="D19" s="88">
        <f>Calcul!D26</f>
        <v>0</v>
      </c>
      <c r="E19" s="88">
        <f>Calcul!E26</f>
        <v>0</v>
      </c>
      <c r="F19" s="88">
        <f>Calcul!F26</f>
        <v>0</v>
      </c>
      <c r="G19" s="88">
        <f>Calcul!G26</f>
        <v>0</v>
      </c>
      <c r="H19" s="88">
        <f>Calcul!H26</f>
        <v>0</v>
      </c>
      <c r="I19" s="88">
        <f>Calcul!I26</f>
        <v>0</v>
      </c>
      <c r="J19" s="85"/>
      <c r="K19" s="85"/>
      <c r="L19" s="85"/>
    </row>
    <row r="20" spans="1:12" ht="30" customHeight="1">
      <c r="A20" s="99" t="s">
        <v>65</v>
      </c>
      <c r="B20" s="107">
        <f>Calcul!B27</f>
        <v>0</v>
      </c>
      <c r="C20" s="89">
        <f>Calcul!C27</f>
        <v>0</v>
      </c>
      <c r="D20" s="89">
        <f>Calcul!D27</f>
        <v>0</v>
      </c>
      <c r="E20" s="89">
        <f>Calcul!E27</f>
        <v>0</v>
      </c>
      <c r="F20" s="89">
        <f>Calcul!F27</f>
        <v>0</v>
      </c>
      <c r="G20" s="89">
        <f>Calcul!G27</f>
        <v>0</v>
      </c>
      <c r="H20" s="89">
        <f>Calcul!H27</f>
        <v>0</v>
      </c>
      <c r="I20" s="89">
        <f>Calcul!I27</f>
        <v>0</v>
      </c>
      <c r="J20" s="86"/>
      <c r="K20" s="85"/>
      <c r="L20" s="85"/>
    </row>
    <row r="21" spans="1:12" ht="14.4" customHeight="1"/>
    <row r="22" spans="1:12" ht="14.4" customHeight="1"/>
    <row r="26" spans="1:12">
      <c r="C26" s="75">
        <f>IF(I20&lt;&gt;"",I20,IF(H20&lt;&gt;"",H20,IF(G20&lt;&gt;"",G20,IF(F20&lt;&gt;"",F20,IF(E20&lt;&gt;"",E20,IF(D20&lt;&gt;"",D20))))))</f>
        <v>0</v>
      </c>
      <c r="E26" t="s">
        <v>15</v>
      </c>
    </row>
    <row r="27" spans="1:12">
      <c r="C27" s="75"/>
    </row>
    <row r="28" spans="1:12">
      <c r="A28" t="s">
        <v>16</v>
      </c>
      <c r="C28" s="75"/>
    </row>
    <row r="29" spans="1:12">
      <c r="A29">
        <f>Assuré!A42</f>
        <v>0</v>
      </c>
      <c r="C29" s="75">
        <f>Assuré!C42</f>
        <v>0</v>
      </c>
      <c r="F29" t="s">
        <v>17</v>
      </c>
    </row>
    <row r="30" spans="1:12">
      <c r="C30" s="75"/>
    </row>
    <row r="31" spans="1:12">
      <c r="A31" t="s">
        <v>18</v>
      </c>
      <c r="C31" s="75"/>
    </row>
    <row r="32" spans="1:12">
      <c r="A32">
        <f>Assuré!A44</f>
        <v>0</v>
      </c>
      <c r="C32" s="75">
        <f>Assuré!C44</f>
        <v>0</v>
      </c>
      <c r="F32" t="s">
        <v>19</v>
      </c>
    </row>
    <row r="33" spans="1:6">
      <c r="C33" s="75"/>
    </row>
    <row r="34" spans="1:6">
      <c r="A34" t="s">
        <v>20</v>
      </c>
      <c r="C34" s="75"/>
    </row>
    <row r="35" spans="1:6">
      <c r="A35">
        <f>Assuré!A46</f>
        <v>0</v>
      </c>
      <c r="C35" s="75">
        <f>Assuré!C46</f>
        <v>0</v>
      </c>
      <c r="F35" t="s">
        <v>17</v>
      </c>
    </row>
    <row r="36" spans="1:6">
      <c r="C36" s="75"/>
    </row>
    <row r="37" spans="1:6">
      <c r="A37" t="s">
        <v>21</v>
      </c>
      <c r="C37" s="75"/>
    </row>
    <row r="38" spans="1:6">
      <c r="A38">
        <f>Assuré!A48</f>
        <v>0</v>
      </c>
      <c r="C38" s="75">
        <f>Assuré!C48</f>
        <v>0</v>
      </c>
      <c r="F38" t="s">
        <v>19</v>
      </c>
    </row>
    <row r="39" spans="1:6">
      <c r="C39" s="75"/>
    </row>
    <row r="40" spans="1:6">
      <c r="A40" t="s">
        <v>22</v>
      </c>
      <c r="C40" s="75"/>
    </row>
    <row r="41" spans="1:6">
      <c r="A41">
        <f>Assuré!A50</f>
        <v>0</v>
      </c>
      <c r="C41" s="75">
        <f>Assuré!C50</f>
        <v>0</v>
      </c>
      <c r="F41" t="s">
        <v>17</v>
      </c>
    </row>
    <row r="43" spans="1:6">
      <c r="A43" t="s">
        <v>23</v>
      </c>
      <c r="B43" s="96">
        <f>Assuré!F18</f>
        <v>41225.740740740737</v>
      </c>
      <c r="C43" s="97"/>
      <c r="D43" s="97"/>
    </row>
  </sheetData>
  <mergeCells count="2">
    <mergeCell ref="B43:D43"/>
    <mergeCell ref="A16:A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26"/>
  <sheetViews>
    <sheetView zoomScale="85" zoomScaleNormal="85" workbookViewId="0">
      <selection activeCell="G1" sqref="G1:O11"/>
    </sheetView>
  </sheetViews>
  <sheetFormatPr baseColWidth="10" defaultRowHeight="14.4"/>
  <cols>
    <col min="3" max="3" width="2.5546875" customWidth="1"/>
    <col min="4" max="4" width="17.6640625" bestFit="1" customWidth="1"/>
    <col min="5" max="5" width="11.5546875" customWidth="1"/>
    <col min="6" max="6" width="2.33203125" customWidth="1"/>
    <col min="8" max="8" width="11.44140625" style="34"/>
    <col min="9" max="9" width="9.44140625" style="66" customWidth="1"/>
    <col min="10" max="10" width="11.44140625" customWidth="1"/>
    <col min="11" max="11" width="11.44140625" style="34"/>
    <col min="12" max="12" width="16" bestFit="1" customWidth="1"/>
    <col min="13" max="13" width="8.88671875" bestFit="1" customWidth="1"/>
    <col min="14" max="14" width="8.5546875" customWidth="1"/>
  </cols>
  <sheetData>
    <row r="1" spans="1:15">
      <c r="A1" s="46" t="s">
        <v>8</v>
      </c>
      <c r="B1" s="46" t="s">
        <v>9</v>
      </c>
      <c r="D1" s="53" t="s">
        <v>24</v>
      </c>
      <c r="E1" s="34"/>
      <c r="F1" s="47"/>
      <c r="G1" s="53" t="s">
        <v>34</v>
      </c>
      <c r="H1" s="55" t="s">
        <v>23</v>
      </c>
      <c r="I1" s="101" t="s">
        <v>35</v>
      </c>
      <c r="J1" s="56" t="s">
        <v>36</v>
      </c>
      <c r="K1" s="55" t="s">
        <v>38</v>
      </c>
      <c r="L1" s="55" t="s">
        <v>40</v>
      </c>
      <c r="M1" s="55" t="s">
        <v>43</v>
      </c>
      <c r="N1" s="68" t="s">
        <v>44</v>
      </c>
      <c r="O1" s="68" t="s">
        <v>45</v>
      </c>
    </row>
    <row r="2" spans="1:15">
      <c r="A2" s="32">
        <v>38718</v>
      </c>
      <c r="B2" s="33">
        <v>1.018</v>
      </c>
      <c r="D2" s="53" t="s">
        <v>30</v>
      </c>
      <c r="E2" s="34"/>
      <c r="F2" s="47"/>
      <c r="G2" t="s">
        <v>50</v>
      </c>
      <c r="H2" s="34">
        <v>39692</v>
      </c>
      <c r="I2" s="66">
        <v>6</v>
      </c>
      <c r="J2" s="48">
        <v>1.008</v>
      </c>
      <c r="L2" s="34"/>
      <c r="M2">
        <v>106.8</v>
      </c>
      <c r="N2">
        <v>640.79999999999995</v>
      </c>
    </row>
    <row r="3" spans="1:15">
      <c r="A3" s="32">
        <v>39083</v>
      </c>
      <c r="B3" s="33">
        <v>1.018</v>
      </c>
      <c r="D3" s="54" t="s">
        <v>32</v>
      </c>
      <c r="E3" s="48"/>
      <c r="F3" s="47"/>
      <c r="G3" t="s">
        <v>51</v>
      </c>
      <c r="H3" s="34">
        <v>39904</v>
      </c>
      <c r="I3" s="66">
        <v>7</v>
      </c>
      <c r="J3" s="48">
        <v>1.01</v>
      </c>
      <c r="L3" s="34"/>
      <c r="M3">
        <v>109.04</v>
      </c>
      <c r="N3">
        <v>763.28000000000009</v>
      </c>
    </row>
    <row r="4" spans="1:15">
      <c r="A4" s="32">
        <v>39448</v>
      </c>
      <c r="B4" s="33">
        <v>1.0109999999999999</v>
      </c>
      <c r="D4" s="54" t="s">
        <v>37</v>
      </c>
      <c r="E4" s="34"/>
      <c r="F4" s="47"/>
      <c r="G4" t="s">
        <v>46</v>
      </c>
      <c r="H4" s="34">
        <f>EOMONTH(DATE(YEAR($E$2),MONTH($E$2)+6, DAY($E$2)),0)+1</f>
        <v>183</v>
      </c>
      <c r="I4" s="66">
        <v>6</v>
      </c>
      <c r="K4" s="34">
        <f>EOMONTH(H4,0)</f>
        <v>213</v>
      </c>
      <c r="L4" s="34">
        <f>EOMONTH(H4-1,0)</f>
        <v>182</v>
      </c>
      <c r="M4">
        <v>111.32</v>
      </c>
      <c r="N4">
        <v>667.92</v>
      </c>
      <c r="O4">
        <f>SUM(N2:N4)</f>
        <v>2072</v>
      </c>
    </row>
    <row r="5" spans="1:15">
      <c r="A5" s="32">
        <v>39692</v>
      </c>
      <c r="B5" s="33">
        <v>1.008</v>
      </c>
      <c r="D5" s="54"/>
      <c r="E5" s="34"/>
      <c r="F5" s="47"/>
      <c r="G5" t="s">
        <v>52</v>
      </c>
      <c r="H5" s="34">
        <v>40269</v>
      </c>
      <c r="I5" s="66">
        <v>6</v>
      </c>
      <c r="J5">
        <v>1.0089999999999999</v>
      </c>
      <c r="L5" s="34"/>
      <c r="M5">
        <v>111.32</v>
      </c>
      <c r="N5">
        <v>667.92</v>
      </c>
    </row>
    <row r="6" spans="1:15">
      <c r="A6" s="32">
        <v>39904</v>
      </c>
      <c r="B6" s="33">
        <v>1.01</v>
      </c>
      <c r="F6" s="47"/>
      <c r="G6" t="s">
        <v>47</v>
      </c>
      <c r="H6" s="34">
        <f>EOMONTH(DATE(YEAR($E$2),MONTH($E$2)+18, DAY($E$2)),0)+1</f>
        <v>548</v>
      </c>
      <c r="I6" s="66">
        <v>6</v>
      </c>
      <c r="K6" s="34">
        <f>EOMONTH(H6,0)</f>
        <v>578</v>
      </c>
      <c r="L6" s="34">
        <f>EOMONTH(H6-1,0)</f>
        <v>547</v>
      </c>
      <c r="M6">
        <v>113.66000000000001</v>
      </c>
      <c r="N6">
        <v>681.96</v>
      </c>
      <c r="O6">
        <f>SUM(N5:N6)</f>
        <v>1349.88</v>
      </c>
    </row>
    <row r="7" spans="1:15" ht="15.6">
      <c r="A7" s="32">
        <v>40269</v>
      </c>
      <c r="B7" s="33">
        <v>1.0089999999999999</v>
      </c>
      <c r="D7" s="69" t="s">
        <v>26</v>
      </c>
      <c r="E7" s="52">
        <v>4.3</v>
      </c>
      <c r="F7" s="47"/>
      <c r="G7" t="s">
        <v>55</v>
      </c>
      <c r="H7" s="34">
        <v>40634</v>
      </c>
      <c r="I7" s="66">
        <v>6</v>
      </c>
      <c r="J7">
        <v>1.0209999999999999</v>
      </c>
      <c r="L7" s="34"/>
      <c r="M7">
        <v>113.66000000000001</v>
      </c>
      <c r="N7">
        <v>681.96</v>
      </c>
    </row>
    <row r="8" spans="1:15" ht="15.6">
      <c r="A8" s="32">
        <v>40634</v>
      </c>
      <c r="B8" s="33">
        <v>1.0209999999999999</v>
      </c>
      <c r="D8" s="69" t="s">
        <v>27</v>
      </c>
      <c r="E8" s="52">
        <v>7.1</v>
      </c>
      <c r="F8" s="47"/>
      <c r="G8" t="s">
        <v>48</v>
      </c>
      <c r="H8" s="34">
        <f>EOMONTH(DATE(YEAR($E$2),MONTH($E$2)+30, DAY($E$2)),0)+1</f>
        <v>913</v>
      </c>
      <c r="I8" s="66">
        <v>6</v>
      </c>
      <c r="K8" s="34">
        <f>EOMONTH(H8,0)</f>
        <v>943</v>
      </c>
      <c r="L8" s="34">
        <f>EOMONTH(H8-1,0)</f>
        <v>912</v>
      </c>
      <c r="M8">
        <v>116.04</v>
      </c>
      <c r="N8">
        <v>696.24</v>
      </c>
      <c r="O8">
        <f>SUM(N7:N8)</f>
        <v>1378.2</v>
      </c>
    </row>
    <row r="9" spans="1:15" ht="15.6">
      <c r="A9" s="32">
        <v>41000</v>
      </c>
      <c r="B9" s="33">
        <v>1.0209999999999999</v>
      </c>
      <c r="D9" s="69" t="s">
        <v>25</v>
      </c>
      <c r="E9" s="52">
        <v>0</v>
      </c>
      <c r="F9" s="47"/>
      <c r="G9" t="s">
        <v>56</v>
      </c>
      <c r="H9" s="34">
        <v>41000</v>
      </c>
      <c r="I9" s="66">
        <v>6</v>
      </c>
      <c r="J9">
        <v>1.0209999999999999</v>
      </c>
      <c r="L9" s="34"/>
      <c r="M9">
        <v>116.04</v>
      </c>
      <c r="N9">
        <v>696.24</v>
      </c>
    </row>
    <row r="10" spans="1:15" ht="15.6">
      <c r="D10" s="69" t="s">
        <v>39</v>
      </c>
      <c r="E10" s="52">
        <v>3.2</v>
      </c>
      <c r="F10" s="47"/>
      <c r="G10" t="s">
        <v>49</v>
      </c>
      <c r="H10" s="34">
        <f>EOMONTH(DATE(YEAR($E$2),MONTH($E$2)+42, DAY($E$2)),0)+1</f>
        <v>1278</v>
      </c>
      <c r="I10" s="66">
        <v>6</v>
      </c>
      <c r="K10" s="34">
        <f>EOMONTH(H10,0)</f>
        <v>1308</v>
      </c>
      <c r="L10" s="34">
        <f>EOMONTH(H10-1,0)</f>
        <v>1277</v>
      </c>
      <c r="M10">
        <v>118.48</v>
      </c>
      <c r="N10">
        <v>710.88</v>
      </c>
      <c r="O10">
        <f>SUM(N9:N10)</f>
        <v>1407.12</v>
      </c>
    </row>
    <row r="11" spans="1:15" ht="15.6">
      <c r="D11" s="69" t="s">
        <v>31</v>
      </c>
      <c r="E11" s="52">
        <v>10</v>
      </c>
      <c r="F11" s="47"/>
      <c r="G11" t="s">
        <v>37</v>
      </c>
      <c r="H11" s="34">
        <f>EOMONTH(DATE(YEAR($E$2),MONTH($E$2) +48,DAY($E$2)),0)+1</f>
        <v>1462</v>
      </c>
      <c r="I11" s="66">
        <v>6</v>
      </c>
      <c r="L11" s="34">
        <v>41365</v>
      </c>
      <c r="M11">
        <v>118.48</v>
      </c>
      <c r="N11">
        <v>710.88</v>
      </c>
      <c r="O11">
        <f>N11</f>
        <v>710.88</v>
      </c>
    </row>
    <row r="12" spans="1:15">
      <c r="F12" s="47"/>
      <c r="L12" s="34"/>
    </row>
    <row r="13" spans="1:15">
      <c r="F13" s="34"/>
      <c r="L13" s="34"/>
    </row>
    <row r="14" spans="1:15">
      <c r="F14" s="34"/>
      <c r="L14" s="34"/>
    </row>
    <row r="15" spans="1:15">
      <c r="F15" s="34"/>
      <c r="L15" s="34"/>
    </row>
    <row r="16" spans="1:15">
      <c r="E16" s="34"/>
      <c r="F16" s="34"/>
      <c r="L16" s="34"/>
    </row>
    <row r="17" spans="2:12">
      <c r="E17" s="34"/>
      <c r="F17" s="34"/>
      <c r="G17" s="34"/>
      <c r="L17" s="34"/>
    </row>
    <row r="18" spans="2:12">
      <c r="B18" s="34"/>
      <c r="C18" s="47"/>
      <c r="E18" s="48"/>
      <c r="F18" s="34"/>
      <c r="L18" s="34"/>
    </row>
    <row r="19" spans="2:12">
      <c r="B19" s="34"/>
      <c r="C19" s="47"/>
      <c r="E19" s="34"/>
    </row>
    <row r="20" spans="2:12">
      <c r="B20" s="34"/>
      <c r="C20" s="47"/>
      <c r="E20" s="34"/>
    </row>
    <row r="21" spans="2:12">
      <c r="B21" s="34"/>
      <c r="C21" s="47"/>
      <c r="E21" s="34"/>
    </row>
    <row r="22" spans="2:12">
      <c r="B22" s="34"/>
      <c r="C22" s="47"/>
      <c r="E22" s="34"/>
    </row>
    <row r="23" spans="2:12">
      <c r="B23" s="34"/>
      <c r="C23" s="47"/>
      <c r="E23" s="34"/>
      <c r="F23" s="34"/>
    </row>
    <row r="24" spans="2:12">
      <c r="B24" s="34"/>
      <c r="C24" s="47"/>
      <c r="E24" s="34"/>
    </row>
    <row r="25" spans="2:12">
      <c r="B25" s="34"/>
      <c r="C25" s="47"/>
      <c r="E25" s="34"/>
      <c r="F25" s="34"/>
    </row>
    <row r="26" spans="2:12">
      <c r="B26" s="34"/>
      <c r="C26" s="47"/>
      <c r="E26" s="34"/>
      <c r="F26" s="34"/>
    </row>
  </sheetData>
  <sortState ref="G2:O11">
    <sortCondition ref="H1:H11"/>
  </sortState>
  <printOptions headings="1"/>
  <pageMargins left="0.2" right="0.2" top="0.74803149606299213" bottom="0.74803149606299213" header="0.31496062992125984" footer="0.31496062992125984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J44"/>
  <sheetViews>
    <sheetView showGridLines="0" showZeros="0" showRuler="0" view="pageLayout" zoomScale="70" zoomScaleNormal="100" zoomScalePageLayoutView="70" workbookViewId="0">
      <selection activeCell="A20" sqref="A20"/>
    </sheetView>
  </sheetViews>
  <sheetFormatPr baseColWidth="10" defaultRowHeight="14.4"/>
  <cols>
    <col min="1" max="1" width="23" customWidth="1"/>
    <col min="2" max="10" width="14.6640625" customWidth="1"/>
  </cols>
  <sheetData>
    <row r="1" spans="1:10" ht="15.6">
      <c r="A1" s="1"/>
      <c r="B1" s="1"/>
      <c r="C1" s="1"/>
      <c r="D1" s="1"/>
      <c r="E1" s="1"/>
      <c r="F1" s="2"/>
      <c r="G1" s="1"/>
      <c r="H1" s="1"/>
      <c r="I1" s="1"/>
    </row>
    <row r="2" spans="1:10" ht="16.2" thickBot="1">
      <c r="A2" s="3"/>
      <c r="B2" s="1"/>
      <c r="C2" s="91"/>
      <c r="D2" s="91"/>
      <c r="E2" s="91"/>
      <c r="F2" s="91"/>
      <c r="G2" s="91"/>
      <c r="H2" s="91"/>
      <c r="I2" s="91"/>
    </row>
    <row r="3" spans="1:10" ht="16.2" thickTop="1">
      <c r="A3" s="4"/>
      <c r="B3" s="1"/>
      <c r="C3" s="91"/>
      <c r="D3" s="91"/>
      <c r="E3" s="91"/>
      <c r="F3" s="91"/>
      <c r="G3" s="91"/>
      <c r="H3" s="91"/>
      <c r="I3" s="91"/>
    </row>
    <row r="4" spans="1:10" ht="15.6">
      <c r="A4" s="4"/>
      <c r="B4" s="1"/>
      <c r="C4" s="1"/>
      <c r="D4" s="1"/>
      <c r="E4" s="1"/>
      <c r="F4" s="2"/>
      <c r="G4" s="1"/>
      <c r="H4" s="1"/>
      <c r="I4" s="1"/>
    </row>
    <row r="5" spans="1:10" ht="15.6">
      <c r="A5" s="1"/>
      <c r="B5" s="1"/>
      <c r="C5" s="1"/>
      <c r="D5" s="1"/>
      <c r="E5" s="1"/>
      <c r="F5" s="2"/>
      <c r="G5" s="1"/>
      <c r="H5" s="1"/>
      <c r="I5" s="1"/>
    </row>
    <row r="6" spans="1:10" ht="15.6">
      <c r="A6" s="4"/>
      <c r="B6" s="1"/>
      <c r="C6" s="1"/>
      <c r="D6" s="1"/>
      <c r="E6" s="1"/>
      <c r="F6" s="2"/>
      <c r="G6" s="1"/>
      <c r="H6" s="1"/>
      <c r="I6" s="1"/>
    </row>
    <row r="7" spans="1:10" ht="15.6">
      <c r="A7" s="50" t="s">
        <v>0</v>
      </c>
      <c r="B7" s="1">
        <f>Assuré!B7</f>
        <v>0</v>
      </c>
      <c r="C7" s="1"/>
      <c r="D7" s="1"/>
      <c r="E7" s="1"/>
      <c r="F7" s="2"/>
      <c r="G7" s="1"/>
      <c r="H7" s="1"/>
      <c r="I7" s="1"/>
    </row>
    <row r="8" spans="1:10" ht="15.6">
      <c r="A8" s="50" t="s">
        <v>1</v>
      </c>
      <c r="B8" s="1">
        <f>Assuré!B8</f>
        <v>0</v>
      </c>
      <c r="C8" s="1"/>
      <c r="D8" s="1"/>
      <c r="E8" s="1"/>
      <c r="F8" s="2"/>
      <c r="G8" s="1"/>
      <c r="H8" s="1"/>
      <c r="I8" s="1"/>
    </row>
    <row r="9" spans="1:10" ht="15.6">
      <c r="A9" s="50" t="s">
        <v>2</v>
      </c>
      <c r="B9" s="1">
        <f>Assuré!B9</f>
        <v>0</v>
      </c>
      <c r="C9" s="1"/>
      <c r="D9" s="1"/>
      <c r="E9" s="1"/>
      <c r="F9" s="2"/>
      <c r="G9" s="1"/>
      <c r="H9" s="1"/>
      <c r="I9" s="1"/>
    </row>
    <row r="10" spans="1:10" ht="15.6">
      <c r="A10" s="50" t="s">
        <v>3</v>
      </c>
      <c r="B10" s="1">
        <f>Assuré!B10</f>
        <v>0</v>
      </c>
      <c r="C10" s="1"/>
      <c r="D10" s="1"/>
      <c r="E10" s="1"/>
      <c r="F10" s="2"/>
      <c r="G10" s="1"/>
      <c r="H10" s="1"/>
      <c r="I10" s="1"/>
    </row>
    <row r="11" spans="1:10" ht="15.6">
      <c r="A11" s="50" t="s">
        <v>33</v>
      </c>
      <c r="B11" s="62">
        <f>Masquée!E3</f>
        <v>0</v>
      </c>
      <c r="C11" s="1"/>
      <c r="D11" s="6"/>
      <c r="E11" s="1"/>
      <c r="F11" s="2"/>
      <c r="G11" s="1"/>
      <c r="H11" s="1"/>
      <c r="I11" s="1"/>
    </row>
    <row r="12" spans="1:10" ht="15.6">
      <c r="A12" s="50" t="s">
        <v>64</v>
      </c>
      <c r="B12" s="71"/>
      <c r="C12" s="6"/>
      <c r="D12" s="6"/>
      <c r="E12" s="11" t="s">
        <v>5</v>
      </c>
      <c r="F12" s="96">
        <f>Assuré!F18</f>
        <v>41225.740740740737</v>
      </c>
      <c r="G12" s="97"/>
      <c r="H12" s="97"/>
      <c r="I12" s="1"/>
    </row>
    <row r="13" spans="1:10" ht="15.6">
      <c r="A13" s="7"/>
      <c r="B13" s="7"/>
      <c r="C13" s="6"/>
      <c r="D13" s="6"/>
      <c r="E13" s="1"/>
      <c r="F13" s="2"/>
      <c r="G13" s="1"/>
      <c r="H13" s="1"/>
      <c r="I13" s="1"/>
    </row>
    <row r="14" spans="1:10" ht="15.6">
      <c r="A14" s="7"/>
      <c r="B14" s="7"/>
      <c r="C14" s="6"/>
      <c r="D14" s="6"/>
      <c r="E14" s="92"/>
      <c r="F14" s="93"/>
      <c r="G14" s="93"/>
      <c r="H14" s="93"/>
      <c r="I14" s="93"/>
    </row>
    <row r="16" spans="1:10">
      <c r="A16" s="13" t="s">
        <v>7</v>
      </c>
      <c r="B16" s="45"/>
      <c r="C16" s="14"/>
      <c r="D16" s="14"/>
      <c r="E16" s="14"/>
      <c r="F16" s="14"/>
      <c r="G16" s="14"/>
      <c r="H16" s="14"/>
      <c r="I16" s="14"/>
      <c r="J16">
        <v>41000</v>
      </c>
    </row>
    <row r="17" spans="1:9">
      <c r="A17" s="15" t="s">
        <v>57</v>
      </c>
      <c r="B17" s="57"/>
      <c r="C17" s="57"/>
      <c r="D17" s="57"/>
      <c r="E17" s="57"/>
      <c r="F17" s="57"/>
      <c r="G17" s="57"/>
      <c r="H17" s="57"/>
      <c r="I17" s="57"/>
    </row>
    <row r="18" spans="1:9">
      <c r="A18" s="16" t="s">
        <v>58</v>
      </c>
      <c r="B18" s="57"/>
      <c r="C18" s="57"/>
      <c r="D18" s="57"/>
      <c r="E18" s="57"/>
      <c r="F18" s="57"/>
      <c r="G18" s="57"/>
      <c r="H18" s="57"/>
      <c r="I18" s="57"/>
    </row>
    <row r="19" spans="1:9">
      <c r="A19" s="17" t="s">
        <v>59</v>
      </c>
      <c r="B19" s="57"/>
      <c r="C19" s="58"/>
      <c r="D19" s="58"/>
      <c r="E19" s="58"/>
      <c r="F19" s="58"/>
      <c r="G19" s="58"/>
      <c r="H19" s="58"/>
      <c r="I19" s="58"/>
    </row>
    <row r="20" spans="1:9">
      <c r="A20" s="18" t="s">
        <v>43</v>
      </c>
      <c r="B20" s="57"/>
      <c r="C20" s="58"/>
      <c r="D20" s="58"/>
      <c r="E20" s="58"/>
      <c r="F20" s="58"/>
      <c r="G20" s="58"/>
      <c r="H20" s="58"/>
      <c r="I20" s="58"/>
    </row>
    <row r="21" spans="1:9">
      <c r="A21" s="19" t="s">
        <v>60</v>
      </c>
      <c r="B21" s="58">
        <f>B17+B18+B19-B20</f>
        <v>0</v>
      </c>
      <c r="C21" s="58"/>
      <c r="D21" s="58"/>
      <c r="E21" s="58"/>
      <c r="F21" s="58"/>
      <c r="G21" s="58"/>
      <c r="H21" s="58"/>
      <c r="I21" s="58"/>
    </row>
    <row r="22" spans="1:9">
      <c r="A22" s="20" t="s">
        <v>61</v>
      </c>
      <c r="B22" s="90"/>
      <c r="C22" s="59"/>
      <c r="D22" s="59"/>
      <c r="E22" s="59"/>
      <c r="F22" s="59"/>
      <c r="G22" s="59"/>
      <c r="H22" s="59"/>
      <c r="I22" s="59"/>
    </row>
    <row r="23" spans="1:9">
      <c r="A23" s="22" t="s">
        <v>58</v>
      </c>
      <c r="B23" s="70"/>
      <c r="C23" s="59"/>
      <c r="D23" s="59"/>
      <c r="E23" s="59"/>
      <c r="F23" s="59"/>
      <c r="G23" s="59"/>
      <c r="H23" s="59"/>
      <c r="I23" s="59"/>
    </row>
    <row r="24" spans="1:9">
      <c r="A24" s="22" t="s">
        <v>59</v>
      </c>
      <c r="B24" s="59"/>
      <c r="C24" s="59"/>
      <c r="D24" s="59"/>
      <c r="E24" s="59"/>
      <c r="F24" s="59"/>
      <c r="G24" s="59"/>
      <c r="H24" s="59"/>
      <c r="I24" s="60"/>
    </row>
    <row r="25" spans="1:9">
      <c r="A25" s="23" t="s">
        <v>43</v>
      </c>
      <c r="B25" s="59"/>
      <c r="C25" s="59"/>
      <c r="D25" s="59"/>
      <c r="E25" s="59"/>
      <c r="F25" s="59"/>
      <c r="G25" s="59"/>
      <c r="H25" s="59"/>
      <c r="I25" s="60"/>
    </row>
    <row r="26" spans="1:9">
      <c r="A26" s="21" t="s">
        <v>62</v>
      </c>
      <c r="B26" s="59">
        <f>B22+B23+B24-B25</f>
        <v>0</v>
      </c>
      <c r="C26" s="59"/>
      <c r="D26" s="59"/>
      <c r="E26" s="59"/>
      <c r="F26" s="59"/>
      <c r="G26" s="59"/>
      <c r="H26" s="59"/>
      <c r="I26" s="60"/>
    </row>
    <row r="27" spans="1:9">
      <c r="A27" s="24" t="s">
        <v>63</v>
      </c>
      <c r="B27" s="61">
        <f t="shared" ref="B27" si="0">IF(B21="",B26,IF(B26="",B21,B26-B21))</f>
        <v>0</v>
      </c>
      <c r="C27" s="61"/>
      <c r="D27" s="61"/>
      <c r="E27" s="61"/>
      <c r="F27" s="61"/>
      <c r="G27" s="61"/>
      <c r="H27" s="61"/>
      <c r="I27" s="61"/>
    </row>
    <row r="31" spans="1:9">
      <c r="A31" t="str">
        <f>Assuré!A41</f>
        <v>Rappel net avant 1ere majoration</v>
      </c>
    </row>
    <row r="32" spans="1:9">
      <c r="A32">
        <f>Assuré!A42</f>
        <v>0</v>
      </c>
      <c r="C32" s="75">
        <f>Assuré!C42</f>
        <v>0</v>
      </c>
    </row>
    <row r="33" spans="1:9">
      <c r="A33" t="str">
        <f>Assuré!A43</f>
        <v>Rappel net avant 2ème majoration</v>
      </c>
      <c r="C33" s="75"/>
    </row>
    <row r="34" spans="1:9">
      <c r="A34">
        <f>Assuré!A44</f>
        <v>0</v>
      </c>
      <c r="C34" s="75">
        <f>Assuré!C44</f>
        <v>0</v>
      </c>
    </row>
    <row r="35" spans="1:9">
      <c r="A35" t="str">
        <f>Assuré!A45</f>
        <v>Rappel net avant 3ème majoration</v>
      </c>
      <c r="C35" s="75"/>
    </row>
    <row r="36" spans="1:9" ht="15.6">
      <c r="A36">
        <f>Assuré!A46</f>
        <v>0</v>
      </c>
      <c r="B36" s="9"/>
      <c r="C36" s="75">
        <f>Assuré!C46</f>
        <v>0</v>
      </c>
      <c r="D36" s="9"/>
      <c r="E36" s="9"/>
      <c r="F36" s="10"/>
      <c r="G36" s="9"/>
      <c r="H36" s="4"/>
      <c r="I36" s="1"/>
    </row>
    <row r="37" spans="1:9" ht="15.6">
      <c r="A37" t="str">
        <f>Assuré!A47</f>
        <v>Rappel net avant 4ème majoration</v>
      </c>
      <c r="B37" s="9"/>
      <c r="C37" s="75"/>
      <c r="D37" s="9"/>
      <c r="E37" s="9"/>
      <c r="F37" s="10"/>
      <c r="G37" s="9"/>
      <c r="H37" s="4"/>
      <c r="I37" s="1"/>
    </row>
    <row r="38" spans="1:9" ht="15.6">
      <c r="A38">
        <f>Assuré!A48</f>
        <v>0</v>
      </c>
      <c r="B38" s="9"/>
      <c r="C38" s="75">
        <f>Assuré!C48</f>
        <v>0</v>
      </c>
      <c r="D38" s="9"/>
      <c r="E38" s="9"/>
      <c r="F38" s="10"/>
      <c r="G38" s="9"/>
      <c r="H38" s="4"/>
      <c r="I38" s="1"/>
    </row>
    <row r="39" spans="1:9" ht="15.6">
      <c r="A39" t="str">
        <f>Assuré!A49</f>
        <v>Rappel net avant forclusion</v>
      </c>
      <c r="B39" s="9"/>
      <c r="C39" s="75"/>
      <c r="D39" s="9"/>
      <c r="E39" s="9"/>
      <c r="F39" s="10"/>
      <c r="G39" s="9"/>
      <c r="H39" s="4"/>
      <c r="I39" s="1"/>
    </row>
    <row r="40" spans="1:9" ht="15.6">
      <c r="A40">
        <f>Assuré!A50</f>
        <v>0</v>
      </c>
      <c r="B40" s="9"/>
      <c r="C40" s="75">
        <f>Assuré!C50</f>
        <v>0</v>
      </c>
      <c r="D40" s="9"/>
      <c r="E40" s="9"/>
      <c r="F40" s="10"/>
      <c r="G40" s="9"/>
      <c r="H40" s="4"/>
      <c r="I40" s="1"/>
    </row>
    <row r="41" spans="1:9" ht="15.6">
      <c r="B41" s="9"/>
      <c r="D41" s="9"/>
      <c r="E41" s="9"/>
      <c r="F41" s="10"/>
      <c r="G41" s="9"/>
      <c r="H41" s="4"/>
      <c r="I41" s="1"/>
    </row>
    <row r="42" spans="1:9" ht="15.6">
      <c r="A42">
        <f>Assuré!A52</f>
        <v>0</v>
      </c>
      <c r="B42" s="9"/>
      <c r="C42" s="75"/>
      <c r="D42" s="9"/>
      <c r="E42" s="9"/>
      <c r="F42" s="10"/>
      <c r="G42" s="9"/>
      <c r="H42" s="4"/>
      <c r="I42" s="1"/>
    </row>
    <row r="43" spans="1:9">
      <c r="C43" s="75"/>
    </row>
    <row r="44" spans="1:9">
      <c r="C44" s="75">
        <f>Assuré!C53</f>
        <v>0</v>
      </c>
    </row>
  </sheetData>
  <sortState ref="C2:I10">
    <sortCondition ref="H1:H27"/>
  </sortState>
  <mergeCells count="4">
    <mergeCell ref="C2:I2"/>
    <mergeCell ref="C3:I3"/>
    <mergeCell ref="E14:I14"/>
    <mergeCell ref="F12:H12"/>
  </mergeCells>
  <pageMargins left="0.31496062992125984" right="0.23622047244094491" top="0.55118110236220474" bottom="0.51181102362204722" header="0.31496062992125984" footer="0.31496062992125984"/>
  <pageSetup paperSize="9" scale="64" orientation="portrait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Assuré</vt:lpstr>
      <vt:lpstr>Compta</vt:lpstr>
      <vt:lpstr>Masquée</vt:lpstr>
      <vt:lpstr>Calcul</vt:lpstr>
    </vt:vector>
  </TitlesOfParts>
  <Company>CNAV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Marie-Christine Ribaud de Gineste</dc:creator>
  <cp:lastModifiedBy>z013685</cp:lastModifiedBy>
  <cp:lastPrinted>2012-10-28T18:27:29Z</cp:lastPrinted>
  <dcterms:created xsi:type="dcterms:W3CDTF">2012-01-23T13:46:21Z</dcterms:created>
  <dcterms:modified xsi:type="dcterms:W3CDTF">2012-11-13T14:01:00Z</dcterms:modified>
</cp:coreProperties>
</file>