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12" yWindow="0" windowWidth="12156" windowHeight="9600" activeTab="3"/>
  </bookViews>
  <sheets>
    <sheet name="Menu" sheetId="3" r:id="rId1"/>
    <sheet name="09-12 " sheetId="14" r:id="rId2"/>
    <sheet name="10-12" sheetId="15" r:id="rId3"/>
    <sheet name="Planning" sheetId="4" r:id="rId4"/>
  </sheets>
  <externalReferences>
    <externalReference r:id="rId5"/>
  </externalReferences>
  <definedNames>
    <definedName name="Choix0nglet">Menu!$I$55:$I$71</definedName>
    <definedName name="ChoixAn">Menu!$C$4</definedName>
    <definedName name="ChoixDate">Menu!$E$3</definedName>
    <definedName name="ChoixMois">Menu!$C$6</definedName>
    <definedName name="FERIES" localSheetId="1">'09-12 '!$FT$5:$FT$30</definedName>
    <definedName name="FERIES" localSheetId="2">'10-12'!$FT$5:$FT$30</definedName>
    <definedName name="FERIES">Planning!$FT$5:$FT$30</definedName>
    <definedName name="ListCod">[1]CODES!$B$4:$B$14</definedName>
    <definedName name="ListCodes">#REF!</definedName>
    <definedName name="MoisCourant" localSheetId="1">'09-12 '!$B$3</definedName>
    <definedName name="MoisCourant" localSheetId="2">'10-12'!$B$3</definedName>
    <definedName name="MoisCourant">Planning!$B$3</definedName>
    <definedName name="_xlnm.Print_Area" localSheetId="1">'09-12 '!$B$2:$AG$73</definedName>
    <definedName name="_xlnm.Print_Area" localSheetId="2">'10-12'!$B$2:$AG$73</definedName>
    <definedName name="_xlnm.Print_Area" localSheetId="3">Planning!$B$2:$AG$73</definedName>
    <definedName name="ZonePlanning" localSheetId="1">'09-12 '!$C$5:$AG$83</definedName>
    <definedName name="ZonePlanning" localSheetId="2">'10-12'!$C$5:$AG$83</definedName>
  </definedNames>
  <calcPr calcId="125725"/>
</workbook>
</file>

<file path=xl/calcChain.xml><?xml version="1.0" encoding="utf-8"?>
<calcChain xmlns="http://schemas.openxmlformats.org/spreadsheetml/2006/main">
  <c r="A2" i="15"/>
  <c r="E2" i="3"/>
  <c r="B3" i="4" l="1"/>
  <c r="A2" s="1"/>
  <c r="AF85" i="15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5"/>
  <c r="FT64"/>
  <c r="FT62"/>
  <c r="FT61"/>
  <c r="FT59"/>
  <c r="FT58"/>
  <c r="FT56"/>
  <c r="FT55"/>
  <c r="FT53"/>
  <c r="FT52"/>
  <c r="FT50"/>
  <c r="FT49"/>
  <c r="FT47"/>
  <c r="FT46"/>
  <c r="FT45"/>
  <c r="FT44"/>
  <c r="FT43"/>
  <c r="FT42"/>
  <c r="FT41"/>
  <c r="FT6"/>
  <c r="FT5"/>
  <c r="FQ4"/>
  <c r="C3"/>
  <c r="AF85" i="14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5"/>
  <c r="FT64"/>
  <c r="FT62"/>
  <c r="FT61"/>
  <c r="FT59"/>
  <c r="FT58"/>
  <c r="FT56"/>
  <c r="FT55"/>
  <c r="FT53"/>
  <c r="FT52"/>
  <c r="FT50"/>
  <c r="FT49"/>
  <c r="FT47"/>
  <c r="FT46"/>
  <c r="FT45"/>
  <c r="FT44"/>
  <c r="FT43"/>
  <c r="FT42"/>
  <c r="FT41"/>
  <c r="FT6"/>
  <c r="FT5"/>
  <c r="FQ4"/>
  <c r="C3"/>
  <c r="AF85" i="4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"/>
  <c r="FT5"/>
  <c r="FQ4"/>
  <c r="E3" i="3"/>
  <c r="C27"/>
  <c r="C37" s="1"/>
  <c r="C12"/>
  <c r="C24" s="1"/>
  <c r="A55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C10" l="1"/>
  <c r="FT27" i="4"/>
  <c r="FT16"/>
  <c r="F3" i="3"/>
  <c r="F2" s="1"/>
  <c r="FT27" i="15"/>
  <c r="FT16" i="14"/>
  <c r="FT27"/>
  <c r="FT16" i="15"/>
  <c r="C4"/>
  <c r="D4" s="1"/>
  <c r="C4" i="14"/>
  <c r="D4" s="1"/>
  <c r="C3" i="4"/>
  <c r="C4"/>
  <c r="D4" s="1"/>
  <c r="E4" i="3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C32"/>
  <c r="C28"/>
  <c r="C40"/>
  <c r="C22"/>
  <c r="C14"/>
  <c r="C23"/>
  <c r="C36"/>
  <c r="C31"/>
  <c r="C39"/>
  <c r="C13"/>
  <c r="C17"/>
  <c r="C21"/>
  <c r="C25"/>
  <c r="C38"/>
  <c r="C16"/>
  <c r="C29"/>
  <c r="G3" l="1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T28" i="15"/>
  <c r="FT28" i="14"/>
  <c r="FT7"/>
  <c r="FT7" i="15"/>
  <c r="FT15" i="14"/>
  <c r="FT15" i="15"/>
  <c r="FT18"/>
  <c r="FT18" i="14"/>
  <c r="FT8" i="15"/>
  <c r="FT8" i="14"/>
  <c r="FT9" i="15"/>
  <c r="FT9" i="14"/>
  <c r="FT26" i="15"/>
  <c r="FT26" i="14"/>
  <c r="FT30" i="15"/>
  <c r="FT30" i="14"/>
  <c r="FT19"/>
  <c r="FT19" i="15"/>
  <c r="FT13"/>
  <c r="FT13" i="14"/>
  <c r="FT21" i="15"/>
  <c r="FT21" i="14"/>
  <c r="FT14" i="15"/>
  <c r="FT14" i="14"/>
  <c r="FT17" i="15"/>
  <c r="FT17" i="14"/>
  <c r="FT29" i="15"/>
  <c r="FT29" i="14"/>
  <c r="FT22" i="15"/>
  <c r="FT22" i="14"/>
  <c r="E4" i="15"/>
  <c r="D3"/>
  <c r="E4" i="14"/>
  <c r="D3"/>
  <c r="FT17" i="4"/>
  <c r="FT29"/>
  <c r="FT22"/>
  <c r="FT28"/>
  <c r="FT7"/>
  <c r="FT15"/>
  <c r="FT18"/>
  <c r="FT19"/>
  <c r="FT13"/>
  <c r="FT21"/>
  <c r="FT14"/>
  <c r="FT8"/>
  <c r="FT9"/>
  <c r="FT26"/>
  <c r="FT30"/>
  <c r="E4"/>
  <c r="D3"/>
  <c r="C18" i="3"/>
  <c r="C15"/>
  <c r="C19"/>
  <c r="C33"/>
  <c r="C34"/>
  <c r="C30"/>
  <c r="G2" l="1"/>
  <c r="H3"/>
  <c r="I3" s="1"/>
  <c r="J3" s="1"/>
  <c r="J2" s="1"/>
  <c r="FT20" i="15"/>
  <c r="FT20" i="14"/>
  <c r="FT11"/>
  <c r="FT11" i="15"/>
  <c r="FT23" i="14"/>
  <c r="FT23" i="15"/>
  <c r="FT24"/>
  <c r="FT24" i="14"/>
  <c r="FT10" i="15"/>
  <c r="FT10" i="14"/>
  <c r="F4" i="15"/>
  <c r="E3"/>
  <c r="F4" i="14"/>
  <c r="E3"/>
  <c r="FT20" i="4"/>
  <c r="FT23"/>
  <c r="FT10"/>
  <c r="C35" i="3"/>
  <c r="FT24" i="4"/>
  <c r="C20" i="3"/>
  <c r="FT11" i="4"/>
  <c r="F4"/>
  <c r="E3"/>
  <c r="I2" i="3" l="1"/>
  <c r="K3"/>
  <c r="K2" s="1"/>
  <c r="H2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H4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FT12" i="15"/>
  <c r="FT12" i="14"/>
  <c r="FT25" i="15"/>
  <c r="FT25" i="14"/>
  <c r="G4" i="15"/>
  <c r="F3"/>
  <c r="G4" i="14"/>
  <c r="F3"/>
  <c r="FT25" i="4"/>
  <c r="FT12"/>
  <c r="F3"/>
  <c r="G4"/>
  <c r="K4" i="3" l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L3"/>
  <c r="L2" s="1"/>
  <c r="H4" i="15"/>
  <c r="G3"/>
  <c r="H4" i="14"/>
  <c r="G3"/>
  <c r="H4" i="4"/>
  <c r="G3"/>
  <c r="M3" i="3" l="1"/>
  <c r="M2" s="1"/>
  <c r="L4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I4" i="15"/>
  <c r="H3"/>
  <c r="I4" i="14"/>
  <c r="H3"/>
  <c r="I4" i="4"/>
  <c r="H3"/>
  <c r="N3" i="3" l="1"/>
  <c r="N2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J4" i="15"/>
  <c r="I3"/>
  <c r="J4" i="14"/>
  <c r="I3"/>
  <c r="J4" i="4"/>
  <c r="I3"/>
  <c r="O3" i="3" l="1"/>
  <c r="O2" s="1"/>
  <c r="N4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K4" i="15"/>
  <c r="J3"/>
  <c r="J3" i="14"/>
  <c r="K4"/>
  <c r="K4" i="4"/>
  <c r="J3"/>
  <c r="O4" i="3" l="1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P3"/>
  <c r="P2" s="1"/>
  <c r="L4" i="15"/>
  <c r="K3"/>
  <c r="L4" i="14"/>
  <c r="K3"/>
  <c r="L4" i="4"/>
  <c r="K3"/>
  <c r="Q3" i="3" l="1"/>
  <c r="Q4" s="1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P4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M4" i="15"/>
  <c r="L3"/>
  <c r="M4" i="14"/>
  <c r="L3"/>
  <c r="M4" i="4"/>
  <c r="L3"/>
  <c r="R3" i="3" l="1"/>
  <c r="R4" s="1"/>
  <c r="R5" s="1"/>
  <c r="R6" s="1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Q2"/>
  <c r="N4" i="15"/>
  <c r="M3"/>
  <c r="N4" i="14"/>
  <c r="M3"/>
  <c r="N4" i="4"/>
  <c r="M3"/>
  <c r="R2" i="3" l="1"/>
  <c r="E1" s="1"/>
  <c r="O4" i="15"/>
  <c r="N3"/>
  <c r="O4" i="14"/>
  <c r="N3"/>
  <c r="O4" i="4"/>
  <c r="N3"/>
  <c r="P4" i="15" l="1"/>
  <c r="O3"/>
  <c r="P4" i="14"/>
  <c r="O3"/>
  <c r="P4" i="4"/>
  <c r="O3"/>
  <c r="Q4" i="15" l="1"/>
  <c r="P3"/>
  <c r="Q4" i="14"/>
  <c r="P3"/>
  <c r="Q4" i="4"/>
  <c r="P3"/>
  <c r="R4" i="15" l="1"/>
  <c r="Q3"/>
  <c r="R4" i="14"/>
  <c r="Q3"/>
  <c r="R4" i="4"/>
  <c r="Q3"/>
  <c r="S4" i="15" l="1"/>
  <c r="R3"/>
  <c r="S4" i="14"/>
  <c r="R3"/>
  <c r="S4" i="4"/>
  <c r="R3"/>
  <c r="T4" i="15" l="1"/>
  <c r="S3"/>
  <c r="T4" i="14"/>
  <c r="S3"/>
  <c r="T4" i="4"/>
  <c r="S3"/>
  <c r="U4" i="15" l="1"/>
  <c r="T3"/>
  <c r="U4" i="14"/>
  <c r="T3"/>
  <c r="U4" i="4"/>
  <c r="T3"/>
  <c r="V4" i="15" l="1"/>
  <c r="U3"/>
  <c r="V4" i="14"/>
  <c r="U3"/>
  <c r="V4" i="4"/>
  <c r="U3"/>
  <c r="W4" i="15" l="1"/>
  <c r="V3"/>
  <c r="W4" i="14"/>
  <c r="V3"/>
  <c r="W4" i="4"/>
  <c r="V3"/>
  <c r="X4" i="15" l="1"/>
  <c r="W3"/>
  <c r="X4" i="14"/>
  <c r="W3"/>
  <c r="X4" i="4"/>
  <c r="W3"/>
  <c r="Y4" i="15" l="1"/>
  <c r="X3"/>
  <c r="Y4" i="14"/>
  <c r="X3"/>
  <c r="Y4" i="4"/>
  <c r="X3"/>
  <c r="Z4" i="15" l="1"/>
  <c r="Y3"/>
  <c r="Z4" i="14"/>
  <c r="Y3"/>
  <c r="Z4" i="4"/>
  <c r="Y3"/>
  <c r="AA4" i="15" l="1"/>
  <c r="Z3"/>
  <c r="AA4" i="14"/>
  <c r="Z3"/>
  <c r="AA4" i="4"/>
  <c r="Z3"/>
  <c r="AB4" i="15" l="1"/>
  <c r="AA3"/>
  <c r="AB4" i="14"/>
  <c r="AA3"/>
  <c r="AB4" i="4"/>
  <c r="AA3"/>
  <c r="AC4" i="15" l="1"/>
  <c r="AB3"/>
  <c r="AC4" i="14"/>
  <c r="AB3"/>
  <c r="AC4" i="4"/>
  <c r="AB3"/>
  <c r="AD4" i="15" l="1"/>
  <c r="AC3"/>
  <c r="AD4" i="14"/>
  <c r="AC3"/>
  <c r="AD4" i="4"/>
  <c r="AC3"/>
  <c r="AE4" i="15" l="1"/>
  <c r="AD3"/>
  <c r="AE4" i="14"/>
  <c r="AD3"/>
  <c r="AE4" i="4"/>
  <c r="AD3"/>
  <c r="AF4" i="15" l="1"/>
  <c r="AE3"/>
  <c r="AF4" i="14"/>
  <c r="AE3"/>
  <c r="AF4" i="4"/>
  <c r="AE3"/>
  <c r="AG4" i="15" l="1"/>
  <c r="AG3" s="1"/>
  <c r="AF3"/>
  <c r="AG4" i="14"/>
  <c r="AG3" s="1"/>
  <c r="AF3"/>
  <c r="AG4" i="4"/>
  <c r="AG3" s="1"/>
  <c r="AF3"/>
</calcChain>
</file>

<file path=xl/sharedStrings.xml><?xml version="1.0" encoding="utf-8"?>
<sst xmlns="http://schemas.openxmlformats.org/spreadsheetml/2006/main" count="443" uniqueCount="118">
  <si>
    <t>RIT</t>
  </si>
  <si>
    <t>Prépa</t>
  </si>
  <si>
    <t>CR</t>
  </si>
  <si>
    <t>Diff</t>
  </si>
  <si>
    <t>KS</t>
  </si>
  <si>
    <t>Compl</t>
  </si>
  <si>
    <t>PHE</t>
  </si>
  <si>
    <t>Pack 1</t>
  </si>
  <si>
    <t>Pack 2</t>
  </si>
  <si>
    <t>Pack 3</t>
  </si>
  <si>
    <t>Pack 4</t>
  </si>
  <si>
    <t>Pack 5</t>
  </si>
  <si>
    <t>Réunion</t>
  </si>
  <si>
    <t>supervision</t>
  </si>
  <si>
    <t>Abs</t>
  </si>
  <si>
    <t>R° Cnav</t>
  </si>
  <si>
    <t>DPR</t>
  </si>
  <si>
    <t>Année considérée :</t>
  </si>
  <si>
    <t>Mois considéré :</t>
  </si>
  <si>
    <t>Date de début du cycle :</t>
  </si>
  <si>
    <t xml:space="preserve">1er Lundi du mois 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</si>
  <si>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</si>
  <si>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</si>
  <si>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</si>
  <si>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</si>
  <si>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</si>
  <si>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</si>
  <si>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</si>
  <si>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</si>
  <si>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</si>
  <si>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</si>
  <si>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</si>
  <si>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</si>
  <si>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</si>
  <si>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Form Interne</t>
  </si>
  <si>
    <t>Form Continue</t>
  </si>
  <si>
    <t>AmphiVoeux</t>
  </si>
  <si>
    <t>EAEA</t>
  </si>
  <si>
    <t>PEPS</t>
  </si>
  <si>
    <t>SESAME</t>
  </si>
  <si>
    <t>Connaissance</t>
  </si>
  <si>
    <t>AmphiCadre</t>
  </si>
  <si>
    <t>KsCom</t>
  </si>
  <si>
    <t>KsPhe</t>
  </si>
  <si>
    <t>KsP1</t>
  </si>
  <si>
    <t>KsP2</t>
  </si>
  <si>
    <t>KsP3</t>
  </si>
  <si>
    <t>KsP4</t>
  </si>
  <si>
    <t>KsP5</t>
  </si>
  <si>
    <t>RiPre</t>
  </si>
  <si>
    <t>RiCr</t>
  </si>
  <si>
    <t>RiDif</t>
  </si>
  <si>
    <t>FiPre</t>
  </si>
  <si>
    <t>FiRéu</t>
  </si>
  <si>
    <t>FiAnn</t>
  </si>
  <si>
    <t>FiSup</t>
  </si>
  <si>
    <t>FcPre</t>
  </si>
  <si>
    <t>FcRéu</t>
  </si>
  <si>
    <t>FcAnn</t>
  </si>
  <si>
    <t>FcSup</t>
  </si>
  <si>
    <t>R°Dpr</t>
  </si>
  <si>
    <t>R°Av</t>
  </si>
  <si>
    <t>R°Eaea</t>
  </si>
  <si>
    <t>R°Peps</t>
  </si>
  <si>
    <t>R°Sesa</t>
  </si>
  <si>
    <t>R°Déco</t>
  </si>
  <si>
    <t>R°Acad</t>
  </si>
  <si>
    <t>Légende</t>
  </si>
  <si>
    <t>des codes</t>
  </si>
  <si>
    <t>Manageur</t>
  </si>
  <si>
    <t>Site 1 - AT Ret</t>
  </si>
  <si>
    <t>Site 1 - AT Ctlr</t>
  </si>
  <si>
    <t>Prénom NOM 1</t>
  </si>
  <si>
    <t>Prénom NOM 2</t>
  </si>
  <si>
    <t>Prénom NOM 3</t>
  </si>
  <si>
    <t>Prénom NOM 4</t>
  </si>
  <si>
    <t>Prénom NOM 5</t>
  </si>
  <si>
    <t>Prénom NOM 6</t>
  </si>
  <si>
    <t>Prénom NOM 7</t>
  </si>
  <si>
    <t>Prénom NOM 8</t>
  </si>
  <si>
    <t>Prénom NOM 9</t>
  </si>
  <si>
    <t>Prénom NOM 10</t>
  </si>
  <si>
    <t>Prénom NOM 11</t>
  </si>
  <si>
    <t>Prénom NOM 12</t>
  </si>
  <si>
    <t>Prénom NOM 13</t>
  </si>
  <si>
    <t>Prénom NOM 14</t>
  </si>
  <si>
    <t>Prénom NOM 15</t>
  </si>
  <si>
    <t>Prénom NOM 16</t>
  </si>
  <si>
    <t>Prénom NOM 17</t>
  </si>
  <si>
    <t>Prénom NOM 18</t>
  </si>
  <si>
    <t>Prénom NOM 19</t>
  </si>
  <si>
    <t>Prénom NOM 20</t>
  </si>
  <si>
    <t>Prénom NOM 21</t>
  </si>
  <si>
    <t>Prénom NOM 22</t>
  </si>
  <si>
    <t>Site 2 - AT Ret</t>
  </si>
  <si>
    <t>PLANNING Assistants Technique</t>
  </si>
  <si>
    <t>GW Nat</t>
  </si>
  <si>
    <t>GW Reg</t>
  </si>
  <si>
    <t>GWN</t>
  </si>
  <si>
    <t>GWR</t>
  </si>
  <si>
    <t>Animation</t>
  </si>
  <si>
    <t>AT</t>
  </si>
  <si>
    <t>09-12</t>
  </si>
  <si>
    <t>10-12</t>
  </si>
  <si>
    <t>11-12</t>
  </si>
  <si>
    <t>12-12</t>
  </si>
  <si>
    <t>01-13</t>
  </si>
  <si>
    <t>02-13</t>
  </si>
  <si>
    <t>03-13</t>
  </si>
  <si>
    <t>04-13</t>
  </si>
  <si>
    <t>05-13</t>
  </si>
  <si>
    <t>06-13</t>
  </si>
  <si>
    <t>07-13</t>
  </si>
  <si>
    <t>08-13</t>
  </si>
  <si>
    <t>09-13</t>
  </si>
  <si>
    <t>10-13</t>
  </si>
  <si>
    <t>11-13</t>
  </si>
  <si>
    <t>12-13</t>
  </si>
</sst>
</file>

<file path=xl/styles.xml><?xml version="1.0" encoding="utf-8"?>
<styleSheet xmlns="http://schemas.openxmlformats.org/spreadsheetml/2006/main">
  <numFmts count="12">
    <numFmt numFmtId="164" formatCode="mmmm\ yyyy"/>
    <numFmt numFmtId="165" formatCode="dd/mm/yy"/>
    <numFmt numFmtId="166" formatCode="[$-F800]dddd\,\ mmmm\ dd\,\ yyyy"/>
    <numFmt numFmtId="167" formatCode="&quot;les jours fériés &quot;0000"/>
    <numFmt numFmtId="168" formatCode="&quot; &quot;ddd\ dd\ mmm"/>
    <numFmt numFmtId="169" formatCode="mmm"/>
    <numFmt numFmtId="170" formatCode="ddd\ dd"/>
    <numFmt numFmtId="171" formatCode="dd/mm/yy;@"/>
    <numFmt numFmtId="172" formatCode="ddd"/>
    <numFmt numFmtId="173" formatCode="dd"/>
    <numFmt numFmtId="174" formatCode="yyyy"/>
    <numFmt numFmtId="175" formatCode="mm\-yy"/>
  </numFmts>
  <fonts count="31"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u/>
      <sz val="7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b/>
      <sz val="12"/>
      <color rgb="FFFFFFCC"/>
      <name val="Arial"/>
      <family val="2"/>
    </font>
    <font>
      <b/>
      <sz val="10"/>
      <color rgb="FF003300"/>
      <name val="Arial"/>
      <family val="2"/>
    </font>
    <font>
      <sz val="9"/>
      <name val="Arial"/>
      <family val="2"/>
    </font>
    <font>
      <sz val="10"/>
      <color rgb="FF0000FF"/>
      <name val="Arial"/>
      <family val="2"/>
    </font>
    <font>
      <sz val="12"/>
      <name val="Arial"/>
      <family val="2"/>
    </font>
    <font>
      <sz val="8"/>
      <name val="Tahoma"/>
      <family val="2"/>
    </font>
    <font>
      <sz val="10"/>
      <color theme="0"/>
      <name val="Arial"/>
      <family val="2"/>
    </font>
    <font>
      <sz val="10"/>
      <color indexed="18"/>
      <name val="Arial"/>
      <family val="2"/>
    </font>
    <font>
      <b/>
      <sz val="14"/>
      <color theme="0"/>
      <name val="Arial Narrow"/>
      <family val="2"/>
    </font>
    <font>
      <b/>
      <sz val="26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color rgb="FFA5A5A5"/>
      <name val="Arial"/>
      <family val="2"/>
    </font>
    <font>
      <sz val="10"/>
      <color rgb="FFFFFF00"/>
      <name val="Arial"/>
      <family val="2"/>
    </font>
    <font>
      <u/>
      <sz val="11"/>
      <color indexed="12"/>
      <name val="Arial"/>
      <family val="2"/>
    </font>
    <font>
      <b/>
      <sz val="14"/>
      <color theme="1" tint="0.499984740745262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rgb="FF538ED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479600"/>
        <bgColor indexed="64"/>
      </patternFill>
    </fill>
    <fill>
      <patternFill patternType="solid">
        <fgColor rgb="FF5BC000"/>
        <bgColor indexed="64"/>
      </patternFill>
    </fill>
    <fill>
      <patternFill patternType="solid">
        <fgColor rgb="FF6EE600"/>
        <bgColor indexed="64"/>
      </patternFill>
    </fill>
    <fill>
      <patternFill patternType="solid">
        <fgColor rgb="FF8CFF2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2844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8"/>
      </right>
      <top/>
      <bottom/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thin">
        <color auto="1"/>
      </left>
      <right style="hair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hair">
        <color auto="1"/>
      </right>
      <top style="dotted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hair">
        <color auto="1"/>
      </right>
      <top style="dotted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3" fillId="17" borderId="0" xfId="0" applyFont="1" applyFill="1" applyAlignment="1" applyProtection="1">
      <alignment horizontal="left" vertical="center"/>
    </xf>
    <xf numFmtId="0" fontId="3" fillId="18" borderId="1" xfId="0" applyFont="1" applyFill="1" applyBorder="1" applyAlignment="1" applyProtection="1">
      <alignment horizontal="center" vertical="center"/>
      <protection locked="0"/>
    </xf>
    <xf numFmtId="0" fontId="3" fillId="17" borderId="0" xfId="0" applyFont="1" applyFill="1" applyAlignment="1" applyProtection="1">
      <alignment vertical="center"/>
    </xf>
    <xf numFmtId="0" fontId="3" fillId="18" borderId="1" xfId="0" applyNumberFormat="1" applyFont="1" applyFill="1" applyBorder="1" applyAlignment="1" applyProtection="1">
      <alignment horizontal="center" vertical="center"/>
      <protection locked="0"/>
    </xf>
    <xf numFmtId="0" fontId="5" fillId="17" borderId="0" xfId="1" applyFont="1" applyFill="1" applyBorder="1" applyAlignment="1" applyProtection="1">
      <alignment horizontal="center" vertical="center"/>
    </xf>
    <xf numFmtId="0" fontId="6" fillId="17" borderId="0" xfId="0" applyFont="1" applyFill="1" applyBorder="1" applyAlignment="1" applyProtection="1">
      <alignment horizontal="center" vertical="center"/>
    </xf>
    <xf numFmtId="0" fontId="7" fillId="17" borderId="0" xfId="1" applyFont="1" applyFill="1" applyBorder="1" applyAlignment="1" applyProtection="1">
      <alignment horizontal="center" vertical="center"/>
    </xf>
    <xf numFmtId="0" fontId="3" fillId="17" borderId="0" xfId="0" applyFont="1" applyFill="1" applyAlignment="1" applyProtection="1">
      <alignment horizontal="right" vertical="center"/>
    </xf>
    <xf numFmtId="0" fontId="3" fillId="17" borderId="0" xfId="0" applyNumberFormat="1" applyFont="1" applyFill="1" applyAlignment="1" applyProtection="1">
      <alignment vertical="center"/>
    </xf>
    <xf numFmtId="0" fontId="5" fillId="17" borderId="0" xfId="0" applyFont="1" applyFill="1" applyAlignment="1" applyProtection="1">
      <alignment horizontal="center" vertical="center"/>
    </xf>
    <xf numFmtId="0" fontId="8" fillId="17" borderId="0" xfId="0" applyFont="1" applyFill="1" applyAlignment="1" applyProtection="1">
      <alignment horizontal="center" vertical="center"/>
    </xf>
    <xf numFmtId="0" fontId="3" fillId="17" borderId="0" xfId="0" applyFont="1" applyFill="1" applyBorder="1" applyAlignment="1" applyProtection="1">
      <alignment vertical="center"/>
    </xf>
    <xf numFmtId="0" fontId="7" fillId="17" borderId="0" xfId="0" applyFont="1" applyFill="1" applyBorder="1" applyAlignment="1" applyProtection="1">
      <alignment horizontal="center" vertical="center"/>
    </xf>
    <xf numFmtId="0" fontId="9" fillId="17" borderId="0" xfId="0" applyFont="1" applyFill="1" applyAlignment="1" applyProtection="1">
      <alignment vertical="center"/>
    </xf>
    <xf numFmtId="164" fontId="10" fillId="17" borderId="0" xfId="1" applyNumberFormat="1" applyFont="1" applyFill="1" applyBorder="1" applyAlignment="1" applyProtection="1">
      <alignment horizontal="center" vertical="center"/>
    </xf>
    <xf numFmtId="0" fontId="10" fillId="17" borderId="0" xfId="1" applyFont="1" applyFill="1" applyBorder="1" applyAlignment="1" applyProtection="1">
      <alignment horizontal="center" vertical="center"/>
    </xf>
    <xf numFmtId="0" fontId="10" fillId="17" borderId="0" xfId="0" applyFont="1" applyFill="1" applyAlignment="1" applyProtection="1">
      <alignment horizontal="right" vertical="center"/>
    </xf>
    <xf numFmtId="166" fontId="11" fillId="19" borderId="1" xfId="0" applyNumberFormat="1" applyFont="1" applyFill="1" applyBorder="1" applyAlignment="1" applyProtection="1">
      <alignment horizontal="center" vertical="center"/>
    </xf>
    <xf numFmtId="164" fontId="3" fillId="17" borderId="0" xfId="1" applyNumberFormat="1" applyFont="1" applyFill="1" applyBorder="1" applyAlignment="1" applyProtection="1">
      <alignment horizontal="center" vertical="center"/>
    </xf>
    <xf numFmtId="167" fontId="5" fillId="20" borderId="1" xfId="0" applyNumberFormat="1" applyFont="1" applyFill="1" applyBorder="1" applyAlignment="1" applyProtection="1">
      <alignment horizontal="center" vertical="center"/>
    </xf>
    <xf numFmtId="164" fontId="3" fillId="17" borderId="0" xfId="0" applyNumberFormat="1" applyFont="1" applyFill="1" applyBorder="1" applyAlignment="1" applyProtection="1">
      <alignment horizontal="center" vertical="center"/>
    </xf>
    <xf numFmtId="0" fontId="12" fillId="17" borderId="0" xfId="0" applyFont="1" applyFill="1" applyAlignment="1" applyProtection="1">
      <alignment horizontal="right" vertical="center"/>
    </xf>
    <xf numFmtId="168" fontId="3" fillId="17" borderId="1" xfId="0" quotePrefix="1" applyNumberFormat="1" applyFont="1" applyFill="1" applyBorder="1" applyAlignment="1" applyProtection="1">
      <alignment horizontal="center" vertical="center"/>
    </xf>
    <xf numFmtId="168" fontId="3" fillId="17" borderId="1" xfId="0" applyNumberFormat="1" applyFont="1" applyFill="1" applyBorder="1" applyAlignment="1" applyProtection="1">
      <alignment horizontal="center" vertical="center"/>
    </xf>
    <xf numFmtId="0" fontId="3" fillId="17" borderId="0" xfId="1" applyFont="1" applyFill="1" applyBorder="1" applyAlignment="1" applyProtection="1">
      <alignment horizontal="center" vertical="center"/>
    </xf>
    <xf numFmtId="0" fontId="13" fillId="17" borderId="0" xfId="1" applyFont="1" applyFill="1" applyBorder="1" applyAlignment="1" applyProtection="1">
      <alignment vertical="center"/>
    </xf>
    <xf numFmtId="0" fontId="13" fillId="17" borderId="0" xfId="1" applyFont="1" applyFill="1" applyBorder="1" applyAlignment="1" applyProtection="1">
      <alignment horizontal="center" vertical="center"/>
    </xf>
    <xf numFmtId="168" fontId="3" fillId="17" borderId="0" xfId="0" applyNumberFormat="1" applyFont="1" applyFill="1" applyBorder="1" applyAlignment="1" applyProtection="1">
      <alignment horizontal="center" vertical="center"/>
    </xf>
    <xf numFmtId="0" fontId="14" fillId="17" borderId="0" xfId="1" applyFont="1" applyFill="1" applyBorder="1" applyAlignment="1" applyProtection="1">
      <alignment horizontal="left" vertical="center" indent="1"/>
    </xf>
    <xf numFmtId="169" fontId="15" fillId="20" borderId="1" xfId="0" applyNumberFormat="1" applyFont="1" applyFill="1" applyBorder="1" applyAlignment="1" applyProtection="1">
      <alignment horizontal="center" vertical="center"/>
    </xf>
    <xf numFmtId="170" fontId="16" fillId="21" borderId="2" xfId="0" applyNumberFormat="1" applyFont="1" applyFill="1" applyBorder="1" applyAlignment="1" applyProtection="1">
      <alignment horizontal="center" vertical="center"/>
    </xf>
    <xf numFmtId="170" fontId="16" fillId="21" borderId="3" xfId="0" applyNumberFormat="1" applyFont="1" applyFill="1" applyBorder="1" applyAlignment="1" applyProtection="1">
      <alignment horizontal="center" vertical="center"/>
    </xf>
    <xf numFmtId="0" fontId="17" fillId="17" borderId="0" xfId="0" applyFont="1" applyFill="1" applyBorder="1" applyAlignment="1" applyProtection="1">
      <alignment horizontal="center" vertical="center"/>
    </xf>
    <xf numFmtId="0" fontId="3" fillId="17" borderId="4" xfId="0" applyFont="1" applyFill="1" applyBorder="1" applyAlignment="1" applyProtection="1">
      <alignment horizontal="center" vertical="center"/>
    </xf>
    <xf numFmtId="0" fontId="3" fillId="17" borderId="0" xfId="0" applyFont="1" applyFill="1" applyAlignment="1" applyProtection="1">
      <alignment horizontal="center" vertical="center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13" borderId="1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20" fillId="16" borderId="0" xfId="0" applyNumberFormat="1" applyFont="1" applyFill="1" applyBorder="1" applyProtection="1"/>
    <xf numFmtId="0" fontId="3" fillId="16" borderId="0" xfId="0" applyFont="1" applyFill="1" applyBorder="1" applyAlignment="1" applyProtection="1"/>
    <xf numFmtId="0" fontId="3" fillId="16" borderId="0" xfId="0" applyFont="1" applyFill="1" applyBorder="1" applyProtection="1"/>
    <xf numFmtId="171" fontId="3" fillId="16" borderId="0" xfId="0" applyNumberFormat="1" applyFont="1" applyFill="1" applyBorder="1" applyProtection="1"/>
    <xf numFmtId="0" fontId="22" fillId="16" borderId="0" xfId="1" applyNumberFormat="1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left" vertical="center" indent="7"/>
    </xf>
    <xf numFmtId="0" fontId="23" fillId="0" borderId="0" xfId="0" applyFont="1" applyFill="1" applyBorder="1" applyAlignment="1" applyProtection="1">
      <alignment vertical="center"/>
    </xf>
    <xf numFmtId="0" fontId="24" fillId="0" borderId="0" xfId="0" applyFont="1" applyFill="1" applyBorder="1" applyProtection="1"/>
    <xf numFmtId="171" fontId="24" fillId="0" borderId="0" xfId="0" applyNumberFormat="1" applyFont="1" applyFill="1" applyBorder="1" applyProtection="1"/>
    <xf numFmtId="0" fontId="3" fillId="16" borderId="0" xfId="0" applyFont="1" applyFill="1" applyBorder="1" applyAlignment="1" applyProtection="1">
      <alignment horizontal="center" vertical="center"/>
    </xf>
    <xf numFmtId="171" fontId="3" fillId="16" borderId="0" xfId="0" applyNumberFormat="1" applyFont="1" applyFill="1" applyBorder="1" applyAlignment="1" applyProtection="1">
      <alignment horizontal="center" vertical="center"/>
    </xf>
    <xf numFmtId="173" fontId="18" fillId="20" borderId="5" xfId="0" applyNumberFormat="1" applyFont="1" applyFill="1" applyBorder="1" applyAlignment="1" applyProtection="1">
      <alignment horizontal="center" vertical="top"/>
    </xf>
    <xf numFmtId="1" fontId="3" fillId="16" borderId="0" xfId="0" applyNumberFormat="1" applyFont="1" applyFill="1" applyBorder="1" applyAlignment="1" applyProtection="1">
      <alignment horizontal="center" vertical="center"/>
    </xf>
    <xf numFmtId="171" fontId="20" fillId="16" borderId="0" xfId="0" applyNumberFormat="1" applyFont="1" applyFill="1" applyBorder="1" applyAlignment="1" applyProtection="1">
      <alignment horizontal="center" vertical="center"/>
    </xf>
    <xf numFmtId="171" fontId="3" fillId="0" borderId="0" xfId="0" applyNumberFormat="1" applyFont="1" applyFill="1" applyBorder="1" applyAlignment="1" applyProtection="1">
      <alignment horizontal="center" vertical="center"/>
    </xf>
    <xf numFmtId="0" fontId="3" fillId="16" borderId="0" xfId="0" applyNumberFormat="1" applyFont="1" applyFill="1" applyBorder="1" applyAlignment="1" applyProtection="1">
      <alignment horizontal="center" vertical="center"/>
    </xf>
    <xf numFmtId="0" fontId="3" fillId="20" borderId="0" xfId="0" applyFont="1" applyFill="1" applyBorder="1" applyAlignment="1" applyProtection="1">
      <alignment horizontal="center" vertical="center"/>
    </xf>
    <xf numFmtId="0" fontId="5" fillId="20" borderId="0" xfId="0" applyFont="1" applyFill="1" applyBorder="1" applyAlignment="1" applyProtection="1">
      <alignment horizontal="center" vertical="center"/>
    </xf>
    <xf numFmtId="0" fontId="3" fillId="20" borderId="0" xfId="0" applyFont="1" applyFill="1" applyBorder="1" applyAlignment="1" applyProtection="1">
      <alignment vertical="center"/>
    </xf>
    <xf numFmtId="2" fontId="3" fillId="20" borderId="0" xfId="0" applyNumberFormat="1" applyFont="1" applyFill="1" applyBorder="1" applyAlignment="1" applyProtection="1">
      <alignment vertical="center"/>
    </xf>
    <xf numFmtId="0" fontId="20" fillId="16" borderId="0" xfId="0" applyNumberFormat="1" applyFont="1" applyFill="1" applyBorder="1" applyAlignment="1" applyProtection="1"/>
    <xf numFmtId="0" fontId="21" fillId="16" borderId="0" xfId="0" applyFont="1" applyFill="1" applyBorder="1" applyAlignment="1" applyProtection="1"/>
    <xf numFmtId="0" fontId="21" fillId="16" borderId="0" xfId="0" applyFont="1" applyFill="1" applyBorder="1" applyProtection="1"/>
    <xf numFmtId="171" fontId="21" fillId="16" borderId="0" xfId="0" applyNumberFormat="1" applyFont="1" applyFill="1" applyBorder="1" applyProtection="1"/>
    <xf numFmtId="172" fontId="25" fillId="20" borderId="10" xfId="0" applyNumberFormat="1" applyFont="1" applyFill="1" applyBorder="1" applyAlignment="1" applyProtection="1">
      <alignment horizontal="center"/>
    </xf>
    <xf numFmtId="0" fontId="2" fillId="23" borderId="1" xfId="0" applyFont="1" applyFill="1" applyBorder="1" applyAlignment="1">
      <alignment horizontal="left"/>
    </xf>
    <xf numFmtId="0" fontId="27" fillId="17" borderId="0" xfId="0" applyFont="1" applyFill="1" applyAlignment="1" applyProtection="1">
      <alignment vertical="center"/>
    </xf>
    <xf numFmtId="165" fontId="28" fillId="18" borderId="1" xfId="0" applyNumberFormat="1" applyFont="1" applyFill="1" applyBorder="1" applyAlignment="1" applyProtection="1">
      <alignment horizontal="center" vertical="center"/>
      <protection locked="0"/>
    </xf>
    <xf numFmtId="0" fontId="26" fillId="22" borderId="12" xfId="0" applyFont="1" applyFill="1" applyBorder="1" applyAlignment="1" applyProtection="1">
      <alignment horizontal="left" vertical="center" indent="1"/>
    </xf>
    <xf numFmtId="0" fontId="1" fillId="22" borderId="13" xfId="0" applyFont="1" applyFill="1" applyBorder="1" applyAlignment="1" applyProtection="1">
      <alignment horizontal="center" vertical="center"/>
    </xf>
    <xf numFmtId="0" fontId="0" fillId="24" borderId="1" xfId="0" applyFill="1" applyBorder="1"/>
    <xf numFmtId="0" fontId="0" fillId="25" borderId="1" xfId="0" applyFill="1" applyBorder="1"/>
    <xf numFmtId="0" fontId="18" fillId="2" borderId="1" xfId="0" applyFont="1" applyFill="1" applyBorder="1" applyAlignment="1">
      <alignment horizontal="left"/>
    </xf>
    <xf numFmtId="0" fontId="26" fillId="22" borderId="15" xfId="0" applyFont="1" applyFill="1" applyBorder="1" applyAlignment="1" applyProtection="1">
      <alignment horizontal="left" vertical="center" indent="1"/>
    </xf>
    <xf numFmtId="0" fontId="18" fillId="0" borderId="16" xfId="0" applyFont="1" applyFill="1" applyBorder="1" applyAlignment="1" applyProtection="1">
      <alignment horizontal="center" vertical="center" shrinkToFit="1"/>
      <protection locked="0"/>
    </xf>
    <xf numFmtId="0" fontId="18" fillId="0" borderId="17" xfId="0" applyFont="1" applyFill="1" applyBorder="1" applyAlignment="1" applyProtection="1">
      <alignment horizontal="center" vertical="center" shrinkToFit="1"/>
      <protection locked="0"/>
    </xf>
    <xf numFmtId="0" fontId="18" fillId="0" borderId="18" xfId="0" applyFont="1" applyFill="1" applyBorder="1" applyAlignment="1" applyProtection="1">
      <alignment horizontal="center" vertical="center" shrinkToFit="1"/>
      <protection locked="0"/>
    </xf>
    <xf numFmtId="0" fontId="18" fillId="0" borderId="20" xfId="0" applyFont="1" applyFill="1" applyBorder="1" applyAlignment="1" applyProtection="1">
      <alignment horizontal="center" vertical="center" shrinkToFit="1"/>
      <protection locked="0"/>
    </xf>
    <xf numFmtId="0" fontId="18" fillId="0" borderId="21" xfId="0" applyFont="1" applyFill="1" applyBorder="1" applyAlignment="1" applyProtection="1">
      <alignment horizontal="center" vertical="center" shrinkToFit="1"/>
      <protection locked="0"/>
    </xf>
    <xf numFmtId="0" fontId="18" fillId="0" borderId="23" xfId="0" applyFont="1" applyFill="1" applyBorder="1" applyAlignment="1" applyProtection="1">
      <alignment horizontal="center" vertical="center" shrinkToFit="1"/>
      <protection locked="0"/>
    </xf>
    <xf numFmtId="0" fontId="18" fillId="0" borderId="24" xfId="0" applyFont="1" applyFill="1" applyBorder="1" applyAlignment="1" applyProtection="1">
      <alignment horizontal="center" vertical="center" shrinkToFit="1"/>
      <protection locked="0"/>
    </xf>
    <xf numFmtId="0" fontId="26" fillId="22" borderId="25" xfId="0" applyFont="1" applyFill="1" applyBorder="1" applyAlignment="1" applyProtection="1">
      <alignment horizontal="left" vertical="center" indent="1"/>
    </xf>
    <xf numFmtId="0" fontId="18" fillId="0" borderId="26" xfId="0" applyFont="1" applyFill="1" applyBorder="1" applyAlignment="1" applyProtection="1">
      <alignment horizontal="center" vertical="center" shrinkToFit="1"/>
      <protection locked="0"/>
    </xf>
    <xf numFmtId="0" fontId="18" fillId="0" borderId="27" xfId="0" applyFont="1" applyFill="1" applyBorder="1" applyAlignment="1" applyProtection="1">
      <alignment horizontal="center" vertical="center" shrinkToFit="1"/>
      <protection locked="0"/>
    </xf>
    <xf numFmtId="0" fontId="18" fillId="0" borderId="28" xfId="0" applyFont="1" applyFill="1" applyBorder="1" applyAlignment="1" applyProtection="1">
      <alignment horizontal="center" vertical="center" shrinkToFit="1"/>
      <protection locked="0"/>
    </xf>
    <xf numFmtId="0" fontId="25" fillId="0" borderId="16" xfId="0" applyFont="1" applyFill="1" applyBorder="1" applyAlignment="1" applyProtection="1">
      <alignment horizontal="left" vertical="center" indent="1"/>
    </xf>
    <xf numFmtId="0" fontId="25" fillId="0" borderId="19" xfId="0" applyFont="1" applyFill="1" applyBorder="1" applyAlignment="1" applyProtection="1">
      <alignment horizontal="left" vertical="center" indent="1"/>
    </xf>
    <xf numFmtId="0" fontId="18" fillId="0" borderId="22" xfId="0" applyFont="1" applyFill="1" applyBorder="1" applyAlignment="1" applyProtection="1">
      <alignment horizontal="center" vertical="center"/>
    </xf>
    <xf numFmtId="0" fontId="26" fillId="22" borderId="14" xfId="0" applyFont="1" applyFill="1" applyBorder="1" applyAlignment="1" applyProtection="1">
      <alignment horizontal="left" vertical="center" indent="1"/>
    </xf>
    <xf numFmtId="0" fontId="1" fillId="22" borderId="29" xfId="0" applyFont="1" applyFill="1" applyBorder="1" applyAlignment="1" applyProtection="1">
      <alignment horizontal="center" vertical="center"/>
    </xf>
    <xf numFmtId="0" fontId="18" fillId="23" borderId="6" xfId="0" applyFont="1" applyFill="1" applyBorder="1" applyAlignment="1" applyProtection="1">
      <alignment horizontal="center" vertical="center"/>
    </xf>
    <xf numFmtId="2" fontId="18" fillId="23" borderId="7" xfId="0" applyNumberFormat="1" applyFont="1" applyFill="1" applyBorder="1" applyAlignment="1" applyProtection="1">
      <alignment horizontal="center" vertical="center" shrinkToFit="1"/>
      <protection locked="0"/>
    </xf>
    <xf numFmtId="2" fontId="18" fillId="23" borderId="8" xfId="0" applyNumberFormat="1" applyFont="1" applyFill="1" applyBorder="1" applyAlignment="1" applyProtection="1">
      <alignment horizontal="center" vertical="center" shrinkToFit="1"/>
      <protection locked="0"/>
    </xf>
    <xf numFmtId="49" fontId="3" fillId="17" borderId="0" xfId="0" applyNumberFormat="1" applyFont="1" applyFill="1" applyAlignment="1" applyProtection="1">
      <alignment horizontal="center" vertical="center"/>
    </xf>
    <xf numFmtId="49" fontId="29" fillId="17" borderId="0" xfId="1" applyNumberFormat="1" applyFont="1" applyFill="1" applyAlignment="1" applyProtection="1">
      <alignment horizontal="center" vertical="center"/>
    </xf>
    <xf numFmtId="49" fontId="29" fillId="17" borderId="0" xfId="0" applyNumberFormat="1" applyFont="1" applyFill="1" applyAlignment="1" applyProtection="1">
      <alignment horizontal="center" vertical="center"/>
    </xf>
    <xf numFmtId="174" fontId="17" fillId="17" borderId="1" xfId="0" applyNumberFormat="1" applyFont="1" applyFill="1" applyBorder="1" applyAlignment="1" applyProtection="1">
      <alignment horizontal="center" vertical="center"/>
    </xf>
    <xf numFmtId="169" fontId="26" fillId="23" borderId="1" xfId="0" applyNumberFormat="1" applyFont="1" applyFill="1" applyBorder="1" applyAlignment="1" applyProtection="1">
      <alignment horizontal="center" vertical="center"/>
    </xf>
    <xf numFmtId="175" fontId="22" fillId="16" borderId="0" xfId="1" applyNumberFormat="1" applyFont="1" applyFill="1" applyBorder="1" applyAlignment="1" applyProtection="1">
      <alignment horizontal="center" vertical="center"/>
    </xf>
    <xf numFmtId="175" fontId="30" fillId="23" borderId="0" xfId="1" applyNumberFormat="1" applyFont="1" applyFill="1" applyBorder="1" applyAlignment="1" applyProtection="1">
      <alignment horizontal="center" vertical="center"/>
    </xf>
    <xf numFmtId="49" fontId="22" fillId="16" borderId="0" xfId="1" applyNumberFormat="1" applyFont="1" applyFill="1" applyBorder="1" applyAlignment="1" applyProtection="1">
      <alignment horizontal="center" vertical="center"/>
    </xf>
    <xf numFmtId="164" fontId="25" fillId="20" borderId="9" xfId="0" applyNumberFormat="1" applyFont="1" applyFill="1" applyBorder="1" applyAlignment="1" applyProtection="1">
      <alignment horizontal="center" vertical="center"/>
    </xf>
    <xf numFmtId="164" fontId="25" fillId="20" borderId="11" xfId="0" applyNumberFormat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99"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FF"/>
      </font>
      <fill>
        <patternFill patternType="none">
          <bgColor auto="1"/>
        </patternFill>
      </fill>
      <border>
        <top style="thin">
          <color auto="1"/>
        </top>
      </border>
    </dxf>
    <dxf>
      <font>
        <b val="0"/>
        <i val="0"/>
        <color rgb="FFC0000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C0C0C0"/>
      <color rgb="FF538ED5"/>
      <color rgb="FFFFFFFF"/>
      <color rgb="FF996633"/>
      <color rgb="FF999233"/>
      <color rgb="FF99923C"/>
      <color rgb="FFC28446"/>
      <color rgb="FF8CE125"/>
      <color rgb="FF6EE600"/>
      <color rgb="FF5BC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</xdr:colOff>
      <xdr:row>1</xdr:row>
      <xdr:rowOff>10886</xdr:rowOff>
    </xdr:from>
    <xdr:to>
      <xdr:col>1</xdr:col>
      <xdr:colOff>446315</xdr:colOff>
      <xdr:row>1</xdr:row>
      <xdr:rowOff>411869</xdr:rowOff>
    </xdr:to>
    <xdr:pic>
      <xdr:nvPicPr>
        <xdr:cNvPr id="2" name="Image 1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7402" y="178526"/>
          <a:ext cx="402773" cy="4009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</xdr:colOff>
      <xdr:row>1</xdr:row>
      <xdr:rowOff>10886</xdr:rowOff>
    </xdr:from>
    <xdr:to>
      <xdr:col>1</xdr:col>
      <xdr:colOff>446315</xdr:colOff>
      <xdr:row>1</xdr:row>
      <xdr:rowOff>411869</xdr:rowOff>
    </xdr:to>
    <xdr:pic>
      <xdr:nvPicPr>
        <xdr:cNvPr id="2" name="Image 1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7402" y="178526"/>
          <a:ext cx="402773" cy="4009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</xdr:colOff>
      <xdr:row>1</xdr:row>
      <xdr:rowOff>10886</xdr:rowOff>
    </xdr:from>
    <xdr:to>
      <xdr:col>1</xdr:col>
      <xdr:colOff>446315</xdr:colOff>
      <xdr:row>1</xdr:row>
      <xdr:rowOff>411869</xdr:rowOff>
    </xdr:to>
    <xdr:pic>
      <xdr:nvPicPr>
        <xdr:cNvPr id="3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6313" y="174172"/>
          <a:ext cx="402773" cy="4009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nn&#233;es\$donnees\EXCEL\Planning\Copie%20de%20jc-planningcycl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ODES"/>
      <sheetName val="CYCLES"/>
      <sheetName val="MENU"/>
      <sheetName val="PLANNING"/>
    </sheetNames>
    <sheetDataSet>
      <sheetData sheetId="0"/>
      <sheetData sheetId="1">
        <row r="2">
          <cell r="A2">
            <v>0</v>
          </cell>
        </row>
        <row r="4">
          <cell r="B4" t="str">
            <v>M</v>
          </cell>
          <cell r="C4" t="str">
            <v>6h - 13h</v>
          </cell>
        </row>
        <row r="5">
          <cell r="B5" t="str">
            <v>S</v>
          </cell>
          <cell r="C5" t="str">
            <v>17h - 21h</v>
          </cell>
        </row>
        <row r="6">
          <cell r="B6" t="str">
            <v>J</v>
          </cell>
          <cell r="C6" t="str">
            <v>6h - 13h et 17h - 21h</v>
          </cell>
        </row>
        <row r="7">
          <cell r="B7" t="str">
            <v>F Int</v>
          </cell>
          <cell r="C7" t="str">
            <v>prépa</v>
          </cell>
        </row>
        <row r="8">
          <cell r="B8" t="str">
            <v>F Mobo</v>
          </cell>
          <cell r="C8">
            <v>0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 t="str">
            <v>Aucun</v>
          </cell>
        </row>
      </sheetData>
      <sheetData sheetId="2"/>
      <sheetData sheetId="3">
        <row r="13">
          <cell r="C13">
            <v>41640</v>
          </cell>
        </row>
        <row r="14">
          <cell r="C14">
            <v>41749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85"/>
  <sheetViews>
    <sheetView zoomScale="85" zoomScaleNormal="85" workbookViewId="0">
      <selection activeCell="C6" sqref="C6"/>
    </sheetView>
  </sheetViews>
  <sheetFormatPr baseColWidth="10" defaultRowHeight="14.4"/>
  <cols>
    <col min="1" max="1" width="12.6640625" style="3" customWidth="1"/>
    <col min="2" max="2" width="1.6640625" style="8" customWidth="1"/>
    <col min="3" max="3" width="25.5546875" style="3" customWidth="1"/>
    <col min="4" max="4" width="2.44140625" style="3" customWidth="1"/>
    <col min="5" max="18" width="8.6640625" customWidth="1"/>
  </cols>
  <sheetData>
    <row r="1" spans="1:19" ht="15.6">
      <c r="A1" s="5"/>
      <c r="B1" s="5"/>
      <c r="C1" s="5"/>
      <c r="E1" s="29" t="str">
        <f>"CALENDRIER " &amp; MIN(E2:R2) &amp; "-" &amp; MAX(E2:R2)</f>
        <v>CALENDRIER 2012-40817</v>
      </c>
      <c r="F1" s="29"/>
      <c r="G1" s="29"/>
      <c r="H1" s="29"/>
      <c r="I1" s="29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1">
      <c r="A2" s="5"/>
      <c r="B2" s="6"/>
      <c r="C2" s="6"/>
      <c r="E2" s="107">
        <f>DATE(YEAR(DATE(ChoixAn,ChoixMois,1) - 180),MONTH(DATE(ChoixAn,ChoixMois,1) - 180),1)</f>
        <v>40817</v>
      </c>
      <c r="F2" s="33" t="str">
        <f>IF(YEAR(E3)&lt;&gt;YEAR(F3),YEAR(F3),"")</f>
        <v/>
      </c>
      <c r="G2" s="33" t="str">
        <f>IF(YEAR(F3)&lt;&gt;YEAR(G3),YEAR(G3),"")</f>
        <v/>
      </c>
      <c r="H2" s="33">
        <f t="shared" ref="H2:R2" si="0">IF(YEAR(G3)&lt;&gt;YEAR(H3),YEAR(H3),"")</f>
        <v>2012</v>
      </c>
      <c r="I2" s="33" t="str">
        <f t="shared" si="0"/>
        <v/>
      </c>
      <c r="J2" s="33" t="str">
        <f t="shared" si="0"/>
        <v/>
      </c>
      <c r="K2" s="33" t="str">
        <f t="shared" si="0"/>
        <v/>
      </c>
      <c r="L2" s="33" t="str">
        <f t="shared" si="0"/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  <c r="S2" s="3"/>
    </row>
    <row r="3" spans="1:19" ht="15.6">
      <c r="A3" s="7"/>
      <c r="C3" s="1" t="s">
        <v>17</v>
      </c>
      <c r="D3" s="9"/>
      <c r="E3" s="30">
        <f>DATE(YEAR(DATE(ChoixAn,ChoixMois,1) - 180),MONTH(DATE(ChoixAn,ChoixMois,1) - 180),1)</f>
        <v>40817</v>
      </c>
      <c r="F3" s="30">
        <f>DATE(YEAR(ChoixDate),MONTH(ChoixDate)+1,1)</f>
        <v>40848</v>
      </c>
      <c r="G3" s="30">
        <f>DATE(YEAR(F3),MONTH(F3)+1,1)</f>
        <v>40878</v>
      </c>
      <c r="H3" s="30">
        <f t="shared" ref="H3:R3" si="1">DATE(YEAR(G3),MONTH(G3)+1,1)</f>
        <v>40909</v>
      </c>
      <c r="I3" s="30">
        <f t="shared" si="1"/>
        <v>40940</v>
      </c>
      <c r="J3" s="30">
        <f t="shared" si="1"/>
        <v>40969</v>
      </c>
      <c r="K3" s="108">
        <f t="shared" si="1"/>
        <v>41000</v>
      </c>
      <c r="L3" s="30">
        <f t="shared" si="1"/>
        <v>41030</v>
      </c>
      <c r="M3" s="30">
        <f t="shared" si="1"/>
        <v>41061</v>
      </c>
      <c r="N3" s="30">
        <f t="shared" si="1"/>
        <v>41091</v>
      </c>
      <c r="O3" s="30">
        <f t="shared" si="1"/>
        <v>41122</v>
      </c>
      <c r="P3" s="30">
        <f t="shared" si="1"/>
        <v>41153</v>
      </c>
      <c r="Q3" s="30">
        <f t="shared" si="1"/>
        <v>41183</v>
      </c>
      <c r="R3" s="30">
        <f t="shared" si="1"/>
        <v>41214</v>
      </c>
      <c r="S3" s="3"/>
    </row>
    <row r="4" spans="1:19">
      <c r="A4" s="5"/>
      <c r="B4" s="10"/>
      <c r="C4" s="2">
        <v>2012</v>
      </c>
      <c r="E4" s="31">
        <f>ChoixDate</f>
        <v>40817</v>
      </c>
      <c r="F4" s="31">
        <f>F3</f>
        <v>40848</v>
      </c>
      <c r="G4" s="31">
        <f t="shared" ref="G4:R4" si="2">G3</f>
        <v>40878</v>
      </c>
      <c r="H4" s="31">
        <f t="shared" si="2"/>
        <v>40909</v>
      </c>
      <c r="I4" s="31">
        <f t="shared" si="2"/>
        <v>40940</v>
      </c>
      <c r="J4" s="31">
        <f t="shared" si="2"/>
        <v>40969</v>
      </c>
      <c r="K4" s="31">
        <f t="shared" si="2"/>
        <v>41000</v>
      </c>
      <c r="L4" s="31">
        <f t="shared" si="2"/>
        <v>41030</v>
      </c>
      <c r="M4" s="31">
        <f t="shared" si="2"/>
        <v>41061</v>
      </c>
      <c r="N4" s="31">
        <f t="shared" si="2"/>
        <v>41091</v>
      </c>
      <c r="O4" s="31">
        <f t="shared" si="2"/>
        <v>41122</v>
      </c>
      <c r="P4" s="31">
        <f t="shared" si="2"/>
        <v>41153</v>
      </c>
      <c r="Q4" s="31">
        <f t="shared" si="2"/>
        <v>41183</v>
      </c>
      <c r="R4" s="31">
        <f t="shared" si="2"/>
        <v>41214</v>
      </c>
      <c r="S4" s="3"/>
    </row>
    <row r="5" spans="1:19">
      <c r="A5" s="7"/>
      <c r="B5" s="11"/>
      <c r="C5" s="3" t="s">
        <v>18</v>
      </c>
      <c r="E5" s="32">
        <f>E4+1</f>
        <v>40818</v>
      </c>
      <c r="F5" s="32">
        <f t="shared" ref="F5:R20" si="3">F4+1</f>
        <v>40849</v>
      </c>
      <c r="G5" s="32">
        <f t="shared" si="3"/>
        <v>40879</v>
      </c>
      <c r="H5" s="32">
        <f t="shared" si="3"/>
        <v>40910</v>
      </c>
      <c r="I5" s="32">
        <f t="shared" si="3"/>
        <v>40941</v>
      </c>
      <c r="J5" s="32">
        <f t="shared" si="3"/>
        <v>40970</v>
      </c>
      <c r="K5" s="32">
        <f t="shared" si="3"/>
        <v>41001</v>
      </c>
      <c r="L5" s="32">
        <f t="shared" si="3"/>
        <v>41031</v>
      </c>
      <c r="M5" s="32">
        <f t="shared" si="3"/>
        <v>41062</v>
      </c>
      <c r="N5" s="32">
        <f t="shared" si="3"/>
        <v>41092</v>
      </c>
      <c r="O5" s="32">
        <f t="shared" si="3"/>
        <v>41123</v>
      </c>
      <c r="P5" s="32">
        <f t="shared" si="3"/>
        <v>41154</v>
      </c>
      <c r="Q5" s="32">
        <f t="shared" si="3"/>
        <v>41184</v>
      </c>
      <c r="R5" s="32">
        <f t="shared" si="3"/>
        <v>41215</v>
      </c>
      <c r="S5" s="3"/>
    </row>
    <row r="6" spans="1:19">
      <c r="A6" s="12"/>
      <c r="B6" s="10"/>
      <c r="C6" s="4">
        <v>4</v>
      </c>
      <c r="E6" s="32">
        <f t="shared" ref="E6:R21" si="4">E5+1</f>
        <v>40819</v>
      </c>
      <c r="F6" s="32">
        <f t="shared" si="3"/>
        <v>40850</v>
      </c>
      <c r="G6" s="32">
        <f t="shared" si="3"/>
        <v>40880</v>
      </c>
      <c r="H6" s="32">
        <f t="shared" si="3"/>
        <v>40911</v>
      </c>
      <c r="I6" s="32">
        <f t="shared" si="3"/>
        <v>40942</v>
      </c>
      <c r="J6" s="32">
        <f t="shared" si="3"/>
        <v>40971</v>
      </c>
      <c r="K6" s="32">
        <f t="shared" si="3"/>
        <v>41002</v>
      </c>
      <c r="L6" s="32">
        <f t="shared" si="3"/>
        <v>41032</v>
      </c>
      <c r="M6" s="32">
        <f t="shared" si="3"/>
        <v>41063</v>
      </c>
      <c r="N6" s="32">
        <f t="shared" si="3"/>
        <v>41093</v>
      </c>
      <c r="O6" s="32">
        <f t="shared" si="3"/>
        <v>41124</v>
      </c>
      <c r="P6" s="32">
        <f t="shared" si="3"/>
        <v>41155</v>
      </c>
      <c r="Q6" s="32">
        <f t="shared" si="3"/>
        <v>41185</v>
      </c>
      <c r="R6" s="32">
        <f t="shared" si="3"/>
        <v>41216</v>
      </c>
      <c r="S6" s="3"/>
    </row>
    <row r="7" spans="1:19" ht="17.399999999999999">
      <c r="A7" s="13"/>
      <c r="C7" s="77" t="s">
        <v>19</v>
      </c>
      <c r="D7" s="14"/>
      <c r="E7" s="32">
        <f t="shared" si="4"/>
        <v>40820</v>
      </c>
      <c r="F7" s="32">
        <f t="shared" si="3"/>
        <v>40851</v>
      </c>
      <c r="G7" s="32">
        <f t="shared" si="3"/>
        <v>40881</v>
      </c>
      <c r="H7" s="32">
        <f t="shared" si="3"/>
        <v>40912</v>
      </c>
      <c r="I7" s="32">
        <f t="shared" si="3"/>
        <v>40943</v>
      </c>
      <c r="J7" s="32">
        <f t="shared" si="3"/>
        <v>40972</v>
      </c>
      <c r="K7" s="32">
        <f t="shared" si="3"/>
        <v>41003</v>
      </c>
      <c r="L7" s="32">
        <f t="shared" si="3"/>
        <v>41033</v>
      </c>
      <c r="M7" s="32">
        <f t="shared" si="3"/>
        <v>41064</v>
      </c>
      <c r="N7" s="32">
        <f t="shared" si="3"/>
        <v>41094</v>
      </c>
      <c r="O7" s="32">
        <f t="shared" si="3"/>
        <v>41125</v>
      </c>
      <c r="P7" s="32">
        <f t="shared" si="3"/>
        <v>41156</v>
      </c>
      <c r="Q7" s="32">
        <f t="shared" si="3"/>
        <v>41186</v>
      </c>
      <c r="R7" s="32">
        <f t="shared" si="3"/>
        <v>41217</v>
      </c>
      <c r="S7" s="3"/>
    </row>
    <row r="8" spans="1:19">
      <c r="A8" s="15"/>
      <c r="B8" s="10"/>
      <c r="C8" s="78">
        <v>41824</v>
      </c>
      <c r="E8" s="32">
        <f t="shared" si="4"/>
        <v>40821</v>
      </c>
      <c r="F8" s="32">
        <f t="shared" si="3"/>
        <v>40852</v>
      </c>
      <c r="G8" s="32">
        <f t="shared" si="3"/>
        <v>40882</v>
      </c>
      <c r="H8" s="32">
        <f t="shared" si="3"/>
        <v>40913</v>
      </c>
      <c r="I8" s="32">
        <f t="shared" si="3"/>
        <v>40944</v>
      </c>
      <c r="J8" s="32">
        <f t="shared" si="3"/>
        <v>40973</v>
      </c>
      <c r="K8" s="32">
        <f t="shared" si="3"/>
        <v>41004</v>
      </c>
      <c r="L8" s="32">
        <f t="shared" si="3"/>
        <v>41034</v>
      </c>
      <c r="M8" s="32">
        <f t="shared" si="3"/>
        <v>41065</v>
      </c>
      <c r="N8" s="32">
        <f t="shared" si="3"/>
        <v>41095</v>
      </c>
      <c r="O8" s="32">
        <f t="shared" si="3"/>
        <v>41126</v>
      </c>
      <c r="P8" s="32">
        <f t="shared" si="3"/>
        <v>41157</v>
      </c>
      <c r="Q8" s="32">
        <f t="shared" si="3"/>
        <v>41187</v>
      </c>
      <c r="R8" s="32">
        <f t="shared" si="3"/>
        <v>41218</v>
      </c>
      <c r="S8" s="3"/>
    </row>
    <row r="9" spans="1:19">
      <c r="E9" s="32">
        <f t="shared" si="4"/>
        <v>40822</v>
      </c>
      <c r="F9" s="32">
        <f t="shared" si="3"/>
        <v>40853</v>
      </c>
      <c r="G9" s="32">
        <f t="shared" si="3"/>
        <v>40883</v>
      </c>
      <c r="H9" s="32">
        <f t="shared" si="3"/>
        <v>40914</v>
      </c>
      <c r="I9" s="32">
        <f t="shared" si="3"/>
        <v>40945</v>
      </c>
      <c r="J9" s="32">
        <f t="shared" si="3"/>
        <v>40974</v>
      </c>
      <c r="K9" s="32">
        <f t="shared" si="3"/>
        <v>41005</v>
      </c>
      <c r="L9" s="32">
        <f t="shared" si="3"/>
        <v>41035</v>
      </c>
      <c r="M9" s="32">
        <f t="shared" si="3"/>
        <v>41066</v>
      </c>
      <c r="N9" s="32">
        <f t="shared" si="3"/>
        <v>41096</v>
      </c>
      <c r="O9" s="32">
        <f t="shared" si="3"/>
        <v>41127</v>
      </c>
      <c r="P9" s="32">
        <f t="shared" si="3"/>
        <v>41158</v>
      </c>
      <c r="Q9" s="32">
        <f t="shared" si="3"/>
        <v>41188</v>
      </c>
      <c r="R9" s="32">
        <f t="shared" si="3"/>
        <v>41219</v>
      </c>
      <c r="S9" s="3"/>
    </row>
    <row r="10" spans="1:19">
      <c r="A10" s="16"/>
      <c r="B10" s="17" t="s">
        <v>20</v>
      </c>
      <c r="C10" s="18">
        <f>MoisCourant + (8 - WEEKDAY(MoisCourant, 2))</f>
        <v>41001</v>
      </c>
      <c r="E10" s="32">
        <f t="shared" si="4"/>
        <v>40823</v>
      </c>
      <c r="F10" s="32">
        <f t="shared" si="3"/>
        <v>40854</v>
      </c>
      <c r="G10" s="32">
        <f t="shared" si="3"/>
        <v>40884</v>
      </c>
      <c r="H10" s="32">
        <f t="shared" si="3"/>
        <v>40915</v>
      </c>
      <c r="I10" s="32">
        <f t="shared" si="3"/>
        <v>40946</v>
      </c>
      <c r="J10" s="32">
        <f t="shared" si="3"/>
        <v>40975</v>
      </c>
      <c r="K10" s="32">
        <f t="shared" si="3"/>
        <v>41006</v>
      </c>
      <c r="L10" s="32">
        <f t="shared" si="3"/>
        <v>41036</v>
      </c>
      <c r="M10" s="32">
        <f t="shared" si="3"/>
        <v>41067</v>
      </c>
      <c r="N10" s="32">
        <f t="shared" si="3"/>
        <v>41097</v>
      </c>
      <c r="O10" s="32">
        <f t="shared" si="3"/>
        <v>41128</v>
      </c>
      <c r="P10" s="32">
        <f t="shared" si="3"/>
        <v>41159</v>
      </c>
      <c r="Q10" s="32">
        <f t="shared" si="3"/>
        <v>41189</v>
      </c>
      <c r="R10" s="32">
        <f t="shared" si="3"/>
        <v>41220</v>
      </c>
      <c r="S10" s="3"/>
    </row>
    <row r="11" spans="1:19">
      <c r="B11" s="3"/>
      <c r="E11" s="32">
        <f t="shared" si="4"/>
        <v>40824</v>
      </c>
      <c r="F11" s="32">
        <f t="shared" si="3"/>
        <v>40855</v>
      </c>
      <c r="G11" s="32">
        <f t="shared" si="3"/>
        <v>40885</v>
      </c>
      <c r="H11" s="32">
        <f t="shared" si="3"/>
        <v>40916</v>
      </c>
      <c r="I11" s="32">
        <f t="shared" si="3"/>
        <v>40947</v>
      </c>
      <c r="J11" s="32">
        <f t="shared" si="3"/>
        <v>40976</v>
      </c>
      <c r="K11" s="32">
        <f t="shared" si="3"/>
        <v>41007</v>
      </c>
      <c r="L11" s="32">
        <f t="shared" si="3"/>
        <v>41037</v>
      </c>
      <c r="M11" s="32">
        <f t="shared" si="3"/>
        <v>41068</v>
      </c>
      <c r="N11" s="32">
        <f t="shared" si="3"/>
        <v>41098</v>
      </c>
      <c r="O11" s="32">
        <f t="shared" si="3"/>
        <v>41129</v>
      </c>
      <c r="P11" s="32">
        <f t="shared" si="3"/>
        <v>41160</v>
      </c>
      <c r="Q11" s="32">
        <f t="shared" si="3"/>
        <v>41190</v>
      </c>
      <c r="R11" s="32">
        <f t="shared" si="3"/>
        <v>41221</v>
      </c>
      <c r="S11" s="3"/>
    </row>
    <row r="12" spans="1:19">
      <c r="A12" s="19"/>
      <c r="C12" s="20">
        <f>C4</f>
        <v>2012</v>
      </c>
      <c r="E12" s="32">
        <f t="shared" si="4"/>
        <v>40825</v>
      </c>
      <c r="F12" s="32">
        <f t="shared" si="3"/>
        <v>40856</v>
      </c>
      <c r="G12" s="32">
        <f t="shared" si="3"/>
        <v>40886</v>
      </c>
      <c r="H12" s="32">
        <f t="shared" si="3"/>
        <v>40917</v>
      </c>
      <c r="I12" s="32">
        <f t="shared" si="3"/>
        <v>40948</v>
      </c>
      <c r="J12" s="32">
        <f t="shared" si="3"/>
        <v>40977</v>
      </c>
      <c r="K12" s="32">
        <f t="shared" si="3"/>
        <v>41008</v>
      </c>
      <c r="L12" s="32">
        <f t="shared" si="3"/>
        <v>41038</v>
      </c>
      <c r="M12" s="32">
        <f t="shared" si="3"/>
        <v>41069</v>
      </c>
      <c r="N12" s="32">
        <f t="shared" si="3"/>
        <v>41099</v>
      </c>
      <c r="O12" s="32">
        <f t="shared" si="3"/>
        <v>41130</v>
      </c>
      <c r="P12" s="32">
        <f t="shared" si="3"/>
        <v>41161</v>
      </c>
      <c r="Q12" s="32">
        <f t="shared" si="3"/>
        <v>41191</v>
      </c>
      <c r="R12" s="32">
        <f t="shared" si="3"/>
        <v>41222</v>
      </c>
      <c r="S12" s="3"/>
    </row>
    <row r="13" spans="1:19">
      <c r="A13" s="21"/>
      <c r="B13" s="22" t="s">
        <v>21</v>
      </c>
      <c r="C13" s="23">
        <f>DATE($C$12,1,1)</f>
        <v>40909</v>
      </c>
      <c r="E13" s="32">
        <f t="shared" si="4"/>
        <v>40826</v>
      </c>
      <c r="F13" s="32">
        <f t="shared" si="3"/>
        <v>40857</v>
      </c>
      <c r="G13" s="32">
        <f t="shared" si="3"/>
        <v>40887</v>
      </c>
      <c r="H13" s="32">
        <f t="shared" si="3"/>
        <v>40918</v>
      </c>
      <c r="I13" s="32">
        <f t="shared" si="3"/>
        <v>40949</v>
      </c>
      <c r="J13" s="32">
        <f t="shared" si="3"/>
        <v>40978</v>
      </c>
      <c r="K13" s="32">
        <f t="shared" si="3"/>
        <v>41009</v>
      </c>
      <c r="L13" s="32">
        <f t="shared" si="3"/>
        <v>41039</v>
      </c>
      <c r="M13" s="32">
        <f t="shared" si="3"/>
        <v>41070</v>
      </c>
      <c r="N13" s="32">
        <f t="shared" si="3"/>
        <v>41100</v>
      </c>
      <c r="O13" s="32">
        <f t="shared" si="3"/>
        <v>41131</v>
      </c>
      <c r="P13" s="32">
        <f t="shared" si="3"/>
        <v>41162</v>
      </c>
      <c r="Q13" s="32">
        <f t="shared" si="3"/>
        <v>41192</v>
      </c>
      <c r="R13" s="32">
        <f t="shared" si="3"/>
        <v>41223</v>
      </c>
      <c r="S13" s="3"/>
    </row>
    <row r="14" spans="1:19">
      <c r="A14" s="19"/>
      <c r="B14" s="22" t="s">
        <v>22</v>
      </c>
      <c r="C14" s="23">
        <f>ROUND(DATE($C$12,4,MOD(234-11*MOD($C$12,19),30))/7,)*7-6</f>
        <v>41007</v>
      </c>
      <c r="E14" s="32">
        <f t="shared" si="4"/>
        <v>40827</v>
      </c>
      <c r="F14" s="32">
        <f t="shared" si="3"/>
        <v>40858</v>
      </c>
      <c r="G14" s="32">
        <f t="shared" si="3"/>
        <v>40888</v>
      </c>
      <c r="H14" s="32">
        <f t="shared" si="3"/>
        <v>40919</v>
      </c>
      <c r="I14" s="32">
        <f t="shared" si="3"/>
        <v>40950</v>
      </c>
      <c r="J14" s="32">
        <f t="shared" si="3"/>
        <v>40979</v>
      </c>
      <c r="K14" s="32">
        <f t="shared" si="3"/>
        <v>41010</v>
      </c>
      <c r="L14" s="32">
        <f t="shared" si="3"/>
        <v>41040</v>
      </c>
      <c r="M14" s="32">
        <f t="shared" si="3"/>
        <v>41071</v>
      </c>
      <c r="N14" s="32">
        <f t="shared" si="3"/>
        <v>41101</v>
      </c>
      <c r="O14" s="32">
        <f t="shared" si="3"/>
        <v>41132</v>
      </c>
      <c r="P14" s="32">
        <f t="shared" si="3"/>
        <v>41163</v>
      </c>
      <c r="Q14" s="32">
        <f t="shared" si="3"/>
        <v>41193</v>
      </c>
      <c r="R14" s="32">
        <f t="shared" si="3"/>
        <v>41224</v>
      </c>
      <c r="S14" s="3"/>
    </row>
    <row r="15" spans="1:19">
      <c r="A15" s="19"/>
      <c r="B15" s="22" t="s">
        <v>23</v>
      </c>
      <c r="C15" s="23">
        <f>C14+1</f>
        <v>41008</v>
      </c>
      <c r="E15" s="32">
        <f t="shared" si="4"/>
        <v>40828</v>
      </c>
      <c r="F15" s="32">
        <f t="shared" si="3"/>
        <v>40859</v>
      </c>
      <c r="G15" s="32">
        <f t="shared" si="3"/>
        <v>40889</v>
      </c>
      <c r="H15" s="32">
        <f t="shared" si="3"/>
        <v>40920</v>
      </c>
      <c r="I15" s="32">
        <f t="shared" si="3"/>
        <v>40951</v>
      </c>
      <c r="J15" s="32">
        <f t="shared" si="3"/>
        <v>40980</v>
      </c>
      <c r="K15" s="32">
        <f t="shared" si="3"/>
        <v>41011</v>
      </c>
      <c r="L15" s="32">
        <f t="shared" si="3"/>
        <v>41041</v>
      </c>
      <c r="M15" s="32">
        <f t="shared" si="3"/>
        <v>41072</v>
      </c>
      <c r="N15" s="32">
        <f t="shared" si="3"/>
        <v>41102</v>
      </c>
      <c r="O15" s="32">
        <f t="shared" si="3"/>
        <v>41133</v>
      </c>
      <c r="P15" s="32">
        <f t="shared" si="3"/>
        <v>41164</v>
      </c>
      <c r="Q15" s="32">
        <f t="shared" si="3"/>
        <v>41194</v>
      </c>
      <c r="R15" s="32">
        <f t="shared" si="3"/>
        <v>41225</v>
      </c>
      <c r="S15" s="3"/>
    </row>
    <row r="16" spans="1:19">
      <c r="A16" s="21"/>
      <c r="B16" s="22" t="s">
        <v>24</v>
      </c>
      <c r="C16" s="23">
        <f>DATE($C$12,5,1)</f>
        <v>41030</v>
      </c>
      <c r="E16" s="32">
        <f t="shared" si="4"/>
        <v>40829</v>
      </c>
      <c r="F16" s="32">
        <f t="shared" si="3"/>
        <v>40860</v>
      </c>
      <c r="G16" s="32">
        <f t="shared" si="3"/>
        <v>40890</v>
      </c>
      <c r="H16" s="32">
        <f t="shared" si="3"/>
        <v>40921</v>
      </c>
      <c r="I16" s="32">
        <f t="shared" si="3"/>
        <v>40952</v>
      </c>
      <c r="J16" s="32">
        <f t="shared" si="3"/>
        <v>40981</v>
      </c>
      <c r="K16" s="32">
        <f t="shared" si="3"/>
        <v>41012</v>
      </c>
      <c r="L16" s="32">
        <f t="shared" si="3"/>
        <v>41042</v>
      </c>
      <c r="M16" s="32">
        <f t="shared" si="3"/>
        <v>41073</v>
      </c>
      <c r="N16" s="32">
        <f t="shared" si="3"/>
        <v>41103</v>
      </c>
      <c r="O16" s="32">
        <f t="shared" si="3"/>
        <v>41134</v>
      </c>
      <c r="P16" s="32">
        <f t="shared" si="3"/>
        <v>41165</v>
      </c>
      <c r="Q16" s="32">
        <f t="shared" si="3"/>
        <v>41195</v>
      </c>
      <c r="R16" s="32">
        <f t="shared" si="3"/>
        <v>41226</v>
      </c>
      <c r="S16" s="3"/>
    </row>
    <row r="17" spans="1:19">
      <c r="A17" s="19"/>
      <c r="B17" s="22" t="s">
        <v>25</v>
      </c>
      <c r="C17" s="23">
        <f>DATE($C$12,5,8)</f>
        <v>41037</v>
      </c>
      <c r="E17" s="32">
        <f t="shared" si="4"/>
        <v>40830</v>
      </c>
      <c r="F17" s="32">
        <f t="shared" si="3"/>
        <v>40861</v>
      </c>
      <c r="G17" s="32">
        <f t="shared" si="3"/>
        <v>40891</v>
      </c>
      <c r="H17" s="32">
        <f t="shared" si="3"/>
        <v>40922</v>
      </c>
      <c r="I17" s="32">
        <f t="shared" si="3"/>
        <v>40953</v>
      </c>
      <c r="J17" s="32">
        <f t="shared" si="3"/>
        <v>40982</v>
      </c>
      <c r="K17" s="32">
        <f t="shared" si="3"/>
        <v>41013</v>
      </c>
      <c r="L17" s="32">
        <f t="shared" si="3"/>
        <v>41043</v>
      </c>
      <c r="M17" s="32">
        <f t="shared" si="3"/>
        <v>41074</v>
      </c>
      <c r="N17" s="32">
        <f t="shared" si="3"/>
        <v>41104</v>
      </c>
      <c r="O17" s="32">
        <f t="shared" si="3"/>
        <v>41135</v>
      </c>
      <c r="P17" s="32">
        <f t="shared" si="3"/>
        <v>41166</v>
      </c>
      <c r="Q17" s="32">
        <f t="shared" si="3"/>
        <v>41196</v>
      </c>
      <c r="R17" s="32">
        <f t="shared" si="3"/>
        <v>41227</v>
      </c>
      <c r="S17" s="3"/>
    </row>
    <row r="18" spans="1:19">
      <c r="A18" s="21"/>
      <c r="B18" s="22" t="s">
        <v>26</v>
      </c>
      <c r="C18" s="24">
        <f>C14+39</f>
        <v>41046</v>
      </c>
      <c r="E18" s="32">
        <f t="shared" si="4"/>
        <v>40831</v>
      </c>
      <c r="F18" s="32">
        <f t="shared" si="3"/>
        <v>40862</v>
      </c>
      <c r="G18" s="32">
        <f t="shared" si="3"/>
        <v>40892</v>
      </c>
      <c r="H18" s="32">
        <f t="shared" si="3"/>
        <v>40923</v>
      </c>
      <c r="I18" s="32">
        <f t="shared" si="3"/>
        <v>40954</v>
      </c>
      <c r="J18" s="32">
        <f t="shared" si="3"/>
        <v>40983</v>
      </c>
      <c r="K18" s="32">
        <f t="shared" si="3"/>
        <v>41014</v>
      </c>
      <c r="L18" s="32">
        <f t="shared" si="3"/>
        <v>41044</v>
      </c>
      <c r="M18" s="32">
        <f t="shared" si="3"/>
        <v>41075</v>
      </c>
      <c r="N18" s="32">
        <f t="shared" si="3"/>
        <v>41105</v>
      </c>
      <c r="O18" s="32">
        <f t="shared" si="3"/>
        <v>41136</v>
      </c>
      <c r="P18" s="32">
        <f t="shared" si="3"/>
        <v>41167</v>
      </c>
      <c r="Q18" s="32">
        <f t="shared" si="3"/>
        <v>41197</v>
      </c>
      <c r="R18" s="32">
        <f t="shared" si="3"/>
        <v>41228</v>
      </c>
      <c r="S18" s="3"/>
    </row>
    <row r="19" spans="1:19">
      <c r="A19" s="19"/>
      <c r="B19" s="22" t="s">
        <v>27</v>
      </c>
      <c r="C19" s="24">
        <f>C14+49</f>
        <v>41056</v>
      </c>
      <c r="E19" s="32">
        <f t="shared" si="4"/>
        <v>40832</v>
      </c>
      <c r="F19" s="32">
        <f t="shared" si="3"/>
        <v>40863</v>
      </c>
      <c r="G19" s="32">
        <f t="shared" si="3"/>
        <v>40893</v>
      </c>
      <c r="H19" s="32">
        <f t="shared" si="3"/>
        <v>40924</v>
      </c>
      <c r="I19" s="32">
        <f t="shared" si="3"/>
        <v>40955</v>
      </c>
      <c r="J19" s="32">
        <f t="shared" si="3"/>
        <v>40984</v>
      </c>
      <c r="K19" s="32">
        <f t="shared" si="3"/>
        <v>41015</v>
      </c>
      <c r="L19" s="32">
        <f t="shared" si="3"/>
        <v>41045</v>
      </c>
      <c r="M19" s="32">
        <f t="shared" si="3"/>
        <v>41076</v>
      </c>
      <c r="N19" s="32">
        <f t="shared" si="3"/>
        <v>41106</v>
      </c>
      <c r="O19" s="32">
        <f t="shared" si="3"/>
        <v>41137</v>
      </c>
      <c r="P19" s="32">
        <f t="shared" si="3"/>
        <v>41168</v>
      </c>
      <c r="Q19" s="32">
        <f t="shared" si="3"/>
        <v>41198</v>
      </c>
      <c r="R19" s="32">
        <f t="shared" si="3"/>
        <v>41229</v>
      </c>
      <c r="S19" s="3"/>
    </row>
    <row r="20" spans="1:19">
      <c r="A20" s="19"/>
      <c r="B20" s="22" t="s">
        <v>28</v>
      </c>
      <c r="C20" s="24">
        <f>C19+1</f>
        <v>41057</v>
      </c>
      <c r="E20" s="32">
        <f t="shared" si="4"/>
        <v>40833</v>
      </c>
      <c r="F20" s="32">
        <f t="shared" si="3"/>
        <v>40864</v>
      </c>
      <c r="G20" s="32">
        <f t="shared" si="3"/>
        <v>40894</v>
      </c>
      <c r="H20" s="32">
        <f t="shared" si="3"/>
        <v>40925</v>
      </c>
      <c r="I20" s="32">
        <f t="shared" si="3"/>
        <v>40956</v>
      </c>
      <c r="J20" s="32">
        <f t="shared" si="3"/>
        <v>40985</v>
      </c>
      <c r="K20" s="32">
        <f t="shared" si="3"/>
        <v>41016</v>
      </c>
      <c r="L20" s="32">
        <f t="shared" si="3"/>
        <v>41046</v>
      </c>
      <c r="M20" s="32">
        <f t="shared" si="3"/>
        <v>41077</v>
      </c>
      <c r="N20" s="32">
        <f t="shared" si="3"/>
        <v>41107</v>
      </c>
      <c r="O20" s="32">
        <f t="shared" si="3"/>
        <v>41138</v>
      </c>
      <c r="P20" s="32">
        <f t="shared" si="3"/>
        <v>41169</v>
      </c>
      <c r="Q20" s="32">
        <f t="shared" si="3"/>
        <v>41199</v>
      </c>
      <c r="R20" s="32">
        <f t="shared" si="3"/>
        <v>41230</v>
      </c>
      <c r="S20" s="3"/>
    </row>
    <row r="21" spans="1:19">
      <c r="A21" s="21"/>
      <c r="B21" s="22" t="s">
        <v>29</v>
      </c>
      <c r="C21" s="23">
        <f>DATE($C$12,7,14)</f>
        <v>41104</v>
      </c>
      <c r="E21" s="32">
        <f t="shared" si="4"/>
        <v>40834</v>
      </c>
      <c r="F21" s="32">
        <f t="shared" si="4"/>
        <v>40865</v>
      </c>
      <c r="G21" s="32">
        <f t="shared" si="4"/>
        <v>40895</v>
      </c>
      <c r="H21" s="32">
        <f t="shared" si="4"/>
        <v>40926</v>
      </c>
      <c r="I21" s="32">
        <f t="shared" si="4"/>
        <v>40957</v>
      </c>
      <c r="J21" s="32">
        <f t="shared" si="4"/>
        <v>40986</v>
      </c>
      <c r="K21" s="32">
        <f t="shared" si="4"/>
        <v>41017</v>
      </c>
      <c r="L21" s="32">
        <f t="shared" si="4"/>
        <v>41047</v>
      </c>
      <c r="M21" s="32">
        <f t="shared" si="4"/>
        <v>41078</v>
      </c>
      <c r="N21" s="32">
        <f t="shared" si="4"/>
        <v>41108</v>
      </c>
      <c r="O21" s="32">
        <f t="shared" si="4"/>
        <v>41139</v>
      </c>
      <c r="P21" s="32">
        <f t="shared" si="4"/>
        <v>41170</v>
      </c>
      <c r="Q21" s="32">
        <f t="shared" si="4"/>
        <v>41200</v>
      </c>
      <c r="R21" s="32">
        <f t="shared" si="4"/>
        <v>41231</v>
      </c>
      <c r="S21" s="3"/>
    </row>
    <row r="22" spans="1:19">
      <c r="A22" s="19"/>
      <c r="B22" s="22" t="s">
        <v>30</v>
      </c>
      <c r="C22" s="23">
        <f>DATE($C$12,8,15)</f>
        <v>41136</v>
      </c>
      <c r="E22" s="32">
        <f t="shared" ref="E22:R30" si="5">E21+1</f>
        <v>40835</v>
      </c>
      <c r="F22" s="32">
        <f t="shared" si="5"/>
        <v>40866</v>
      </c>
      <c r="G22" s="32">
        <f t="shared" si="5"/>
        <v>40896</v>
      </c>
      <c r="H22" s="32">
        <f t="shared" si="5"/>
        <v>40927</v>
      </c>
      <c r="I22" s="32">
        <f t="shared" si="5"/>
        <v>40958</v>
      </c>
      <c r="J22" s="32">
        <f t="shared" si="5"/>
        <v>40987</v>
      </c>
      <c r="K22" s="32">
        <f t="shared" si="5"/>
        <v>41018</v>
      </c>
      <c r="L22" s="32">
        <f t="shared" si="5"/>
        <v>41048</v>
      </c>
      <c r="M22" s="32">
        <f t="shared" si="5"/>
        <v>41079</v>
      </c>
      <c r="N22" s="32">
        <f t="shared" si="5"/>
        <v>41109</v>
      </c>
      <c r="O22" s="32">
        <f t="shared" si="5"/>
        <v>41140</v>
      </c>
      <c r="P22" s="32">
        <f t="shared" si="5"/>
        <v>41171</v>
      </c>
      <c r="Q22" s="32">
        <f t="shared" si="5"/>
        <v>41201</v>
      </c>
      <c r="R22" s="32">
        <f t="shared" si="5"/>
        <v>41232</v>
      </c>
      <c r="S22" s="3"/>
    </row>
    <row r="23" spans="1:19">
      <c r="A23" s="21"/>
      <c r="B23" s="22" t="s">
        <v>31</v>
      </c>
      <c r="C23" s="23">
        <f>DATE($C$12,11,1)</f>
        <v>41214</v>
      </c>
      <c r="E23" s="32">
        <f t="shared" si="5"/>
        <v>40836</v>
      </c>
      <c r="F23" s="32">
        <f t="shared" si="5"/>
        <v>40867</v>
      </c>
      <c r="G23" s="32">
        <f t="shared" si="5"/>
        <v>40897</v>
      </c>
      <c r="H23" s="32">
        <f t="shared" si="5"/>
        <v>40928</v>
      </c>
      <c r="I23" s="32">
        <f t="shared" si="5"/>
        <v>40959</v>
      </c>
      <c r="J23" s="32">
        <f t="shared" si="5"/>
        <v>40988</v>
      </c>
      <c r="K23" s="32">
        <f t="shared" si="5"/>
        <v>41019</v>
      </c>
      <c r="L23" s="32">
        <f t="shared" si="5"/>
        <v>41049</v>
      </c>
      <c r="M23" s="32">
        <f t="shared" si="5"/>
        <v>41080</v>
      </c>
      <c r="N23" s="32">
        <f t="shared" si="5"/>
        <v>41110</v>
      </c>
      <c r="O23" s="32">
        <f t="shared" si="5"/>
        <v>41141</v>
      </c>
      <c r="P23" s="32">
        <f t="shared" si="5"/>
        <v>41172</v>
      </c>
      <c r="Q23" s="32">
        <f t="shared" si="5"/>
        <v>41202</v>
      </c>
      <c r="R23" s="32">
        <f t="shared" si="5"/>
        <v>41233</v>
      </c>
      <c r="S23" s="3"/>
    </row>
    <row r="24" spans="1:19">
      <c r="A24" s="19"/>
      <c r="B24" s="22" t="s">
        <v>32</v>
      </c>
      <c r="C24" s="23">
        <f>DATE($C$12,11,11)</f>
        <v>41224</v>
      </c>
      <c r="E24" s="32">
        <f t="shared" si="5"/>
        <v>40837</v>
      </c>
      <c r="F24" s="32">
        <f t="shared" si="5"/>
        <v>40868</v>
      </c>
      <c r="G24" s="32">
        <f t="shared" si="5"/>
        <v>40898</v>
      </c>
      <c r="H24" s="32">
        <f t="shared" si="5"/>
        <v>40929</v>
      </c>
      <c r="I24" s="32">
        <f t="shared" si="5"/>
        <v>40960</v>
      </c>
      <c r="J24" s="32">
        <f t="shared" si="5"/>
        <v>40989</v>
      </c>
      <c r="K24" s="32">
        <f t="shared" si="5"/>
        <v>41020</v>
      </c>
      <c r="L24" s="32">
        <f t="shared" si="5"/>
        <v>41050</v>
      </c>
      <c r="M24" s="32">
        <f t="shared" si="5"/>
        <v>41081</v>
      </c>
      <c r="N24" s="32">
        <f t="shared" si="5"/>
        <v>41111</v>
      </c>
      <c r="O24" s="32">
        <f t="shared" si="5"/>
        <v>41142</v>
      </c>
      <c r="P24" s="32">
        <f t="shared" si="5"/>
        <v>41173</v>
      </c>
      <c r="Q24" s="32">
        <f t="shared" si="5"/>
        <v>41203</v>
      </c>
      <c r="R24" s="32">
        <f t="shared" si="5"/>
        <v>41234</v>
      </c>
      <c r="S24" s="3"/>
    </row>
    <row r="25" spans="1:19">
      <c r="A25" s="21"/>
      <c r="B25" s="22" t="s">
        <v>33</v>
      </c>
      <c r="C25" s="23">
        <f>DATE($C$12,12,25)</f>
        <v>41268</v>
      </c>
      <c r="E25" s="32">
        <f t="shared" si="5"/>
        <v>40838</v>
      </c>
      <c r="F25" s="32">
        <f t="shared" si="5"/>
        <v>40869</v>
      </c>
      <c r="G25" s="32">
        <f t="shared" si="5"/>
        <v>40899</v>
      </c>
      <c r="H25" s="32">
        <f t="shared" si="5"/>
        <v>40930</v>
      </c>
      <c r="I25" s="32">
        <f t="shared" si="5"/>
        <v>40961</v>
      </c>
      <c r="J25" s="32">
        <f t="shared" si="5"/>
        <v>40990</v>
      </c>
      <c r="K25" s="32">
        <f t="shared" si="5"/>
        <v>41021</v>
      </c>
      <c r="L25" s="32">
        <f t="shared" si="5"/>
        <v>41051</v>
      </c>
      <c r="M25" s="32">
        <f t="shared" si="5"/>
        <v>41082</v>
      </c>
      <c r="N25" s="32">
        <f t="shared" si="5"/>
        <v>41112</v>
      </c>
      <c r="O25" s="32">
        <f t="shared" si="5"/>
        <v>41143</v>
      </c>
      <c r="P25" s="32">
        <f t="shared" si="5"/>
        <v>41174</v>
      </c>
      <c r="Q25" s="32">
        <f t="shared" si="5"/>
        <v>41204</v>
      </c>
      <c r="R25" s="32">
        <f t="shared" si="5"/>
        <v>41235</v>
      </c>
      <c r="S25" s="3"/>
    </row>
    <row r="26" spans="1:19">
      <c r="A26" s="19"/>
      <c r="B26" s="19"/>
      <c r="C26" s="19"/>
      <c r="E26" s="32">
        <f t="shared" si="5"/>
        <v>40839</v>
      </c>
      <c r="F26" s="32">
        <f t="shared" si="5"/>
        <v>40870</v>
      </c>
      <c r="G26" s="32">
        <f t="shared" si="5"/>
        <v>40900</v>
      </c>
      <c r="H26" s="32">
        <f t="shared" si="5"/>
        <v>40931</v>
      </c>
      <c r="I26" s="32">
        <f t="shared" si="5"/>
        <v>40962</v>
      </c>
      <c r="J26" s="32">
        <f t="shared" si="5"/>
        <v>40991</v>
      </c>
      <c r="K26" s="32">
        <f t="shared" si="5"/>
        <v>41022</v>
      </c>
      <c r="L26" s="32">
        <f t="shared" si="5"/>
        <v>41052</v>
      </c>
      <c r="M26" s="32">
        <f t="shared" si="5"/>
        <v>41083</v>
      </c>
      <c r="N26" s="32">
        <f t="shared" si="5"/>
        <v>41113</v>
      </c>
      <c r="O26" s="32">
        <f t="shared" si="5"/>
        <v>41144</v>
      </c>
      <c r="P26" s="32">
        <f t="shared" si="5"/>
        <v>41175</v>
      </c>
      <c r="Q26" s="32">
        <f t="shared" si="5"/>
        <v>41205</v>
      </c>
      <c r="R26" s="32">
        <f t="shared" si="5"/>
        <v>41236</v>
      </c>
      <c r="S26" s="3"/>
    </row>
    <row r="27" spans="1:19">
      <c r="A27" s="21"/>
      <c r="B27" s="17"/>
      <c r="C27" s="20">
        <f>C4+1</f>
        <v>2013</v>
      </c>
      <c r="E27" s="32">
        <f t="shared" si="5"/>
        <v>40840</v>
      </c>
      <c r="F27" s="32">
        <f t="shared" si="5"/>
        <v>40871</v>
      </c>
      <c r="G27" s="32">
        <f t="shared" si="5"/>
        <v>40901</v>
      </c>
      <c r="H27" s="32">
        <f t="shared" si="5"/>
        <v>40932</v>
      </c>
      <c r="I27" s="32">
        <f t="shared" si="5"/>
        <v>40963</v>
      </c>
      <c r="J27" s="32">
        <f t="shared" si="5"/>
        <v>40992</v>
      </c>
      <c r="K27" s="32">
        <f t="shared" si="5"/>
        <v>41023</v>
      </c>
      <c r="L27" s="32">
        <f t="shared" si="5"/>
        <v>41053</v>
      </c>
      <c r="M27" s="32">
        <f t="shared" si="5"/>
        <v>41084</v>
      </c>
      <c r="N27" s="32">
        <f t="shared" si="5"/>
        <v>41114</v>
      </c>
      <c r="O27" s="32">
        <f t="shared" si="5"/>
        <v>41145</v>
      </c>
      <c r="P27" s="32">
        <f t="shared" si="5"/>
        <v>41176</v>
      </c>
      <c r="Q27" s="32">
        <f t="shared" si="5"/>
        <v>41206</v>
      </c>
      <c r="R27" s="32">
        <f t="shared" si="5"/>
        <v>41237</v>
      </c>
      <c r="S27" s="3"/>
    </row>
    <row r="28" spans="1:19">
      <c r="A28" s="25"/>
      <c r="B28" s="22" t="s">
        <v>21</v>
      </c>
      <c r="C28" s="23">
        <f>DATE($C$27,1,1)</f>
        <v>41275</v>
      </c>
      <c r="E28" s="32">
        <f t="shared" si="5"/>
        <v>40841</v>
      </c>
      <c r="F28" s="32">
        <f t="shared" si="5"/>
        <v>40872</v>
      </c>
      <c r="G28" s="32">
        <f t="shared" si="5"/>
        <v>40902</v>
      </c>
      <c r="H28" s="32">
        <f t="shared" si="5"/>
        <v>40933</v>
      </c>
      <c r="I28" s="32">
        <f t="shared" si="5"/>
        <v>40964</v>
      </c>
      <c r="J28" s="32">
        <f t="shared" si="5"/>
        <v>40993</v>
      </c>
      <c r="K28" s="32">
        <f t="shared" si="5"/>
        <v>41024</v>
      </c>
      <c r="L28" s="32">
        <f t="shared" si="5"/>
        <v>41054</v>
      </c>
      <c r="M28" s="32">
        <f t="shared" si="5"/>
        <v>41085</v>
      </c>
      <c r="N28" s="32">
        <f t="shared" si="5"/>
        <v>41115</v>
      </c>
      <c r="O28" s="32">
        <f t="shared" si="5"/>
        <v>41146</v>
      </c>
      <c r="P28" s="32">
        <f t="shared" si="5"/>
        <v>41177</v>
      </c>
      <c r="Q28" s="32">
        <f t="shared" si="5"/>
        <v>41207</v>
      </c>
      <c r="R28" s="32">
        <f t="shared" si="5"/>
        <v>41238</v>
      </c>
      <c r="S28" s="3"/>
    </row>
    <row r="29" spans="1:19">
      <c r="A29" s="5"/>
      <c r="B29" s="22" t="s">
        <v>22</v>
      </c>
      <c r="C29" s="23">
        <f>ROUND(DATE($C$27,4,MOD(234-11*MOD($C$27,19),30))/7,)*7-6</f>
        <v>41364</v>
      </c>
      <c r="E29" s="32">
        <f t="shared" si="5"/>
        <v>40842</v>
      </c>
      <c r="F29" s="32">
        <f t="shared" si="5"/>
        <v>40873</v>
      </c>
      <c r="G29" s="32">
        <f t="shared" si="5"/>
        <v>40903</v>
      </c>
      <c r="H29" s="32">
        <f t="shared" si="5"/>
        <v>40934</v>
      </c>
      <c r="I29" s="32">
        <f t="shared" si="5"/>
        <v>40965</v>
      </c>
      <c r="J29" s="32">
        <f t="shared" si="5"/>
        <v>40994</v>
      </c>
      <c r="K29" s="32">
        <f t="shared" si="5"/>
        <v>41025</v>
      </c>
      <c r="L29" s="32">
        <f t="shared" si="5"/>
        <v>41055</v>
      </c>
      <c r="M29" s="32">
        <f t="shared" si="5"/>
        <v>41086</v>
      </c>
      <c r="N29" s="32">
        <f t="shared" si="5"/>
        <v>41116</v>
      </c>
      <c r="O29" s="32">
        <f t="shared" si="5"/>
        <v>41147</v>
      </c>
      <c r="P29" s="32">
        <f t="shared" si="5"/>
        <v>41178</v>
      </c>
      <c r="Q29" s="32">
        <f t="shared" si="5"/>
        <v>41208</v>
      </c>
      <c r="R29" s="32">
        <f t="shared" si="5"/>
        <v>41239</v>
      </c>
      <c r="S29" s="3"/>
    </row>
    <row r="30" spans="1:19">
      <c r="A30" s="26"/>
      <c r="B30" s="22" t="s">
        <v>23</v>
      </c>
      <c r="C30" s="23">
        <f>C29+1</f>
        <v>41365</v>
      </c>
      <c r="E30" s="32">
        <f t="shared" si="5"/>
        <v>40843</v>
      </c>
      <c r="F30" s="32">
        <f t="shared" si="5"/>
        <v>40874</v>
      </c>
      <c r="G30" s="32">
        <f t="shared" si="5"/>
        <v>40904</v>
      </c>
      <c r="H30" s="32">
        <f t="shared" si="5"/>
        <v>40935</v>
      </c>
      <c r="I30" s="32">
        <f t="shared" si="5"/>
        <v>40966</v>
      </c>
      <c r="J30" s="32">
        <f t="shared" si="5"/>
        <v>40995</v>
      </c>
      <c r="K30" s="32">
        <f t="shared" si="5"/>
        <v>41026</v>
      </c>
      <c r="L30" s="32">
        <f t="shared" si="5"/>
        <v>41056</v>
      </c>
      <c r="M30" s="32">
        <f t="shared" si="5"/>
        <v>41087</v>
      </c>
      <c r="N30" s="32">
        <f t="shared" si="5"/>
        <v>41117</v>
      </c>
      <c r="O30" s="32">
        <f t="shared" si="5"/>
        <v>41148</v>
      </c>
      <c r="P30" s="32">
        <f t="shared" si="5"/>
        <v>41179</v>
      </c>
      <c r="Q30" s="32">
        <f t="shared" si="5"/>
        <v>41209</v>
      </c>
      <c r="R30" s="32">
        <f t="shared" si="5"/>
        <v>41240</v>
      </c>
      <c r="S30" s="3"/>
    </row>
    <row r="31" spans="1:19">
      <c r="A31" s="27"/>
      <c r="B31" s="22" t="s">
        <v>24</v>
      </c>
      <c r="C31" s="23">
        <f>DATE($C$27,5,1)</f>
        <v>41395</v>
      </c>
      <c r="E31" s="32">
        <f>IF(MONTH(E30+1)=MONTH(E30),E30+1,"")</f>
        <v>40844</v>
      </c>
      <c r="F31" s="32">
        <f t="shared" ref="F31:R31" si="6">IF(MONTH(F30+1)=MONTH(F30),F30+1,"")</f>
        <v>40875</v>
      </c>
      <c r="G31" s="32">
        <f t="shared" si="6"/>
        <v>40905</v>
      </c>
      <c r="H31" s="32">
        <f t="shared" si="6"/>
        <v>40936</v>
      </c>
      <c r="I31" s="32">
        <f t="shared" si="6"/>
        <v>40967</v>
      </c>
      <c r="J31" s="32">
        <f t="shared" si="6"/>
        <v>40996</v>
      </c>
      <c r="K31" s="32">
        <f t="shared" si="6"/>
        <v>41027</v>
      </c>
      <c r="L31" s="32">
        <f t="shared" si="6"/>
        <v>41057</v>
      </c>
      <c r="M31" s="32">
        <f t="shared" si="6"/>
        <v>41088</v>
      </c>
      <c r="N31" s="32">
        <f t="shared" si="6"/>
        <v>41118</v>
      </c>
      <c r="O31" s="32">
        <f t="shared" si="6"/>
        <v>41149</v>
      </c>
      <c r="P31" s="32">
        <f t="shared" si="6"/>
        <v>41180</v>
      </c>
      <c r="Q31" s="32">
        <f t="shared" si="6"/>
        <v>41210</v>
      </c>
      <c r="R31" s="32">
        <f t="shared" si="6"/>
        <v>41241</v>
      </c>
      <c r="S31" s="3"/>
    </row>
    <row r="32" spans="1:19">
      <c r="B32" s="22" t="s">
        <v>25</v>
      </c>
      <c r="C32" s="23">
        <f>DATE($C$27,5,8)</f>
        <v>41402</v>
      </c>
      <c r="E32" s="32">
        <f t="shared" ref="E32:L34" si="7">IF(E31&lt;&gt;"",IF(MONTH(E31+1)=MONTH(E31),E31+1,""),"")</f>
        <v>40845</v>
      </c>
      <c r="F32" s="32">
        <f t="shared" si="7"/>
        <v>40876</v>
      </c>
      <c r="G32" s="32">
        <f t="shared" si="7"/>
        <v>40906</v>
      </c>
      <c r="H32" s="32">
        <f t="shared" si="7"/>
        <v>40937</v>
      </c>
      <c r="I32" s="32">
        <f t="shared" si="7"/>
        <v>40968</v>
      </c>
      <c r="J32" s="32">
        <f t="shared" si="7"/>
        <v>40997</v>
      </c>
      <c r="K32" s="32">
        <f t="shared" si="7"/>
        <v>41028</v>
      </c>
      <c r="L32" s="32">
        <f>IF(L31&lt;&gt;"",IF(MONTH(L31+1)=MONTH(L31),L31+1,""),"")</f>
        <v>41058</v>
      </c>
      <c r="M32" s="32">
        <f t="shared" ref="M32:R34" si="8">IF(M31&lt;&gt;"",IF(MONTH(M31+1)=MONTH(M31),M31+1,""),"")</f>
        <v>41089</v>
      </c>
      <c r="N32" s="32">
        <f t="shared" si="8"/>
        <v>41119</v>
      </c>
      <c r="O32" s="32">
        <f t="shared" si="8"/>
        <v>41150</v>
      </c>
      <c r="P32" s="32">
        <f t="shared" si="8"/>
        <v>41181</v>
      </c>
      <c r="Q32" s="32">
        <f t="shared" si="8"/>
        <v>41211</v>
      </c>
      <c r="R32" s="32">
        <f t="shared" si="8"/>
        <v>41242</v>
      </c>
      <c r="S32" s="3"/>
    </row>
    <row r="33" spans="2:19">
      <c r="B33" s="22" t="s">
        <v>26</v>
      </c>
      <c r="C33" s="24">
        <f>C29+39</f>
        <v>41403</v>
      </c>
      <c r="E33" s="32">
        <f t="shared" si="7"/>
        <v>40846</v>
      </c>
      <c r="F33" s="32">
        <f t="shared" si="7"/>
        <v>40877</v>
      </c>
      <c r="G33" s="32">
        <f t="shared" si="7"/>
        <v>40907</v>
      </c>
      <c r="H33" s="32">
        <f t="shared" si="7"/>
        <v>40938</v>
      </c>
      <c r="I33" s="32" t="str">
        <f t="shared" si="7"/>
        <v/>
      </c>
      <c r="J33" s="32">
        <f t="shared" si="7"/>
        <v>40998</v>
      </c>
      <c r="K33" s="32">
        <f t="shared" si="7"/>
        <v>41029</v>
      </c>
      <c r="L33" s="32">
        <f t="shared" si="7"/>
        <v>41059</v>
      </c>
      <c r="M33" s="32">
        <f t="shared" si="8"/>
        <v>41090</v>
      </c>
      <c r="N33" s="32">
        <f t="shared" si="8"/>
        <v>41120</v>
      </c>
      <c r="O33" s="32">
        <f t="shared" si="8"/>
        <v>41151</v>
      </c>
      <c r="P33" s="32">
        <f t="shared" si="8"/>
        <v>41182</v>
      </c>
      <c r="Q33" s="32">
        <f t="shared" si="8"/>
        <v>41212</v>
      </c>
      <c r="R33" s="32">
        <f t="shared" si="8"/>
        <v>41243</v>
      </c>
      <c r="S33" s="3"/>
    </row>
    <row r="34" spans="2:19">
      <c r="B34" s="22" t="s">
        <v>27</v>
      </c>
      <c r="C34" s="24">
        <f>C29+49</f>
        <v>41413</v>
      </c>
      <c r="E34" s="32">
        <f t="shared" si="7"/>
        <v>40847</v>
      </c>
      <c r="F34" s="32" t="str">
        <f t="shared" si="7"/>
        <v/>
      </c>
      <c r="G34" s="32">
        <f t="shared" si="7"/>
        <v>40908</v>
      </c>
      <c r="H34" s="32">
        <f t="shared" si="7"/>
        <v>40939</v>
      </c>
      <c r="I34" s="32" t="str">
        <f t="shared" si="7"/>
        <v/>
      </c>
      <c r="J34" s="32">
        <f t="shared" si="7"/>
        <v>40999</v>
      </c>
      <c r="K34" s="32" t="str">
        <f t="shared" si="7"/>
        <v/>
      </c>
      <c r="L34" s="32">
        <f t="shared" si="7"/>
        <v>41060</v>
      </c>
      <c r="M34" s="32" t="str">
        <f t="shared" si="8"/>
        <v/>
      </c>
      <c r="N34" s="32">
        <f t="shared" si="8"/>
        <v>41121</v>
      </c>
      <c r="O34" s="32">
        <f t="shared" si="8"/>
        <v>41152</v>
      </c>
      <c r="P34" s="32" t="str">
        <f t="shared" si="8"/>
        <v/>
      </c>
      <c r="Q34" s="32">
        <f t="shared" si="8"/>
        <v>41213</v>
      </c>
      <c r="R34" s="32" t="str">
        <f t="shared" si="8"/>
        <v/>
      </c>
      <c r="S34" s="3"/>
    </row>
    <row r="35" spans="2:19">
      <c r="B35" s="22" t="s">
        <v>28</v>
      </c>
      <c r="C35" s="24">
        <f>C34+1</f>
        <v>41414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"/>
      <c r="R35" s="3"/>
      <c r="S35" s="3"/>
    </row>
    <row r="36" spans="2:19">
      <c r="B36" s="22" t="s">
        <v>29</v>
      </c>
      <c r="C36" s="23">
        <f>DATE($C$27,7,14)</f>
        <v>41469</v>
      </c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"/>
      <c r="R36" s="3"/>
      <c r="S36" s="3"/>
    </row>
    <row r="37" spans="2:19">
      <c r="B37" s="22" t="s">
        <v>30</v>
      </c>
      <c r="C37" s="23">
        <f>DATE($C$27,8,15)</f>
        <v>41501</v>
      </c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"/>
      <c r="R37" s="3"/>
      <c r="S37" s="3"/>
    </row>
    <row r="38" spans="2:19">
      <c r="B38" s="22" t="s">
        <v>31</v>
      </c>
      <c r="C38" s="23">
        <f>DATE($C$27,11,1)</f>
        <v>41579</v>
      </c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"/>
      <c r="R38" s="3"/>
      <c r="S38" s="3"/>
    </row>
    <row r="39" spans="2:19">
      <c r="B39" s="22" t="s">
        <v>32</v>
      </c>
      <c r="C39" s="23">
        <f>DATE($C$27,11,11)</f>
        <v>41589</v>
      </c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"/>
      <c r="R39" s="3"/>
      <c r="S39" s="3"/>
    </row>
    <row r="40" spans="2:19">
      <c r="B40" s="22" t="s">
        <v>33</v>
      </c>
      <c r="C40" s="23">
        <f>DATE($C$27,12,25)</f>
        <v>41633</v>
      </c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"/>
      <c r="R40" s="3"/>
      <c r="S40" s="3"/>
    </row>
    <row r="41" spans="2:19"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"/>
      <c r="R41" s="3"/>
      <c r="S41" s="3"/>
    </row>
    <row r="42" spans="2:19"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"/>
      <c r="R42" s="3"/>
      <c r="S42" s="3"/>
    </row>
    <row r="43" spans="2:19"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"/>
      <c r="R43" s="3"/>
      <c r="S43" s="3"/>
    </row>
    <row r="44" spans="2:19">
      <c r="B44" s="3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"/>
      <c r="R44" s="3"/>
      <c r="S44" s="3"/>
    </row>
    <row r="45" spans="2:19">
      <c r="B45" s="3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"/>
      <c r="R45" s="3"/>
      <c r="S45" s="3"/>
    </row>
    <row r="46" spans="2:19">
      <c r="B46" s="3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"/>
      <c r="R46" s="3"/>
      <c r="S46" s="3"/>
    </row>
    <row r="47" spans="2:19">
      <c r="C47" s="28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"/>
      <c r="R47" s="3"/>
      <c r="S47" s="3"/>
    </row>
    <row r="48" spans="2:19"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"/>
      <c r="R48" s="3"/>
      <c r="S48" s="3"/>
    </row>
    <row r="49" spans="1:19"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"/>
      <c r="R49" s="3"/>
      <c r="S49" s="3"/>
    </row>
    <row r="50" spans="1:19"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"/>
      <c r="R50" s="3"/>
      <c r="S50" s="3"/>
    </row>
    <row r="51" spans="1:19"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"/>
      <c r="R51" s="3"/>
      <c r="S51" s="3"/>
    </row>
    <row r="52" spans="1:19"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"/>
      <c r="R52" s="3"/>
      <c r="S52" s="3"/>
    </row>
    <row r="53" spans="1:19"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"/>
      <c r="R53" s="3"/>
      <c r="S53" s="3"/>
    </row>
    <row r="54" spans="1:19">
      <c r="B54" s="3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"/>
      <c r="R54" s="3"/>
      <c r="S54" s="3"/>
    </row>
    <row r="55" spans="1:19">
      <c r="A55" s="3">
        <f ca="1">YEAR(TODAY())-1</f>
        <v>2011</v>
      </c>
      <c r="E55" s="35"/>
      <c r="F55" s="35"/>
      <c r="G55" s="35"/>
      <c r="H55" s="35"/>
      <c r="I55" s="105" t="s">
        <v>102</v>
      </c>
      <c r="J55" s="35"/>
      <c r="K55" s="35"/>
      <c r="L55" s="35"/>
      <c r="M55" s="35"/>
      <c r="N55" s="35"/>
      <c r="O55" s="35"/>
      <c r="P55" s="35"/>
      <c r="Q55" s="3"/>
      <c r="R55" s="3"/>
      <c r="S55" s="3"/>
    </row>
    <row r="56" spans="1:19">
      <c r="A56" s="3">
        <f ca="1">A55+1</f>
        <v>2012</v>
      </c>
      <c r="E56" s="35"/>
      <c r="F56" s="35"/>
      <c r="G56" s="35"/>
      <c r="H56" s="35"/>
      <c r="I56" s="105" t="s">
        <v>103</v>
      </c>
      <c r="J56" s="35"/>
      <c r="K56" s="35"/>
      <c r="L56" s="35"/>
      <c r="M56" s="35"/>
      <c r="N56" s="35"/>
      <c r="O56" s="35"/>
      <c r="P56" s="35"/>
      <c r="Q56" s="3"/>
      <c r="R56" s="3"/>
      <c r="S56" s="3"/>
    </row>
    <row r="57" spans="1:19">
      <c r="A57" s="3">
        <f t="shared" ref="A57:A85" ca="1" si="9">A56+1</f>
        <v>2013</v>
      </c>
      <c r="E57" s="35"/>
      <c r="F57" s="35"/>
      <c r="G57" s="35"/>
      <c r="H57" s="35"/>
      <c r="I57" s="105" t="s">
        <v>104</v>
      </c>
      <c r="J57" s="35"/>
      <c r="K57" s="35"/>
      <c r="L57" s="35"/>
      <c r="M57" s="35"/>
      <c r="N57" s="35"/>
      <c r="O57" s="35"/>
      <c r="P57" s="35"/>
      <c r="Q57" s="3"/>
      <c r="R57" s="3"/>
      <c r="S57" s="3"/>
    </row>
    <row r="58" spans="1:19">
      <c r="A58" s="3">
        <f t="shared" ca="1" si="9"/>
        <v>2014</v>
      </c>
      <c r="E58" s="35"/>
      <c r="F58" s="35"/>
      <c r="G58" s="35"/>
      <c r="H58" s="35"/>
      <c r="I58" s="105" t="s">
        <v>105</v>
      </c>
      <c r="J58" s="35"/>
      <c r="K58" s="35"/>
      <c r="L58" s="35"/>
      <c r="M58" s="35"/>
      <c r="N58" s="35"/>
      <c r="O58" s="35"/>
      <c r="P58" s="35"/>
      <c r="Q58" s="3"/>
      <c r="R58" s="3"/>
      <c r="S58" s="3"/>
    </row>
    <row r="59" spans="1:19">
      <c r="A59" s="3">
        <f t="shared" ca="1" si="9"/>
        <v>2015</v>
      </c>
      <c r="E59" s="35"/>
      <c r="F59" s="35"/>
      <c r="G59" s="35"/>
      <c r="H59" s="35"/>
      <c r="I59" s="105" t="s">
        <v>106</v>
      </c>
      <c r="J59" s="35"/>
      <c r="K59" s="35"/>
      <c r="L59" s="35"/>
      <c r="M59" s="35"/>
      <c r="N59" s="35"/>
      <c r="O59" s="35"/>
      <c r="P59" s="35"/>
      <c r="Q59" s="3"/>
      <c r="R59" s="3"/>
      <c r="S59" s="3"/>
    </row>
    <row r="60" spans="1:19">
      <c r="A60" s="3">
        <f t="shared" ca="1" si="9"/>
        <v>2016</v>
      </c>
      <c r="E60" s="35"/>
      <c r="F60" s="35"/>
      <c r="G60" s="35"/>
      <c r="H60" s="35"/>
      <c r="I60" s="105" t="s">
        <v>107</v>
      </c>
      <c r="J60" s="35"/>
      <c r="K60" s="35"/>
      <c r="L60" s="35"/>
      <c r="M60" s="35"/>
      <c r="N60" s="35"/>
      <c r="O60" s="35"/>
      <c r="P60" s="35"/>
      <c r="Q60" s="3"/>
      <c r="R60" s="3"/>
      <c r="S60" s="3"/>
    </row>
    <row r="61" spans="1:19">
      <c r="A61" s="3">
        <f t="shared" ca="1" si="9"/>
        <v>2017</v>
      </c>
      <c r="E61" s="35"/>
      <c r="F61" s="35"/>
      <c r="G61" s="35"/>
      <c r="H61" s="35"/>
      <c r="I61" s="105" t="s">
        <v>108</v>
      </c>
      <c r="J61" s="35"/>
      <c r="K61" s="35"/>
      <c r="L61" s="35"/>
      <c r="M61" s="35"/>
      <c r="N61" s="35"/>
      <c r="O61" s="35"/>
      <c r="P61" s="35"/>
      <c r="Q61" s="3"/>
      <c r="R61" s="3"/>
      <c r="S61" s="3"/>
    </row>
    <row r="62" spans="1:19">
      <c r="A62" s="3">
        <f t="shared" ca="1" si="9"/>
        <v>2018</v>
      </c>
      <c r="E62" s="35"/>
      <c r="F62" s="35"/>
      <c r="G62" s="35"/>
      <c r="H62" s="35"/>
      <c r="I62" s="105" t="s">
        <v>109</v>
      </c>
      <c r="J62" s="35"/>
      <c r="K62" s="35"/>
      <c r="L62" s="35"/>
      <c r="M62" s="35"/>
      <c r="N62" s="35"/>
      <c r="O62" s="35"/>
      <c r="P62" s="35"/>
      <c r="Q62" s="3"/>
      <c r="R62" s="3"/>
      <c r="S62" s="3"/>
    </row>
    <row r="63" spans="1:19">
      <c r="A63" s="3">
        <f t="shared" ca="1" si="9"/>
        <v>2019</v>
      </c>
      <c r="E63" s="35"/>
      <c r="F63" s="35"/>
      <c r="G63" s="35"/>
      <c r="H63" s="35"/>
      <c r="I63" s="105" t="s">
        <v>110</v>
      </c>
      <c r="J63" s="35"/>
      <c r="K63" s="35"/>
      <c r="L63" s="35"/>
      <c r="M63" s="35"/>
      <c r="N63" s="35"/>
      <c r="O63" s="35"/>
      <c r="P63" s="35"/>
      <c r="Q63" s="3"/>
      <c r="R63" s="3"/>
      <c r="S63" s="3"/>
    </row>
    <row r="64" spans="1:19">
      <c r="A64" s="3">
        <f t="shared" ca="1" si="9"/>
        <v>2020</v>
      </c>
      <c r="E64" s="35"/>
      <c r="F64" s="35"/>
      <c r="G64" s="35"/>
      <c r="H64" s="35"/>
      <c r="I64" s="105" t="s">
        <v>111</v>
      </c>
      <c r="J64" s="35"/>
      <c r="K64" s="35"/>
      <c r="L64" s="35"/>
      <c r="M64" s="35"/>
      <c r="N64" s="35"/>
      <c r="O64" s="35"/>
      <c r="P64" s="35"/>
      <c r="Q64" s="3"/>
      <c r="R64" s="3"/>
      <c r="S64" s="3"/>
    </row>
    <row r="65" spans="1:19">
      <c r="A65" s="3">
        <f t="shared" ca="1" si="9"/>
        <v>2021</v>
      </c>
      <c r="E65" s="35"/>
      <c r="F65" s="35"/>
      <c r="G65" s="35"/>
      <c r="H65" s="35"/>
      <c r="I65" s="105" t="s">
        <v>112</v>
      </c>
      <c r="J65" s="35"/>
      <c r="K65" s="35"/>
      <c r="L65" s="35"/>
      <c r="M65" s="35"/>
      <c r="N65" s="35"/>
      <c r="O65" s="35"/>
      <c r="P65" s="35"/>
      <c r="Q65" s="3"/>
      <c r="R65" s="3"/>
      <c r="S65" s="3"/>
    </row>
    <row r="66" spans="1:19">
      <c r="A66" s="3">
        <f t="shared" ca="1" si="9"/>
        <v>2022</v>
      </c>
      <c r="E66" s="35"/>
      <c r="F66" s="35"/>
      <c r="G66" s="35"/>
      <c r="H66" s="35"/>
      <c r="I66" s="105" t="s">
        <v>113</v>
      </c>
      <c r="J66" s="35"/>
      <c r="K66" s="35"/>
      <c r="L66" s="35"/>
      <c r="M66" s="35"/>
      <c r="N66" s="35"/>
      <c r="O66" s="35"/>
      <c r="P66" s="35"/>
      <c r="Q66" s="3"/>
      <c r="R66" s="3"/>
      <c r="S66" s="3"/>
    </row>
    <row r="67" spans="1:19">
      <c r="A67" s="3">
        <f t="shared" ca="1" si="9"/>
        <v>2023</v>
      </c>
      <c r="E67" s="35"/>
      <c r="F67" s="35"/>
      <c r="G67" s="35"/>
      <c r="H67" s="35"/>
      <c r="I67" s="106" t="s">
        <v>114</v>
      </c>
      <c r="J67" s="35"/>
      <c r="K67" s="35"/>
      <c r="L67" s="35"/>
      <c r="M67" s="35"/>
      <c r="N67" s="35"/>
      <c r="O67" s="35"/>
      <c r="P67" s="35"/>
      <c r="Q67" s="3"/>
      <c r="R67" s="3"/>
      <c r="S67" s="3"/>
    </row>
    <row r="68" spans="1:19">
      <c r="A68" s="3">
        <f t="shared" ca="1" si="9"/>
        <v>2024</v>
      </c>
      <c r="E68" s="35"/>
      <c r="F68" s="35"/>
      <c r="G68" s="35"/>
      <c r="H68" s="35"/>
      <c r="I68" s="106" t="s">
        <v>115</v>
      </c>
      <c r="J68" s="35"/>
      <c r="K68" s="35"/>
      <c r="L68" s="35"/>
      <c r="M68" s="35"/>
      <c r="N68" s="35"/>
      <c r="O68" s="35"/>
      <c r="P68" s="35"/>
      <c r="Q68" s="3"/>
      <c r="R68" s="3"/>
      <c r="S68" s="3"/>
    </row>
    <row r="69" spans="1:19">
      <c r="A69" s="3">
        <f t="shared" ca="1" si="9"/>
        <v>2025</v>
      </c>
      <c r="E69" s="35"/>
      <c r="F69" s="35"/>
      <c r="G69" s="35"/>
      <c r="H69" s="35"/>
      <c r="I69" s="106" t="s">
        <v>116</v>
      </c>
      <c r="J69" s="35"/>
      <c r="K69" s="35"/>
      <c r="L69" s="35"/>
      <c r="M69" s="35"/>
      <c r="N69" s="35"/>
      <c r="O69" s="35"/>
      <c r="P69" s="35"/>
      <c r="Q69" s="3"/>
      <c r="R69" s="3"/>
      <c r="S69" s="3"/>
    </row>
    <row r="70" spans="1:19">
      <c r="A70" s="3">
        <f t="shared" ca="1" si="9"/>
        <v>2026</v>
      </c>
      <c r="E70" s="35"/>
      <c r="F70" s="35"/>
      <c r="G70" s="35"/>
      <c r="H70" s="35"/>
      <c r="I70" s="106" t="s">
        <v>116</v>
      </c>
      <c r="J70" s="35"/>
      <c r="K70" s="35"/>
      <c r="L70" s="35"/>
      <c r="M70" s="35"/>
      <c r="N70" s="35"/>
      <c r="O70" s="35"/>
      <c r="P70" s="35"/>
      <c r="Q70" s="3"/>
      <c r="R70" s="3"/>
      <c r="S70" s="3"/>
    </row>
    <row r="71" spans="1:19">
      <c r="A71" s="3">
        <f t="shared" ca="1" si="9"/>
        <v>2027</v>
      </c>
      <c r="E71" s="35"/>
      <c r="F71" s="35"/>
      <c r="G71" s="35"/>
      <c r="H71" s="35"/>
      <c r="I71" s="106" t="s">
        <v>117</v>
      </c>
      <c r="J71" s="35"/>
      <c r="K71" s="35"/>
      <c r="L71" s="35"/>
      <c r="M71" s="35"/>
      <c r="N71" s="35"/>
      <c r="O71" s="35"/>
      <c r="P71" s="35"/>
      <c r="Q71" s="3"/>
      <c r="R71" s="3"/>
      <c r="S71" s="3"/>
    </row>
    <row r="72" spans="1:19">
      <c r="A72" s="3">
        <f t="shared" ca="1" si="9"/>
        <v>2028</v>
      </c>
      <c r="E72" s="35"/>
      <c r="F72" s="35"/>
      <c r="G72" s="35"/>
      <c r="H72" s="35"/>
      <c r="I72" s="106"/>
      <c r="J72" s="35"/>
      <c r="K72" s="35"/>
      <c r="L72" s="35"/>
      <c r="M72" s="35"/>
      <c r="N72" s="35"/>
      <c r="O72" s="35"/>
      <c r="P72" s="35"/>
      <c r="Q72" s="3"/>
      <c r="R72" s="3"/>
      <c r="S72" s="3"/>
    </row>
    <row r="73" spans="1:19">
      <c r="A73" s="3">
        <f t="shared" ca="1" si="9"/>
        <v>2029</v>
      </c>
      <c r="E73" s="35"/>
      <c r="F73" s="35"/>
      <c r="G73" s="35"/>
      <c r="H73" s="35"/>
      <c r="I73" s="104"/>
      <c r="J73" s="35"/>
      <c r="K73" s="35"/>
      <c r="L73" s="35"/>
      <c r="M73" s="35"/>
      <c r="N73" s="35"/>
      <c r="O73" s="35"/>
      <c r="P73" s="35"/>
      <c r="Q73" s="3"/>
      <c r="R73" s="3"/>
      <c r="S73" s="3"/>
    </row>
    <row r="74" spans="1:19">
      <c r="A74" s="3">
        <f t="shared" ca="1" si="9"/>
        <v>2030</v>
      </c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"/>
      <c r="R74" s="3"/>
      <c r="S74" s="3"/>
    </row>
    <row r="75" spans="1:19">
      <c r="A75" s="3">
        <f t="shared" ca="1" si="9"/>
        <v>2031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"/>
      <c r="R75" s="3"/>
      <c r="S75" s="3"/>
    </row>
    <row r="76" spans="1:19">
      <c r="A76" s="3">
        <f t="shared" ca="1" si="9"/>
        <v>2032</v>
      </c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"/>
      <c r="R76" s="3"/>
      <c r="S76" s="3"/>
    </row>
    <row r="77" spans="1:19">
      <c r="A77" s="3">
        <f t="shared" ca="1" si="9"/>
        <v>2033</v>
      </c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"/>
      <c r="R77" s="3"/>
      <c r="S77" s="3"/>
    </row>
    <row r="78" spans="1:19">
      <c r="A78" s="3">
        <f t="shared" ca="1" si="9"/>
        <v>2034</v>
      </c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"/>
      <c r="R78" s="3"/>
      <c r="S78" s="3"/>
    </row>
    <row r="79" spans="1:19">
      <c r="A79" s="3">
        <f t="shared" ca="1" si="9"/>
        <v>2035</v>
      </c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"/>
      <c r="R79" s="3"/>
      <c r="S79" s="3"/>
    </row>
    <row r="80" spans="1:19">
      <c r="A80" s="3">
        <f t="shared" ca="1" si="9"/>
        <v>2036</v>
      </c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"/>
      <c r="R80" s="3"/>
      <c r="S80" s="3"/>
    </row>
    <row r="81" spans="1:19">
      <c r="A81" s="3">
        <f t="shared" ca="1" si="9"/>
        <v>2037</v>
      </c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"/>
      <c r="R81" s="3"/>
      <c r="S81" s="3"/>
    </row>
    <row r="82" spans="1:19">
      <c r="A82" s="3">
        <f t="shared" ca="1" si="9"/>
        <v>2038</v>
      </c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"/>
      <c r="R82" s="3"/>
      <c r="S82" s="3"/>
    </row>
    <row r="83" spans="1:19">
      <c r="A83" s="3">
        <f t="shared" ca="1" si="9"/>
        <v>2039</v>
      </c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"/>
      <c r="R83" s="3"/>
      <c r="S83" s="3"/>
    </row>
    <row r="84" spans="1:19">
      <c r="A84" s="3">
        <f t="shared" ca="1" si="9"/>
        <v>2040</v>
      </c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"/>
      <c r="R84" s="3"/>
      <c r="S84" s="3"/>
    </row>
    <row r="85" spans="1:19">
      <c r="A85" s="3">
        <f t="shared" ca="1" si="9"/>
        <v>2041</v>
      </c>
      <c r="E85" s="35"/>
      <c r="F85" s="35"/>
      <c r="G85" s="35"/>
      <c r="H85" s="35"/>
      <c r="J85" s="35"/>
      <c r="K85" s="35"/>
      <c r="L85" s="35"/>
      <c r="M85" s="35"/>
      <c r="N85" s="35"/>
      <c r="O85" s="35"/>
      <c r="P85" s="35"/>
      <c r="Q85" s="3"/>
      <c r="R85" s="3"/>
      <c r="S85" s="3"/>
    </row>
  </sheetData>
  <conditionalFormatting sqref="E4:R34">
    <cfRule type="expression" dxfId="98" priority="2" stopIfTrue="1">
      <formula>WEEKDAY(E4,2)=7</formula>
    </cfRule>
    <cfRule type="expression" dxfId="97" priority="3" stopIfTrue="1">
      <formula>WEEKDAY(E4,2)=1</formula>
    </cfRule>
  </conditionalFormatting>
  <conditionalFormatting sqref="E2:R2">
    <cfRule type="expression" dxfId="96" priority="1" stopIfTrue="1">
      <formula>E2&lt;&gt;""</formula>
    </cfRule>
  </conditionalFormatting>
  <dataValidations xWindow="902" yWindow="892" count="2">
    <dataValidation type="list" allowBlank="1" showErrorMessage="1" errorTitle="Erreur !!!" error="Choisissez dans la liste proposée" promptTitle="Année du Planning" prompt="Choisissez dans la liste déroulante" sqref="C4">
      <formula1>$A$55:$A$85</formula1>
    </dataValidation>
    <dataValidation type="whole" allowBlank="1" showInputMessage="1" showErrorMessage="1" errorTitle="Le mois n'est pas valide !" error="Choisir entre 1 et 12" promptTitle="Mois du Planning" prompt="entre 1 et 12" sqref="C6">
      <formula1>1</formula1>
      <formula2>12</formula2>
    </dataValidation>
  </dataValidations>
  <hyperlinks>
    <hyperlink ref="I55" location="'09-12 '!A1" display="09-12"/>
    <hyperlink ref="I56" location="'10-12'!A1" display="10-12"/>
    <hyperlink ref="I57" location="'11-12'!A1" display="11-12"/>
    <hyperlink ref="I58" location="'12-12'!A1" display="12-12"/>
    <hyperlink ref="I59" location="'01-13'!A1" display="01-13"/>
    <hyperlink ref="I60" location="'02-13'!A1" display="02-13"/>
    <hyperlink ref="I61" location="'03-13'!A1" display="03-13"/>
    <hyperlink ref="I62" location="'04-13'!A1" display="04-13"/>
    <hyperlink ref="I63" location="'05-13 '!A1" display="05-13"/>
    <hyperlink ref="I64" location="'06-13 '!A1" display="06-13"/>
    <hyperlink ref="I65" location="'07-13'!A1" display="07-13"/>
    <hyperlink ref="I66" location="'08-13'!A1" display="08-13"/>
  </hyperlinks>
  <pageMargins left="0.30833333333333335" right="0.23333333333333334" top="0.53333333333333333" bottom="0.5" header="0.3" footer="0.3"/>
  <pageSetup paperSize="9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00B0F0"/>
    <pageSetUpPr fitToPage="1"/>
  </sheetPr>
  <dimension ref="A2:FT1167"/>
  <sheetViews>
    <sheetView zoomScale="70" zoomScaleNormal="7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B3" sqref="B3:B4"/>
    </sheetView>
  </sheetViews>
  <sheetFormatPr baseColWidth="10" defaultColWidth="149.44140625" defaultRowHeight="13.2"/>
  <cols>
    <col min="1" max="1" width="5.88671875" style="51" customWidth="1"/>
    <col min="2" max="2" width="31.33203125" style="52" customWidth="1"/>
    <col min="3" max="33" width="7.33203125" style="53" customWidth="1"/>
    <col min="34" max="34" width="1.6640625" style="53" customWidth="1"/>
    <col min="35" max="35" width="8.6640625" style="53" customWidth="1"/>
    <col min="36" max="36" width="12.6640625" style="53" bestFit="1" customWidth="1"/>
    <col min="37" max="37" width="16.109375" style="53" bestFit="1" customWidth="1"/>
    <col min="38" max="171" width="3.33203125" style="53" customWidth="1"/>
    <col min="172" max="172" width="5.88671875" style="53" customWidth="1"/>
    <col min="173" max="173" width="1.109375" style="53" customWidth="1"/>
    <col min="174" max="175" width="3.33203125" style="53" hidden="1" customWidth="1"/>
    <col min="176" max="176" width="9.5546875" style="54" bestFit="1" customWidth="1"/>
    <col min="177" max="199" width="149.44140625" style="53" customWidth="1"/>
    <col min="200" max="16384" width="149.44140625" style="53"/>
  </cols>
  <sheetData>
    <row r="2" spans="1:176" s="58" customFormat="1" ht="33">
      <c r="A2" s="55"/>
      <c r="B2" s="56" t="s">
        <v>95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FT2" s="59"/>
    </row>
    <row r="3" spans="1:176" s="60" customFormat="1" ht="18">
      <c r="A3" s="55"/>
      <c r="B3" s="112">
        <v>41153</v>
      </c>
      <c r="C3" s="75">
        <f>B3</f>
        <v>41153</v>
      </c>
      <c r="D3" s="75">
        <f>D4</f>
        <v>41154</v>
      </c>
      <c r="E3" s="75">
        <f t="shared" ref="E3:AG3" si="0">E4</f>
        <v>41155</v>
      </c>
      <c r="F3" s="75">
        <f t="shared" si="0"/>
        <v>41156</v>
      </c>
      <c r="G3" s="75">
        <f t="shared" si="0"/>
        <v>41157</v>
      </c>
      <c r="H3" s="75">
        <f t="shared" si="0"/>
        <v>41158</v>
      </c>
      <c r="I3" s="75">
        <f t="shared" si="0"/>
        <v>41159</v>
      </c>
      <c r="J3" s="75">
        <f t="shared" si="0"/>
        <v>41160</v>
      </c>
      <c r="K3" s="75">
        <f t="shared" si="0"/>
        <v>41161</v>
      </c>
      <c r="L3" s="75">
        <f t="shared" si="0"/>
        <v>41162</v>
      </c>
      <c r="M3" s="75">
        <f t="shared" si="0"/>
        <v>41163</v>
      </c>
      <c r="N3" s="75">
        <f t="shared" si="0"/>
        <v>41164</v>
      </c>
      <c r="O3" s="75">
        <f t="shared" si="0"/>
        <v>41165</v>
      </c>
      <c r="P3" s="75">
        <f t="shared" si="0"/>
        <v>41166</v>
      </c>
      <c r="Q3" s="75">
        <f t="shared" si="0"/>
        <v>41167</v>
      </c>
      <c r="R3" s="75">
        <f t="shared" si="0"/>
        <v>41168</v>
      </c>
      <c r="S3" s="75">
        <f t="shared" si="0"/>
        <v>41169</v>
      </c>
      <c r="T3" s="75">
        <f t="shared" si="0"/>
        <v>41170</v>
      </c>
      <c r="U3" s="75">
        <f t="shared" si="0"/>
        <v>41171</v>
      </c>
      <c r="V3" s="75">
        <f t="shared" si="0"/>
        <v>41172</v>
      </c>
      <c r="W3" s="75">
        <f t="shared" si="0"/>
        <v>41173</v>
      </c>
      <c r="X3" s="75">
        <f t="shared" si="0"/>
        <v>41174</v>
      </c>
      <c r="Y3" s="75">
        <f t="shared" si="0"/>
        <v>41175</v>
      </c>
      <c r="Z3" s="75">
        <f t="shared" si="0"/>
        <v>41176</v>
      </c>
      <c r="AA3" s="75">
        <f t="shared" si="0"/>
        <v>41177</v>
      </c>
      <c r="AB3" s="75">
        <f t="shared" si="0"/>
        <v>41178</v>
      </c>
      <c r="AC3" s="75">
        <f t="shared" si="0"/>
        <v>41179</v>
      </c>
      <c r="AD3" s="75">
        <f t="shared" si="0"/>
        <v>41180</v>
      </c>
      <c r="AE3" s="75">
        <f t="shared" si="0"/>
        <v>41181</v>
      </c>
      <c r="AF3" s="75">
        <f t="shared" si="0"/>
        <v>41182</v>
      </c>
      <c r="AG3" s="75">
        <f t="shared" si="0"/>
        <v>41183</v>
      </c>
      <c r="FT3" s="61"/>
    </row>
    <row r="4" spans="1:176" s="60" customFormat="1" ht="18.600000000000001" thickBot="1">
      <c r="A4" s="55"/>
      <c r="B4" s="113"/>
      <c r="C4" s="62">
        <f>B3</f>
        <v>41153</v>
      </c>
      <c r="D4" s="62">
        <f>C4+1</f>
        <v>41154</v>
      </c>
      <c r="E4" s="62">
        <f t="shared" ref="E4:AG4" si="1">D4+1</f>
        <v>41155</v>
      </c>
      <c r="F4" s="62">
        <f t="shared" si="1"/>
        <v>41156</v>
      </c>
      <c r="G4" s="62">
        <f t="shared" si="1"/>
        <v>41157</v>
      </c>
      <c r="H4" s="62">
        <f t="shared" si="1"/>
        <v>41158</v>
      </c>
      <c r="I4" s="62">
        <f t="shared" si="1"/>
        <v>41159</v>
      </c>
      <c r="J4" s="62">
        <f t="shared" si="1"/>
        <v>41160</v>
      </c>
      <c r="K4" s="62">
        <f t="shared" si="1"/>
        <v>41161</v>
      </c>
      <c r="L4" s="62">
        <f t="shared" si="1"/>
        <v>41162</v>
      </c>
      <c r="M4" s="62">
        <f t="shared" si="1"/>
        <v>41163</v>
      </c>
      <c r="N4" s="62">
        <f t="shared" si="1"/>
        <v>41164</v>
      </c>
      <c r="O4" s="62">
        <f t="shared" si="1"/>
        <v>41165</v>
      </c>
      <c r="P4" s="62">
        <f t="shared" si="1"/>
        <v>41166</v>
      </c>
      <c r="Q4" s="62">
        <f t="shared" si="1"/>
        <v>41167</v>
      </c>
      <c r="R4" s="62">
        <f t="shared" si="1"/>
        <v>41168</v>
      </c>
      <c r="S4" s="62">
        <f t="shared" si="1"/>
        <v>41169</v>
      </c>
      <c r="T4" s="62">
        <f t="shared" si="1"/>
        <v>41170</v>
      </c>
      <c r="U4" s="62">
        <f t="shared" si="1"/>
        <v>41171</v>
      </c>
      <c r="V4" s="62">
        <f t="shared" si="1"/>
        <v>41172</v>
      </c>
      <c r="W4" s="62">
        <f t="shared" si="1"/>
        <v>41173</v>
      </c>
      <c r="X4" s="62">
        <f t="shared" si="1"/>
        <v>41174</v>
      </c>
      <c r="Y4" s="62">
        <f t="shared" si="1"/>
        <v>41175</v>
      </c>
      <c r="Z4" s="62">
        <f t="shared" si="1"/>
        <v>41176</v>
      </c>
      <c r="AA4" s="62">
        <f t="shared" si="1"/>
        <v>41177</v>
      </c>
      <c r="AB4" s="62">
        <f t="shared" si="1"/>
        <v>41178</v>
      </c>
      <c r="AC4" s="62">
        <f t="shared" si="1"/>
        <v>41179</v>
      </c>
      <c r="AD4" s="62">
        <f t="shared" si="1"/>
        <v>41180</v>
      </c>
      <c r="AE4" s="62">
        <f t="shared" si="1"/>
        <v>41181</v>
      </c>
      <c r="AF4" s="62">
        <f t="shared" si="1"/>
        <v>41182</v>
      </c>
      <c r="AG4" s="62">
        <f t="shared" si="1"/>
        <v>41183</v>
      </c>
      <c r="AI4" s="83" t="s">
        <v>49</v>
      </c>
      <c r="AJ4" s="83" t="s">
        <v>1</v>
      </c>
      <c r="AK4" s="83" t="s">
        <v>0</v>
      </c>
      <c r="FQ4" s="63">
        <f>[1]CODES!A2</f>
        <v>0</v>
      </c>
      <c r="FT4" s="64"/>
    </row>
    <row r="5" spans="1:176" s="60" customFormat="1" ht="18">
      <c r="A5" s="55"/>
      <c r="B5" s="79" t="s">
        <v>72</v>
      </c>
      <c r="C5" s="85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7"/>
      <c r="AI5" s="36" t="s">
        <v>50</v>
      </c>
      <c r="AJ5" s="36" t="s">
        <v>2</v>
      </c>
      <c r="AK5" s="36" t="s">
        <v>0</v>
      </c>
      <c r="FT5" s="65">
        <f>[1]MENU!C13</f>
        <v>41640</v>
      </c>
    </row>
    <row r="6" spans="1:176" s="60" customFormat="1" ht="18">
      <c r="A6" s="55"/>
      <c r="B6" s="84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9"/>
      <c r="AI6" s="37" t="s">
        <v>51</v>
      </c>
      <c r="AJ6" s="37" t="s">
        <v>3</v>
      </c>
      <c r="AK6" s="37" t="s">
        <v>0</v>
      </c>
      <c r="FT6" s="65">
        <f>[1]MENU!C14</f>
        <v>41749</v>
      </c>
    </row>
    <row r="7" spans="1:176" s="60" customFormat="1" ht="18.600000000000001" thickBot="1">
      <c r="A7" s="55"/>
      <c r="B7" s="80" t="s">
        <v>69</v>
      </c>
      <c r="C7" s="93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5"/>
      <c r="AI7" s="38" t="s">
        <v>42</v>
      </c>
      <c r="AJ7" s="38" t="s">
        <v>5</v>
      </c>
      <c r="AK7" s="38" t="s">
        <v>4</v>
      </c>
      <c r="FT7" s="65">
        <f>Menu!C13</f>
        <v>40909</v>
      </c>
    </row>
    <row r="8" spans="1:176" s="60" customFormat="1" ht="18">
      <c r="A8" s="55"/>
      <c r="B8" s="96" t="s">
        <v>73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7"/>
      <c r="AI8" s="39" t="s">
        <v>43</v>
      </c>
      <c r="AJ8" s="39" t="s">
        <v>6</v>
      </c>
      <c r="AK8" s="39" t="s">
        <v>4</v>
      </c>
      <c r="FT8" s="65">
        <f>Menu!C16</f>
        <v>41030</v>
      </c>
    </row>
    <row r="9" spans="1:176" s="60" customFormat="1" ht="18">
      <c r="A9" s="55"/>
      <c r="B9" s="97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9"/>
      <c r="AI9" s="40" t="s">
        <v>44</v>
      </c>
      <c r="AJ9" s="40" t="s">
        <v>7</v>
      </c>
      <c r="AK9" s="40" t="s">
        <v>4</v>
      </c>
      <c r="FT9" s="65">
        <f>Menu!C17</f>
        <v>41037</v>
      </c>
    </row>
    <row r="10" spans="1:176" s="60" customFormat="1" ht="18.600000000000001" thickBot="1">
      <c r="A10" s="55"/>
      <c r="B10" s="98" t="s">
        <v>70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1"/>
      <c r="AI10" s="40" t="s">
        <v>45</v>
      </c>
      <c r="AJ10" s="40" t="s">
        <v>8</v>
      </c>
      <c r="AK10" s="40" t="s">
        <v>4</v>
      </c>
      <c r="FT10" s="65">
        <f>Menu!C18</f>
        <v>41046</v>
      </c>
    </row>
    <row r="11" spans="1:176" s="60" customFormat="1" ht="18">
      <c r="A11" s="55"/>
      <c r="B11" s="96" t="s">
        <v>74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7"/>
      <c r="AI11" s="40" t="s">
        <v>46</v>
      </c>
      <c r="AJ11" s="40" t="s">
        <v>9</v>
      </c>
      <c r="AK11" s="40" t="s">
        <v>4</v>
      </c>
      <c r="FT11" s="65">
        <f>Menu!C19</f>
        <v>41056</v>
      </c>
    </row>
    <row r="12" spans="1:176" s="60" customFormat="1" ht="18">
      <c r="A12" s="55"/>
      <c r="B12" s="9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9"/>
      <c r="AI12" s="40" t="s">
        <v>47</v>
      </c>
      <c r="AJ12" s="40" t="s">
        <v>10</v>
      </c>
      <c r="AK12" s="40" t="s">
        <v>4</v>
      </c>
      <c r="FT12" s="65">
        <f>Menu!C20</f>
        <v>41057</v>
      </c>
    </row>
    <row r="13" spans="1:176" s="60" customFormat="1" ht="18.600000000000001" thickBot="1">
      <c r="A13" s="55"/>
      <c r="B13" s="98" t="s">
        <v>70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  <c r="AI13" s="40" t="s">
        <v>48</v>
      </c>
      <c r="AJ13" s="40" t="s">
        <v>11</v>
      </c>
      <c r="AK13" s="40" t="s">
        <v>4</v>
      </c>
      <c r="FT13" s="65">
        <f>Menu!C21</f>
        <v>41104</v>
      </c>
    </row>
    <row r="14" spans="1:176" s="60" customFormat="1" ht="18">
      <c r="A14" s="55"/>
      <c r="B14" s="96" t="s">
        <v>75</v>
      </c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7"/>
      <c r="AI14" s="41" t="s">
        <v>52</v>
      </c>
      <c r="AJ14" s="41" t="s">
        <v>1</v>
      </c>
      <c r="AK14" s="41" t="s">
        <v>34</v>
      </c>
      <c r="FT14" s="65">
        <f>Menu!C22</f>
        <v>41136</v>
      </c>
    </row>
    <row r="15" spans="1:176" s="60" customFormat="1" ht="18">
      <c r="A15" s="55"/>
      <c r="B15" s="9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9"/>
      <c r="AI15" s="42" t="s">
        <v>53</v>
      </c>
      <c r="AJ15" s="42" t="s">
        <v>12</v>
      </c>
      <c r="AK15" s="42" t="s">
        <v>34</v>
      </c>
      <c r="FT15" s="65">
        <f>Menu!C23</f>
        <v>41214</v>
      </c>
    </row>
    <row r="16" spans="1:176" s="60" customFormat="1" ht="18.600000000000001" thickBot="1">
      <c r="A16" s="55"/>
      <c r="B16" s="98" t="s">
        <v>70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1"/>
      <c r="AI16" s="43" t="s">
        <v>54</v>
      </c>
      <c r="AJ16" s="43" t="s">
        <v>100</v>
      </c>
      <c r="AK16" s="43" t="s">
        <v>34</v>
      </c>
      <c r="FT16" s="65">
        <f>Menu!C24</f>
        <v>41224</v>
      </c>
    </row>
    <row r="17" spans="1:176" s="60" customFormat="1" ht="18">
      <c r="A17" s="55"/>
      <c r="B17" s="96" t="s">
        <v>76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7"/>
      <c r="AI17" s="44" t="s">
        <v>55</v>
      </c>
      <c r="AJ17" s="44" t="s">
        <v>13</v>
      </c>
      <c r="AK17" s="44" t="s">
        <v>34</v>
      </c>
      <c r="FT17" s="65">
        <f>Menu!C25</f>
        <v>41268</v>
      </c>
    </row>
    <row r="18" spans="1:176" s="60" customFormat="1" ht="18">
      <c r="A18" s="55"/>
      <c r="B18" s="9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9"/>
      <c r="AI18" s="45" t="s">
        <v>56</v>
      </c>
      <c r="AJ18" s="45" t="s">
        <v>1</v>
      </c>
      <c r="AK18" s="45" t="s">
        <v>35</v>
      </c>
      <c r="FT18" s="65">
        <f>Menu!C28</f>
        <v>41275</v>
      </c>
    </row>
    <row r="19" spans="1:176" s="60" customFormat="1" ht="18.600000000000001" thickBot="1">
      <c r="A19" s="55"/>
      <c r="B19" s="98" t="s">
        <v>70</v>
      </c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1"/>
      <c r="AI19" s="46" t="s">
        <v>57</v>
      </c>
      <c r="AJ19" s="46" t="s">
        <v>12</v>
      </c>
      <c r="AK19" s="46" t="s">
        <v>35</v>
      </c>
      <c r="FT19" s="65">
        <f>Menu!C29</f>
        <v>41364</v>
      </c>
    </row>
    <row r="20" spans="1:176" s="60" customFormat="1" ht="18">
      <c r="A20" s="55"/>
      <c r="B20" s="96" t="s">
        <v>77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7"/>
      <c r="AI20" s="47" t="s">
        <v>58</v>
      </c>
      <c r="AJ20" s="47" t="s">
        <v>100</v>
      </c>
      <c r="AK20" s="47" t="s">
        <v>35</v>
      </c>
      <c r="FT20" s="65">
        <f>Menu!C30</f>
        <v>41365</v>
      </c>
    </row>
    <row r="21" spans="1:176" s="60" customFormat="1" ht="18">
      <c r="A21" s="55"/>
      <c r="B21" s="9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9"/>
      <c r="AI21" s="48" t="s">
        <v>59</v>
      </c>
      <c r="AJ21" s="48" t="s">
        <v>13</v>
      </c>
      <c r="AK21" s="48" t="s">
        <v>35</v>
      </c>
      <c r="FT21" s="65">
        <f>Menu!C31</f>
        <v>41395</v>
      </c>
    </row>
    <row r="22" spans="1:176" s="60" customFormat="1" ht="18.600000000000001" thickBot="1">
      <c r="A22" s="55"/>
      <c r="B22" s="98" t="s">
        <v>70</v>
      </c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1"/>
      <c r="AI22" s="81" t="s">
        <v>98</v>
      </c>
      <c r="AJ22" s="81" t="s">
        <v>96</v>
      </c>
      <c r="AK22" s="81" t="s">
        <v>101</v>
      </c>
      <c r="FT22" s="65">
        <f>Menu!C32</f>
        <v>41402</v>
      </c>
    </row>
    <row r="23" spans="1:176" s="60" customFormat="1" ht="18">
      <c r="A23" s="55"/>
      <c r="B23" s="96" t="s">
        <v>78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7"/>
      <c r="AI23" s="82" t="s">
        <v>99</v>
      </c>
      <c r="AJ23" s="82" t="s">
        <v>97</v>
      </c>
      <c r="AK23" s="82" t="s">
        <v>101</v>
      </c>
      <c r="FT23" s="65">
        <f>Menu!C33</f>
        <v>41403</v>
      </c>
    </row>
    <row r="24" spans="1:176" s="60" customFormat="1" ht="18">
      <c r="A24" s="55"/>
      <c r="B24" s="97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9"/>
      <c r="AI24" s="49" t="s">
        <v>60</v>
      </c>
      <c r="AJ24" s="49" t="s">
        <v>16</v>
      </c>
      <c r="AK24" s="49" t="s">
        <v>15</v>
      </c>
      <c r="FT24" s="65">
        <f>Menu!C34</f>
        <v>41413</v>
      </c>
    </row>
    <row r="25" spans="1:176" s="60" customFormat="1" ht="18.600000000000001" thickBot="1">
      <c r="A25" s="55"/>
      <c r="B25" s="98" t="s">
        <v>70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1"/>
      <c r="AI25" s="50" t="s">
        <v>61</v>
      </c>
      <c r="AJ25" s="50" t="s">
        <v>36</v>
      </c>
      <c r="AK25" s="50" t="s">
        <v>15</v>
      </c>
      <c r="FT25" s="65">
        <f>Menu!C35</f>
        <v>41414</v>
      </c>
    </row>
    <row r="26" spans="1:176" s="60" customFormat="1" ht="18">
      <c r="A26" s="55"/>
      <c r="B26" s="96" t="s">
        <v>79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7"/>
      <c r="AI26" s="50" t="s">
        <v>62</v>
      </c>
      <c r="AJ26" s="50" t="s">
        <v>37</v>
      </c>
      <c r="AK26" s="50" t="s">
        <v>15</v>
      </c>
      <c r="FT26" s="65">
        <f>Menu!C36</f>
        <v>41469</v>
      </c>
    </row>
    <row r="27" spans="1:176" s="60" customFormat="1" ht="18">
      <c r="A27" s="55"/>
      <c r="B27" s="97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9"/>
      <c r="AI27" s="50" t="s">
        <v>63</v>
      </c>
      <c r="AJ27" s="50" t="s">
        <v>38</v>
      </c>
      <c r="AK27" s="50" t="s">
        <v>15</v>
      </c>
      <c r="FT27" s="65">
        <f>Menu!C37</f>
        <v>41501</v>
      </c>
    </row>
    <row r="28" spans="1:176" s="60" customFormat="1" ht="18.600000000000001" thickBot="1">
      <c r="A28" s="55"/>
      <c r="B28" s="98" t="s">
        <v>70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1"/>
      <c r="AI28" s="50" t="s">
        <v>64</v>
      </c>
      <c r="AJ28" s="50" t="s">
        <v>39</v>
      </c>
      <c r="AK28" s="50" t="s">
        <v>15</v>
      </c>
      <c r="FT28" s="65">
        <f>Menu!C38</f>
        <v>41579</v>
      </c>
    </row>
    <row r="29" spans="1:176" s="60" customFormat="1" ht="18">
      <c r="A29" s="55"/>
      <c r="B29" s="96" t="s">
        <v>80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7"/>
      <c r="AI29" s="50" t="s">
        <v>65</v>
      </c>
      <c r="AJ29" s="50" t="s">
        <v>40</v>
      </c>
      <c r="AK29" s="50" t="s">
        <v>15</v>
      </c>
      <c r="FT29" s="65">
        <f>Menu!C39</f>
        <v>41589</v>
      </c>
    </row>
    <row r="30" spans="1:176" s="60" customFormat="1" ht="18">
      <c r="A30" s="55"/>
      <c r="B30" s="9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9"/>
      <c r="AI30" s="50" t="s">
        <v>66</v>
      </c>
      <c r="AJ30" s="50" t="s">
        <v>41</v>
      </c>
      <c r="AK30" s="50" t="s">
        <v>15</v>
      </c>
      <c r="FT30" s="65">
        <f>Menu!C40</f>
        <v>41633</v>
      </c>
    </row>
    <row r="31" spans="1:176" s="60" customFormat="1" ht="18.600000000000001" thickBot="1">
      <c r="A31" s="55"/>
      <c r="B31" s="98" t="s">
        <v>70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1"/>
      <c r="AI31" s="76" t="s">
        <v>14</v>
      </c>
      <c r="AJ31" s="76"/>
      <c r="AK31" s="76" t="s">
        <v>14</v>
      </c>
    </row>
    <row r="32" spans="1:176" s="60" customFormat="1" ht="18">
      <c r="A32" s="55"/>
      <c r="B32" s="96" t="s">
        <v>81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7"/>
      <c r="AI32" s="50"/>
      <c r="AJ32" s="50"/>
      <c r="AK32" s="50"/>
    </row>
    <row r="33" spans="1:176" s="60" customFormat="1" ht="18">
      <c r="A33" s="55"/>
      <c r="B33" s="97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9"/>
      <c r="AI33" s="50"/>
      <c r="AJ33" s="50"/>
      <c r="AK33" s="50"/>
    </row>
    <row r="34" spans="1:176" s="60" customFormat="1" ht="18.600000000000001" thickBot="1">
      <c r="A34" s="55"/>
      <c r="B34" s="98" t="s">
        <v>70</v>
      </c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1"/>
      <c r="AI34" s="50"/>
      <c r="AJ34" s="50"/>
      <c r="AK34" s="50"/>
    </row>
    <row r="35" spans="1:176" s="60" customFormat="1" ht="18">
      <c r="A35" s="55"/>
      <c r="B35" s="96" t="s">
        <v>81</v>
      </c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7"/>
      <c r="AI35" s="50"/>
      <c r="AJ35" s="50"/>
      <c r="AK35" s="50"/>
    </row>
    <row r="36" spans="1:176" s="60" customFormat="1" ht="18">
      <c r="A36" s="55"/>
      <c r="B36" s="97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9"/>
      <c r="AI36" s="50"/>
      <c r="AJ36" s="50"/>
      <c r="AK36" s="50"/>
    </row>
    <row r="37" spans="1:176" s="60" customFormat="1" ht="18.600000000000001" thickBot="1">
      <c r="A37" s="55"/>
      <c r="B37" s="98" t="s">
        <v>71</v>
      </c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1"/>
      <c r="AI37" s="50"/>
      <c r="AJ37" s="50"/>
      <c r="AK37" s="50"/>
    </row>
    <row r="38" spans="1:176" s="60" customFormat="1" ht="18">
      <c r="A38" s="55"/>
      <c r="B38" s="96" t="s">
        <v>82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7"/>
      <c r="AI38" s="50"/>
      <c r="AJ38" s="50"/>
      <c r="AK38" s="50"/>
      <c r="FT38" s="61"/>
    </row>
    <row r="39" spans="1:176" s="60" customFormat="1" ht="18">
      <c r="A39" s="55"/>
      <c r="B39" s="9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9"/>
      <c r="AI39" s="50"/>
      <c r="AJ39" s="50"/>
      <c r="AK39" s="50"/>
      <c r="FT39" s="61"/>
    </row>
    <row r="40" spans="1:176" s="60" customFormat="1" ht="18.600000000000001" thickBot="1">
      <c r="A40" s="55"/>
      <c r="B40" s="98" t="s">
        <v>71</v>
      </c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1"/>
      <c r="AI40" s="50"/>
      <c r="AJ40" s="50"/>
      <c r="AK40" s="50"/>
      <c r="FT40" s="61"/>
    </row>
    <row r="41" spans="1:176" s="60" customFormat="1" ht="18">
      <c r="A41" s="55"/>
      <c r="B41" s="96" t="s">
        <v>83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7"/>
      <c r="AI41" s="50"/>
      <c r="AJ41" s="50"/>
      <c r="AK41" s="50"/>
      <c r="FT41" s="61">
        <f>[1]MENU!C50</f>
        <v>0</v>
      </c>
    </row>
    <row r="42" spans="1:176" s="60" customFormat="1" ht="18">
      <c r="A42" s="55"/>
      <c r="B42" s="97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9"/>
      <c r="FT42" s="61">
        <f>[1]MENU!C51</f>
        <v>0</v>
      </c>
    </row>
    <row r="43" spans="1:176" s="60" customFormat="1" ht="18.600000000000001" thickBot="1">
      <c r="A43" s="55"/>
      <c r="B43" s="98" t="s">
        <v>71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1"/>
      <c r="FT43" s="61">
        <f>[1]MENU!C52</f>
        <v>0</v>
      </c>
    </row>
    <row r="44" spans="1:176" s="60" customFormat="1" ht="18">
      <c r="A44" s="55"/>
      <c r="B44" s="96" t="s">
        <v>84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7"/>
      <c r="FT44" s="61">
        <f>[1]MENU!C53</f>
        <v>0</v>
      </c>
    </row>
    <row r="45" spans="1:176" s="60" customFormat="1" ht="18">
      <c r="A45" s="55"/>
      <c r="B45" s="97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9"/>
      <c r="FT45" s="61">
        <f>[1]MENU!C54</f>
        <v>0</v>
      </c>
    </row>
    <row r="46" spans="1:176" s="60" customFormat="1" ht="18.600000000000001" thickBot="1">
      <c r="A46" s="55"/>
      <c r="B46" s="98" t="s">
        <v>71</v>
      </c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1"/>
      <c r="FT46" s="61">
        <f>[1]MENU!C55</f>
        <v>0</v>
      </c>
    </row>
    <row r="47" spans="1:176" s="60" customFormat="1" ht="18">
      <c r="A47" s="55"/>
      <c r="B47" s="99" t="s">
        <v>85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7"/>
      <c r="FT47" s="61">
        <f>[1]MENU!C56</f>
        <v>0</v>
      </c>
    </row>
    <row r="48" spans="1:176" s="60" customFormat="1" ht="18">
      <c r="A48" s="55"/>
      <c r="B48" s="92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9"/>
      <c r="FT48" s="61"/>
    </row>
    <row r="49" spans="1:176" s="60" customFormat="1" ht="18.600000000000001" thickBot="1">
      <c r="A49" s="55"/>
      <c r="B49" s="100" t="s">
        <v>94</v>
      </c>
      <c r="C49" s="93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5"/>
      <c r="FT49" s="61">
        <f>[1]MENU!C57</f>
        <v>0</v>
      </c>
    </row>
    <row r="50" spans="1:176" s="60" customFormat="1" ht="18">
      <c r="A50" s="55"/>
      <c r="B50" s="96" t="s">
        <v>86</v>
      </c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7"/>
      <c r="FT50" s="61">
        <f>[1]MENU!C58</f>
        <v>0</v>
      </c>
    </row>
    <row r="51" spans="1:176" s="60" customFormat="1" ht="18">
      <c r="A51" s="55"/>
      <c r="B51" s="97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9"/>
      <c r="FT51" s="61"/>
    </row>
    <row r="52" spans="1:176" s="60" customFormat="1" ht="18.600000000000001" thickBot="1">
      <c r="A52" s="55"/>
      <c r="B52" s="98" t="s">
        <v>94</v>
      </c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1"/>
      <c r="FT52" s="61">
        <f>[1]MENU!C59</f>
        <v>0</v>
      </c>
    </row>
    <row r="53" spans="1:176" s="60" customFormat="1" ht="18">
      <c r="A53" s="55"/>
      <c r="B53" s="96" t="s">
        <v>87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7"/>
      <c r="FT53" s="61">
        <f>[1]MENU!C60</f>
        <v>0</v>
      </c>
    </row>
    <row r="54" spans="1:176" s="60" customFormat="1" ht="18">
      <c r="A54" s="55"/>
      <c r="B54" s="97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9"/>
      <c r="FT54" s="61"/>
    </row>
    <row r="55" spans="1:176" s="60" customFormat="1" ht="18.600000000000001" thickBot="1">
      <c r="A55" s="55"/>
      <c r="B55" s="98" t="s">
        <v>94</v>
      </c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  <c r="FT55" s="61">
        <f>[1]MENU!C61</f>
        <v>0</v>
      </c>
    </row>
    <row r="56" spans="1:176" s="60" customFormat="1" ht="18">
      <c r="A56" s="55"/>
      <c r="B56" s="96" t="s">
        <v>88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7"/>
      <c r="FT56" s="61">
        <f>[1]MENU!C62</f>
        <v>0</v>
      </c>
    </row>
    <row r="57" spans="1:176" s="60" customFormat="1" ht="18">
      <c r="A57" s="55"/>
      <c r="B57" s="97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9"/>
      <c r="FT57" s="61"/>
    </row>
    <row r="58" spans="1:176" s="60" customFormat="1" ht="18.600000000000001" thickBot="1">
      <c r="A58" s="55"/>
      <c r="B58" s="98" t="s">
        <v>94</v>
      </c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1"/>
      <c r="FT58" s="61">
        <f>[1]MENU!C63</f>
        <v>0</v>
      </c>
    </row>
    <row r="59" spans="1:176" s="60" customFormat="1" ht="18">
      <c r="A59" s="55"/>
      <c r="B59" s="96" t="s">
        <v>89</v>
      </c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7"/>
      <c r="FT59" s="61">
        <f>[1]MENU!C64</f>
        <v>0</v>
      </c>
    </row>
    <row r="60" spans="1:176" s="60" customFormat="1" ht="18">
      <c r="A60" s="55"/>
      <c r="B60" s="97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9"/>
      <c r="FT60" s="61"/>
    </row>
    <row r="61" spans="1:176" s="60" customFormat="1" ht="18.600000000000001" thickBot="1">
      <c r="A61" s="55"/>
      <c r="B61" s="98" t="s">
        <v>94</v>
      </c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1"/>
      <c r="FT61" s="61">
        <f>[1]MENU!C65</f>
        <v>0</v>
      </c>
    </row>
    <row r="62" spans="1:176" s="60" customFormat="1" ht="18">
      <c r="A62" s="55"/>
      <c r="B62" s="96" t="s">
        <v>90</v>
      </c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7"/>
      <c r="FT62" s="61">
        <f>[1]MENU!C70</f>
        <v>0</v>
      </c>
    </row>
    <row r="63" spans="1:176" s="60" customFormat="1" ht="18">
      <c r="A63" s="55"/>
      <c r="B63" s="97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9"/>
      <c r="FT63" s="61"/>
    </row>
    <row r="64" spans="1:176" s="60" customFormat="1" ht="18.600000000000001" thickBot="1">
      <c r="A64" s="55"/>
      <c r="B64" s="98" t="s">
        <v>94</v>
      </c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1"/>
      <c r="FT64" s="61">
        <f>[1]MENU!C71</f>
        <v>0</v>
      </c>
    </row>
    <row r="65" spans="1:176" s="60" customFormat="1" ht="18">
      <c r="A65" s="55"/>
      <c r="B65" s="96" t="s">
        <v>91</v>
      </c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7"/>
      <c r="FT65" s="61">
        <f>[1]MENU!C72</f>
        <v>0</v>
      </c>
    </row>
    <row r="66" spans="1:176" s="60" customFormat="1" ht="18">
      <c r="A66" s="55"/>
      <c r="B66" s="97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9"/>
      <c r="FT66" s="61"/>
    </row>
    <row r="67" spans="1:176" s="60" customFormat="1" ht="18.600000000000001" thickBot="1">
      <c r="A67" s="55"/>
      <c r="B67" s="98" t="s">
        <v>94</v>
      </c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1"/>
      <c r="FT67" s="61"/>
    </row>
    <row r="68" spans="1:176" s="60" customFormat="1" ht="18">
      <c r="A68" s="55"/>
      <c r="B68" s="96" t="s">
        <v>92</v>
      </c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7"/>
      <c r="FT68" s="61"/>
    </row>
    <row r="69" spans="1:176" s="60" customFormat="1" ht="18">
      <c r="A69" s="55"/>
      <c r="B69" s="97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9"/>
      <c r="FT69" s="61"/>
    </row>
    <row r="70" spans="1:176" s="60" customFormat="1" ht="18.600000000000001" thickBot="1">
      <c r="A70" s="55"/>
      <c r="B70" s="98" t="s">
        <v>94</v>
      </c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1"/>
      <c r="FT70" s="61"/>
    </row>
    <row r="71" spans="1:176" s="60" customFormat="1" ht="18">
      <c r="A71" s="55"/>
      <c r="B71" s="96" t="s">
        <v>93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7"/>
      <c r="FT71" s="61"/>
    </row>
    <row r="72" spans="1:176" s="60" customFormat="1" ht="18">
      <c r="A72" s="55"/>
      <c r="B72" s="97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9"/>
      <c r="FT72" s="61"/>
    </row>
    <row r="73" spans="1:176" s="60" customFormat="1" ht="18.600000000000001" thickBot="1">
      <c r="A73" s="55"/>
      <c r="B73" s="98" t="s">
        <v>94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1"/>
      <c r="FT73" s="61"/>
    </row>
    <row r="74" spans="1:176" s="60" customFormat="1" ht="18">
      <c r="A74" s="55"/>
      <c r="B74" s="9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7"/>
      <c r="FT74" s="61"/>
    </row>
    <row r="75" spans="1:176" s="60" customFormat="1" ht="18">
      <c r="A75" s="55"/>
      <c r="B75" s="97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9"/>
      <c r="FT75" s="61"/>
    </row>
    <row r="76" spans="1:176" s="60" customFormat="1" ht="18.600000000000001" thickBot="1">
      <c r="A76" s="55"/>
      <c r="B76" s="98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1"/>
      <c r="FT76" s="61"/>
    </row>
    <row r="77" spans="1:176" s="60" customFormat="1" ht="18">
      <c r="A77" s="55"/>
      <c r="B77" s="9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7"/>
      <c r="FT77" s="61"/>
    </row>
    <row r="78" spans="1:176" s="60" customFormat="1" ht="18">
      <c r="A78" s="55"/>
      <c r="B78" s="97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9"/>
      <c r="FT78" s="61"/>
    </row>
    <row r="79" spans="1:176" s="60" customFormat="1" ht="18.600000000000001" thickBot="1">
      <c r="A79" s="55"/>
      <c r="B79" s="98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1"/>
      <c r="FT79" s="61"/>
    </row>
    <row r="80" spans="1:176" s="73" customFormat="1" ht="18">
      <c r="A80" s="55"/>
      <c r="B80" s="9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7"/>
      <c r="FT80" s="74"/>
    </row>
    <row r="81" spans="1:176" s="73" customFormat="1" ht="15.6">
      <c r="A81" s="66"/>
      <c r="B81" s="97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9"/>
      <c r="FT81" s="74"/>
    </row>
    <row r="82" spans="1:176" s="73" customFormat="1" ht="15.6" thickBot="1">
      <c r="A82" s="66"/>
      <c r="B82" s="98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1"/>
      <c r="FT82" s="74"/>
    </row>
    <row r="83" spans="1:176" s="73" customFormat="1" ht="15">
      <c r="A83" s="66"/>
      <c r="B83" s="101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3"/>
      <c r="FT83" s="74"/>
    </row>
    <row r="84" spans="1:176" s="73" customFormat="1">
      <c r="A84" s="66"/>
      <c r="B84" s="67" t="s">
        <v>67</v>
      </c>
      <c r="C84" s="68" t="str">
        <f>[1]CODES!B4</f>
        <v>M</v>
      </c>
      <c r="D84" s="69" t="str">
        <f>[1]CODES!C4</f>
        <v>6h - 13h</v>
      </c>
      <c r="E84" s="67"/>
      <c r="F84" s="67"/>
      <c r="G84" s="67"/>
      <c r="H84" s="67"/>
      <c r="I84" s="67"/>
      <c r="J84" s="68" t="str">
        <f>[1]CODES!B6</f>
        <v>J</v>
      </c>
      <c r="K84" s="69" t="str">
        <f>[1]CODES!C6</f>
        <v>6h - 13h et 17h - 21h</v>
      </c>
      <c r="L84" s="67"/>
      <c r="M84" s="67"/>
      <c r="N84" s="67"/>
      <c r="O84" s="67"/>
      <c r="P84" s="67"/>
      <c r="Q84" s="68" t="str">
        <f>[1]CODES!B8</f>
        <v>F Mobo</v>
      </c>
      <c r="R84" s="69">
        <f>[1]CODES!C8</f>
        <v>0</v>
      </c>
      <c r="S84" s="67"/>
      <c r="T84" s="67"/>
      <c r="U84" s="67"/>
      <c r="V84" s="67"/>
      <c r="W84" s="67"/>
      <c r="X84" s="68">
        <f>[1]CODES!B10</f>
        <v>0</v>
      </c>
      <c r="Y84" s="69">
        <f>[1]CODES!C10</f>
        <v>0</v>
      </c>
      <c r="Z84" s="67"/>
      <c r="AA84" s="67"/>
      <c r="AB84" s="67"/>
      <c r="AC84" s="67"/>
      <c r="AD84" s="67"/>
      <c r="AE84" s="68">
        <f>[1]CODES!B12</f>
        <v>0</v>
      </c>
      <c r="AF84" s="69">
        <f>[1]CODES!C12</f>
        <v>0</v>
      </c>
      <c r="AG84" s="69"/>
      <c r="FT84" s="74"/>
    </row>
    <row r="85" spans="1:176" s="73" customFormat="1">
      <c r="A85" s="66"/>
      <c r="B85" s="67" t="s">
        <v>68</v>
      </c>
      <c r="C85" s="68" t="str">
        <f>[1]CODES!B5</f>
        <v>S</v>
      </c>
      <c r="D85" s="69" t="str">
        <f>[1]CODES!C5</f>
        <v>17h - 21h</v>
      </c>
      <c r="E85" s="67"/>
      <c r="F85" s="67"/>
      <c r="G85" s="67"/>
      <c r="H85" s="67"/>
      <c r="I85" s="67"/>
      <c r="J85" s="68" t="str">
        <f>[1]CODES!B7</f>
        <v>F Int</v>
      </c>
      <c r="K85" s="70" t="str">
        <f>[1]CODES!C7</f>
        <v>prépa</v>
      </c>
      <c r="L85" s="67"/>
      <c r="M85" s="67"/>
      <c r="N85" s="67"/>
      <c r="O85" s="67"/>
      <c r="P85" s="67"/>
      <c r="Q85" s="68">
        <f>[1]CODES!B9</f>
        <v>0</v>
      </c>
      <c r="R85" s="69">
        <f>[1]CODES!C9</f>
        <v>0</v>
      </c>
      <c r="S85" s="67"/>
      <c r="T85" s="67"/>
      <c r="U85" s="67"/>
      <c r="V85" s="67"/>
      <c r="W85" s="67"/>
      <c r="X85" s="68">
        <f>[1]CODES!B11</f>
        <v>0</v>
      </c>
      <c r="Y85" s="69">
        <f>[1]CODES!C11</f>
        <v>0</v>
      </c>
      <c r="Z85" s="67"/>
      <c r="AA85" s="67"/>
      <c r="AB85" s="67"/>
      <c r="AC85" s="67"/>
      <c r="AD85" s="67"/>
      <c r="AE85" s="68">
        <f>[1]CODES!B13</f>
        <v>0</v>
      </c>
      <c r="AF85" s="69">
        <f>[1]CODES!C13</f>
        <v>0</v>
      </c>
      <c r="AG85" s="69"/>
      <c r="FT85" s="74"/>
    </row>
    <row r="86" spans="1:176" s="73" customFormat="1">
      <c r="A86" s="66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FT86" s="74"/>
    </row>
    <row r="87" spans="1:176" s="73" customFormat="1">
      <c r="A87" s="66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FT87" s="74"/>
    </row>
    <row r="88" spans="1:176" s="73" customFormat="1">
      <c r="A88" s="66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FT88" s="74"/>
    </row>
    <row r="89" spans="1:176" s="73" customFormat="1">
      <c r="A89" s="66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FT89" s="74"/>
    </row>
    <row r="90" spans="1:176" s="73" customFormat="1">
      <c r="A90" s="66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FT90" s="74"/>
    </row>
    <row r="91" spans="1:176" s="73" customFormat="1">
      <c r="A91" s="71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FT91" s="74"/>
    </row>
    <row r="92" spans="1:176" s="73" customFormat="1">
      <c r="A92" s="71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FT92" s="74"/>
    </row>
    <row r="93" spans="1:176" s="73" customFormat="1">
      <c r="A93" s="71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FT93" s="74"/>
    </row>
    <row r="94" spans="1:176" s="73" customFormat="1">
      <c r="A94" s="71"/>
      <c r="B94" s="72"/>
      <c r="FT94" s="74"/>
    </row>
    <row r="95" spans="1:176" s="73" customFormat="1">
      <c r="A95" s="71"/>
      <c r="B95" s="72"/>
      <c r="FT95" s="74"/>
    </row>
    <row r="96" spans="1:176" s="73" customFormat="1">
      <c r="A96" s="71"/>
      <c r="B96" s="72"/>
      <c r="FT96" s="74"/>
    </row>
    <row r="97" spans="1:176" s="73" customFormat="1">
      <c r="A97" s="71"/>
      <c r="B97" s="72"/>
      <c r="FT97" s="74"/>
    </row>
    <row r="98" spans="1:176" s="73" customFormat="1">
      <c r="A98" s="71"/>
      <c r="B98" s="72"/>
      <c r="FT98" s="74"/>
    </row>
    <row r="99" spans="1:176" s="73" customFormat="1">
      <c r="A99" s="71"/>
      <c r="B99" s="72"/>
      <c r="FT99" s="74"/>
    </row>
    <row r="100" spans="1:176" s="73" customFormat="1">
      <c r="A100" s="71"/>
      <c r="B100" s="72"/>
      <c r="FT100" s="74"/>
    </row>
    <row r="101" spans="1:176" s="73" customFormat="1">
      <c r="A101" s="51"/>
      <c r="B101" s="72"/>
      <c r="FT101" s="74"/>
    </row>
    <row r="102" spans="1:176" s="73" customFormat="1">
      <c r="A102" s="51"/>
      <c r="B102" s="72"/>
      <c r="FT102" s="74"/>
    </row>
    <row r="103" spans="1:176" s="73" customFormat="1">
      <c r="A103" s="51"/>
      <c r="B103" s="72"/>
      <c r="FT103" s="74"/>
    </row>
    <row r="104" spans="1:176" s="73" customFormat="1">
      <c r="A104" s="51"/>
      <c r="B104" s="72"/>
      <c r="FT104" s="74"/>
    </row>
    <row r="105" spans="1:176" s="73" customFormat="1">
      <c r="A105" s="51"/>
      <c r="B105" s="72"/>
      <c r="FT105" s="74"/>
    </row>
    <row r="106" spans="1:176" s="73" customFormat="1">
      <c r="A106" s="51"/>
      <c r="B106" s="72"/>
      <c r="FT106" s="74"/>
    </row>
    <row r="107" spans="1:176" s="73" customFormat="1">
      <c r="A107" s="51"/>
      <c r="B107" s="72"/>
      <c r="FT107" s="74"/>
    </row>
    <row r="108" spans="1:176" s="73" customFormat="1">
      <c r="A108" s="51"/>
      <c r="B108" s="72"/>
      <c r="FT108" s="74"/>
    </row>
    <row r="109" spans="1:176" s="73" customFormat="1">
      <c r="A109" s="51"/>
      <c r="B109" s="72"/>
      <c r="FT109" s="74"/>
    </row>
    <row r="110" spans="1:176" s="73" customFormat="1">
      <c r="A110" s="51"/>
      <c r="B110" s="72"/>
      <c r="FT110" s="74"/>
    </row>
    <row r="111" spans="1:176" s="73" customFormat="1">
      <c r="A111" s="51"/>
      <c r="B111" s="72"/>
      <c r="FT111" s="74"/>
    </row>
    <row r="112" spans="1:176" s="73" customFormat="1">
      <c r="A112" s="51"/>
      <c r="B112" s="72"/>
      <c r="FT112" s="74"/>
    </row>
    <row r="113" spans="1:176" s="73" customFormat="1">
      <c r="A113" s="51"/>
      <c r="B113" s="72"/>
      <c r="FT113" s="74"/>
    </row>
    <row r="114" spans="1:176" s="73" customFormat="1">
      <c r="A114" s="51"/>
      <c r="B114" s="72"/>
      <c r="FT114" s="74"/>
    </row>
    <row r="115" spans="1:176" s="73" customFormat="1">
      <c r="A115" s="51"/>
      <c r="B115" s="72"/>
      <c r="FT115" s="74"/>
    </row>
    <row r="116" spans="1:176" s="73" customFormat="1">
      <c r="A116" s="51"/>
      <c r="B116" s="72"/>
      <c r="FT116" s="74"/>
    </row>
    <row r="117" spans="1:176" s="73" customFormat="1">
      <c r="A117" s="51"/>
      <c r="B117" s="72"/>
      <c r="FT117" s="74"/>
    </row>
    <row r="118" spans="1:176" s="73" customFormat="1">
      <c r="A118" s="51"/>
      <c r="B118" s="72"/>
      <c r="FT118" s="74"/>
    </row>
    <row r="119" spans="1:176" s="73" customFormat="1">
      <c r="A119" s="51"/>
      <c r="B119" s="72"/>
      <c r="FT119" s="74"/>
    </row>
    <row r="120" spans="1:176" s="73" customFormat="1">
      <c r="A120" s="51"/>
      <c r="B120" s="72"/>
      <c r="FT120" s="74"/>
    </row>
    <row r="121" spans="1:176" s="73" customFormat="1">
      <c r="A121" s="51"/>
      <c r="B121" s="72"/>
      <c r="FT121" s="74"/>
    </row>
    <row r="122" spans="1:176" s="73" customFormat="1">
      <c r="A122" s="51"/>
      <c r="B122" s="72"/>
      <c r="FT122" s="74"/>
    </row>
    <row r="123" spans="1:176" s="73" customFormat="1">
      <c r="A123" s="51"/>
      <c r="B123" s="72"/>
      <c r="FT123" s="74"/>
    </row>
    <row r="124" spans="1:176" s="73" customFormat="1">
      <c r="A124" s="51"/>
      <c r="B124" s="72"/>
      <c r="FT124" s="74"/>
    </row>
    <row r="125" spans="1:176" s="73" customFormat="1">
      <c r="A125" s="51"/>
      <c r="B125" s="72"/>
      <c r="FT125" s="74"/>
    </row>
    <row r="126" spans="1:176" s="73" customFormat="1">
      <c r="A126" s="51"/>
      <c r="B126" s="72"/>
      <c r="FT126" s="74"/>
    </row>
    <row r="127" spans="1:176" s="73" customFormat="1">
      <c r="A127" s="51"/>
      <c r="B127" s="72"/>
      <c r="FT127" s="74"/>
    </row>
    <row r="128" spans="1:176" s="73" customFormat="1">
      <c r="A128" s="51"/>
      <c r="B128" s="72"/>
      <c r="FT128" s="74"/>
    </row>
    <row r="129" spans="1:176" s="73" customFormat="1">
      <c r="A129" s="51"/>
      <c r="B129" s="72"/>
      <c r="FT129" s="74"/>
    </row>
    <row r="130" spans="1:176" s="73" customFormat="1">
      <c r="A130" s="51"/>
      <c r="B130" s="72"/>
      <c r="FT130" s="74"/>
    </row>
    <row r="131" spans="1:176" s="73" customFormat="1">
      <c r="A131" s="51"/>
      <c r="B131" s="72"/>
      <c r="FT131" s="74"/>
    </row>
    <row r="132" spans="1:176" s="73" customFormat="1">
      <c r="A132" s="51"/>
      <c r="B132" s="72"/>
      <c r="FT132" s="74"/>
    </row>
    <row r="133" spans="1:176" s="73" customFormat="1">
      <c r="A133" s="51"/>
      <c r="B133" s="72"/>
      <c r="FT133" s="74"/>
    </row>
    <row r="134" spans="1:176" s="73" customFormat="1">
      <c r="A134" s="51"/>
      <c r="B134" s="72"/>
      <c r="FT134" s="74"/>
    </row>
    <row r="135" spans="1:176" s="73" customFormat="1">
      <c r="A135" s="51"/>
      <c r="B135" s="72"/>
      <c r="FT135" s="74"/>
    </row>
    <row r="136" spans="1:176" s="73" customFormat="1">
      <c r="A136" s="51"/>
      <c r="B136" s="72"/>
      <c r="FT136" s="74"/>
    </row>
    <row r="137" spans="1:176" s="73" customFormat="1">
      <c r="A137" s="51"/>
      <c r="B137" s="72"/>
      <c r="FT137" s="74"/>
    </row>
    <row r="138" spans="1:176" s="73" customFormat="1">
      <c r="A138" s="51"/>
      <c r="B138" s="72"/>
      <c r="FT138" s="74"/>
    </row>
    <row r="139" spans="1:176" s="73" customFormat="1">
      <c r="A139" s="51"/>
      <c r="B139" s="72"/>
      <c r="FT139" s="74"/>
    </row>
    <row r="140" spans="1:176" s="73" customFormat="1">
      <c r="A140" s="51"/>
      <c r="B140" s="72"/>
      <c r="FT140" s="74"/>
    </row>
    <row r="141" spans="1:176" s="73" customFormat="1">
      <c r="A141" s="51"/>
      <c r="B141" s="72"/>
      <c r="FT141" s="74"/>
    </row>
    <row r="142" spans="1:176" s="73" customFormat="1">
      <c r="A142" s="51"/>
      <c r="B142" s="72"/>
      <c r="FT142" s="74"/>
    </row>
    <row r="143" spans="1:176" s="73" customFormat="1">
      <c r="A143" s="51"/>
      <c r="B143" s="72"/>
      <c r="FT143" s="74"/>
    </row>
    <row r="144" spans="1:176" s="73" customFormat="1">
      <c r="A144" s="51"/>
      <c r="B144" s="72"/>
      <c r="FT144" s="74"/>
    </row>
    <row r="145" spans="1:176" s="73" customFormat="1">
      <c r="A145" s="51"/>
      <c r="B145" s="72"/>
      <c r="FT145" s="74"/>
    </row>
    <row r="146" spans="1:176" s="73" customFormat="1">
      <c r="A146" s="51"/>
      <c r="B146" s="72"/>
      <c r="FT146" s="74"/>
    </row>
    <row r="147" spans="1:176" s="73" customFormat="1">
      <c r="A147" s="51"/>
      <c r="B147" s="72"/>
      <c r="FT147" s="74"/>
    </row>
    <row r="148" spans="1:176" s="73" customFormat="1">
      <c r="A148" s="51"/>
      <c r="B148" s="72"/>
      <c r="FT148" s="74"/>
    </row>
    <row r="149" spans="1:176" s="73" customFormat="1">
      <c r="A149" s="51"/>
      <c r="B149" s="72"/>
      <c r="FT149" s="74"/>
    </row>
    <row r="150" spans="1:176" s="73" customFormat="1">
      <c r="A150" s="51"/>
      <c r="B150" s="72"/>
      <c r="FT150" s="74"/>
    </row>
    <row r="151" spans="1:176" s="73" customFormat="1">
      <c r="A151" s="51"/>
      <c r="B151" s="72"/>
      <c r="FT151" s="74"/>
    </row>
    <row r="152" spans="1:176" s="73" customFormat="1">
      <c r="A152" s="51"/>
      <c r="B152" s="72"/>
      <c r="FT152" s="74"/>
    </row>
    <row r="153" spans="1:176" s="73" customFormat="1">
      <c r="A153" s="51"/>
      <c r="B153" s="72"/>
      <c r="FT153" s="74"/>
    </row>
    <row r="154" spans="1:176" s="73" customFormat="1">
      <c r="A154" s="51"/>
      <c r="B154" s="72"/>
      <c r="FT154" s="74"/>
    </row>
    <row r="155" spans="1:176" s="73" customFormat="1">
      <c r="A155" s="51"/>
      <c r="B155" s="72"/>
      <c r="FT155" s="74"/>
    </row>
    <row r="156" spans="1:176" s="73" customFormat="1">
      <c r="A156" s="51"/>
      <c r="B156" s="72"/>
      <c r="FT156" s="74"/>
    </row>
    <row r="157" spans="1:176" s="73" customFormat="1">
      <c r="A157" s="51"/>
      <c r="B157" s="72"/>
      <c r="FT157" s="74"/>
    </row>
    <row r="158" spans="1:176" s="73" customFormat="1">
      <c r="A158" s="51"/>
      <c r="B158" s="72"/>
      <c r="FT158" s="74"/>
    </row>
    <row r="159" spans="1:176" s="73" customFormat="1">
      <c r="A159" s="51"/>
      <c r="B159" s="72"/>
      <c r="FT159" s="74"/>
    </row>
    <row r="160" spans="1:176" s="73" customFormat="1">
      <c r="A160" s="51"/>
      <c r="B160" s="72"/>
      <c r="FT160" s="74"/>
    </row>
    <row r="161" spans="1:176" s="73" customFormat="1">
      <c r="A161" s="51"/>
      <c r="B161" s="72"/>
      <c r="FT161" s="74"/>
    </row>
    <row r="162" spans="1:176" s="73" customFormat="1">
      <c r="A162" s="51"/>
      <c r="B162" s="72"/>
      <c r="FT162" s="74"/>
    </row>
    <row r="163" spans="1:176" s="73" customFormat="1">
      <c r="A163" s="51"/>
      <c r="B163" s="72"/>
      <c r="FT163" s="74"/>
    </row>
    <row r="164" spans="1:176" s="73" customFormat="1">
      <c r="A164" s="51"/>
      <c r="B164" s="72"/>
      <c r="FT164" s="74"/>
    </row>
    <row r="165" spans="1:176" s="73" customFormat="1">
      <c r="A165" s="51"/>
      <c r="B165" s="72"/>
      <c r="FT165" s="74"/>
    </row>
    <row r="166" spans="1:176" s="73" customFormat="1">
      <c r="A166" s="51"/>
      <c r="B166" s="72"/>
      <c r="FT166" s="74"/>
    </row>
    <row r="167" spans="1:176" s="73" customFormat="1">
      <c r="A167" s="51"/>
      <c r="B167" s="72"/>
      <c r="FT167" s="74"/>
    </row>
    <row r="168" spans="1:176" s="73" customFormat="1">
      <c r="A168" s="51"/>
      <c r="B168" s="72"/>
      <c r="FT168" s="74"/>
    </row>
    <row r="169" spans="1:176" s="73" customFormat="1">
      <c r="A169" s="51"/>
      <c r="B169" s="72"/>
      <c r="FT169" s="74"/>
    </row>
    <row r="170" spans="1:176" s="73" customFormat="1">
      <c r="A170" s="51"/>
      <c r="B170" s="72"/>
      <c r="FT170" s="74"/>
    </row>
    <row r="171" spans="1:176" s="73" customFormat="1">
      <c r="A171" s="51"/>
      <c r="B171" s="72"/>
      <c r="FT171" s="74"/>
    </row>
    <row r="172" spans="1:176" s="73" customFormat="1">
      <c r="A172" s="51"/>
      <c r="B172" s="72"/>
      <c r="FT172" s="74"/>
    </row>
    <row r="173" spans="1:176" s="73" customFormat="1">
      <c r="A173" s="51"/>
      <c r="B173" s="72"/>
      <c r="FT173" s="74"/>
    </row>
    <row r="174" spans="1:176" s="73" customFormat="1">
      <c r="A174" s="51"/>
      <c r="B174" s="72"/>
      <c r="FT174" s="74"/>
    </row>
    <row r="175" spans="1:176" s="73" customFormat="1">
      <c r="A175" s="51"/>
      <c r="B175" s="72"/>
      <c r="FT175" s="74"/>
    </row>
    <row r="176" spans="1:176" s="73" customFormat="1">
      <c r="A176" s="51"/>
      <c r="B176" s="72"/>
      <c r="FT176" s="74"/>
    </row>
    <row r="177" spans="1:176" s="73" customFormat="1">
      <c r="A177" s="51"/>
      <c r="B177" s="72"/>
      <c r="FT177" s="74"/>
    </row>
    <row r="178" spans="1:176" s="73" customFormat="1">
      <c r="A178" s="51"/>
      <c r="B178" s="72"/>
      <c r="FT178" s="74"/>
    </row>
    <row r="179" spans="1:176" s="73" customFormat="1">
      <c r="A179" s="51"/>
      <c r="B179" s="72"/>
      <c r="FT179" s="74"/>
    </row>
    <row r="180" spans="1:176" s="73" customFormat="1">
      <c r="A180" s="51"/>
      <c r="B180" s="72"/>
      <c r="FT180" s="74"/>
    </row>
    <row r="181" spans="1:176" s="73" customFormat="1">
      <c r="A181" s="51"/>
      <c r="B181" s="72"/>
      <c r="FT181" s="74"/>
    </row>
    <row r="182" spans="1:176" s="73" customFormat="1">
      <c r="A182" s="51"/>
      <c r="B182" s="72"/>
      <c r="FT182" s="74"/>
    </row>
    <row r="183" spans="1:176" s="73" customFormat="1">
      <c r="A183" s="51"/>
      <c r="B183" s="72"/>
      <c r="FT183" s="74"/>
    </row>
    <row r="184" spans="1:176" s="73" customFormat="1">
      <c r="A184" s="51"/>
      <c r="B184" s="72"/>
      <c r="FT184" s="74"/>
    </row>
    <row r="185" spans="1:176" s="73" customFormat="1">
      <c r="A185" s="51"/>
      <c r="B185" s="72"/>
      <c r="FT185" s="74"/>
    </row>
    <row r="186" spans="1:176" s="73" customFormat="1">
      <c r="A186" s="51"/>
      <c r="B186" s="72"/>
      <c r="FT186" s="74"/>
    </row>
    <row r="187" spans="1:176" s="73" customFormat="1">
      <c r="A187" s="51"/>
      <c r="B187" s="72"/>
      <c r="FT187" s="74"/>
    </row>
    <row r="188" spans="1:176" s="73" customFormat="1">
      <c r="A188" s="51"/>
      <c r="B188" s="72"/>
      <c r="FT188" s="74"/>
    </row>
    <row r="189" spans="1:176" s="73" customFormat="1">
      <c r="A189" s="51"/>
      <c r="B189" s="72"/>
      <c r="FT189" s="74"/>
    </row>
    <row r="190" spans="1:176" s="73" customFormat="1">
      <c r="A190" s="51"/>
      <c r="B190" s="72"/>
      <c r="FT190" s="74"/>
    </row>
    <row r="191" spans="1:176" s="73" customFormat="1">
      <c r="A191" s="51"/>
      <c r="B191" s="72"/>
      <c r="FT191" s="74"/>
    </row>
    <row r="192" spans="1:176" s="73" customFormat="1">
      <c r="A192" s="51"/>
      <c r="B192" s="72"/>
      <c r="FT192" s="74"/>
    </row>
    <row r="193" spans="1:176" s="73" customFormat="1">
      <c r="A193" s="51"/>
      <c r="B193" s="72"/>
      <c r="FT193" s="74"/>
    </row>
    <row r="194" spans="1:176" s="73" customFormat="1">
      <c r="A194" s="51"/>
      <c r="B194" s="72"/>
      <c r="FT194" s="74"/>
    </row>
    <row r="195" spans="1:176" s="73" customFormat="1">
      <c r="A195" s="51"/>
      <c r="B195" s="72"/>
      <c r="FT195" s="74"/>
    </row>
    <row r="196" spans="1:176" s="73" customFormat="1">
      <c r="A196" s="51"/>
      <c r="B196" s="72"/>
      <c r="FT196" s="74"/>
    </row>
    <row r="197" spans="1:176" s="73" customFormat="1">
      <c r="A197" s="51"/>
      <c r="B197" s="72"/>
      <c r="FT197" s="74"/>
    </row>
    <row r="198" spans="1:176" s="73" customFormat="1">
      <c r="A198" s="51"/>
      <c r="B198" s="72"/>
      <c r="FT198" s="74"/>
    </row>
    <row r="199" spans="1:176" s="73" customFormat="1">
      <c r="A199" s="51"/>
      <c r="B199" s="72"/>
      <c r="FT199" s="74"/>
    </row>
    <row r="200" spans="1:176" s="73" customFormat="1">
      <c r="A200" s="51"/>
      <c r="B200" s="72"/>
      <c r="FT200" s="74"/>
    </row>
    <row r="201" spans="1:176" s="73" customFormat="1">
      <c r="A201" s="51"/>
      <c r="B201" s="72"/>
      <c r="FT201" s="74"/>
    </row>
    <row r="202" spans="1:176" s="73" customFormat="1">
      <c r="A202" s="51"/>
      <c r="B202" s="72"/>
      <c r="FT202" s="74"/>
    </row>
    <row r="203" spans="1:176" s="73" customFormat="1">
      <c r="A203" s="51"/>
      <c r="B203" s="72"/>
      <c r="FT203" s="74"/>
    </row>
    <row r="204" spans="1:176" s="73" customFormat="1">
      <c r="A204" s="51"/>
      <c r="B204" s="72"/>
      <c r="FT204" s="74"/>
    </row>
    <row r="205" spans="1:176" s="73" customFormat="1">
      <c r="A205" s="51"/>
      <c r="B205" s="72"/>
      <c r="FT205" s="74"/>
    </row>
    <row r="206" spans="1:176" s="73" customFormat="1">
      <c r="A206" s="51"/>
      <c r="B206" s="72"/>
      <c r="FT206" s="74"/>
    </row>
    <row r="207" spans="1:176" s="73" customFormat="1">
      <c r="A207" s="51"/>
      <c r="B207" s="72"/>
      <c r="FT207" s="74"/>
    </row>
    <row r="208" spans="1:176" s="73" customFormat="1">
      <c r="A208" s="51"/>
      <c r="B208" s="72"/>
      <c r="FT208" s="74"/>
    </row>
    <row r="209" spans="1:176" s="73" customFormat="1">
      <c r="A209" s="51"/>
      <c r="B209" s="72"/>
      <c r="FT209" s="74"/>
    </row>
    <row r="210" spans="1:176" s="73" customFormat="1">
      <c r="A210" s="51"/>
      <c r="B210" s="72"/>
      <c r="FT210" s="74"/>
    </row>
    <row r="211" spans="1:176" s="73" customFormat="1">
      <c r="A211" s="51"/>
      <c r="B211" s="72"/>
      <c r="FT211" s="74"/>
    </row>
    <row r="212" spans="1:176" s="73" customFormat="1">
      <c r="A212" s="51"/>
      <c r="B212" s="72"/>
      <c r="FT212" s="74"/>
    </row>
    <row r="213" spans="1:176" s="73" customFormat="1">
      <c r="A213" s="51"/>
      <c r="B213" s="72"/>
      <c r="FT213" s="74"/>
    </row>
    <row r="214" spans="1:176" s="73" customFormat="1">
      <c r="A214" s="51"/>
      <c r="B214" s="72"/>
      <c r="FT214" s="74"/>
    </row>
    <row r="215" spans="1:176" s="73" customFormat="1">
      <c r="A215" s="51"/>
      <c r="B215" s="72"/>
      <c r="FT215" s="74"/>
    </row>
    <row r="216" spans="1:176" s="73" customFormat="1">
      <c r="A216" s="51"/>
      <c r="B216" s="72"/>
      <c r="FT216" s="74"/>
    </row>
    <row r="217" spans="1:176" s="73" customFormat="1">
      <c r="A217" s="51"/>
      <c r="B217" s="72"/>
      <c r="FT217" s="74"/>
    </row>
    <row r="218" spans="1:176" s="73" customFormat="1">
      <c r="A218" s="51"/>
      <c r="B218" s="72"/>
      <c r="FT218" s="74"/>
    </row>
    <row r="219" spans="1:176" s="73" customFormat="1">
      <c r="A219" s="51"/>
      <c r="B219" s="72"/>
      <c r="FT219" s="74"/>
    </row>
    <row r="220" spans="1:176" s="73" customFormat="1">
      <c r="A220" s="51"/>
      <c r="B220" s="72"/>
      <c r="FT220" s="74"/>
    </row>
    <row r="221" spans="1:176" s="73" customFormat="1">
      <c r="A221" s="51"/>
      <c r="B221" s="72"/>
      <c r="FT221" s="74"/>
    </row>
    <row r="222" spans="1:176" s="73" customFormat="1">
      <c r="A222" s="51"/>
      <c r="B222" s="72"/>
      <c r="FT222" s="74"/>
    </row>
    <row r="223" spans="1:176" s="73" customFormat="1">
      <c r="A223" s="51"/>
      <c r="B223" s="72"/>
      <c r="FT223" s="74"/>
    </row>
    <row r="224" spans="1:176" s="73" customFormat="1">
      <c r="A224" s="51"/>
      <c r="B224" s="72"/>
      <c r="FT224" s="74"/>
    </row>
    <row r="225" spans="1:176" s="73" customFormat="1">
      <c r="A225" s="51"/>
      <c r="B225" s="72"/>
      <c r="FT225" s="74"/>
    </row>
    <row r="226" spans="1:176" s="73" customFormat="1">
      <c r="A226" s="51"/>
      <c r="B226" s="72"/>
      <c r="FT226" s="74"/>
    </row>
    <row r="227" spans="1:176" s="73" customFormat="1">
      <c r="A227" s="51"/>
      <c r="B227" s="72"/>
      <c r="FT227" s="74"/>
    </row>
    <row r="228" spans="1:176" s="73" customFormat="1">
      <c r="A228" s="51"/>
      <c r="B228" s="72"/>
      <c r="FT228" s="74"/>
    </row>
    <row r="229" spans="1:176" s="73" customFormat="1">
      <c r="A229" s="51"/>
      <c r="B229" s="72"/>
      <c r="FT229" s="74"/>
    </row>
    <row r="230" spans="1:176" s="73" customFormat="1">
      <c r="A230" s="51"/>
      <c r="B230" s="72"/>
      <c r="FT230" s="74"/>
    </row>
    <row r="231" spans="1:176" s="73" customFormat="1">
      <c r="A231" s="51"/>
      <c r="B231" s="72"/>
      <c r="FT231" s="74"/>
    </row>
    <row r="232" spans="1:176" s="73" customFormat="1">
      <c r="A232" s="51"/>
      <c r="B232" s="72"/>
      <c r="FT232" s="74"/>
    </row>
    <row r="233" spans="1:176" s="73" customFormat="1">
      <c r="A233" s="51"/>
      <c r="B233" s="72"/>
      <c r="FT233" s="74"/>
    </row>
    <row r="234" spans="1:176" s="73" customFormat="1">
      <c r="A234" s="51"/>
      <c r="B234" s="72"/>
      <c r="FT234" s="74"/>
    </row>
    <row r="235" spans="1:176" s="73" customFormat="1">
      <c r="A235" s="51"/>
      <c r="B235" s="72"/>
      <c r="FT235" s="74"/>
    </row>
    <row r="236" spans="1:176" s="73" customFormat="1">
      <c r="A236" s="51"/>
      <c r="B236" s="72"/>
      <c r="FT236" s="74"/>
    </row>
    <row r="237" spans="1:176" s="73" customFormat="1">
      <c r="A237" s="51"/>
      <c r="B237" s="72"/>
      <c r="FT237" s="74"/>
    </row>
    <row r="238" spans="1:176" s="73" customFormat="1">
      <c r="A238" s="51"/>
      <c r="B238" s="72"/>
      <c r="FT238" s="74"/>
    </row>
    <row r="239" spans="1:176" s="73" customFormat="1">
      <c r="A239" s="51"/>
      <c r="B239" s="72"/>
      <c r="FT239" s="74"/>
    </row>
    <row r="240" spans="1:176" s="73" customFormat="1">
      <c r="A240" s="51"/>
      <c r="B240" s="72"/>
      <c r="FT240" s="74"/>
    </row>
    <row r="241" spans="1:176" s="73" customFormat="1">
      <c r="A241" s="51"/>
      <c r="B241" s="72"/>
      <c r="FT241" s="74"/>
    </row>
    <row r="242" spans="1:176" s="73" customFormat="1">
      <c r="A242" s="51"/>
      <c r="B242" s="72"/>
      <c r="FT242" s="74"/>
    </row>
    <row r="243" spans="1:176" s="73" customFormat="1">
      <c r="A243" s="51"/>
      <c r="B243" s="72"/>
      <c r="FT243" s="74"/>
    </row>
    <row r="244" spans="1:176" s="73" customFormat="1">
      <c r="A244" s="51"/>
      <c r="B244" s="72"/>
      <c r="FT244" s="74"/>
    </row>
    <row r="245" spans="1:176" s="73" customFormat="1">
      <c r="A245" s="51"/>
      <c r="B245" s="72"/>
      <c r="FT245" s="74"/>
    </row>
    <row r="246" spans="1:176" s="73" customFormat="1">
      <c r="A246" s="51"/>
      <c r="B246" s="72"/>
      <c r="FT246" s="74"/>
    </row>
    <row r="247" spans="1:176" s="73" customFormat="1">
      <c r="A247" s="51"/>
      <c r="B247" s="72"/>
      <c r="FT247" s="74"/>
    </row>
    <row r="248" spans="1:176" s="73" customFormat="1">
      <c r="A248" s="51"/>
      <c r="B248" s="72"/>
      <c r="FT248" s="74"/>
    </row>
    <row r="249" spans="1:176" s="73" customFormat="1">
      <c r="A249" s="51"/>
      <c r="B249" s="72"/>
      <c r="FT249" s="74"/>
    </row>
    <row r="250" spans="1:176" s="73" customFormat="1">
      <c r="A250" s="51"/>
      <c r="B250" s="72"/>
      <c r="FT250" s="74"/>
    </row>
    <row r="251" spans="1:176" s="73" customFormat="1">
      <c r="A251" s="51"/>
      <c r="B251" s="72"/>
      <c r="FT251" s="74"/>
    </row>
    <row r="252" spans="1:176" s="73" customFormat="1">
      <c r="A252" s="51"/>
      <c r="B252" s="72"/>
      <c r="FT252" s="74"/>
    </row>
    <row r="253" spans="1:176" s="73" customFormat="1">
      <c r="A253" s="51"/>
      <c r="B253" s="72"/>
      <c r="FT253" s="74"/>
    </row>
    <row r="254" spans="1:176" s="73" customFormat="1">
      <c r="A254" s="51"/>
      <c r="B254" s="72"/>
      <c r="FT254" s="74"/>
    </row>
    <row r="255" spans="1:176" s="73" customFormat="1">
      <c r="A255" s="51"/>
      <c r="B255" s="72"/>
      <c r="FT255" s="74"/>
    </row>
    <row r="256" spans="1:176" s="73" customFormat="1">
      <c r="A256" s="51"/>
      <c r="B256" s="72"/>
      <c r="FT256" s="74"/>
    </row>
    <row r="257" spans="1:176" s="73" customFormat="1">
      <c r="A257" s="51"/>
      <c r="B257" s="72"/>
      <c r="FT257" s="74"/>
    </row>
    <row r="258" spans="1:176" s="73" customFormat="1">
      <c r="A258" s="51"/>
      <c r="B258" s="72"/>
      <c r="FT258" s="74"/>
    </row>
    <row r="259" spans="1:176" s="73" customFormat="1">
      <c r="A259" s="51"/>
      <c r="B259" s="72"/>
      <c r="FT259" s="74"/>
    </row>
    <row r="260" spans="1:176" s="73" customFormat="1">
      <c r="A260" s="51"/>
      <c r="B260" s="72"/>
      <c r="FT260" s="74"/>
    </row>
    <row r="261" spans="1:176" s="73" customFormat="1">
      <c r="A261" s="51"/>
      <c r="B261" s="72"/>
      <c r="FT261" s="74"/>
    </row>
    <row r="262" spans="1:176" s="73" customFormat="1">
      <c r="A262" s="51"/>
      <c r="B262" s="72"/>
      <c r="FT262" s="74"/>
    </row>
    <row r="263" spans="1:176" s="73" customFormat="1">
      <c r="A263" s="51"/>
      <c r="B263" s="72"/>
      <c r="FT263" s="74"/>
    </row>
    <row r="264" spans="1:176" s="73" customFormat="1">
      <c r="A264" s="51"/>
      <c r="B264" s="72"/>
      <c r="FT264" s="74"/>
    </row>
    <row r="265" spans="1:176" s="73" customFormat="1">
      <c r="A265" s="51"/>
      <c r="B265" s="72"/>
      <c r="FT265" s="74"/>
    </row>
    <row r="266" spans="1:176" s="73" customFormat="1">
      <c r="A266" s="51"/>
      <c r="B266" s="72"/>
      <c r="FT266" s="74"/>
    </row>
    <row r="267" spans="1:176" s="73" customFormat="1">
      <c r="A267" s="51"/>
      <c r="B267" s="72"/>
      <c r="FT267" s="74"/>
    </row>
    <row r="268" spans="1:176" s="73" customFormat="1">
      <c r="A268" s="51"/>
      <c r="B268" s="72"/>
      <c r="FT268" s="74"/>
    </row>
    <row r="269" spans="1:176" s="73" customFormat="1">
      <c r="A269" s="51"/>
      <c r="B269" s="72"/>
      <c r="FT269" s="74"/>
    </row>
    <row r="270" spans="1:176" s="73" customFormat="1">
      <c r="A270" s="51"/>
      <c r="B270" s="72"/>
      <c r="FT270" s="74"/>
    </row>
    <row r="271" spans="1:176" s="73" customFormat="1">
      <c r="A271" s="51"/>
      <c r="B271" s="72"/>
      <c r="FT271" s="74"/>
    </row>
    <row r="272" spans="1:176" s="73" customFormat="1">
      <c r="A272" s="51"/>
      <c r="B272" s="72"/>
      <c r="FT272" s="74"/>
    </row>
    <row r="273" spans="1:176" s="73" customFormat="1">
      <c r="A273" s="51"/>
      <c r="B273" s="72"/>
      <c r="FT273" s="74"/>
    </row>
    <row r="274" spans="1:176" s="73" customFormat="1">
      <c r="A274" s="51"/>
      <c r="B274" s="72"/>
      <c r="FT274" s="74"/>
    </row>
    <row r="275" spans="1:176" s="73" customFormat="1">
      <c r="A275" s="51"/>
      <c r="B275" s="72"/>
      <c r="FT275" s="74"/>
    </row>
    <row r="276" spans="1:176" s="73" customFormat="1">
      <c r="A276" s="51"/>
      <c r="B276" s="72"/>
      <c r="FT276" s="74"/>
    </row>
    <row r="277" spans="1:176" s="73" customFormat="1">
      <c r="A277" s="51"/>
      <c r="B277" s="72"/>
      <c r="FT277" s="74"/>
    </row>
    <row r="278" spans="1:176" s="73" customFormat="1">
      <c r="A278" s="51"/>
      <c r="B278" s="72"/>
      <c r="FT278" s="74"/>
    </row>
    <row r="279" spans="1:176" s="73" customFormat="1">
      <c r="A279" s="51"/>
      <c r="B279" s="72"/>
      <c r="FT279" s="74"/>
    </row>
    <row r="280" spans="1:176" s="73" customFormat="1">
      <c r="A280" s="51"/>
      <c r="B280" s="72"/>
      <c r="FT280" s="74"/>
    </row>
    <row r="281" spans="1:176" s="73" customFormat="1">
      <c r="A281" s="51"/>
      <c r="B281" s="72"/>
      <c r="FT281" s="74"/>
    </row>
    <row r="282" spans="1:176" s="73" customFormat="1">
      <c r="A282" s="51"/>
      <c r="B282" s="72"/>
      <c r="FT282" s="74"/>
    </row>
    <row r="283" spans="1:176" s="73" customFormat="1">
      <c r="A283" s="51"/>
      <c r="B283" s="72"/>
      <c r="FT283" s="74"/>
    </row>
    <row r="284" spans="1:176" s="73" customFormat="1">
      <c r="A284" s="51"/>
      <c r="B284" s="72"/>
      <c r="FT284" s="74"/>
    </row>
    <row r="285" spans="1:176" s="73" customFormat="1">
      <c r="A285" s="51"/>
      <c r="B285" s="72"/>
      <c r="FT285" s="74"/>
    </row>
    <row r="286" spans="1:176" s="73" customFormat="1">
      <c r="A286" s="51"/>
      <c r="B286" s="72"/>
      <c r="FT286" s="74"/>
    </row>
    <row r="287" spans="1:176" s="73" customFormat="1">
      <c r="A287" s="51"/>
      <c r="B287" s="72"/>
      <c r="FT287" s="74"/>
    </row>
    <row r="288" spans="1:176" s="73" customFormat="1">
      <c r="A288" s="51"/>
      <c r="B288" s="72"/>
      <c r="FT288" s="74"/>
    </row>
    <row r="289" spans="1:176" s="73" customFormat="1">
      <c r="A289" s="51"/>
      <c r="B289" s="72"/>
      <c r="FT289" s="74"/>
    </row>
    <row r="290" spans="1:176" s="73" customFormat="1">
      <c r="A290" s="51"/>
      <c r="B290" s="72"/>
      <c r="FT290" s="74"/>
    </row>
    <row r="291" spans="1:176" s="73" customFormat="1">
      <c r="A291" s="51"/>
      <c r="B291" s="72"/>
      <c r="FT291" s="74"/>
    </row>
    <row r="292" spans="1:176" s="73" customFormat="1">
      <c r="A292" s="51"/>
      <c r="B292" s="72"/>
      <c r="FT292" s="74"/>
    </row>
    <row r="293" spans="1:176" s="73" customFormat="1">
      <c r="A293" s="51"/>
      <c r="B293" s="72"/>
      <c r="FT293" s="74"/>
    </row>
    <row r="294" spans="1:176" s="73" customFormat="1">
      <c r="A294" s="51"/>
      <c r="B294" s="72"/>
      <c r="FT294" s="74"/>
    </row>
    <row r="295" spans="1:176" s="73" customFormat="1">
      <c r="A295" s="51"/>
      <c r="B295" s="72"/>
      <c r="FT295" s="74"/>
    </row>
    <row r="296" spans="1:176" s="73" customFormat="1">
      <c r="A296" s="51"/>
      <c r="B296" s="72"/>
      <c r="FT296" s="74"/>
    </row>
    <row r="297" spans="1:176" s="73" customFormat="1">
      <c r="A297" s="51"/>
      <c r="B297" s="72"/>
      <c r="FT297" s="74"/>
    </row>
    <row r="298" spans="1:176" s="73" customFormat="1">
      <c r="A298" s="51"/>
      <c r="B298" s="72"/>
      <c r="FT298" s="74"/>
    </row>
    <row r="299" spans="1:176" s="73" customFormat="1">
      <c r="A299" s="51"/>
      <c r="B299" s="72"/>
      <c r="FT299" s="74"/>
    </row>
    <row r="300" spans="1:176" s="73" customFormat="1">
      <c r="A300" s="51"/>
      <c r="B300" s="72"/>
      <c r="FT300" s="74"/>
    </row>
    <row r="301" spans="1:176" s="73" customFormat="1">
      <c r="A301" s="51"/>
      <c r="B301" s="72"/>
      <c r="FT301" s="74"/>
    </row>
    <row r="302" spans="1:176" s="73" customFormat="1">
      <c r="A302" s="51"/>
      <c r="B302" s="72"/>
      <c r="FT302" s="74"/>
    </row>
    <row r="303" spans="1:176" s="73" customFormat="1">
      <c r="A303" s="51"/>
      <c r="B303" s="72"/>
      <c r="FT303" s="74"/>
    </row>
    <row r="304" spans="1:176" s="73" customFormat="1">
      <c r="A304" s="51"/>
      <c r="B304" s="72"/>
      <c r="FT304" s="74"/>
    </row>
    <row r="305" spans="1:176" s="73" customFormat="1">
      <c r="A305" s="51"/>
      <c r="B305" s="72"/>
      <c r="FT305" s="74"/>
    </row>
    <row r="306" spans="1:176" s="73" customFormat="1">
      <c r="A306" s="51"/>
      <c r="B306" s="72"/>
      <c r="FT306" s="74"/>
    </row>
    <row r="307" spans="1:176" s="73" customFormat="1">
      <c r="A307" s="51"/>
      <c r="B307" s="72"/>
      <c r="FT307" s="74"/>
    </row>
    <row r="308" spans="1:176" s="73" customFormat="1">
      <c r="A308" s="51"/>
      <c r="B308" s="72"/>
      <c r="FT308" s="74"/>
    </row>
    <row r="309" spans="1:176" s="73" customFormat="1">
      <c r="A309" s="51"/>
      <c r="B309" s="72"/>
      <c r="FT309" s="74"/>
    </row>
    <row r="310" spans="1:176" s="73" customFormat="1">
      <c r="A310" s="51"/>
      <c r="B310" s="72"/>
      <c r="FT310" s="74"/>
    </row>
    <row r="311" spans="1:176" s="73" customFormat="1">
      <c r="A311" s="51"/>
      <c r="B311" s="72"/>
      <c r="FT311" s="74"/>
    </row>
    <row r="312" spans="1:176" s="73" customFormat="1">
      <c r="A312" s="51"/>
      <c r="B312" s="72"/>
      <c r="FT312" s="74"/>
    </row>
    <row r="313" spans="1:176" s="73" customFormat="1">
      <c r="A313" s="51"/>
      <c r="B313" s="72"/>
      <c r="FT313" s="74"/>
    </row>
    <row r="314" spans="1:176" s="73" customFormat="1">
      <c r="A314" s="51"/>
      <c r="B314" s="72"/>
      <c r="FT314" s="74"/>
    </row>
    <row r="315" spans="1:176" s="73" customFormat="1">
      <c r="A315" s="51"/>
      <c r="B315" s="72"/>
      <c r="FT315" s="74"/>
    </row>
    <row r="316" spans="1:176" s="73" customFormat="1">
      <c r="A316" s="51"/>
      <c r="B316" s="72"/>
      <c r="FT316" s="74"/>
    </row>
    <row r="317" spans="1:176" s="73" customFormat="1">
      <c r="A317" s="51"/>
      <c r="B317" s="72"/>
      <c r="FT317" s="74"/>
    </row>
    <row r="318" spans="1:176" s="73" customFormat="1">
      <c r="A318" s="51"/>
      <c r="B318" s="72"/>
      <c r="FT318" s="74"/>
    </row>
    <row r="319" spans="1:176" s="73" customFormat="1">
      <c r="A319" s="51"/>
      <c r="B319" s="72"/>
      <c r="FT319" s="74"/>
    </row>
    <row r="320" spans="1:176" s="73" customFormat="1">
      <c r="A320" s="51"/>
      <c r="B320" s="72"/>
      <c r="FT320" s="74"/>
    </row>
    <row r="321" spans="1:176" s="73" customFormat="1">
      <c r="A321" s="51"/>
      <c r="B321" s="72"/>
      <c r="FT321" s="74"/>
    </row>
    <row r="322" spans="1:176" s="73" customFormat="1">
      <c r="A322" s="51"/>
      <c r="B322" s="72"/>
      <c r="FT322" s="74"/>
    </row>
    <row r="323" spans="1:176" s="73" customFormat="1">
      <c r="A323" s="51"/>
      <c r="B323" s="72"/>
      <c r="FT323" s="74"/>
    </row>
    <row r="324" spans="1:176" s="73" customFormat="1">
      <c r="A324" s="51"/>
      <c r="B324" s="72"/>
      <c r="FT324" s="74"/>
    </row>
    <row r="325" spans="1:176" s="73" customFormat="1">
      <c r="A325" s="51"/>
      <c r="B325" s="72"/>
      <c r="FT325" s="74"/>
    </row>
    <row r="326" spans="1:176" s="73" customFormat="1">
      <c r="A326" s="51"/>
      <c r="B326" s="72"/>
      <c r="FT326" s="74"/>
    </row>
    <row r="327" spans="1:176" s="73" customFormat="1">
      <c r="A327" s="51"/>
      <c r="B327" s="72"/>
      <c r="FT327" s="74"/>
    </row>
    <row r="328" spans="1:176" s="73" customFormat="1">
      <c r="A328" s="51"/>
      <c r="B328" s="72"/>
      <c r="FT328" s="74"/>
    </row>
    <row r="329" spans="1:176" s="73" customFormat="1">
      <c r="A329" s="51"/>
      <c r="B329" s="72"/>
      <c r="FT329" s="74"/>
    </row>
    <row r="330" spans="1:176" s="73" customFormat="1">
      <c r="A330" s="51"/>
      <c r="B330" s="72"/>
      <c r="FT330" s="74"/>
    </row>
    <row r="331" spans="1:176" s="73" customFormat="1">
      <c r="A331" s="51"/>
      <c r="B331" s="72"/>
      <c r="FT331" s="74"/>
    </row>
    <row r="332" spans="1:176" s="73" customFormat="1">
      <c r="A332" s="51"/>
      <c r="B332" s="72"/>
      <c r="FT332" s="74"/>
    </row>
    <row r="333" spans="1:176" s="73" customFormat="1">
      <c r="A333" s="51"/>
      <c r="B333" s="72"/>
      <c r="FT333" s="74"/>
    </row>
    <row r="334" spans="1:176" s="73" customFormat="1">
      <c r="A334" s="51"/>
      <c r="B334" s="72"/>
      <c r="FT334" s="74"/>
    </row>
    <row r="335" spans="1:176" s="73" customFormat="1">
      <c r="A335" s="51"/>
      <c r="B335" s="72"/>
      <c r="FT335" s="74"/>
    </row>
    <row r="336" spans="1:176" s="73" customFormat="1">
      <c r="A336" s="51"/>
      <c r="B336" s="72"/>
      <c r="FT336" s="74"/>
    </row>
    <row r="337" spans="1:176" s="73" customFormat="1">
      <c r="A337" s="51"/>
      <c r="B337" s="72"/>
      <c r="FT337" s="74"/>
    </row>
    <row r="338" spans="1:176" s="73" customFormat="1">
      <c r="A338" s="51"/>
      <c r="B338" s="72"/>
      <c r="FT338" s="74"/>
    </row>
    <row r="339" spans="1:176" s="73" customFormat="1">
      <c r="A339" s="51"/>
      <c r="B339" s="72"/>
      <c r="FT339" s="74"/>
    </row>
    <row r="340" spans="1:176" s="73" customFormat="1">
      <c r="A340" s="51"/>
      <c r="B340" s="72"/>
      <c r="FT340" s="74"/>
    </row>
    <row r="341" spans="1:176" s="73" customFormat="1">
      <c r="A341" s="51"/>
      <c r="B341" s="72"/>
      <c r="FT341" s="74"/>
    </row>
    <row r="342" spans="1:176" s="73" customFormat="1">
      <c r="A342" s="51"/>
      <c r="B342" s="72"/>
      <c r="FT342" s="74"/>
    </row>
    <row r="343" spans="1:176" s="73" customFormat="1">
      <c r="A343" s="51"/>
      <c r="B343" s="72"/>
      <c r="FT343" s="74"/>
    </row>
    <row r="344" spans="1:176" s="73" customFormat="1">
      <c r="A344" s="51"/>
      <c r="B344" s="72"/>
      <c r="FT344" s="74"/>
    </row>
    <row r="345" spans="1:176" s="73" customFormat="1">
      <c r="A345" s="51"/>
      <c r="B345" s="72"/>
      <c r="FT345" s="74"/>
    </row>
    <row r="346" spans="1:176" s="73" customFormat="1">
      <c r="A346" s="51"/>
      <c r="B346" s="72"/>
      <c r="FT346" s="74"/>
    </row>
    <row r="347" spans="1:176" s="73" customFormat="1">
      <c r="A347" s="51"/>
      <c r="B347" s="72"/>
      <c r="FT347" s="74"/>
    </row>
    <row r="348" spans="1:176" s="73" customFormat="1">
      <c r="A348" s="51"/>
      <c r="B348" s="72"/>
      <c r="FT348" s="74"/>
    </row>
    <row r="349" spans="1:176">
      <c r="B349" s="72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</row>
    <row r="350" spans="1:176">
      <c r="B350" s="72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</row>
    <row r="351" spans="1:176">
      <c r="B351" s="72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</row>
    <row r="352" spans="1:176">
      <c r="B352" s="72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</row>
    <row r="353" spans="2:33">
      <c r="B353" s="72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</row>
    <row r="354" spans="2:33">
      <c r="B354" s="72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</row>
    <row r="355" spans="2:33">
      <c r="B355" s="72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</row>
    <row r="356" spans="2:33">
      <c r="B356" s="72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</row>
    <row r="357" spans="2:33">
      <c r="B357" s="72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</row>
    <row r="358" spans="2:33">
      <c r="B358" s="72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</row>
    <row r="359" spans="2:33">
      <c r="B359" s="72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</row>
    <row r="360" spans="2:33">
      <c r="B360" s="72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</row>
    <row r="361" spans="2:33">
      <c r="B361" s="72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</row>
    <row r="362" spans="2:33">
      <c r="B362" s="72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</row>
    <row r="1167" spans="34:175">
      <c r="AH1167" s="53">
        <v>0</v>
      </c>
      <c r="AI1167" s="53">
        <v>0</v>
      </c>
      <c r="AJ1167" s="53">
        <v>0</v>
      </c>
      <c r="AK1167" s="53">
        <v>0</v>
      </c>
      <c r="AL1167" s="53">
        <v>0</v>
      </c>
      <c r="AM1167" s="53">
        <v>0</v>
      </c>
      <c r="AN1167" s="53">
        <v>0</v>
      </c>
      <c r="AO1167" s="53">
        <v>0</v>
      </c>
      <c r="AP1167" s="53">
        <v>0</v>
      </c>
      <c r="AQ1167" s="53">
        <v>0</v>
      </c>
      <c r="AR1167" s="53">
        <v>0</v>
      </c>
      <c r="AS1167" s="53">
        <v>0</v>
      </c>
      <c r="AT1167" s="53">
        <v>0</v>
      </c>
      <c r="AU1167" s="53">
        <v>0</v>
      </c>
      <c r="AV1167" s="53">
        <v>0</v>
      </c>
      <c r="AW1167" s="53">
        <v>0</v>
      </c>
      <c r="AX1167" s="53">
        <v>0</v>
      </c>
      <c r="AY1167" s="53">
        <v>0</v>
      </c>
      <c r="AZ1167" s="53">
        <v>0</v>
      </c>
      <c r="BA1167" s="53">
        <v>0</v>
      </c>
      <c r="BB1167" s="53">
        <v>0</v>
      </c>
      <c r="BC1167" s="53">
        <v>0</v>
      </c>
      <c r="BD1167" s="53">
        <v>0</v>
      </c>
      <c r="BE1167" s="53">
        <v>0</v>
      </c>
      <c r="BF1167" s="53">
        <v>0</v>
      </c>
      <c r="BG1167" s="53">
        <v>0</v>
      </c>
      <c r="BH1167" s="53">
        <v>0</v>
      </c>
      <c r="BI1167" s="53">
        <v>0</v>
      </c>
      <c r="BJ1167" s="53">
        <v>0</v>
      </c>
      <c r="BK1167" s="53">
        <v>0</v>
      </c>
      <c r="BL1167" s="53">
        <v>0</v>
      </c>
      <c r="BM1167" s="53">
        <v>0</v>
      </c>
      <c r="BN1167" s="53">
        <v>0</v>
      </c>
      <c r="BO1167" s="53">
        <v>0</v>
      </c>
      <c r="BP1167" s="53">
        <v>0</v>
      </c>
      <c r="BQ1167" s="53">
        <v>0</v>
      </c>
      <c r="BR1167" s="53">
        <v>0</v>
      </c>
      <c r="BS1167" s="53">
        <v>0</v>
      </c>
      <c r="BT1167" s="53">
        <v>0</v>
      </c>
      <c r="BU1167" s="53">
        <v>0</v>
      </c>
      <c r="BV1167" s="53">
        <v>0</v>
      </c>
      <c r="BW1167" s="53">
        <v>0</v>
      </c>
      <c r="BX1167" s="53">
        <v>0</v>
      </c>
      <c r="BY1167" s="53">
        <v>0</v>
      </c>
      <c r="BZ1167" s="53">
        <v>0</v>
      </c>
      <c r="CA1167" s="53">
        <v>0</v>
      </c>
      <c r="CB1167" s="53">
        <v>0</v>
      </c>
      <c r="CC1167" s="53">
        <v>0</v>
      </c>
      <c r="CD1167" s="53">
        <v>0</v>
      </c>
      <c r="CE1167" s="53">
        <v>0</v>
      </c>
      <c r="CF1167" s="53">
        <v>0</v>
      </c>
      <c r="CG1167" s="53">
        <v>0</v>
      </c>
      <c r="CH1167" s="53">
        <v>0</v>
      </c>
      <c r="CI1167" s="53">
        <v>0</v>
      </c>
      <c r="CJ1167" s="53">
        <v>0</v>
      </c>
      <c r="CK1167" s="53">
        <v>0</v>
      </c>
      <c r="CL1167" s="53">
        <v>0</v>
      </c>
      <c r="CM1167" s="53">
        <v>0</v>
      </c>
      <c r="CN1167" s="53">
        <v>0</v>
      </c>
      <c r="CO1167" s="53">
        <v>0</v>
      </c>
      <c r="CP1167" s="53">
        <v>0</v>
      </c>
      <c r="CQ1167" s="53">
        <v>0</v>
      </c>
      <c r="CR1167" s="53">
        <v>0</v>
      </c>
      <c r="CS1167" s="53">
        <v>0</v>
      </c>
      <c r="CT1167" s="53">
        <v>0</v>
      </c>
      <c r="CU1167" s="53">
        <v>0</v>
      </c>
      <c r="CV1167" s="53">
        <v>0</v>
      </c>
      <c r="CW1167" s="53">
        <v>0</v>
      </c>
      <c r="CX1167" s="53">
        <v>0</v>
      </c>
      <c r="CY1167" s="53">
        <v>0</v>
      </c>
      <c r="CZ1167" s="53">
        <v>0</v>
      </c>
      <c r="DA1167" s="53">
        <v>0</v>
      </c>
      <c r="DB1167" s="53">
        <v>0</v>
      </c>
      <c r="DC1167" s="53">
        <v>0</v>
      </c>
      <c r="DD1167" s="53">
        <v>0</v>
      </c>
      <c r="DE1167" s="53">
        <v>0</v>
      </c>
      <c r="DF1167" s="53">
        <v>0</v>
      </c>
      <c r="DG1167" s="53">
        <v>0</v>
      </c>
      <c r="DH1167" s="53">
        <v>0</v>
      </c>
      <c r="DI1167" s="53">
        <v>0</v>
      </c>
      <c r="DJ1167" s="53">
        <v>0</v>
      </c>
      <c r="DK1167" s="53">
        <v>0</v>
      </c>
      <c r="DL1167" s="53">
        <v>0</v>
      </c>
      <c r="DM1167" s="53">
        <v>0</v>
      </c>
      <c r="DN1167" s="53">
        <v>0</v>
      </c>
      <c r="DO1167" s="53">
        <v>0</v>
      </c>
      <c r="DP1167" s="53">
        <v>0</v>
      </c>
      <c r="DQ1167" s="53">
        <v>0</v>
      </c>
      <c r="DR1167" s="53">
        <v>0</v>
      </c>
      <c r="DS1167" s="53">
        <v>0</v>
      </c>
      <c r="DT1167" s="53">
        <v>0</v>
      </c>
      <c r="DU1167" s="53">
        <v>0</v>
      </c>
      <c r="DV1167" s="53">
        <v>0</v>
      </c>
      <c r="DW1167" s="53">
        <v>0</v>
      </c>
      <c r="DX1167" s="53">
        <v>0</v>
      </c>
      <c r="DY1167" s="53">
        <v>0</v>
      </c>
      <c r="DZ1167" s="53">
        <v>0</v>
      </c>
      <c r="EA1167" s="53">
        <v>0</v>
      </c>
      <c r="EB1167" s="53">
        <v>0</v>
      </c>
      <c r="EC1167" s="53">
        <v>0</v>
      </c>
      <c r="ED1167" s="53">
        <v>0</v>
      </c>
      <c r="EE1167" s="53">
        <v>0</v>
      </c>
      <c r="EF1167" s="53">
        <v>0</v>
      </c>
      <c r="EG1167" s="53">
        <v>0</v>
      </c>
      <c r="EH1167" s="53">
        <v>0</v>
      </c>
      <c r="EI1167" s="53">
        <v>0</v>
      </c>
      <c r="EJ1167" s="53">
        <v>0</v>
      </c>
      <c r="EK1167" s="53">
        <v>0</v>
      </c>
      <c r="EL1167" s="53">
        <v>0</v>
      </c>
      <c r="EM1167" s="53">
        <v>0</v>
      </c>
      <c r="EN1167" s="53">
        <v>0</v>
      </c>
      <c r="EO1167" s="53">
        <v>0</v>
      </c>
      <c r="EP1167" s="53">
        <v>0</v>
      </c>
      <c r="EQ1167" s="53">
        <v>0</v>
      </c>
      <c r="ER1167" s="53">
        <v>0</v>
      </c>
      <c r="ES1167" s="53">
        <v>0</v>
      </c>
      <c r="ET1167" s="53">
        <v>0</v>
      </c>
      <c r="EU1167" s="53">
        <v>0</v>
      </c>
      <c r="EV1167" s="53">
        <v>0</v>
      </c>
      <c r="EW1167" s="53">
        <v>0</v>
      </c>
      <c r="EX1167" s="53">
        <v>0</v>
      </c>
      <c r="EY1167" s="53">
        <v>0</v>
      </c>
      <c r="EZ1167" s="53">
        <v>0</v>
      </c>
      <c r="FA1167" s="53">
        <v>0</v>
      </c>
      <c r="FB1167" s="53">
        <v>0</v>
      </c>
      <c r="FC1167" s="53">
        <v>0</v>
      </c>
      <c r="FD1167" s="53">
        <v>0</v>
      </c>
      <c r="FE1167" s="53">
        <v>0</v>
      </c>
      <c r="FF1167" s="53">
        <v>0</v>
      </c>
      <c r="FG1167" s="53">
        <v>0</v>
      </c>
      <c r="FH1167" s="53">
        <v>0</v>
      </c>
      <c r="FI1167" s="53">
        <v>0</v>
      </c>
      <c r="FJ1167" s="53">
        <v>0</v>
      </c>
      <c r="FK1167" s="53">
        <v>0</v>
      </c>
      <c r="FL1167" s="53">
        <v>0</v>
      </c>
      <c r="FM1167" s="53">
        <v>0</v>
      </c>
      <c r="FN1167" s="53">
        <v>0</v>
      </c>
      <c r="FO1167" s="53">
        <v>0</v>
      </c>
      <c r="FP1167" s="53">
        <v>0</v>
      </c>
      <c r="FQ1167" s="53">
        <v>0</v>
      </c>
      <c r="FR1167" s="53">
        <v>0</v>
      </c>
      <c r="FS1167" s="53">
        <v>0</v>
      </c>
    </row>
  </sheetData>
  <mergeCells count="1">
    <mergeCell ref="B3:B4"/>
  </mergeCells>
  <conditionalFormatting sqref="C5:AG82">
    <cfRule type="expression" dxfId="95" priority="25">
      <formula>WEEKDAY(C$3,2)=1</formula>
    </cfRule>
  </conditionalFormatting>
  <conditionalFormatting sqref="C8:AG9 C11:AG12 C14:AG15 C17:AG18 C20:AG21 C23:AG24 C26:AG27 C29:AG30 C32:AG33 C35:AG36 C38:AG39 C41:AG42 C44:AG45 C47:AG48 C50:AG51 C53:AG54 C56:AG57 C59:AG60 C62:AG63 C65:AG66 C68:AG69 C71:AG72 C74:AG75 C77:AG78 C80:AG81 C5:AG6">
    <cfRule type="cellIs" dxfId="94" priority="4" operator="equal">
      <formula>$AI$31</formula>
    </cfRule>
    <cfRule type="cellIs" dxfId="93" priority="5" operator="equal">
      <formula>$AI$23</formula>
    </cfRule>
    <cfRule type="cellIs" dxfId="92" priority="6" operator="equal">
      <formula>$AI$22</formula>
    </cfRule>
    <cfRule type="cellIs" dxfId="91" priority="7" operator="equal">
      <formula>$AI$21</formula>
    </cfRule>
    <cfRule type="cellIs" dxfId="90" priority="8" operator="equal">
      <formula>$AI$20</formula>
    </cfRule>
    <cfRule type="cellIs" dxfId="89" priority="9" operator="equal">
      <formula>$AI$19</formula>
    </cfRule>
    <cfRule type="cellIs" dxfId="88" priority="10" operator="equal">
      <formula>$AI$18</formula>
    </cfRule>
    <cfRule type="cellIs" dxfId="87" priority="11" operator="equal">
      <formula>$AI$17</formula>
    </cfRule>
    <cfRule type="cellIs" dxfId="86" priority="12" operator="equal">
      <formula>$AI$16</formula>
    </cfRule>
    <cfRule type="cellIs" dxfId="85" priority="13" operator="equal">
      <formula>$AI$15</formula>
    </cfRule>
    <cfRule type="cellIs" dxfId="84" priority="14" operator="equal">
      <formula>$AI$14</formula>
    </cfRule>
    <cfRule type="cellIs" dxfId="83" priority="15" operator="equal">
      <formula>$AI$13</formula>
    </cfRule>
    <cfRule type="cellIs" dxfId="82" priority="16" operator="equal">
      <formula>$AI$12</formula>
    </cfRule>
    <cfRule type="cellIs" dxfId="81" priority="17" operator="equal">
      <formula>$AI$11</formula>
    </cfRule>
    <cfRule type="cellIs" dxfId="80" priority="18" operator="equal">
      <formula>$AI$10</formula>
    </cfRule>
    <cfRule type="cellIs" dxfId="79" priority="19" operator="equal">
      <formula>$AI$9</formula>
    </cfRule>
    <cfRule type="cellIs" dxfId="78" priority="20" operator="equal">
      <formula>$AI$8</formula>
    </cfRule>
    <cfRule type="cellIs" dxfId="77" priority="21" operator="equal">
      <formula>$AI$7</formula>
    </cfRule>
    <cfRule type="cellIs" dxfId="76" priority="22" operator="equal">
      <formula>$AI$6</formula>
    </cfRule>
    <cfRule type="cellIs" dxfId="75" priority="23" operator="equal">
      <formula>$AI$5</formula>
    </cfRule>
    <cfRule type="cellIs" dxfId="74" priority="24" operator="equal">
      <formula>$AI$4</formula>
    </cfRule>
  </conditionalFormatting>
  <conditionalFormatting sqref="C3:AG82">
    <cfRule type="expression" dxfId="73" priority="1" stopIfTrue="1">
      <formula>MATCH(C$4,FERIES,0)&gt;0</formula>
    </cfRule>
    <cfRule type="expression" dxfId="72" priority="2" stopIfTrue="1">
      <formula>WEEKDAY(C$4,2)=6</formula>
    </cfRule>
    <cfRule type="expression" dxfId="71" priority="3" stopIfTrue="1">
      <formula>WEEKDAY(C$4,2)=7</formula>
    </cfRule>
  </conditionalFormatting>
  <dataValidations count="2">
    <dataValidation allowBlank="1" showInputMessage="1" showErrorMessage="1" promptTitle="Identification du collaborateur" prompt="Les changements de  noms, prénoms ou fonctions doivent être effectués dans le module 3 (CYCLES)" sqref="B83"/>
    <dataValidation type="list" allowBlank="1" showInputMessage="1" showErrorMessage="1" sqref="C38:AG39 C77:AG78 C74:AG75 C41:AG42 C47:AG48 C71:AG72 C68:AG69 C65:AG66 C62:AG63 C59:AG60 C56:AG57 C53:AG54 C50:AG51 C44:AG45 C80:AG81 C8:AG9 C11:AG12 C14:AG15 C17:AG18 C20:AG21 C23:AG24 C26:AG27 C29:AG30 C32:AG33 C35:AG36 C5:AG6">
      <formula1>$AI$4:$AI$30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>
    <tabColor rgb="FF00B0F0"/>
    <pageSetUpPr fitToPage="1"/>
  </sheetPr>
  <dimension ref="A2:FT1167"/>
  <sheetViews>
    <sheetView zoomScale="55" zoomScaleNormal="55" zoomScalePageLayoutView="55" workbookViewId="0">
      <pane xSplit="2" ySplit="4" topLeftCell="C25" activePane="bottomRight" state="frozenSplit"/>
      <selection pane="topRight" activeCell="C1" sqref="C1"/>
      <selection pane="bottomLeft" activeCell="A4" sqref="A4"/>
      <selection pane="bottomRight" activeCell="A2" sqref="A2"/>
    </sheetView>
  </sheetViews>
  <sheetFormatPr baseColWidth="10" defaultColWidth="149.44140625" defaultRowHeight="13.2"/>
  <cols>
    <col min="1" max="1" width="5.88671875" style="51" customWidth="1"/>
    <col min="2" max="2" width="31.33203125" style="52" customWidth="1"/>
    <col min="3" max="33" width="7.33203125" style="53" customWidth="1"/>
    <col min="34" max="34" width="1.6640625" style="53" customWidth="1"/>
    <col min="35" max="35" width="8.6640625" style="53" customWidth="1"/>
    <col min="36" max="36" width="12.6640625" style="53" bestFit="1" customWidth="1"/>
    <col min="37" max="37" width="16.109375" style="53" bestFit="1" customWidth="1"/>
    <col min="38" max="171" width="3.33203125" style="53" customWidth="1"/>
    <col min="172" max="172" width="5.88671875" style="53" customWidth="1"/>
    <col min="173" max="173" width="1.109375" style="53" customWidth="1"/>
    <col min="174" max="175" width="3.33203125" style="53" hidden="1" customWidth="1"/>
    <col min="176" max="176" width="9.5546875" style="54" bestFit="1" customWidth="1"/>
    <col min="177" max="199" width="149.44140625" style="53" customWidth="1"/>
    <col min="200" max="16384" width="149.44140625" style="53"/>
  </cols>
  <sheetData>
    <row r="2" spans="1:176" s="58" customFormat="1" ht="33">
      <c r="A2" s="109">
        <f>MoisCourant</f>
        <v>41183</v>
      </c>
      <c r="B2" s="56" t="s">
        <v>95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FT2" s="59"/>
    </row>
    <row r="3" spans="1:176" s="60" customFormat="1" ht="18">
      <c r="A3" s="55"/>
      <c r="B3" s="112">
        <v>41183</v>
      </c>
      <c r="C3" s="75">
        <f>B3</f>
        <v>41183</v>
      </c>
      <c r="D3" s="75">
        <f>D4</f>
        <v>41184</v>
      </c>
      <c r="E3" s="75">
        <f t="shared" ref="E3:AG3" si="0">E4</f>
        <v>41185</v>
      </c>
      <c r="F3" s="75">
        <f t="shared" si="0"/>
        <v>41186</v>
      </c>
      <c r="G3" s="75">
        <f t="shared" si="0"/>
        <v>41187</v>
      </c>
      <c r="H3" s="75">
        <f t="shared" si="0"/>
        <v>41188</v>
      </c>
      <c r="I3" s="75">
        <f t="shared" si="0"/>
        <v>41189</v>
      </c>
      <c r="J3" s="75">
        <f t="shared" si="0"/>
        <v>41190</v>
      </c>
      <c r="K3" s="75">
        <f t="shared" si="0"/>
        <v>41191</v>
      </c>
      <c r="L3" s="75">
        <f t="shared" si="0"/>
        <v>41192</v>
      </c>
      <c r="M3" s="75">
        <f t="shared" si="0"/>
        <v>41193</v>
      </c>
      <c r="N3" s="75">
        <f t="shared" si="0"/>
        <v>41194</v>
      </c>
      <c r="O3" s="75">
        <f t="shared" si="0"/>
        <v>41195</v>
      </c>
      <c r="P3" s="75">
        <f t="shared" si="0"/>
        <v>41196</v>
      </c>
      <c r="Q3" s="75">
        <f t="shared" si="0"/>
        <v>41197</v>
      </c>
      <c r="R3" s="75">
        <f t="shared" si="0"/>
        <v>41198</v>
      </c>
      <c r="S3" s="75">
        <f t="shared" si="0"/>
        <v>41199</v>
      </c>
      <c r="T3" s="75">
        <f t="shared" si="0"/>
        <v>41200</v>
      </c>
      <c r="U3" s="75">
        <f t="shared" si="0"/>
        <v>41201</v>
      </c>
      <c r="V3" s="75">
        <f t="shared" si="0"/>
        <v>41202</v>
      </c>
      <c r="W3" s="75">
        <f t="shared" si="0"/>
        <v>41203</v>
      </c>
      <c r="X3" s="75">
        <f t="shared" si="0"/>
        <v>41204</v>
      </c>
      <c r="Y3" s="75">
        <f t="shared" si="0"/>
        <v>41205</v>
      </c>
      <c r="Z3" s="75">
        <f t="shared" si="0"/>
        <v>41206</v>
      </c>
      <c r="AA3" s="75">
        <f t="shared" si="0"/>
        <v>41207</v>
      </c>
      <c r="AB3" s="75">
        <f t="shared" si="0"/>
        <v>41208</v>
      </c>
      <c r="AC3" s="75">
        <f t="shared" si="0"/>
        <v>41209</v>
      </c>
      <c r="AD3" s="75">
        <f t="shared" si="0"/>
        <v>41210</v>
      </c>
      <c r="AE3" s="75">
        <f t="shared" si="0"/>
        <v>41211</v>
      </c>
      <c r="AF3" s="75">
        <f t="shared" si="0"/>
        <v>41212</v>
      </c>
      <c r="AG3" s="75">
        <f t="shared" si="0"/>
        <v>41213</v>
      </c>
      <c r="FT3" s="61"/>
    </row>
    <row r="4" spans="1:176" s="60" customFormat="1" ht="18.600000000000001" thickBot="1">
      <c r="A4" s="55"/>
      <c r="B4" s="113"/>
      <c r="C4" s="62">
        <f>B3</f>
        <v>41183</v>
      </c>
      <c r="D4" s="62">
        <f>C4+1</f>
        <v>41184</v>
      </c>
      <c r="E4" s="62">
        <f t="shared" ref="E4:AG4" si="1">D4+1</f>
        <v>41185</v>
      </c>
      <c r="F4" s="62">
        <f t="shared" si="1"/>
        <v>41186</v>
      </c>
      <c r="G4" s="62">
        <f t="shared" si="1"/>
        <v>41187</v>
      </c>
      <c r="H4" s="62">
        <f t="shared" si="1"/>
        <v>41188</v>
      </c>
      <c r="I4" s="62">
        <f t="shared" si="1"/>
        <v>41189</v>
      </c>
      <c r="J4" s="62">
        <f t="shared" si="1"/>
        <v>41190</v>
      </c>
      <c r="K4" s="62">
        <f t="shared" si="1"/>
        <v>41191</v>
      </c>
      <c r="L4" s="62">
        <f t="shared" si="1"/>
        <v>41192</v>
      </c>
      <c r="M4" s="62">
        <f t="shared" si="1"/>
        <v>41193</v>
      </c>
      <c r="N4" s="62">
        <f t="shared" si="1"/>
        <v>41194</v>
      </c>
      <c r="O4" s="62">
        <f t="shared" si="1"/>
        <v>41195</v>
      </c>
      <c r="P4" s="62">
        <f t="shared" si="1"/>
        <v>41196</v>
      </c>
      <c r="Q4" s="62">
        <f t="shared" si="1"/>
        <v>41197</v>
      </c>
      <c r="R4" s="62">
        <f t="shared" si="1"/>
        <v>41198</v>
      </c>
      <c r="S4" s="62">
        <f t="shared" si="1"/>
        <v>41199</v>
      </c>
      <c r="T4" s="62">
        <f t="shared" si="1"/>
        <v>41200</v>
      </c>
      <c r="U4" s="62">
        <f t="shared" si="1"/>
        <v>41201</v>
      </c>
      <c r="V4" s="62">
        <f t="shared" si="1"/>
        <v>41202</v>
      </c>
      <c r="W4" s="62">
        <f t="shared" si="1"/>
        <v>41203</v>
      </c>
      <c r="X4" s="62">
        <f t="shared" si="1"/>
        <v>41204</v>
      </c>
      <c r="Y4" s="62">
        <f t="shared" si="1"/>
        <v>41205</v>
      </c>
      <c r="Z4" s="62">
        <f t="shared" si="1"/>
        <v>41206</v>
      </c>
      <c r="AA4" s="62">
        <f t="shared" si="1"/>
        <v>41207</v>
      </c>
      <c r="AB4" s="62">
        <f t="shared" si="1"/>
        <v>41208</v>
      </c>
      <c r="AC4" s="62">
        <f t="shared" si="1"/>
        <v>41209</v>
      </c>
      <c r="AD4" s="62">
        <f t="shared" si="1"/>
        <v>41210</v>
      </c>
      <c r="AE4" s="62">
        <f t="shared" si="1"/>
        <v>41211</v>
      </c>
      <c r="AF4" s="62">
        <f t="shared" si="1"/>
        <v>41212</v>
      </c>
      <c r="AG4" s="62">
        <f t="shared" si="1"/>
        <v>41213</v>
      </c>
      <c r="AI4" s="83" t="s">
        <v>49</v>
      </c>
      <c r="AJ4" s="83" t="s">
        <v>1</v>
      </c>
      <c r="AK4" s="83" t="s">
        <v>0</v>
      </c>
      <c r="FQ4" s="63">
        <f>[1]CODES!A2</f>
        <v>0</v>
      </c>
      <c r="FT4" s="64"/>
    </row>
    <row r="5" spans="1:176" s="60" customFormat="1" ht="18">
      <c r="A5" s="55"/>
      <c r="B5" s="79" t="s">
        <v>72</v>
      </c>
      <c r="C5" s="85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7"/>
      <c r="AI5" s="36" t="s">
        <v>50</v>
      </c>
      <c r="AJ5" s="36" t="s">
        <v>2</v>
      </c>
      <c r="AK5" s="36" t="s">
        <v>0</v>
      </c>
      <c r="FT5" s="65">
        <f>[1]MENU!C13</f>
        <v>41640</v>
      </c>
    </row>
    <row r="6" spans="1:176" s="60" customFormat="1" ht="18">
      <c r="A6" s="55"/>
      <c r="B6" s="84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9"/>
      <c r="AI6" s="37" t="s">
        <v>51</v>
      </c>
      <c r="AJ6" s="37" t="s">
        <v>3</v>
      </c>
      <c r="AK6" s="37" t="s">
        <v>0</v>
      </c>
      <c r="FT6" s="65">
        <f>[1]MENU!C14</f>
        <v>41749</v>
      </c>
    </row>
    <row r="7" spans="1:176" s="60" customFormat="1" ht="18.600000000000001" thickBot="1">
      <c r="A7" s="55"/>
      <c r="B7" s="80" t="s">
        <v>69</v>
      </c>
      <c r="C7" s="93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5"/>
      <c r="AI7" s="38" t="s">
        <v>42</v>
      </c>
      <c r="AJ7" s="38" t="s">
        <v>5</v>
      </c>
      <c r="AK7" s="38" t="s">
        <v>4</v>
      </c>
      <c r="FT7" s="65">
        <f>Menu!C13</f>
        <v>40909</v>
      </c>
    </row>
    <row r="8" spans="1:176" s="60" customFormat="1" ht="18">
      <c r="A8" s="55"/>
      <c r="B8" s="96" t="s">
        <v>73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7"/>
      <c r="AI8" s="39" t="s">
        <v>43</v>
      </c>
      <c r="AJ8" s="39" t="s">
        <v>6</v>
      </c>
      <c r="AK8" s="39" t="s">
        <v>4</v>
      </c>
      <c r="FT8" s="65">
        <f>Menu!C16</f>
        <v>41030</v>
      </c>
    </row>
    <row r="9" spans="1:176" s="60" customFormat="1" ht="18">
      <c r="A9" s="55"/>
      <c r="B9" s="97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9"/>
      <c r="AI9" s="40" t="s">
        <v>44</v>
      </c>
      <c r="AJ9" s="40" t="s">
        <v>7</v>
      </c>
      <c r="AK9" s="40" t="s">
        <v>4</v>
      </c>
      <c r="FT9" s="65">
        <f>Menu!C17</f>
        <v>41037</v>
      </c>
    </row>
    <row r="10" spans="1:176" s="60" customFormat="1" ht="18.600000000000001" thickBot="1">
      <c r="A10" s="55"/>
      <c r="B10" s="98" t="s">
        <v>70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1"/>
      <c r="AI10" s="40" t="s">
        <v>45</v>
      </c>
      <c r="AJ10" s="40" t="s">
        <v>8</v>
      </c>
      <c r="AK10" s="40" t="s">
        <v>4</v>
      </c>
      <c r="FT10" s="65">
        <f>Menu!C18</f>
        <v>41046</v>
      </c>
    </row>
    <row r="11" spans="1:176" s="60" customFormat="1" ht="18">
      <c r="A11" s="55"/>
      <c r="B11" s="96" t="s">
        <v>74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7"/>
      <c r="AI11" s="40" t="s">
        <v>46</v>
      </c>
      <c r="AJ11" s="40" t="s">
        <v>9</v>
      </c>
      <c r="AK11" s="40" t="s">
        <v>4</v>
      </c>
      <c r="FT11" s="65">
        <f>Menu!C19</f>
        <v>41056</v>
      </c>
    </row>
    <row r="12" spans="1:176" s="60" customFormat="1" ht="18">
      <c r="A12" s="55"/>
      <c r="B12" s="9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9"/>
      <c r="AI12" s="40" t="s">
        <v>47</v>
      </c>
      <c r="AJ12" s="40" t="s">
        <v>10</v>
      </c>
      <c r="AK12" s="40" t="s">
        <v>4</v>
      </c>
      <c r="FT12" s="65">
        <f>Menu!C20</f>
        <v>41057</v>
      </c>
    </row>
    <row r="13" spans="1:176" s="60" customFormat="1" ht="18.600000000000001" thickBot="1">
      <c r="A13" s="55"/>
      <c r="B13" s="98" t="s">
        <v>70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  <c r="AI13" s="40" t="s">
        <v>48</v>
      </c>
      <c r="AJ13" s="40" t="s">
        <v>11</v>
      </c>
      <c r="AK13" s="40" t="s">
        <v>4</v>
      </c>
      <c r="FT13" s="65">
        <f>Menu!C21</f>
        <v>41104</v>
      </c>
    </row>
    <row r="14" spans="1:176" s="60" customFormat="1" ht="18">
      <c r="A14" s="55"/>
      <c r="B14" s="96" t="s">
        <v>75</v>
      </c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7"/>
      <c r="AI14" s="41" t="s">
        <v>52</v>
      </c>
      <c r="AJ14" s="41" t="s">
        <v>1</v>
      </c>
      <c r="AK14" s="41" t="s">
        <v>34</v>
      </c>
      <c r="FT14" s="65">
        <f>Menu!C22</f>
        <v>41136</v>
      </c>
    </row>
    <row r="15" spans="1:176" s="60" customFormat="1" ht="18">
      <c r="A15" s="55"/>
      <c r="B15" s="9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9"/>
      <c r="AI15" s="42" t="s">
        <v>53</v>
      </c>
      <c r="AJ15" s="42" t="s">
        <v>12</v>
      </c>
      <c r="AK15" s="42" t="s">
        <v>34</v>
      </c>
      <c r="FT15" s="65">
        <f>Menu!C23</f>
        <v>41214</v>
      </c>
    </row>
    <row r="16" spans="1:176" s="60" customFormat="1" ht="18.600000000000001" thickBot="1">
      <c r="A16" s="55"/>
      <c r="B16" s="98" t="s">
        <v>70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1"/>
      <c r="AI16" s="43" t="s">
        <v>54</v>
      </c>
      <c r="AJ16" s="43" t="s">
        <v>100</v>
      </c>
      <c r="AK16" s="43" t="s">
        <v>34</v>
      </c>
      <c r="FT16" s="65">
        <f>Menu!C24</f>
        <v>41224</v>
      </c>
    </row>
    <row r="17" spans="1:176" s="60" customFormat="1" ht="18">
      <c r="A17" s="55"/>
      <c r="B17" s="96" t="s">
        <v>76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7"/>
      <c r="AI17" s="44" t="s">
        <v>55</v>
      </c>
      <c r="AJ17" s="44" t="s">
        <v>13</v>
      </c>
      <c r="AK17" s="44" t="s">
        <v>34</v>
      </c>
      <c r="FT17" s="65">
        <f>Menu!C25</f>
        <v>41268</v>
      </c>
    </row>
    <row r="18" spans="1:176" s="60" customFormat="1" ht="18">
      <c r="A18" s="55"/>
      <c r="B18" s="9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9"/>
      <c r="AI18" s="45" t="s">
        <v>56</v>
      </c>
      <c r="AJ18" s="45" t="s">
        <v>1</v>
      </c>
      <c r="AK18" s="45" t="s">
        <v>35</v>
      </c>
      <c r="FT18" s="65">
        <f>Menu!C28</f>
        <v>41275</v>
      </c>
    </row>
    <row r="19" spans="1:176" s="60" customFormat="1" ht="18.600000000000001" thickBot="1">
      <c r="A19" s="55"/>
      <c r="B19" s="98" t="s">
        <v>70</v>
      </c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1"/>
      <c r="AI19" s="46" t="s">
        <v>57</v>
      </c>
      <c r="AJ19" s="46" t="s">
        <v>12</v>
      </c>
      <c r="AK19" s="46" t="s">
        <v>35</v>
      </c>
      <c r="FT19" s="65">
        <f>Menu!C29</f>
        <v>41364</v>
      </c>
    </row>
    <row r="20" spans="1:176" s="60" customFormat="1" ht="18">
      <c r="A20" s="55"/>
      <c r="B20" s="96" t="s">
        <v>77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7"/>
      <c r="AI20" s="47" t="s">
        <v>58</v>
      </c>
      <c r="AJ20" s="47" t="s">
        <v>100</v>
      </c>
      <c r="AK20" s="47" t="s">
        <v>35</v>
      </c>
      <c r="FT20" s="65">
        <f>Menu!C30</f>
        <v>41365</v>
      </c>
    </row>
    <row r="21" spans="1:176" s="60" customFormat="1" ht="18">
      <c r="A21" s="55"/>
      <c r="B21" s="9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9"/>
      <c r="AI21" s="48" t="s">
        <v>59</v>
      </c>
      <c r="AJ21" s="48" t="s">
        <v>13</v>
      </c>
      <c r="AK21" s="48" t="s">
        <v>35</v>
      </c>
      <c r="FT21" s="65">
        <f>Menu!C31</f>
        <v>41395</v>
      </c>
    </row>
    <row r="22" spans="1:176" s="60" customFormat="1" ht="18.600000000000001" thickBot="1">
      <c r="A22" s="55"/>
      <c r="B22" s="98" t="s">
        <v>70</v>
      </c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1"/>
      <c r="AI22" s="81" t="s">
        <v>98</v>
      </c>
      <c r="AJ22" s="81" t="s">
        <v>96</v>
      </c>
      <c r="AK22" s="81" t="s">
        <v>101</v>
      </c>
      <c r="FT22" s="65">
        <f>Menu!C32</f>
        <v>41402</v>
      </c>
    </row>
    <row r="23" spans="1:176" s="60" customFormat="1" ht="18">
      <c r="A23" s="55"/>
      <c r="B23" s="96" t="s">
        <v>78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7"/>
      <c r="AI23" s="82" t="s">
        <v>99</v>
      </c>
      <c r="AJ23" s="82" t="s">
        <v>97</v>
      </c>
      <c r="AK23" s="82" t="s">
        <v>101</v>
      </c>
      <c r="FT23" s="65">
        <f>Menu!C33</f>
        <v>41403</v>
      </c>
    </row>
    <row r="24" spans="1:176" s="60" customFormat="1" ht="18">
      <c r="A24" s="55"/>
      <c r="B24" s="97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9"/>
      <c r="AI24" s="49" t="s">
        <v>60</v>
      </c>
      <c r="AJ24" s="49" t="s">
        <v>16</v>
      </c>
      <c r="AK24" s="49" t="s">
        <v>15</v>
      </c>
      <c r="FT24" s="65">
        <f>Menu!C34</f>
        <v>41413</v>
      </c>
    </row>
    <row r="25" spans="1:176" s="60" customFormat="1" ht="18.600000000000001" thickBot="1">
      <c r="A25" s="55"/>
      <c r="B25" s="98" t="s">
        <v>70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1"/>
      <c r="AI25" s="50" t="s">
        <v>61</v>
      </c>
      <c r="AJ25" s="50" t="s">
        <v>36</v>
      </c>
      <c r="AK25" s="50" t="s">
        <v>15</v>
      </c>
      <c r="FT25" s="65">
        <f>Menu!C35</f>
        <v>41414</v>
      </c>
    </row>
    <row r="26" spans="1:176" s="60" customFormat="1" ht="18">
      <c r="A26" s="55"/>
      <c r="B26" s="96" t="s">
        <v>79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7"/>
      <c r="AI26" s="50" t="s">
        <v>62</v>
      </c>
      <c r="AJ26" s="50" t="s">
        <v>37</v>
      </c>
      <c r="AK26" s="50" t="s">
        <v>15</v>
      </c>
      <c r="FT26" s="65">
        <f>Menu!C36</f>
        <v>41469</v>
      </c>
    </row>
    <row r="27" spans="1:176" s="60" customFormat="1" ht="18">
      <c r="A27" s="55"/>
      <c r="B27" s="97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9"/>
      <c r="AI27" s="50" t="s">
        <v>63</v>
      </c>
      <c r="AJ27" s="50" t="s">
        <v>38</v>
      </c>
      <c r="AK27" s="50" t="s">
        <v>15</v>
      </c>
      <c r="FT27" s="65">
        <f>Menu!C37</f>
        <v>41501</v>
      </c>
    </row>
    <row r="28" spans="1:176" s="60" customFormat="1" ht="18.600000000000001" thickBot="1">
      <c r="A28" s="55"/>
      <c r="B28" s="98" t="s">
        <v>70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1"/>
      <c r="AI28" s="50" t="s">
        <v>64</v>
      </c>
      <c r="AJ28" s="50" t="s">
        <v>39</v>
      </c>
      <c r="AK28" s="50" t="s">
        <v>15</v>
      </c>
      <c r="FT28" s="65">
        <f>Menu!C38</f>
        <v>41579</v>
      </c>
    </row>
    <row r="29" spans="1:176" s="60" customFormat="1" ht="18">
      <c r="A29" s="55"/>
      <c r="B29" s="96" t="s">
        <v>80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7"/>
      <c r="AI29" s="50" t="s">
        <v>65</v>
      </c>
      <c r="AJ29" s="50" t="s">
        <v>40</v>
      </c>
      <c r="AK29" s="50" t="s">
        <v>15</v>
      </c>
      <c r="FT29" s="65">
        <f>Menu!C39</f>
        <v>41589</v>
      </c>
    </row>
    <row r="30" spans="1:176" s="60" customFormat="1" ht="18">
      <c r="A30" s="55"/>
      <c r="B30" s="9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9"/>
      <c r="AI30" s="50" t="s">
        <v>66</v>
      </c>
      <c r="AJ30" s="50" t="s">
        <v>41</v>
      </c>
      <c r="AK30" s="50" t="s">
        <v>15</v>
      </c>
      <c r="FT30" s="65">
        <f>Menu!C40</f>
        <v>41633</v>
      </c>
    </row>
    <row r="31" spans="1:176" s="60" customFormat="1" ht="18.600000000000001" thickBot="1">
      <c r="A31" s="55"/>
      <c r="B31" s="98" t="s">
        <v>70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1"/>
      <c r="AI31" s="76" t="s">
        <v>14</v>
      </c>
      <c r="AJ31" s="76"/>
      <c r="AK31" s="76" t="s">
        <v>14</v>
      </c>
    </row>
    <row r="32" spans="1:176" s="60" customFormat="1" ht="18">
      <c r="A32" s="55"/>
      <c r="B32" s="96" t="s">
        <v>81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7"/>
      <c r="AI32" s="50"/>
      <c r="AJ32" s="50"/>
      <c r="AK32" s="50"/>
    </row>
    <row r="33" spans="1:176" s="60" customFormat="1" ht="18">
      <c r="A33" s="55"/>
      <c r="B33" s="97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9"/>
      <c r="AI33" s="50"/>
      <c r="AJ33" s="50"/>
      <c r="AK33" s="50"/>
    </row>
    <row r="34" spans="1:176" s="60" customFormat="1" ht="18.600000000000001" thickBot="1">
      <c r="A34" s="55"/>
      <c r="B34" s="98" t="s">
        <v>70</v>
      </c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1"/>
      <c r="AI34" s="50"/>
      <c r="AJ34" s="50"/>
      <c r="AK34" s="50"/>
    </row>
    <row r="35" spans="1:176" s="60" customFormat="1" ht="18">
      <c r="A35" s="55"/>
      <c r="B35" s="96" t="s">
        <v>81</v>
      </c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7"/>
      <c r="AI35" s="50"/>
      <c r="AJ35" s="50"/>
      <c r="AK35" s="50"/>
    </row>
    <row r="36" spans="1:176" s="60" customFormat="1" ht="18">
      <c r="A36" s="55"/>
      <c r="B36" s="97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9"/>
      <c r="AI36" s="50"/>
      <c r="AJ36" s="50"/>
      <c r="AK36" s="50"/>
    </row>
    <row r="37" spans="1:176" s="60" customFormat="1" ht="18.600000000000001" thickBot="1">
      <c r="A37" s="55"/>
      <c r="B37" s="98" t="s">
        <v>71</v>
      </c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1"/>
      <c r="AI37" s="50"/>
      <c r="AJ37" s="50"/>
      <c r="AK37" s="50"/>
    </row>
    <row r="38" spans="1:176" s="60" customFormat="1" ht="18">
      <c r="A38" s="55"/>
      <c r="B38" s="96" t="s">
        <v>82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7"/>
      <c r="AI38" s="50"/>
      <c r="AJ38" s="50"/>
      <c r="AK38" s="50"/>
      <c r="FT38" s="61"/>
    </row>
    <row r="39" spans="1:176" s="60" customFormat="1" ht="18">
      <c r="A39" s="55"/>
      <c r="B39" s="9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9"/>
      <c r="AI39" s="50"/>
      <c r="AJ39" s="50"/>
      <c r="AK39" s="50"/>
      <c r="FT39" s="61"/>
    </row>
    <row r="40" spans="1:176" s="60" customFormat="1" ht="18.600000000000001" thickBot="1">
      <c r="A40" s="55"/>
      <c r="B40" s="98" t="s">
        <v>71</v>
      </c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1"/>
      <c r="AI40" s="50"/>
      <c r="AJ40" s="50"/>
      <c r="AK40" s="50"/>
      <c r="FT40" s="61"/>
    </row>
    <row r="41" spans="1:176" s="60" customFormat="1" ht="18">
      <c r="A41" s="55"/>
      <c r="B41" s="96" t="s">
        <v>83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7"/>
      <c r="AI41" s="50"/>
      <c r="AJ41" s="50"/>
      <c r="AK41" s="50"/>
      <c r="FT41" s="61">
        <f>[1]MENU!C50</f>
        <v>0</v>
      </c>
    </row>
    <row r="42" spans="1:176" s="60" customFormat="1" ht="18">
      <c r="A42" s="55"/>
      <c r="B42" s="97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9"/>
      <c r="FT42" s="61">
        <f>[1]MENU!C51</f>
        <v>0</v>
      </c>
    </row>
    <row r="43" spans="1:176" s="60" customFormat="1" ht="18.600000000000001" thickBot="1">
      <c r="A43" s="55"/>
      <c r="B43" s="98" t="s">
        <v>71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1"/>
      <c r="FT43" s="61">
        <f>[1]MENU!C52</f>
        <v>0</v>
      </c>
    </row>
    <row r="44" spans="1:176" s="60" customFormat="1" ht="18">
      <c r="A44" s="55"/>
      <c r="B44" s="96" t="s">
        <v>84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7"/>
      <c r="FT44" s="61">
        <f>[1]MENU!C53</f>
        <v>0</v>
      </c>
    </row>
    <row r="45" spans="1:176" s="60" customFormat="1" ht="18">
      <c r="A45" s="55"/>
      <c r="B45" s="97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9"/>
      <c r="FT45" s="61">
        <f>[1]MENU!C54</f>
        <v>0</v>
      </c>
    </row>
    <row r="46" spans="1:176" s="60" customFormat="1" ht="18.600000000000001" thickBot="1">
      <c r="A46" s="55"/>
      <c r="B46" s="98" t="s">
        <v>71</v>
      </c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1"/>
      <c r="FT46" s="61">
        <f>[1]MENU!C55</f>
        <v>0</v>
      </c>
    </row>
    <row r="47" spans="1:176" s="60" customFormat="1" ht="18">
      <c r="A47" s="55"/>
      <c r="B47" s="99" t="s">
        <v>85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7"/>
      <c r="FT47" s="61">
        <f>[1]MENU!C56</f>
        <v>0</v>
      </c>
    </row>
    <row r="48" spans="1:176" s="60" customFormat="1" ht="18">
      <c r="A48" s="55"/>
      <c r="B48" s="92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9"/>
      <c r="FT48" s="61"/>
    </row>
    <row r="49" spans="1:176" s="60" customFormat="1" ht="18.600000000000001" thickBot="1">
      <c r="A49" s="55"/>
      <c r="B49" s="100" t="s">
        <v>94</v>
      </c>
      <c r="C49" s="93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5"/>
      <c r="FT49" s="61">
        <f>[1]MENU!C57</f>
        <v>0</v>
      </c>
    </row>
    <row r="50" spans="1:176" s="60" customFormat="1" ht="18">
      <c r="A50" s="55"/>
      <c r="B50" s="96" t="s">
        <v>86</v>
      </c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7"/>
      <c r="FT50" s="61">
        <f>[1]MENU!C58</f>
        <v>0</v>
      </c>
    </row>
    <row r="51" spans="1:176" s="60" customFormat="1" ht="18">
      <c r="A51" s="55"/>
      <c r="B51" s="97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9"/>
      <c r="FT51" s="61"/>
    </row>
    <row r="52" spans="1:176" s="60" customFormat="1" ht="18.600000000000001" thickBot="1">
      <c r="A52" s="55"/>
      <c r="B52" s="98" t="s">
        <v>94</v>
      </c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1"/>
      <c r="FT52" s="61">
        <f>[1]MENU!C59</f>
        <v>0</v>
      </c>
    </row>
    <row r="53" spans="1:176" s="60" customFormat="1" ht="18">
      <c r="A53" s="55"/>
      <c r="B53" s="96" t="s">
        <v>87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7"/>
      <c r="FT53" s="61">
        <f>[1]MENU!C60</f>
        <v>0</v>
      </c>
    </row>
    <row r="54" spans="1:176" s="60" customFormat="1" ht="18">
      <c r="A54" s="55"/>
      <c r="B54" s="97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9"/>
      <c r="FT54" s="61"/>
    </row>
    <row r="55" spans="1:176" s="60" customFormat="1" ht="18.600000000000001" thickBot="1">
      <c r="A55" s="55"/>
      <c r="B55" s="98" t="s">
        <v>94</v>
      </c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  <c r="FT55" s="61">
        <f>[1]MENU!C61</f>
        <v>0</v>
      </c>
    </row>
    <row r="56" spans="1:176" s="60" customFormat="1" ht="18">
      <c r="A56" s="55"/>
      <c r="B56" s="96" t="s">
        <v>88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7"/>
      <c r="FT56" s="61">
        <f>[1]MENU!C62</f>
        <v>0</v>
      </c>
    </row>
    <row r="57" spans="1:176" s="60" customFormat="1" ht="18">
      <c r="A57" s="55"/>
      <c r="B57" s="97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9"/>
      <c r="FT57" s="61"/>
    </row>
    <row r="58" spans="1:176" s="60" customFormat="1" ht="18.600000000000001" thickBot="1">
      <c r="A58" s="55"/>
      <c r="B58" s="98" t="s">
        <v>94</v>
      </c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1"/>
      <c r="FT58" s="61">
        <f>[1]MENU!C63</f>
        <v>0</v>
      </c>
    </row>
    <row r="59" spans="1:176" s="60" customFormat="1" ht="18">
      <c r="A59" s="55"/>
      <c r="B59" s="96" t="s">
        <v>89</v>
      </c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7"/>
      <c r="FT59" s="61">
        <f>[1]MENU!C64</f>
        <v>0</v>
      </c>
    </row>
    <row r="60" spans="1:176" s="60" customFormat="1" ht="18">
      <c r="A60" s="55"/>
      <c r="B60" s="97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9"/>
      <c r="FT60" s="61"/>
    </row>
    <row r="61" spans="1:176" s="60" customFormat="1" ht="18.600000000000001" thickBot="1">
      <c r="A61" s="55"/>
      <c r="B61" s="98" t="s">
        <v>94</v>
      </c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1"/>
      <c r="FT61" s="61">
        <f>[1]MENU!C65</f>
        <v>0</v>
      </c>
    </row>
    <row r="62" spans="1:176" s="60" customFormat="1" ht="18">
      <c r="A62" s="55"/>
      <c r="B62" s="96" t="s">
        <v>90</v>
      </c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7"/>
      <c r="FT62" s="61">
        <f>[1]MENU!C70</f>
        <v>0</v>
      </c>
    </row>
    <row r="63" spans="1:176" s="60" customFormat="1" ht="18">
      <c r="A63" s="55"/>
      <c r="B63" s="97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9"/>
      <c r="FT63" s="61"/>
    </row>
    <row r="64" spans="1:176" s="60" customFormat="1" ht="18.600000000000001" thickBot="1">
      <c r="A64" s="55"/>
      <c r="B64" s="98" t="s">
        <v>94</v>
      </c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1"/>
      <c r="FT64" s="61">
        <f>[1]MENU!C71</f>
        <v>0</v>
      </c>
    </row>
    <row r="65" spans="1:176" s="60" customFormat="1" ht="18">
      <c r="A65" s="55"/>
      <c r="B65" s="96" t="s">
        <v>91</v>
      </c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7"/>
      <c r="FT65" s="61">
        <f>[1]MENU!C72</f>
        <v>0</v>
      </c>
    </row>
    <row r="66" spans="1:176" s="60" customFormat="1" ht="18">
      <c r="A66" s="55"/>
      <c r="B66" s="97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9"/>
      <c r="FT66" s="61"/>
    </row>
    <row r="67" spans="1:176" s="60" customFormat="1" ht="18.600000000000001" thickBot="1">
      <c r="A67" s="55"/>
      <c r="B67" s="98" t="s">
        <v>94</v>
      </c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1"/>
      <c r="FT67" s="61"/>
    </row>
    <row r="68" spans="1:176" s="60" customFormat="1" ht="18">
      <c r="A68" s="55"/>
      <c r="B68" s="96" t="s">
        <v>92</v>
      </c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7"/>
      <c r="FT68" s="61"/>
    </row>
    <row r="69" spans="1:176" s="60" customFormat="1" ht="18">
      <c r="A69" s="55"/>
      <c r="B69" s="97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9"/>
      <c r="FT69" s="61"/>
    </row>
    <row r="70" spans="1:176" s="60" customFormat="1" ht="18.600000000000001" thickBot="1">
      <c r="A70" s="55"/>
      <c r="B70" s="98" t="s">
        <v>94</v>
      </c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1"/>
      <c r="FT70" s="61"/>
    </row>
    <row r="71" spans="1:176" s="60" customFormat="1" ht="18">
      <c r="A71" s="55"/>
      <c r="B71" s="96" t="s">
        <v>93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7"/>
      <c r="FT71" s="61"/>
    </row>
    <row r="72" spans="1:176" s="60" customFormat="1" ht="18">
      <c r="A72" s="55"/>
      <c r="B72" s="97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9"/>
      <c r="FT72" s="61"/>
    </row>
    <row r="73" spans="1:176" s="60" customFormat="1" ht="18.600000000000001" thickBot="1">
      <c r="A73" s="55"/>
      <c r="B73" s="98" t="s">
        <v>94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1"/>
      <c r="FT73" s="61"/>
    </row>
    <row r="74" spans="1:176" s="60" customFormat="1" ht="18">
      <c r="A74" s="55"/>
      <c r="B74" s="9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7"/>
      <c r="FT74" s="61"/>
    </row>
    <row r="75" spans="1:176" s="60" customFormat="1" ht="18">
      <c r="A75" s="55"/>
      <c r="B75" s="97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9"/>
      <c r="FT75" s="61"/>
    </row>
    <row r="76" spans="1:176" s="60" customFormat="1" ht="18.600000000000001" thickBot="1">
      <c r="A76" s="55"/>
      <c r="B76" s="98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1"/>
      <c r="FT76" s="61"/>
    </row>
    <row r="77" spans="1:176" s="60" customFormat="1" ht="18">
      <c r="A77" s="55"/>
      <c r="B77" s="9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7"/>
      <c r="FT77" s="61"/>
    </row>
    <row r="78" spans="1:176" s="60" customFormat="1" ht="18">
      <c r="A78" s="55"/>
      <c r="B78" s="97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9"/>
      <c r="FT78" s="61"/>
    </row>
    <row r="79" spans="1:176" s="60" customFormat="1" ht="18.600000000000001" thickBot="1">
      <c r="A79" s="55"/>
      <c r="B79" s="98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1"/>
      <c r="FT79" s="61"/>
    </row>
    <row r="80" spans="1:176" s="73" customFormat="1" ht="18">
      <c r="A80" s="55"/>
      <c r="B80" s="9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7"/>
      <c r="FT80" s="74"/>
    </row>
    <row r="81" spans="1:176" s="73" customFormat="1" ht="15.6">
      <c r="A81" s="66"/>
      <c r="B81" s="97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9"/>
      <c r="FT81" s="74"/>
    </row>
    <row r="82" spans="1:176" s="73" customFormat="1" ht="15.6" thickBot="1">
      <c r="A82" s="66"/>
      <c r="B82" s="98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1"/>
      <c r="FT82" s="74"/>
    </row>
    <row r="83" spans="1:176" s="73" customFormat="1" ht="15">
      <c r="A83" s="66"/>
      <c r="B83" s="101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3"/>
      <c r="FT83" s="74"/>
    </row>
    <row r="84" spans="1:176" s="73" customFormat="1">
      <c r="A84" s="66"/>
      <c r="B84" s="67" t="s">
        <v>67</v>
      </c>
      <c r="C84" s="68" t="str">
        <f>[1]CODES!B4</f>
        <v>M</v>
      </c>
      <c r="D84" s="69" t="str">
        <f>[1]CODES!C4</f>
        <v>6h - 13h</v>
      </c>
      <c r="E84" s="67"/>
      <c r="F84" s="67"/>
      <c r="G84" s="67"/>
      <c r="H84" s="67"/>
      <c r="I84" s="67"/>
      <c r="J84" s="68" t="str">
        <f>[1]CODES!B6</f>
        <v>J</v>
      </c>
      <c r="K84" s="69" t="str">
        <f>[1]CODES!C6</f>
        <v>6h - 13h et 17h - 21h</v>
      </c>
      <c r="L84" s="67"/>
      <c r="M84" s="67"/>
      <c r="N84" s="67"/>
      <c r="O84" s="67"/>
      <c r="P84" s="67"/>
      <c r="Q84" s="68" t="str">
        <f>[1]CODES!B8</f>
        <v>F Mobo</v>
      </c>
      <c r="R84" s="69">
        <f>[1]CODES!C8</f>
        <v>0</v>
      </c>
      <c r="S84" s="67"/>
      <c r="T84" s="67"/>
      <c r="U84" s="67"/>
      <c r="V84" s="67"/>
      <c r="W84" s="67"/>
      <c r="X84" s="68">
        <f>[1]CODES!B10</f>
        <v>0</v>
      </c>
      <c r="Y84" s="69">
        <f>[1]CODES!C10</f>
        <v>0</v>
      </c>
      <c r="Z84" s="67"/>
      <c r="AA84" s="67"/>
      <c r="AB84" s="67"/>
      <c r="AC84" s="67"/>
      <c r="AD84" s="67"/>
      <c r="AE84" s="68">
        <f>[1]CODES!B12</f>
        <v>0</v>
      </c>
      <c r="AF84" s="69">
        <f>[1]CODES!C12</f>
        <v>0</v>
      </c>
      <c r="AG84" s="69"/>
      <c r="FT84" s="74"/>
    </row>
    <row r="85" spans="1:176" s="73" customFormat="1">
      <c r="A85" s="66"/>
      <c r="B85" s="67" t="s">
        <v>68</v>
      </c>
      <c r="C85" s="68" t="str">
        <f>[1]CODES!B5</f>
        <v>S</v>
      </c>
      <c r="D85" s="69" t="str">
        <f>[1]CODES!C5</f>
        <v>17h - 21h</v>
      </c>
      <c r="E85" s="67"/>
      <c r="F85" s="67"/>
      <c r="G85" s="67"/>
      <c r="H85" s="67"/>
      <c r="I85" s="67"/>
      <c r="J85" s="68" t="str">
        <f>[1]CODES!B7</f>
        <v>F Int</v>
      </c>
      <c r="K85" s="70" t="str">
        <f>[1]CODES!C7</f>
        <v>prépa</v>
      </c>
      <c r="L85" s="67"/>
      <c r="M85" s="67"/>
      <c r="N85" s="67"/>
      <c r="O85" s="67"/>
      <c r="P85" s="67"/>
      <c r="Q85" s="68">
        <f>[1]CODES!B9</f>
        <v>0</v>
      </c>
      <c r="R85" s="69">
        <f>[1]CODES!C9</f>
        <v>0</v>
      </c>
      <c r="S85" s="67"/>
      <c r="T85" s="67"/>
      <c r="U85" s="67"/>
      <c r="V85" s="67"/>
      <c r="W85" s="67"/>
      <c r="X85" s="68">
        <f>[1]CODES!B11</f>
        <v>0</v>
      </c>
      <c r="Y85" s="69">
        <f>[1]CODES!C11</f>
        <v>0</v>
      </c>
      <c r="Z85" s="67"/>
      <c r="AA85" s="67"/>
      <c r="AB85" s="67"/>
      <c r="AC85" s="67"/>
      <c r="AD85" s="67"/>
      <c r="AE85" s="68">
        <f>[1]CODES!B13</f>
        <v>0</v>
      </c>
      <c r="AF85" s="69">
        <f>[1]CODES!C13</f>
        <v>0</v>
      </c>
      <c r="AG85" s="69"/>
      <c r="FT85" s="74"/>
    </row>
    <row r="86" spans="1:176" s="73" customFormat="1">
      <c r="A86" s="66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FT86" s="74"/>
    </row>
    <row r="87" spans="1:176" s="73" customFormat="1">
      <c r="A87" s="66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FT87" s="74"/>
    </row>
    <row r="88" spans="1:176" s="73" customFormat="1">
      <c r="A88" s="66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FT88" s="74"/>
    </row>
    <row r="89" spans="1:176" s="73" customFormat="1">
      <c r="A89" s="66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FT89" s="74"/>
    </row>
    <row r="90" spans="1:176" s="73" customFormat="1">
      <c r="A90" s="66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FT90" s="74"/>
    </row>
    <row r="91" spans="1:176" s="73" customFormat="1">
      <c r="A91" s="71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FT91" s="74"/>
    </row>
    <row r="92" spans="1:176" s="73" customFormat="1">
      <c r="A92" s="71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FT92" s="74"/>
    </row>
    <row r="93" spans="1:176" s="73" customFormat="1">
      <c r="A93" s="71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FT93" s="74"/>
    </row>
    <row r="94" spans="1:176" s="73" customFormat="1">
      <c r="A94" s="71"/>
      <c r="B94" s="72"/>
      <c r="FT94" s="74"/>
    </row>
    <row r="95" spans="1:176" s="73" customFormat="1">
      <c r="A95" s="71"/>
      <c r="B95" s="72"/>
      <c r="FT95" s="74"/>
    </row>
    <row r="96" spans="1:176" s="73" customFormat="1">
      <c r="A96" s="71"/>
      <c r="B96" s="72"/>
      <c r="FT96" s="74"/>
    </row>
    <row r="97" spans="1:176" s="73" customFormat="1">
      <c r="A97" s="71"/>
      <c r="B97" s="72"/>
      <c r="FT97" s="74"/>
    </row>
    <row r="98" spans="1:176" s="73" customFormat="1">
      <c r="A98" s="71"/>
      <c r="B98" s="72"/>
      <c r="FT98" s="74"/>
    </row>
    <row r="99" spans="1:176" s="73" customFormat="1">
      <c r="A99" s="71"/>
      <c r="B99" s="72"/>
      <c r="FT99" s="74"/>
    </row>
    <row r="100" spans="1:176" s="73" customFormat="1">
      <c r="A100" s="71"/>
      <c r="B100" s="72"/>
      <c r="FT100" s="74"/>
    </row>
    <row r="101" spans="1:176" s="73" customFormat="1">
      <c r="A101" s="51"/>
      <c r="B101" s="72"/>
      <c r="FT101" s="74"/>
    </row>
    <row r="102" spans="1:176" s="73" customFormat="1">
      <c r="A102" s="51"/>
      <c r="B102" s="72"/>
      <c r="FT102" s="74"/>
    </row>
    <row r="103" spans="1:176" s="73" customFormat="1">
      <c r="A103" s="51"/>
      <c r="B103" s="72"/>
      <c r="FT103" s="74"/>
    </row>
    <row r="104" spans="1:176" s="73" customFormat="1">
      <c r="A104" s="51"/>
      <c r="B104" s="72"/>
      <c r="FT104" s="74"/>
    </row>
    <row r="105" spans="1:176" s="73" customFormat="1">
      <c r="A105" s="51"/>
      <c r="B105" s="72"/>
      <c r="FT105" s="74"/>
    </row>
    <row r="106" spans="1:176" s="73" customFormat="1">
      <c r="A106" s="51"/>
      <c r="B106" s="72"/>
      <c r="FT106" s="74"/>
    </row>
    <row r="107" spans="1:176" s="73" customFormat="1">
      <c r="A107" s="51"/>
      <c r="B107" s="72"/>
      <c r="FT107" s="74"/>
    </row>
    <row r="108" spans="1:176" s="73" customFormat="1">
      <c r="A108" s="51"/>
      <c r="B108" s="72"/>
      <c r="FT108" s="74"/>
    </row>
    <row r="109" spans="1:176" s="73" customFormat="1">
      <c r="A109" s="51"/>
      <c r="B109" s="72"/>
      <c r="FT109" s="74"/>
    </row>
    <row r="110" spans="1:176" s="73" customFormat="1">
      <c r="A110" s="51"/>
      <c r="B110" s="72"/>
      <c r="FT110" s="74"/>
    </row>
    <row r="111" spans="1:176" s="73" customFormat="1">
      <c r="A111" s="51"/>
      <c r="B111" s="72"/>
      <c r="FT111" s="74"/>
    </row>
    <row r="112" spans="1:176" s="73" customFormat="1">
      <c r="A112" s="51"/>
      <c r="B112" s="72"/>
      <c r="FT112" s="74"/>
    </row>
    <row r="113" spans="1:176" s="73" customFormat="1">
      <c r="A113" s="51"/>
      <c r="B113" s="72"/>
      <c r="FT113" s="74"/>
    </row>
    <row r="114" spans="1:176" s="73" customFormat="1">
      <c r="A114" s="51"/>
      <c r="B114" s="72"/>
      <c r="FT114" s="74"/>
    </row>
    <row r="115" spans="1:176" s="73" customFormat="1">
      <c r="A115" s="51"/>
      <c r="B115" s="72"/>
      <c r="FT115" s="74"/>
    </row>
    <row r="116" spans="1:176" s="73" customFormat="1">
      <c r="A116" s="51"/>
      <c r="B116" s="72"/>
      <c r="FT116" s="74"/>
    </row>
    <row r="117" spans="1:176" s="73" customFormat="1">
      <c r="A117" s="51"/>
      <c r="B117" s="72"/>
      <c r="FT117" s="74"/>
    </row>
    <row r="118" spans="1:176" s="73" customFormat="1">
      <c r="A118" s="51"/>
      <c r="B118" s="72"/>
      <c r="FT118" s="74"/>
    </row>
    <row r="119" spans="1:176" s="73" customFormat="1">
      <c r="A119" s="51"/>
      <c r="B119" s="72"/>
      <c r="FT119" s="74"/>
    </row>
    <row r="120" spans="1:176" s="73" customFormat="1">
      <c r="A120" s="51"/>
      <c r="B120" s="72"/>
      <c r="FT120" s="74"/>
    </row>
    <row r="121" spans="1:176" s="73" customFormat="1">
      <c r="A121" s="51"/>
      <c r="B121" s="72"/>
      <c r="FT121" s="74"/>
    </row>
    <row r="122" spans="1:176" s="73" customFormat="1">
      <c r="A122" s="51"/>
      <c r="B122" s="72"/>
      <c r="FT122" s="74"/>
    </row>
    <row r="123" spans="1:176" s="73" customFormat="1">
      <c r="A123" s="51"/>
      <c r="B123" s="72"/>
      <c r="FT123" s="74"/>
    </row>
    <row r="124" spans="1:176" s="73" customFormat="1">
      <c r="A124" s="51"/>
      <c r="B124" s="72"/>
      <c r="FT124" s="74"/>
    </row>
    <row r="125" spans="1:176" s="73" customFormat="1">
      <c r="A125" s="51"/>
      <c r="B125" s="72"/>
      <c r="FT125" s="74"/>
    </row>
    <row r="126" spans="1:176" s="73" customFormat="1">
      <c r="A126" s="51"/>
      <c r="B126" s="72"/>
      <c r="FT126" s="74"/>
    </row>
    <row r="127" spans="1:176" s="73" customFormat="1">
      <c r="A127" s="51"/>
      <c r="B127" s="72"/>
      <c r="FT127" s="74"/>
    </row>
    <row r="128" spans="1:176" s="73" customFormat="1">
      <c r="A128" s="51"/>
      <c r="B128" s="72"/>
      <c r="FT128" s="74"/>
    </row>
    <row r="129" spans="1:176" s="73" customFormat="1">
      <c r="A129" s="51"/>
      <c r="B129" s="72"/>
      <c r="FT129" s="74"/>
    </row>
    <row r="130" spans="1:176" s="73" customFormat="1">
      <c r="A130" s="51"/>
      <c r="B130" s="72"/>
      <c r="FT130" s="74"/>
    </row>
    <row r="131" spans="1:176" s="73" customFormat="1">
      <c r="A131" s="51"/>
      <c r="B131" s="72"/>
      <c r="FT131" s="74"/>
    </row>
    <row r="132" spans="1:176" s="73" customFormat="1">
      <c r="A132" s="51"/>
      <c r="B132" s="72"/>
      <c r="FT132" s="74"/>
    </row>
    <row r="133" spans="1:176" s="73" customFormat="1">
      <c r="A133" s="51"/>
      <c r="B133" s="72"/>
      <c r="FT133" s="74"/>
    </row>
    <row r="134" spans="1:176" s="73" customFormat="1">
      <c r="A134" s="51"/>
      <c r="B134" s="72"/>
      <c r="FT134" s="74"/>
    </row>
    <row r="135" spans="1:176" s="73" customFormat="1">
      <c r="A135" s="51"/>
      <c r="B135" s="72"/>
      <c r="FT135" s="74"/>
    </row>
    <row r="136" spans="1:176" s="73" customFormat="1">
      <c r="A136" s="51"/>
      <c r="B136" s="72"/>
      <c r="FT136" s="74"/>
    </row>
    <row r="137" spans="1:176" s="73" customFormat="1">
      <c r="A137" s="51"/>
      <c r="B137" s="72"/>
      <c r="FT137" s="74"/>
    </row>
    <row r="138" spans="1:176" s="73" customFormat="1">
      <c r="A138" s="51"/>
      <c r="B138" s="72"/>
      <c r="FT138" s="74"/>
    </row>
    <row r="139" spans="1:176" s="73" customFormat="1">
      <c r="A139" s="51"/>
      <c r="B139" s="72"/>
      <c r="FT139" s="74"/>
    </row>
    <row r="140" spans="1:176" s="73" customFormat="1">
      <c r="A140" s="51"/>
      <c r="B140" s="72"/>
      <c r="FT140" s="74"/>
    </row>
    <row r="141" spans="1:176" s="73" customFormat="1">
      <c r="A141" s="51"/>
      <c r="B141" s="72"/>
      <c r="FT141" s="74"/>
    </row>
    <row r="142" spans="1:176" s="73" customFormat="1">
      <c r="A142" s="51"/>
      <c r="B142" s="72"/>
      <c r="FT142" s="74"/>
    </row>
    <row r="143" spans="1:176" s="73" customFormat="1">
      <c r="A143" s="51"/>
      <c r="B143" s="72"/>
      <c r="FT143" s="74"/>
    </row>
    <row r="144" spans="1:176" s="73" customFormat="1">
      <c r="A144" s="51"/>
      <c r="B144" s="72"/>
      <c r="FT144" s="74"/>
    </row>
    <row r="145" spans="1:176" s="73" customFormat="1">
      <c r="A145" s="51"/>
      <c r="B145" s="72"/>
      <c r="FT145" s="74"/>
    </row>
    <row r="146" spans="1:176" s="73" customFormat="1">
      <c r="A146" s="51"/>
      <c r="B146" s="72"/>
      <c r="FT146" s="74"/>
    </row>
    <row r="147" spans="1:176" s="73" customFormat="1">
      <c r="A147" s="51"/>
      <c r="B147" s="72"/>
      <c r="FT147" s="74"/>
    </row>
    <row r="148" spans="1:176" s="73" customFormat="1">
      <c r="A148" s="51"/>
      <c r="B148" s="72"/>
      <c r="FT148" s="74"/>
    </row>
    <row r="149" spans="1:176" s="73" customFormat="1">
      <c r="A149" s="51"/>
      <c r="B149" s="72"/>
      <c r="FT149" s="74"/>
    </row>
    <row r="150" spans="1:176" s="73" customFormat="1">
      <c r="A150" s="51"/>
      <c r="B150" s="72"/>
      <c r="FT150" s="74"/>
    </row>
    <row r="151" spans="1:176" s="73" customFormat="1">
      <c r="A151" s="51"/>
      <c r="B151" s="72"/>
      <c r="FT151" s="74"/>
    </row>
    <row r="152" spans="1:176" s="73" customFormat="1">
      <c r="A152" s="51"/>
      <c r="B152" s="72"/>
      <c r="FT152" s="74"/>
    </row>
    <row r="153" spans="1:176" s="73" customFormat="1">
      <c r="A153" s="51"/>
      <c r="B153" s="72"/>
      <c r="FT153" s="74"/>
    </row>
    <row r="154" spans="1:176" s="73" customFormat="1">
      <c r="A154" s="51"/>
      <c r="B154" s="72"/>
      <c r="FT154" s="74"/>
    </row>
    <row r="155" spans="1:176" s="73" customFormat="1">
      <c r="A155" s="51"/>
      <c r="B155" s="72"/>
      <c r="FT155" s="74"/>
    </row>
    <row r="156" spans="1:176" s="73" customFormat="1">
      <c r="A156" s="51"/>
      <c r="B156" s="72"/>
      <c r="FT156" s="74"/>
    </row>
    <row r="157" spans="1:176" s="73" customFormat="1">
      <c r="A157" s="51"/>
      <c r="B157" s="72"/>
      <c r="FT157" s="74"/>
    </row>
    <row r="158" spans="1:176" s="73" customFormat="1">
      <c r="A158" s="51"/>
      <c r="B158" s="72"/>
      <c r="FT158" s="74"/>
    </row>
    <row r="159" spans="1:176" s="73" customFormat="1">
      <c r="A159" s="51"/>
      <c r="B159" s="72"/>
      <c r="FT159" s="74"/>
    </row>
    <row r="160" spans="1:176" s="73" customFormat="1">
      <c r="A160" s="51"/>
      <c r="B160" s="72"/>
      <c r="FT160" s="74"/>
    </row>
    <row r="161" spans="1:176" s="73" customFormat="1">
      <c r="A161" s="51"/>
      <c r="B161" s="72"/>
      <c r="FT161" s="74"/>
    </row>
    <row r="162" spans="1:176" s="73" customFormat="1">
      <c r="A162" s="51"/>
      <c r="B162" s="72"/>
      <c r="FT162" s="74"/>
    </row>
    <row r="163" spans="1:176" s="73" customFormat="1">
      <c r="A163" s="51"/>
      <c r="B163" s="72"/>
      <c r="FT163" s="74"/>
    </row>
    <row r="164" spans="1:176" s="73" customFormat="1">
      <c r="A164" s="51"/>
      <c r="B164" s="72"/>
      <c r="FT164" s="74"/>
    </row>
    <row r="165" spans="1:176" s="73" customFormat="1">
      <c r="A165" s="51"/>
      <c r="B165" s="72"/>
      <c r="FT165" s="74"/>
    </row>
    <row r="166" spans="1:176" s="73" customFormat="1">
      <c r="A166" s="51"/>
      <c r="B166" s="72"/>
      <c r="FT166" s="74"/>
    </row>
    <row r="167" spans="1:176" s="73" customFormat="1">
      <c r="A167" s="51"/>
      <c r="B167" s="72"/>
      <c r="FT167" s="74"/>
    </row>
    <row r="168" spans="1:176" s="73" customFormat="1">
      <c r="A168" s="51"/>
      <c r="B168" s="72"/>
      <c r="FT168" s="74"/>
    </row>
    <row r="169" spans="1:176" s="73" customFormat="1">
      <c r="A169" s="51"/>
      <c r="B169" s="72"/>
      <c r="FT169" s="74"/>
    </row>
    <row r="170" spans="1:176" s="73" customFormat="1">
      <c r="A170" s="51"/>
      <c r="B170" s="72"/>
      <c r="FT170" s="74"/>
    </row>
    <row r="171" spans="1:176" s="73" customFormat="1">
      <c r="A171" s="51"/>
      <c r="B171" s="72"/>
      <c r="FT171" s="74"/>
    </row>
    <row r="172" spans="1:176" s="73" customFormat="1">
      <c r="A172" s="51"/>
      <c r="B172" s="72"/>
      <c r="FT172" s="74"/>
    </row>
    <row r="173" spans="1:176" s="73" customFormat="1">
      <c r="A173" s="51"/>
      <c r="B173" s="72"/>
      <c r="FT173" s="74"/>
    </row>
    <row r="174" spans="1:176" s="73" customFormat="1">
      <c r="A174" s="51"/>
      <c r="B174" s="72"/>
      <c r="FT174" s="74"/>
    </row>
    <row r="175" spans="1:176" s="73" customFormat="1">
      <c r="A175" s="51"/>
      <c r="B175" s="72"/>
      <c r="FT175" s="74"/>
    </row>
    <row r="176" spans="1:176" s="73" customFormat="1">
      <c r="A176" s="51"/>
      <c r="B176" s="72"/>
      <c r="FT176" s="74"/>
    </row>
    <row r="177" spans="1:176" s="73" customFormat="1">
      <c r="A177" s="51"/>
      <c r="B177" s="72"/>
      <c r="FT177" s="74"/>
    </row>
    <row r="178" spans="1:176" s="73" customFormat="1">
      <c r="A178" s="51"/>
      <c r="B178" s="72"/>
      <c r="FT178" s="74"/>
    </row>
    <row r="179" spans="1:176" s="73" customFormat="1">
      <c r="A179" s="51"/>
      <c r="B179" s="72"/>
      <c r="FT179" s="74"/>
    </row>
    <row r="180" spans="1:176" s="73" customFormat="1">
      <c r="A180" s="51"/>
      <c r="B180" s="72"/>
      <c r="FT180" s="74"/>
    </row>
    <row r="181" spans="1:176" s="73" customFormat="1">
      <c r="A181" s="51"/>
      <c r="B181" s="72"/>
      <c r="FT181" s="74"/>
    </row>
    <row r="182" spans="1:176" s="73" customFormat="1">
      <c r="A182" s="51"/>
      <c r="B182" s="72"/>
      <c r="FT182" s="74"/>
    </row>
    <row r="183" spans="1:176" s="73" customFormat="1">
      <c r="A183" s="51"/>
      <c r="B183" s="72"/>
      <c r="FT183" s="74"/>
    </row>
    <row r="184" spans="1:176" s="73" customFormat="1">
      <c r="A184" s="51"/>
      <c r="B184" s="72"/>
      <c r="FT184" s="74"/>
    </row>
    <row r="185" spans="1:176" s="73" customFormat="1">
      <c r="A185" s="51"/>
      <c r="B185" s="72"/>
      <c r="FT185" s="74"/>
    </row>
    <row r="186" spans="1:176" s="73" customFormat="1">
      <c r="A186" s="51"/>
      <c r="B186" s="72"/>
      <c r="FT186" s="74"/>
    </row>
    <row r="187" spans="1:176" s="73" customFormat="1">
      <c r="A187" s="51"/>
      <c r="B187" s="72"/>
      <c r="FT187" s="74"/>
    </row>
    <row r="188" spans="1:176" s="73" customFormat="1">
      <c r="A188" s="51"/>
      <c r="B188" s="72"/>
      <c r="FT188" s="74"/>
    </row>
    <row r="189" spans="1:176" s="73" customFormat="1">
      <c r="A189" s="51"/>
      <c r="B189" s="72"/>
      <c r="FT189" s="74"/>
    </row>
    <row r="190" spans="1:176" s="73" customFormat="1">
      <c r="A190" s="51"/>
      <c r="B190" s="72"/>
      <c r="FT190" s="74"/>
    </row>
    <row r="191" spans="1:176" s="73" customFormat="1">
      <c r="A191" s="51"/>
      <c r="B191" s="72"/>
      <c r="FT191" s="74"/>
    </row>
    <row r="192" spans="1:176" s="73" customFormat="1">
      <c r="A192" s="51"/>
      <c r="B192" s="72"/>
      <c r="FT192" s="74"/>
    </row>
    <row r="193" spans="1:176" s="73" customFormat="1">
      <c r="A193" s="51"/>
      <c r="B193" s="72"/>
      <c r="FT193" s="74"/>
    </row>
    <row r="194" spans="1:176" s="73" customFormat="1">
      <c r="A194" s="51"/>
      <c r="B194" s="72"/>
      <c r="FT194" s="74"/>
    </row>
    <row r="195" spans="1:176" s="73" customFormat="1">
      <c r="A195" s="51"/>
      <c r="B195" s="72"/>
      <c r="FT195" s="74"/>
    </row>
    <row r="196" spans="1:176" s="73" customFormat="1">
      <c r="A196" s="51"/>
      <c r="B196" s="72"/>
      <c r="FT196" s="74"/>
    </row>
    <row r="197" spans="1:176" s="73" customFormat="1">
      <c r="A197" s="51"/>
      <c r="B197" s="72"/>
      <c r="FT197" s="74"/>
    </row>
    <row r="198" spans="1:176" s="73" customFormat="1">
      <c r="A198" s="51"/>
      <c r="B198" s="72"/>
      <c r="FT198" s="74"/>
    </row>
    <row r="199" spans="1:176" s="73" customFormat="1">
      <c r="A199" s="51"/>
      <c r="B199" s="72"/>
      <c r="FT199" s="74"/>
    </row>
    <row r="200" spans="1:176" s="73" customFormat="1">
      <c r="A200" s="51"/>
      <c r="B200" s="72"/>
      <c r="FT200" s="74"/>
    </row>
    <row r="201" spans="1:176" s="73" customFormat="1">
      <c r="A201" s="51"/>
      <c r="B201" s="72"/>
      <c r="FT201" s="74"/>
    </row>
    <row r="202" spans="1:176" s="73" customFormat="1">
      <c r="A202" s="51"/>
      <c r="B202" s="72"/>
      <c r="FT202" s="74"/>
    </row>
    <row r="203" spans="1:176" s="73" customFormat="1">
      <c r="A203" s="51"/>
      <c r="B203" s="72"/>
      <c r="FT203" s="74"/>
    </row>
    <row r="204" spans="1:176" s="73" customFormat="1">
      <c r="A204" s="51"/>
      <c r="B204" s="72"/>
      <c r="FT204" s="74"/>
    </row>
    <row r="205" spans="1:176" s="73" customFormat="1">
      <c r="A205" s="51"/>
      <c r="B205" s="72"/>
      <c r="FT205" s="74"/>
    </row>
    <row r="206" spans="1:176" s="73" customFormat="1">
      <c r="A206" s="51"/>
      <c r="B206" s="72"/>
      <c r="FT206" s="74"/>
    </row>
    <row r="207" spans="1:176" s="73" customFormat="1">
      <c r="A207" s="51"/>
      <c r="B207" s="72"/>
      <c r="FT207" s="74"/>
    </row>
    <row r="208" spans="1:176" s="73" customFormat="1">
      <c r="A208" s="51"/>
      <c r="B208" s="72"/>
      <c r="FT208" s="74"/>
    </row>
    <row r="209" spans="1:176" s="73" customFormat="1">
      <c r="A209" s="51"/>
      <c r="B209" s="72"/>
      <c r="FT209" s="74"/>
    </row>
    <row r="210" spans="1:176" s="73" customFormat="1">
      <c r="A210" s="51"/>
      <c r="B210" s="72"/>
      <c r="FT210" s="74"/>
    </row>
    <row r="211" spans="1:176" s="73" customFormat="1">
      <c r="A211" s="51"/>
      <c r="B211" s="72"/>
      <c r="FT211" s="74"/>
    </row>
    <row r="212" spans="1:176" s="73" customFormat="1">
      <c r="A212" s="51"/>
      <c r="B212" s="72"/>
      <c r="FT212" s="74"/>
    </row>
    <row r="213" spans="1:176" s="73" customFormat="1">
      <c r="A213" s="51"/>
      <c r="B213" s="72"/>
      <c r="FT213" s="74"/>
    </row>
    <row r="214" spans="1:176" s="73" customFormat="1">
      <c r="A214" s="51"/>
      <c r="B214" s="72"/>
      <c r="FT214" s="74"/>
    </row>
    <row r="215" spans="1:176" s="73" customFormat="1">
      <c r="A215" s="51"/>
      <c r="B215" s="72"/>
      <c r="FT215" s="74"/>
    </row>
    <row r="216" spans="1:176" s="73" customFormat="1">
      <c r="A216" s="51"/>
      <c r="B216" s="72"/>
      <c r="FT216" s="74"/>
    </row>
    <row r="217" spans="1:176" s="73" customFormat="1">
      <c r="A217" s="51"/>
      <c r="B217" s="72"/>
      <c r="FT217" s="74"/>
    </row>
    <row r="218" spans="1:176" s="73" customFormat="1">
      <c r="A218" s="51"/>
      <c r="B218" s="72"/>
      <c r="FT218" s="74"/>
    </row>
    <row r="219" spans="1:176" s="73" customFormat="1">
      <c r="A219" s="51"/>
      <c r="B219" s="72"/>
      <c r="FT219" s="74"/>
    </row>
    <row r="220" spans="1:176" s="73" customFormat="1">
      <c r="A220" s="51"/>
      <c r="B220" s="72"/>
      <c r="FT220" s="74"/>
    </row>
    <row r="221" spans="1:176" s="73" customFormat="1">
      <c r="A221" s="51"/>
      <c r="B221" s="72"/>
      <c r="FT221" s="74"/>
    </row>
    <row r="222" spans="1:176" s="73" customFormat="1">
      <c r="A222" s="51"/>
      <c r="B222" s="72"/>
      <c r="FT222" s="74"/>
    </row>
    <row r="223" spans="1:176" s="73" customFormat="1">
      <c r="A223" s="51"/>
      <c r="B223" s="72"/>
      <c r="FT223" s="74"/>
    </row>
    <row r="224" spans="1:176" s="73" customFormat="1">
      <c r="A224" s="51"/>
      <c r="B224" s="72"/>
      <c r="FT224" s="74"/>
    </row>
    <row r="225" spans="1:176" s="73" customFormat="1">
      <c r="A225" s="51"/>
      <c r="B225" s="72"/>
      <c r="FT225" s="74"/>
    </row>
    <row r="226" spans="1:176" s="73" customFormat="1">
      <c r="A226" s="51"/>
      <c r="B226" s="72"/>
      <c r="FT226" s="74"/>
    </row>
    <row r="227" spans="1:176" s="73" customFormat="1">
      <c r="A227" s="51"/>
      <c r="B227" s="72"/>
      <c r="FT227" s="74"/>
    </row>
    <row r="228" spans="1:176" s="73" customFormat="1">
      <c r="A228" s="51"/>
      <c r="B228" s="72"/>
      <c r="FT228" s="74"/>
    </row>
    <row r="229" spans="1:176" s="73" customFormat="1">
      <c r="A229" s="51"/>
      <c r="B229" s="72"/>
      <c r="FT229" s="74"/>
    </row>
    <row r="230" spans="1:176" s="73" customFormat="1">
      <c r="A230" s="51"/>
      <c r="B230" s="72"/>
      <c r="FT230" s="74"/>
    </row>
    <row r="231" spans="1:176" s="73" customFormat="1">
      <c r="A231" s="51"/>
      <c r="B231" s="72"/>
      <c r="FT231" s="74"/>
    </row>
    <row r="232" spans="1:176" s="73" customFormat="1">
      <c r="A232" s="51"/>
      <c r="B232" s="72"/>
      <c r="FT232" s="74"/>
    </row>
    <row r="233" spans="1:176" s="73" customFormat="1">
      <c r="A233" s="51"/>
      <c r="B233" s="72"/>
      <c r="FT233" s="74"/>
    </row>
    <row r="234" spans="1:176" s="73" customFormat="1">
      <c r="A234" s="51"/>
      <c r="B234" s="72"/>
      <c r="FT234" s="74"/>
    </row>
    <row r="235" spans="1:176" s="73" customFormat="1">
      <c r="A235" s="51"/>
      <c r="B235" s="72"/>
      <c r="FT235" s="74"/>
    </row>
    <row r="236" spans="1:176" s="73" customFormat="1">
      <c r="A236" s="51"/>
      <c r="B236" s="72"/>
      <c r="FT236" s="74"/>
    </row>
    <row r="237" spans="1:176" s="73" customFormat="1">
      <c r="A237" s="51"/>
      <c r="B237" s="72"/>
      <c r="FT237" s="74"/>
    </row>
    <row r="238" spans="1:176" s="73" customFormat="1">
      <c r="A238" s="51"/>
      <c r="B238" s="72"/>
      <c r="FT238" s="74"/>
    </row>
    <row r="239" spans="1:176" s="73" customFormat="1">
      <c r="A239" s="51"/>
      <c r="B239" s="72"/>
      <c r="FT239" s="74"/>
    </row>
    <row r="240" spans="1:176" s="73" customFormat="1">
      <c r="A240" s="51"/>
      <c r="B240" s="72"/>
      <c r="FT240" s="74"/>
    </row>
    <row r="241" spans="1:176" s="73" customFormat="1">
      <c r="A241" s="51"/>
      <c r="B241" s="72"/>
      <c r="FT241" s="74"/>
    </row>
    <row r="242" spans="1:176" s="73" customFormat="1">
      <c r="A242" s="51"/>
      <c r="B242" s="72"/>
      <c r="FT242" s="74"/>
    </row>
    <row r="243" spans="1:176" s="73" customFormat="1">
      <c r="A243" s="51"/>
      <c r="B243" s="72"/>
      <c r="FT243" s="74"/>
    </row>
    <row r="244" spans="1:176" s="73" customFormat="1">
      <c r="A244" s="51"/>
      <c r="B244" s="72"/>
      <c r="FT244" s="74"/>
    </row>
    <row r="245" spans="1:176" s="73" customFormat="1">
      <c r="A245" s="51"/>
      <c r="B245" s="72"/>
      <c r="FT245" s="74"/>
    </row>
    <row r="246" spans="1:176" s="73" customFormat="1">
      <c r="A246" s="51"/>
      <c r="B246" s="72"/>
      <c r="FT246" s="74"/>
    </row>
    <row r="247" spans="1:176" s="73" customFormat="1">
      <c r="A247" s="51"/>
      <c r="B247" s="72"/>
      <c r="FT247" s="74"/>
    </row>
    <row r="248" spans="1:176" s="73" customFormat="1">
      <c r="A248" s="51"/>
      <c r="B248" s="72"/>
      <c r="FT248" s="74"/>
    </row>
    <row r="249" spans="1:176" s="73" customFormat="1">
      <c r="A249" s="51"/>
      <c r="B249" s="72"/>
      <c r="FT249" s="74"/>
    </row>
    <row r="250" spans="1:176" s="73" customFormat="1">
      <c r="A250" s="51"/>
      <c r="B250" s="72"/>
      <c r="FT250" s="74"/>
    </row>
    <row r="251" spans="1:176" s="73" customFormat="1">
      <c r="A251" s="51"/>
      <c r="B251" s="72"/>
      <c r="FT251" s="74"/>
    </row>
    <row r="252" spans="1:176" s="73" customFormat="1">
      <c r="A252" s="51"/>
      <c r="B252" s="72"/>
      <c r="FT252" s="74"/>
    </row>
    <row r="253" spans="1:176" s="73" customFormat="1">
      <c r="A253" s="51"/>
      <c r="B253" s="72"/>
      <c r="FT253" s="74"/>
    </row>
    <row r="254" spans="1:176" s="73" customFormat="1">
      <c r="A254" s="51"/>
      <c r="B254" s="72"/>
      <c r="FT254" s="74"/>
    </row>
    <row r="255" spans="1:176" s="73" customFormat="1">
      <c r="A255" s="51"/>
      <c r="B255" s="72"/>
      <c r="FT255" s="74"/>
    </row>
    <row r="256" spans="1:176" s="73" customFormat="1">
      <c r="A256" s="51"/>
      <c r="B256" s="72"/>
      <c r="FT256" s="74"/>
    </row>
    <row r="257" spans="1:176" s="73" customFormat="1">
      <c r="A257" s="51"/>
      <c r="B257" s="72"/>
      <c r="FT257" s="74"/>
    </row>
    <row r="258" spans="1:176" s="73" customFormat="1">
      <c r="A258" s="51"/>
      <c r="B258" s="72"/>
      <c r="FT258" s="74"/>
    </row>
    <row r="259" spans="1:176" s="73" customFormat="1">
      <c r="A259" s="51"/>
      <c r="B259" s="72"/>
      <c r="FT259" s="74"/>
    </row>
    <row r="260" spans="1:176" s="73" customFormat="1">
      <c r="A260" s="51"/>
      <c r="B260" s="72"/>
      <c r="FT260" s="74"/>
    </row>
    <row r="261" spans="1:176" s="73" customFormat="1">
      <c r="A261" s="51"/>
      <c r="B261" s="72"/>
      <c r="FT261" s="74"/>
    </row>
    <row r="262" spans="1:176" s="73" customFormat="1">
      <c r="A262" s="51"/>
      <c r="B262" s="72"/>
      <c r="FT262" s="74"/>
    </row>
    <row r="263" spans="1:176" s="73" customFormat="1">
      <c r="A263" s="51"/>
      <c r="B263" s="72"/>
      <c r="FT263" s="74"/>
    </row>
    <row r="264" spans="1:176" s="73" customFormat="1">
      <c r="A264" s="51"/>
      <c r="B264" s="72"/>
      <c r="FT264" s="74"/>
    </row>
    <row r="265" spans="1:176" s="73" customFormat="1">
      <c r="A265" s="51"/>
      <c r="B265" s="72"/>
      <c r="FT265" s="74"/>
    </row>
    <row r="266" spans="1:176" s="73" customFormat="1">
      <c r="A266" s="51"/>
      <c r="B266" s="72"/>
      <c r="FT266" s="74"/>
    </row>
    <row r="267" spans="1:176" s="73" customFormat="1">
      <c r="A267" s="51"/>
      <c r="B267" s="72"/>
      <c r="FT267" s="74"/>
    </row>
    <row r="268" spans="1:176" s="73" customFormat="1">
      <c r="A268" s="51"/>
      <c r="B268" s="72"/>
      <c r="FT268" s="74"/>
    </row>
    <row r="269" spans="1:176" s="73" customFormat="1">
      <c r="A269" s="51"/>
      <c r="B269" s="72"/>
      <c r="FT269" s="74"/>
    </row>
    <row r="270" spans="1:176" s="73" customFormat="1">
      <c r="A270" s="51"/>
      <c r="B270" s="72"/>
      <c r="FT270" s="74"/>
    </row>
    <row r="271" spans="1:176" s="73" customFormat="1">
      <c r="A271" s="51"/>
      <c r="B271" s="72"/>
      <c r="FT271" s="74"/>
    </row>
    <row r="272" spans="1:176" s="73" customFormat="1">
      <c r="A272" s="51"/>
      <c r="B272" s="72"/>
      <c r="FT272" s="74"/>
    </row>
    <row r="273" spans="1:176" s="73" customFormat="1">
      <c r="A273" s="51"/>
      <c r="B273" s="72"/>
      <c r="FT273" s="74"/>
    </row>
    <row r="274" spans="1:176" s="73" customFormat="1">
      <c r="A274" s="51"/>
      <c r="B274" s="72"/>
      <c r="FT274" s="74"/>
    </row>
    <row r="275" spans="1:176" s="73" customFormat="1">
      <c r="A275" s="51"/>
      <c r="B275" s="72"/>
      <c r="FT275" s="74"/>
    </row>
    <row r="276" spans="1:176" s="73" customFormat="1">
      <c r="A276" s="51"/>
      <c r="B276" s="72"/>
      <c r="FT276" s="74"/>
    </row>
    <row r="277" spans="1:176" s="73" customFormat="1">
      <c r="A277" s="51"/>
      <c r="B277" s="72"/>
      <c r="FT277" s="74"/>
    </row>
    <row r="278" spans="1:176" s="73" customFormat="1">
      <c r="A278" s="51"/>
      <c r="B278" s="72"/>
      <c r="FT278" s="74"/>
    </row>
    <row r="279" spans="1:176" s="73" customFormat="1">
      <c r="A279" s="51"/>
      <c r="B279" s="72"/>
      <c r="FT279" s="74"/>
    </row>
    <row r="280" spans="1:176" s="73" customFormat="1">
      <c r="A280" s="51"/>
      <c r="B280" s="72"/>
      <c r="FT280" s="74"/>
    </row>
    <row r="281" spans="1:176" s="73" customFormat="1">
      <c r="A281" s="51"/>
      <c r="B281" s="72"/>
      <c r="FT281" s="74"/>
    </row>
    <row r="282" spans="1:176" s="73" customFormat="1">
      <c r="A282" s="51"/>
      <c r="B282" s="72"/>
      <c r="FT282" s="74"/>
    </row>
    <row r="283" spans="1:176" s="73" customFormat="1">
      <c r="A283" s="51"/>
      <c r="B283" s="72"/>
      <c r="FT283" s="74"/>
    </row>
    <row r="284" spans="1:176" s="73" customFormat="1">
      <c r="A284" s="51"/>
      <c r="B284" s="72"/>
      <c r="FT284" s="74"/>
    </row>
    <row r="285" spans="1:176" s="73" customFormat="1">
      <c r="A285" s="51"/>
      <c r="B285" s="72"/>
      <c r="FT285" s="74"/>
    </row>
    <row r="286" spans="1:176" s="73" customFormat="1">
      <c r="A286" s="51"/>
      <c r="B286" s="72"/>
      <c r="FT286" s="74"/>
    </row>
    <row r="287" spans="1:176" s="73" customFormat="1">
      <c r="A287" s="51"/>
      <c r="B287" s="72"/>
      <c r="FT287" s="74"/>
    </row>
    <row r="288" spans="1:176" s="73" customFormat="1">
      <c r="A288" s="51"/>
      <c r="B288" s="72"/>
      <c r="FT288" s="74"/>
    </row>
    <row r="289" spans="1:176" s="73" customFormat="1">
      <c r="A289" s="51"/>
      <c r="B289" s="72"/>
      <c r="FT289" s="74"/>
    </row>
    <row r="290" spans="1:176" s="73" customFormat="1">
      <c r="A290" s="51"/>
      <c r="B290" s="72"/>
      <c r="FT290" s="74"/>
    </row>
    <row r="291" spans="1:176" s="73" customFormat="1">
      <c r="A291" s="51"/>
      <c r="B291" s="72"/>
      <c r="FT291" s="74"/>
    </row>
    <row r="292" spans="1:176" s="73" customFormat="1">
      <c r="A292" s="51"/>
      <c r="B292" s="72"/>
      <c r="FT292" s="74"/>
    </row>
    <row r="293" spans="1:176" s="73" customFormat="1">
      <c r="A293" s="51"/>
      <c r="B293" s="72"/>
      <c r="FT293" s="74"/>
    </row>
    <row r="294" spans="1:176" s="73" customFormat="1">
      <c r="A294" s="51"/>
      <c r="B294" s="72"/>
      <c r="FT294" s="74"/>
    </row>
    <row r="295" spans="1:176" s="73" customFormat="1">
      <c r="A295" s="51"/>
      <c r="B295" s="72"/>
      <c r="FT295" s="74"/>
    </row>
    <row r="296" spans="1:176" s="73" customFormat="1">
      <c r="A296" s="51"/>
      <c r="B296" s="72"/>
      <c r="FT296" s="74"/>
    </row>
    <row r="297" spans="1:176" s="73" customFormat="1">
      <c r="A297" s="51"/>
      <c r="B297" s="72"/>
      <c r="FT297" s="74"/>
    </row>
    <row r="298" spans="1:176" s="73" customFormat="1">
      <c r="A298" s="51"/>
      <c r="B298" s="72"/>
      <c r="FT298" s="74"/>
    </row>
    <row r="299" spans="1:176" s="73" customFormat="1">
      <c r="A299" s="51"/>
      <c r="B299" s="72"/>
      <c r="FT299" s="74"/>
    </row>
    <row r="300" spans="1:176" s="73" customFormat="1">
      <c r="A300" s="51"/>
      <c r="B300" s="72"/>
      <c r="FT300" s="74"/>
    </row>
    <row r="301" spans="1:176" s="73" customFormat="1">
      <c r="A301" s="51"/>
      <c r="B301" s="72"/>
      <c r="FT301" s="74"/>
    </row>
    <row r="302" spans="1:176" s="73" customFormat="1">
      <c r="A302" s="51"/>
      <c r="B302" s="72"/>
      <c r="FT302" s="74"/>
    </row>
    <row r="303" spans="1:176" s="73" customFormat="1">
      <c r="A303" s="51"/>
      <c r="B303" s="72"/>
      <c r="FT303" s="74"/>
    </row>
    <row r="304" spans="1:176" s="73" customFormat="1">
      <c r="A304" s="51"/>
      <c r="B304" s="72"/>
      <c r="FT304" s="74"/>
    </row>
    <row r="305" spans="1:176" s="73" customFormat="1">
      <c r="A305" s="51"/>
      <c r="B305" s="72"/>
      <c r="FT305" s="74"/>
    </row>
    <row r="306" spans="1:176" s="73" customFormat="1">
      <c r="A306" s="51"/>
      <c r="B306" s="72"/>
      <c r="FT306" s="74"/>
    </row>
    <row r="307" spans="1:176" s="73" customFormat="1">
      <c r="A307" s="51"/>
      <c r="B307" s="72"/>
      <c r="FT307" s="74"/>
    </row>
    <row r="308" spans="1:176" s="73" customFormat="1">
      <c r="A308" s="51"/>
      <c r="B308" s="72"/>
      <c r="FT308" s="74"/>
    </row>
    <row r="309" spans="1:176" s="73" customFormat="1">
      <c r="A309" s="51"/>
      <c r="B309" s="72"/>
      <c r="FT309" s="74"/>
    </row>
    <row r="310" spans="1:176" s="73" customFormat="1">
      <c r="A310" s="51"/>
      <c r="B310" s="72"/>
      <c r="FT310" s="74"/>
    </row>
    <row r="311" spans="1:176" s="73" customFormat="1">
      <c r="A311" s="51"/>
      <c r="B311" s="72"/>
      <c r="FT311" s="74"/>
    </row>
    <row r="312" spans="1:176" s="73" customFormat="1">
      <c r="A312" s="51"/>
      <c r="B312" s="72"/>
      <c r="FT312" s="74"/>
    </row>
    <row r="313" spans="1:176" s="73" customFormat="1">
      <c r="A313" s="51"/>
      <c r="B313" s="72"/>
      <c r="FT313" s="74"/>
    </row>
    <row r="314" spans="1:176" s="73" customFormat="1">
      <c r="A314" s="51"/>
      <c r="B314" s="72"/>
      <c r="FT314" s="74"/>
    </row>
    <row r="315" spans="1:176" s="73" customFormat="1">
      <c r="A315" s="51"/>
      <c r="B315" s="72"/>
      <c r="FT315" s="74"/>
    </row>
    <row r="316" spans="1:176" s="73" customFormat="1">
      <c r="A316" s="51"/>
      <c r="B316" s="72"/>
      <c r="FT316" s="74"/>
    </row>
    <row r="317" spans="1:176" s="73" customFormat="1">
      <c r="A317" s="51"/>
      <c r="B317" s="72"/>
      <c r="FT317" s="74"/>
    </row>
    <row r="318" spans="1:176" s="73" customFormat="1">
      <c r="A318" s="51"/>
      <c r="B318" s="72"/>
      <c r="FT318" s="74"/>
    </row>
    <row r="319" spans="1:176" s="73" customFormat="1">
      <c r="A319" s="51"/>
      <c r="B319" s="72"/>
      <c r="FT319" s="74"/>
    </row>
    <row r="320" spans="1:176" s="73" customFormat="1">
      <c r="A320" s="51"/>
      <c r="B320" s="72"/>
      <c r="FT320" s="74"/>
    </row>
    <row r="321" spans="1:176" s="73" customFormat="1">
      <c r="A321" s="51"/>
      <c r="B321" s="72"/>
      <c r="FT321" s="74"/>
    </row>
    <row r="322" spans="1:176" s="73" customFormat="1">
      <c r="A322" s="51"/>
      <c r="B322" s="72"/>
      <c r="FT322" s="74"/>
    </row>
    <row r="323" spans="1:176" s="73" customFormat="1">
      <c r="A323" s="51"/>
      <c r="B323" s="72"/>
      <c r="FT323" s="74"/>
    </row>
    <row r="324" spans="1:176" s="73" customFormat="1">
      <c r="A324" s="51"/>
      <c r="B324" s="72"/>
      <c r="FT324" s="74"/>
    </row>
    <row r="325" spans="1:176" s="73" customFormat="1">
      <c r="A325" s="51"/>
      <c r="B325" s="72"/>
      <c r="FT325" s="74"/>
    </row>
    <row r="326" spans="1:176" s="73" customFormat="1">
      <c r="A326" s="51"/>
      <c r="B326" s="72"/>
      <c r="FT326" s="74"/>
    </row>
    <row r="327" spans="1:176" s="73" customFormat="1">
      <c r="A327" s="51"/>
      <c r="B327" s="72"/>
      <c r="FT327" s="74"/>
    </row>
    <row r="328" spans="1:176" s="73" customFormat="1">
      <c r="A328" s="51"/>
      <c r="B328" s="72"/>
      <c r="FT328" s="74"/>
    </row>
    <row r="329" spans="1:176" s="73" customFormat="1">
      <c r="A329" s="51"/>
      <c r="B329" s="72"/>
      <c r="FT329" s="74"/>
    </row>
    <row r="330" spans="1:176" s="73" customFormat="1">
      <c r="A330" s="51"/>
      <c r="B330" s="72"/>
      <c r="FT330" s="74"/>
    </row>
    <row r="331" spans="1:176" s="73" customFormat="1">
      <c r="A331" s="51"/>
      <c r="B331" s="72"/>
      <c r="FT331" s="74"/>
    </row>
    <row r="332" spans="1:176" s="73" customFormat="1">
      <c r="A332" s="51"/>
      <c r="B332" s="72"/>
      <c r="FT332" s="74"/>
    </row>
    <row r="333" spans="1:176" s="73" customFormat="1">
      <c r="A333" s="51"/>
      <c r="B333" s="72"/>
      <c r="FT333" s="74"/>
    </row>
    <row r="334" spans="1:176" s="73" customFormat="1">
      <c r="A334" s="51"/>
      <c r="B334" s="72"/>
      <c r="FT334" s="74"/>
    </row>
    <row r="335" spans="1:176" s="73" customFormat="1">
      <c r="A335" s="51"/>
      <c r="B335" s="72"/>
      <c r="FT335" s="74"/>
    </row>
    <row r="336" spans="1:176" s="73" customFormat="1">
      <c r="A336" s="51"/>
      <c r="B336" s="72"/>
      <c r="FT336" s="74"/>
    </row>
    <row r="337" spans="1:176" s="73" customFormat="1">
      <c r="A337" s="51"/>
      <c r="B337" s="72"/>
      <c r="FT337" s="74"/>
    </row>
    <row r="338" spans="1:176" s="73" customFormat="1">
      <c r="A338" s="51"/>
      <c r="B338" s="72"/>
      <c r="FT338" s="74"/>
    </row>
    <row r="339" spans="1:176" s="73" customFormat="1">
      <c r="A339" s="51"/>
      <c r="B339" s="72"/>
      <c r="FT339" s="74"/>
    </row>
    <row r="340" spans="1:176" s="73" customFormat="1">
      <c r="A340" s="51"/>
      <c r="B340" s="72"/>
      <c r="FT340" s="74"/>
    </row>
    <row r="341" spans="1:176" s="73" customFormat="1">
      <c r="A341" s="51"/>
      <c r="B341" s="72"/>
      <c r="FT341" s="74"/>
    </row>
    <row r="342" spans="1:176" s="73" customFormat="1">
      <c r="A342" s="51"/>
      <c r="B342" s="72"/>
      <c r="FT342" s="74"/>
    </row>
    <row r="343" spans="1:176" s="73" customFormat="1">
      <c r="A343" s="51"/>
      <c r="B343" s="72"/>
      <c r="FT343" s="74"/>
    </row>
    <row r="344" spans="1:176" s="73" customFormat="1">
      <c r="A344" s="51"/>
      <c r="B344" s="72"/>
      <c r="FT344" s="74"/>
    </row>
    <row r="345" spans="1:176" s="73" customFormat="1">
      <c r="A345" s="51"/>
      <c r="B345" s="72"/>
      <c r="FT345" s="74"/>
    </row>
    <row r="346" spans="1:176" s="73" customFormat="1">
      <c r="A346" s="51"/>
      <c r="B346" s="72"/>
      <c r="FT346" s="74"/>
    </row>
    <row r="347" spans="1:176" s="73" customFormat="1">
      <c r="A347" s="51"/>
      <c r="B347" s="72"/>
      <c r="FT347" s="74"/>
    </row>
    <row r="348" spans="1:176" s="73" customFormat="1">
      <c r="A348" s="51"/>
      <c r="B348" s="72"/>
      <c r="FT348" s="74"/>
    </row>
    <row r="349" spans="1:176">
      <c r="B349" s="72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</row>
    <row r="350" spans="1:176">
      <c r="B350" s="72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</row>
    <row r="351" spans="1:176">
      <c r="B351" s="72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</row>
    <row r="352" spans="1:176">
      <c r="B352" s="72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</row>
    <row r="353" spans="2:33">
      <c r="B353" s="72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</row>
    <row r="354" spans="2:33">
      <c r="B354" s="72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</row>
    <row r="355" spans="2:33">
      <c r="B355" s="72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</row>
    <row r="356" spans="2:33">
      <c r="B356" s="72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</row>
    <row r="357" spans="2:33">
      <c r="B357" s="72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</row>
    <row r="358" spans="2:33">
      <c r="B358" s="72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</row>
    <row r="359" spans="2:33">
      <c r="B359" s="72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</row>
    <row r="360" spans="2:33">
      <c r="B360" s="72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</row>
    <row r="361" spans="2:33">
      <c r="B361" s="72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</row>
    <row r="362" spans="2:33">
      <c r="B362" s="72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</row>
    <row r="1167" spans="34:175">
      <c r="AH1167" s="53">
        <v>0</v>
      </c>
      <c r="AI1167" s="53">
        <v>0</v>
      </c>
      <c r="AJ1167" s="53">
        <v>0</v>
      </c>
      <c r="AK1167" s="53">
        <v>0</v>
      </c>
      <c r="AL1167" s="53">
        <v>0</v>
      </c>
      <c r="AM1167" s="53">
        <v>0</v>
      </c>
      <c r="AN1167" s="53">
        <v>0</v>
      </c>
      <c r="AO1167" s="53">
        <v>0</v>
      </c>
      <c r="AP1167" s="53">
        <v>0</v>
      </c>
      <c r="AQ1167" s="53">
        <v>0</v>
      </c>
      <c r="AR1167" s="53">
        <v>0</v>
      </c>
      <c r="AS1167" s="53">
        <v>0</v>
      </c>
      <c r="AT1167" s="53">
        <v>0</v>
      </c>
      <c r="AU1167" s="53">
        <v>0</v>
      </c>
      <c r="AV1167" s="53">
        <v>0</v>
      </c>
      <c r="AW1167" s="53">
        <v>0</v>
      </c>
      <c r="AX1167" s="53">
        <v>0</v>
      </c>
      <c r="AY1167" s="53">
        <v>0</v>
      </c>
      <c r="AZ1167" s="53">
        <v>0</v>
      </c>
      <c r="BA1167" s="53">
        <v>0</v>
      </c>
      <c r="BB1167" s="53">
        <v>0</v>
      </c>
      <c r="BC1167" s="53">
        <v>0</v>
      </c>
      <c r="BD1167" s="53">
        <v>0</v>
      </c>
      <c r="BE1167" s="53">
        <v>0</v>
      </c>
      <c r="BF1167" s="53">
        <v>0</v>
      </c>
      <c r="BG1167" s="53">
        <v>0</v>
      </c>
      <c r="BH1167" s="53">
        <v>0</v>
      </c>
      <c r="BI1167" s="53">
        <v>0</v>
      </c>
      <c r="BJ1167" s="53">
        <v>0</v>
      </c>
      <c r="BK1167" s="53">
        <v>0</v>
      </c>
      <c r="BL1167" s="53">
        <v>0</v>
      </c>
      <c r="BM1167" s="53">
        <v>0</v>
      </c>
      <c r="BN1167" s="53">
        <v>0</v>
      </c>
      <c r="BO1167" s="53">
        <v>0</v>
      </c>
      <c r="BP1167" s="53">
        <v>0</v>
      </c>
      <c r="BQ1167" s="53">
        <v>0</v>
      </c>
      <c r="BR1167" s="53">
        <v>0</v>
      </c>
      <c r="BS1167" s="53">
        <v>0</v>
      </c>
      <c r="BT1167" s="53">
        <v>0</v>
      </c>
      <c r="BU1167" s="53">
        <v>0</v>
      </c>
      <c r="BV1167" s="53">
        <v>0</v>
      </c>
      <c r="BW1167" s="53">
        <v>0</v>
      </c>
      <c r="BX1167" s="53">
        <v>0</v>
      </c>
      <c r="BY1167" s="53">
        <v>0</v>
      </c>
      <c r="BZ1167" s="53">
        <v>0</v>
      </c>
      <c r="CA1167" s="53">
        <v>0</v>
      </c>
      <c r="CB1167" s="53">
        <v>0</v>
      </c>
      <c r="CC1167" s="53">
        <v>0</v>
      </c>
      <c r="CD1167" s="53">
        <v>0</v>
      </c>
      <c r="CE1167" s="53">
        <v>0</v>
      </c>
      <c r="CF1167" s="53">
        <v>0</v>
      </c>
      <c r="CG1167" s="53">
        <v>0</v>
      </c>
      <c r="CH1167" s="53">
        <v>0</v>
      </c>
      <c r="CI1167" s="53">
        <v>0</v>
      </c>
      <c r="CJ1167" s="53">
        <v>0</v>
      </c>
      <c r="CK1167" s="53">
        <v>0</v>
      </c>
      <c r="CL1167" s="53">
        <v>0</v>
      </c>
      <c r="CM1167" s="53">
        <v>0</v>
      </c>
      <c r="CN1167" s="53">
        <v>0</v>
      </c>
      <c r="CO1167" s="53">
        <v>0</v>
      </c>
      <c r="CP1167" s="53">
        <v>0</v>
      </c>
      <c r="CQ1167" s="53">
        <v>0</v>
      </c>
      <c r="CR1167" s="53">
        <v>0</v>
      </c>
      <c r="CS1167" s="53">
        <v>0</v>
      </c>
      <c r="CT1167" s="53">
        <v>0</v>
      </c>
      <c r="CU1167" s="53">
        <v>0</v>
      </c>
      <c r="CV1167" s="53">
        <v>0</v>
      </c>
      <c r="CW1167" s="53">
        <v>0</v>
      </c>
      <c r="CX1167" s="53">
        <v>0</v>
      </c>
      <c r="CY1167" s="53">
        <v>0</v>
      </c>
      <c r="CZ1167" s="53">
        <v>0</v>
      </c>
      <c r="DA1167" s="53">
        <v>0</v>
      </c>
      <c r="DB1167" s="53">
        <v>0</v>
      </c>
      <c r="DC1167" s="53">
        <v>0</v>
      </c>
      <c r="DD1167" s="53">
        <v>0</v>
      </c>
      <c r="DE1167" s="53">
        <v>0</v>
      </c>
      <c r="DF1167" s="53">
        <v>0</v>
      </c>
      <c r="DG1167" s="53">
        <v>0</v>
      </c>
      <c r="DH1167" s="53">
        <v>0</v>
      </c>
      <c r="DI1167" s="53">
        <v>0</v>
      </c>
      <c r="DJ1167" s="53">
        <v>0</v>
      </c>
      <c r="DK1167" s="53">
        <v>0</v>
      </c>
      <c r="DL1167" s="53">
        <v>0</v>
      </c>
      <c r="DM1167" s="53">
        <v>0</v>
      </c>
      <c r="DN1167" s="53">
        <v>0</v>
      </c>
      <c r="DO1167" s="53">
        <v>0</v>
      </c>
      <c r="DP1167" s="53">
        <v>0</v>
      </c>
      <c r="DQ1167" s="53">
        <v>0</v>
      </c>
      <c r="DR1167" s="53">
        <v>0</v>
      </c>
      <c r="DS1167" s="53">
        <v>0</v>
      </c>
      <c r="DT1167" s="53">
        <v>0</v>
      </c>
      <c r="DU1167" s="53">
        <v>0</v>
      </c>
      <c r="DV1167" s="53">
        <v>0</v>
      </c>
      <c r="DW1167" s="53">
        <v>0</v>
      </c>
      <c r="DX1167" s="53">
        <v>0</v>
      </c>
      <c r="DY1167" s="53">
        <v>0</v>
      </c>
      <c r="DZ1167" s="53">
        <v>0</v>
      </c>
      <c r="EA1167" s="53">
        <v>0</v>
      </c>
      <c r="EB1167" s="53">
        <v>0</v>
      </c>
      <c r="EC1167" s="53">
        <v>0</v>
      </c>
      <c r="ED1167" s="53">
        <v>0</v>
      </c>
      <c r="EE1167" s="53">
        <v>0</v>
      </c>
      <c r="EF1167" s="53">
        <v>0</v>
      </c>
      <c r="EG1167" s="53">
        <v>0</v>
      </c>
      <c r="EH1167" s="53">
        <v>0</v>
      </c>
      <c r="EI1167" s="53">
        <v>0</v>
      </c>
      <c r="EJ1167" s="53">
        <v>0</v>
      </c>
      <c r="EK1167" s="53">
        <v>0</v>
      </c>
      <c r="EL1167" s="53">
        <v>0</v>
      </c>
      <c r="EM1167" s="53">
        <v>0</v>
      </c>
      <c r="EN1167" s="53">
        <v>0</v>
      </c>
      <c r="EO1167" s="53">
        <v>0</v>
      </c>
      <c r="EP1167" s="53">
        <v>0</v>
      </c>
      <c r="EQ1167" s="53">
        <v>0</v>
      </c>
      <c r="ER1167" s="53">
        <v>0</v>
      </c>
      <c r="ES1167" s="53">
        <v>0</v>
      </c>
      <c r="ET1167" s="53">
        <v>0</v>
      </c>
      <c r="EU1167" s="53">
        <v>0</v>
      </c>
      <c r="EV1167" s="53">
        <v>0</v>
      </c>
      <c r="EW1167" s="53">
        <v>0</v>
      </c>
      <c r="EX1167" s="53">
        <v>0</v>
      </c>
      <c r="EY1167" s="53">
        <v>0</v>
      </c>
      <c r="EZ1167" s="53">
        <v>0</v>
      </c>
      <c r="FA1167" s="53">
        <v>0</v>
      </c>
      <c r="FB1167" s="53">
        <v>0</v>
      </c>
      <c r="FC1167" s="53">
        <v>0</v>
      </c>
      <c r="FD1167" s="53">
        <v>0</v>
      </c>
      <c r="FE1167" s="53">
        <v>0</v>
      </c>
      <c r="FF1167" s="53">
        <v>0</v>
      </c>
      <c r="FG1167" s="53">
        <v>0</v>
      </c>
      <c r="FH1167" s="53">
        <v>0</v>
      </c>
      <c r="FI1167" s="53">
        <v>0</v>
      </c>
      <c r="FJ1167" s="53">
        <v>0</v>
      </c>
      <c r="FK1167" s="53">
        <v>0</v>
      </c>
      <c r="FL1167" s="53">
        <v>0</v>
      </c>
      <c r="FM1167" s="53">
        <v>0</v>
      </c>
      <c r="FN1167" s="53">
        <v>0</v>
      </c>
      <c r="FO1167" s="53">
        <v>0</v>
      </c>
      <c r="FP1167" s="53">
        <v>0</v>
      </c>
      <c r="FQ1167" s="53">
        <v>0</v>
      </c>
      <c r="FR1167" s="53">
        <v>0</v>
      </c>
      <c r="FS1167" s="53">
        <v>0</v>
      </c>
    </row>
  </sheetData>
  <mergeCells count="1">
    <mergeCell ref="B3:B4"/>
  </mergeCells>
  <conditionalFormatting sqref="C5:AG82">
    <cfRule type="expression" dxfId="70" priority="25">
      <formula>WEEKDAY(C$3,2)=1</formula>
    </cfRule>
  </conditionalFormatting>
  <conditionalFormatting sqref="C5:AG6 C8:AG9 C11:AG12 C14:AG15 C17:AG18 C20:AG21 C23:AG24 C26:AG27 C29:AG30 C32:AG33 C35:AG36 C38:AG39 C41:AG42 C44:AG45 C47:AG48 C50:AG51 C53:AG54 C56:AG57 C59:AG60 C62:AG63 C65:AG66 C68:AG69 C71:AG72 C74:AG75 C77:AG78 C80:AG81">
    <cfRule type="cellIs" dxfId="69" priority="4" operator="equal">
      <formula>$AI$31</formula>
    </cfRule>
    <cfRule type="cellIs" dxfId="68" priority="5" operator="equal">
      <formula>$AI$23</formula>
    </cfRule>
    <cfRule type="cellIs" dxfId="67" priority="6" operator="equal">
      <formula>$AI$22</formula>
    </cfRule>
    <cfRule type="cellIs" dxfId="66" priority="7" operator="equal">
      <formula>$AI$21</formula>
    </cfRule>
    <cfRule type="cellIs" dxfId="65" priority="8" operator="equal">
      <formula>$AI$20</formula>
    </cfRule>
    <cfRule type="cellIs" dxfId="64" priority="9" operator="equal">
      <formula>$AI$19</formula>
    </cfRule>
    <cfRule type="cellIs" dxfId="63" priority="10" operator="equal">
      <formula>$AI$18</formula>
    </cfRule>
    <cfRule type="cellIs" dxfId="62" priority="11" operator="equal">
      <formula>$AI$17</formula>
    </cfRule>
    <cfRule type="cellIs" dxfId="61" priority="12" operator="equal">
      <formula>$AI$16</formula>
    </cfRule>
    <cfRule type="cellIs" dxfId="60" priority="13" operator="equal">
      <formula>$AI$15</formula>
    </cfRule>
    <cfRule type="cellIs" dxfId="59" priority="14" operator="equal">
      <formula>$AI$14</formula>
    </cfRule>
    <cfRule type="cellIs" dxfId="58" priority="15" operator="equal">
      <formula>$AI$13</formula>
    </cfRule>
    <cfRule type="cellIs" dxfId="57" priority="16" operator="equal">
      <formula>$AI$12</formula>
    </cfRule>
    <cfRule type="cellIs" dxfId="56" priority="17" operator="equal">
      <formula>$AI$11</formula>
    </cfRule>
    <cfRule type="cellIs" dxfId="55" priority="18" operator="equal">
      <formula>$AI$10</formula>
    </cfRule>
    <cfRule type="cellIs" dxfId="54" priority="19" operator="equal">
      <formula>$AI$9</formula>
    </cfRule>
    <cfRule type="cellIs" dxfId="53" priority="20" operator="equal">
      <formula>$AI$8</formula>
    </cfRule>
    <cfRule type="cellIs" dxfId="52" priority="21" operator="equal">
      <formula>$AI$7</formula>
    </cfRule>
    <cfRule type="cellIs" dxfId="51" priority="22" operator="equal">
      <formula>$AI$6</formula>
    </cfRule>
    <cfRule type="cellIs" dxfId="50" priority="23" operator="equal">
      <formula>$AI$5</formula>
    </cfRule>
    <cfRule type="cellIs" dxfId="49" priority="24" operator="equal">
      <formula>$AI$4</formula>
    </cfRule>
  </conditionalFormatting>
  <conditionalFormatting sqref="C3:AG82">
    <cfRule type="expression" dxfId="48" priority="1" stopIfTrue="1">
      <formula>MATCH(C$4,FERIES,0)&gt;0</formula>
    </cfRule>
    <cfRule type="expression" dxfId="47" priority="2" stopIfTrue="1">
      <formula>WEEKDAY(C$4,2)=6</formula>
    </cfRule>
    <cfRule type="expression" dxfId="46" priority="3" stopIfTrue="1">
      <formula>WEEKDAY(C$4,2)=7</formula>
    </cfRule>
  </conditionalFormatting>
  <dataValidations count="2">
    <dataValidation allowBlank="1" showInputMessage="1" showErrorMessage="1" promptTitle="Identification du collaborateur" prompt="Les changements de  noms, prénoms ou fonctions doivent être effectués dans le module 3 (CYCLES)" sqref="B83"/>
    <dataValidation type="list" allowBlank="1" showInputMessage="1" showErrorMessage="1" sqref="C38:AG39 C77:AG78 C74:AG75 C41:AG42 C47:AG48 C71:AG72 C68:AG69 C65:AG66 C62:AG63 C59:AG60 C56:AG57 C53:AG54 C50:AG51 C44:AG45 C5:AG6 C8:AG9 C11:AG12 C14:AG15 C17:AG18 C20:AG21 C23:AG24 C26:AG27 C29:AG30 C32:AG33 C35:AG36 C80:AG81">
      <formula1>$AI$4:$AI$30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FT1167"/>
  <sheetViews>
    <sheetView tabSelected="1" zoomScale="70" zoomScaleNormal="7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F22" sqref="F22"/>
    </sheetView>
  </sheetViews>
  <sheetFormatPr baseColWidth="10" defaultColWidth="149.44140625" defaultRowHeight="13.2"/>
  <cols>
    <col min="1" max="1" width="7.5546875" style="51" bestFit="1" customWidth="1"/>
    <col min="2" max="2" width="31.33203125" style="52" customWidth="1"/>
    <col min="3" max="33" width="7.33203125" style="53" customWidth="1"/>
    <col min="34" max="34" width="1.6640625" style="53" customWidth="1"/>
    <col min="35" max="35" width="8.6640625" style="53" customWidth="1"/>
    <col min="36" max="36" width="12.6640625" style="53" bestFit="1" customWidth="1"/>
    <col min="37" max="37" width="16.109375" style="53" bestFit="1" customWidth="1"/>
    <col min="38" max="171" width="3.33203125" style="53" customWidth="1"/>
    <col min="172" max="172" width="5.88671875" style="53" customWidth="1"/>
    <col min="173" max="173" width="1.109375" style="53" customWidth="1"/>
    <col min="174" max="175" width="3.33203125" style="53" hidden="1" customWidth="1"/>
    <col min="176" max="176" width="9.5546875" style="54" bestFit="1" customWidth="1"/>
    <col min="177" max="199" width="149.44140625" style="53" customWidth="1"/>
    <col min="200" max="16384" width="149.44140625" style="53"/>
  </cols>
  <sheetData>
    <row r="2" spans="1:176" s="58" customFormat="1" ht="33">
      <c r="A2" s="110">
        <f>MoisCourant</f>
        <v>41000</v>
      </c>
      <c r="B2" s="56" t="s">
        <v>95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FT2" s="59"/>
    </row>
    <row r="3" spans="1:176" s="60" customFormat="1" ht="18">
      <c r="A3" s="111"/>
      <c r="B3" s="112">
        <f>DATE(ChoixAn,ChoixMois,1)</f>
        <v>41000</v>
      </c>
      <c r="C3" s="75">
        <f>B3</f>
        <v>41000</v>
      </c>
      <c r="D3" s="75">
        <f>D4</f>
        <v>41001</v>
      </c>
      <c r="E3" s="75">
        <f t="shared" ref="E3:G3" si="0">E4</f>
        <v>41002</v>
      </c>
      <c r="F3" s="75">
        <f t="shared" si="0"/>
        <v>41003</v>
      </c>
      <c r="G3" s="75">
        <f t="shared" si="0"/>
        <v>41004</v>
      </c>
      <c r="H3" s="75">
        <f t="shared" ref="H3" si="1">H4</f>
        <v>41005</v>
      </c>
      <c r="I3" s="75">
        <f t="shared" ref="I3" si="2">I4</f>
        <v>41006</v>
      </c>
      <c r="J3" s="75">
        <f t="shared" ref="J3" si="3">J4</f>
        <v>41007</v>
      </c>
      <c r="K3" s="75">
        <f t="shared" ref="K3" si="4">K4</f>
        <v>41008</v>
      </c>
      <c r="L3" s="75">
        <f t="shared" ref="L3" si="5">L4</f>
        <v>41009</v>
      </c>
      <c r="M3" s="75">
        <f t="shared" ref="M3" si="6">M4</f>
        <v>41010</v>
      </c>
      <c r="N3" s="75">
        <f t="shared" ref="N3" si="7">N4</f>
        <v>41011</v>
      </c>
      <c r="O3" s="75">
        <f t="shared" ref="O3" si="8">O4</f>
        <v>41012</v>
      </c>
      <c r="P3" s="75">
        <f t="shared" ref="P3" si="9">P4</f>
        <v>41013</v>
      </c>
      <c r="Q3" s="75">
        <f t="shared" ref="Q3" si="10">Q4</f>
        <v>41014</v>
      </c>
      <c r="R3" s="75">
        <f t="shared" ref="R3" si="11">R4</f>
        <v>41015</v>
      </c>
      <c r="S3" s="75">
        <f t="shared" ref="S3" si="12">S4</f>
        <v>41016</v>
      </c>
      <c r="T3" s="75">
        <f t="shared" ref="T3" si="13">T4</f>
        <v>41017</v>
      </c>
      <c r="U3" s="75">
        <f t="shared" ref="U3" si="14">U4</f>
        <v>41018</v>
      </c>
      <c r="V3" s="75">
        <f t="shared" ref="V3" si="15">V4</f>
        <v>41019</v>
      </c>
      <c r="W3" s="75">
        <f t="shared" ref="W3" si="16">W4</f>
        <v>41020</v>
      </c>
      <c r="X3" s="75">
        <f t="shared" ref="X3" si="17">X4</f>
        <v>41021</v>
      </c>
      <c r="Y3" s="75">
        <f t="shared" ref="Y3" si="18">Y4</f>
        <v>41022</v>
      </c>
      <c r="Z3" s="75">
        <f t="shared" ref="Z3" si="19">Z4</f>
        <v>41023</v>
      </c>
      <c r="AA3" s="75">
        <f t="shared" ref="AA3" si="20">AA4</f>
        <v>41024</v>
      </c>
      <c r="AB3" s="75">
        <f t="shared" ref="AB3" si="21">AB4</f>
        <v>41025</v>
      </c>
      <c r="AC3" s="75">
        <f t="shared" ref="AC3" si="22">AC4</f>
        <v>41026</v>
      </c>
      <c r="AD3" s="75">
        <f t="shared" ref="AD3" si="23">AD4</f>
        <v>41027</v>
      </c>
      <c r="AE3" s="75">
        <f t="shared" ref="AE3" si="24">AE4</f>
        <v>41028</v>
      </c>
      <c r="AF3" s="75">
        <f t="shared" ref="AF3" si="25">AF4</f>
        <v>41029</v>
      </c>
      <c r="AG3" s="75">
        <f t="shared" ref="AG3" si="26">AG4</f>
        <v>41030</v>
      </c>
      <c r="FT3" s="61"/>
    </row>
    <row r="4" spans="1:176" s="60" customFormat="1" ht="18.600000000000001" thickBot="1">
      <c r="A4" s="111"/>
      <c r="B4" s="113"/>
      <c r="C4" s="62">
        <f>B3</f>
        <v>41000</v>
      </c>
      <c r="D4" s="62">
        <f>C4+1</f>
        <v>41001</v>
      </c>
      <c r="E4" s="62">
        <f t="shared" ref="E4:AC4" si="27">D4+1</f>
        <v>41002</v>
      </c>
      <c r="F4" s="62">
        <f t="shared" si="27"/>
        <v>41003</v>
      </c>
      <c r="G4" s="62">
        <f t="shared" si="27"/>
        <v>41004</v>
      </c>
      <c r="H4" s="62">
        <f t="shared" si="27"/>
        <v>41005</v>
      </c>
      <c r="I4" s="62">
        <f t="shared" si="27"/>
        <v>41006</v>
      </c>
      <c r="J4" s="62">
        <f t="shared" si="27"/>
        <v>41007</v>
      </c>
      <c r="K4" s="62">
        <f t="shared" si="27"/>
        <v>41008</v>
      </c>
      <c r="L4" s="62">
        <f t="shared" si="27"/>
        <v>41009</v>
      </c>
      <c r="M4" s="62">
        <f t="shared" si="27"/>
        <v>41010</v>
      </c>
      <c r="N4" s="62">
        <f t="shared" si="27"/>
        <v>41011</v>
      </c>
      <c r="O4" s="62">
        <f t="shared" si="27"/>
        <v>41012</v>
      </c>
      <c r="P4" s="62">
        <f t="shared" si="27"/>
        <v>41013</v>
      </c>
      <c r="Q4" s="62">
        <f t="shared" si="27"/>
        <v>41014</v>
      </c>
      <c r="R4" s="62">
        <f t="shared" si="27"/>
        <v>41015</v>
      </c>
      <c r="S4" s="62">
        <f t="shared" si="27"/>
        <v>41016</v>
      </c>
      <c r="T4" s="62">
        <f t="shared" si="27"/>
        <v>41017</v>
      </c>
      <c r="U4" s="62">
        <f t="shared" si="27"/>
        <v>41018</v>
      </c>
      <c r="V4" s="62">
        <f t="shared" si="27"/>
        <v>41019</v>
      </c>
      <c r="W4" s="62">
        <f t="shared" si="27"/>
        <v>41020</v>
      </c>
      <c r="X4" s="62">
        <f t="shared" si="27"/>
        <v>41021</v>
      </c>
      <c r="Y4" s="62">
        <f t="shared" si="27"/>
        <v>41022</v>
      </c>
      <c r="Z4" s="62">
        <f t="shared" si="27"/>
        <v>41023</v>
      </c>
      <c r="AA4" s="62">
        <f t="shared" si="27"/>
        <v>41024</v>
      </c>
      <c r="AB4" s="62">
        <f t="shared" si="27"/>
        <v>41025</v>
      </c>
      <c r="AC4" s="62">
        <f t="shared" si="27"/>
        <v>41026</v>
      </c>
      <c r="AD4" s="62">
        <f t="shared" ref="AD4" si="28">AC4+1</f>
        <v>41027</v>
      </c>
      <c r="AE4" s="62">
        <f t="shared" ref="AE4" si="29">AD4+1</f>
        <v>41028</v>
      </c>
      <c r="AF4" s="62">
        <f t="shared" ref="AF4" si="30">AE4+1</f>
        <v>41029</v>
      </c>
      <c r="AG4" s="62">
        <f t="shared" ref="AG4" si="31">AF4+1</f>
        <v>41030</v>
      </c>
      <c r="AI4" s="83" t="s">
        <v>49</v>
      </c>
      <c r="AJ4" s="83" t="s">
        <v>1</v>
      </c>
      <c r="AK4" s="83" t="s">
        <v>0</v>
      </c>
      <c r="FQ4" s="63">
        <f>[1]CODES!A2</f>
        <v>0</v>
      </c>
      <c r="FT4" s="64"/>
    </row>
    <row r="5" spans="1:176" s="60" customFormat="1" ht="18">
      <c r="A5" s="111"/>
      <c r="B5" s="79" t="s">
        <v>72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7"/>
      <c r="AI5" s="36" t="s">
        <v>50</v>
      </c>
      <c r="AJ5" s="36" t="s">
        <v>2</v>
      </c>
      <c r="AK5" s="36" t="s">
        <v>0</v>
      </c>
      <c r="FT5" s="65">
        <f>[1]MENU!C13</f>
        <v>41640</v>
      </c>
    </row>
    <row r="6" spans="1:176" s="60" customFormat="1" ht="18">
      <c r="A6" s="111"/>
      <c r="B6" s="84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9"/>
      <c r="AI6" s="37" t="s">
        <v>51</v>
      </c>
      <c r="AJ6" s="37" t="s">
        <v>3</v>
      </c>
      <c r="AK6" s="37" t="s">
        <v>0</v>
      </c>
      <c r="FT6" s="65">
        <f>[1]MENU!C14</f>
        <v>41749</v>
      </c>
    </row>
    <row r="7" spans="1:176" s="60" customFormat="1" ht="18.600000000000001" thickBot="1">
      <c r="A7" s="111"/>
      <c r="B7" s="80" t="s">
        <v>69</v>
      </c>
      <c r="C7" s="93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5"/>
      <c r="AI7" s="38" t="s">
        <v>42</v>
      </c>
      <c r="AJ7" s="38" t="s">
        <v>5</v>
      </c>
      <c r="AK7" s="38" t="s">
        <v>4</v>
      </c>
      <c r="FT7" s="65">
        <f>Menu!C13</f>
        <v>40909</v>
      </c>
    </row>
    <row r="8" spans="1:176" s="60" customFormat="1" ht="18">
      <c r="A8" s="55"/>
      <c r="B8" s="96" t="s">
        <v>73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7"/>
      <c r="AI8" s="39" t="s">
        <v>43</v>
      </c>
      <c r="AJ8" s="39" t="s">
        <v>6</v>
      </c>
      <c r="AK8" s="39" t="s">
        <v>4</v>
      </c>
      <c r="FT8" s="65">
        <f>Menu!C16</f>
        <v>41030</v>
      </c>
    </row>
    <row r="9" spans="1:176" s="60" customFormat="1" ht="18">
      <c r="A9" s="55"/>
      <c r="B9" s="97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9"/>
      <c r="AI9" s="40" t="s">
        <v>44</v>
      </c>
      <c r="AJ9" s="40" t="s">
        <v>7</v>
      </c>
      <c r="AK9" s="40" t="s">
        <v>4</v>
      </c>
      <c r="FT9" s="65">
        <f>Menu!C17</f>
        <v>41037</v>
      </c>
    </row>
    <row r="10" spans="1:176" s="60" customFormat="1" ht="18.600000000000001" thickBot="1">
      <c r="A10" s="55"/>
      <c r="B10" s="98" t="s">
        <v>70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1"/>
      <c r="AI10" s="40" t="s">
        <v>45</v>
      </c>
      <c r="AJ10" s="40" t="s">
        <v>8</v>
      </c>
      <c r="AK10" s="40" t="s">
        <v>4</v>
      </c>
      <c r="FT10" s="65">
        <f>Menu!C18</f>
        <v>41046</v>
      </c>
    </row>
    <row r="11" spans="1:176" s="60" customFormat="1" ht="18">
      <c r="A11" s="55"/>
      <c r="B11" s="96" t="s">
        <v>74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7"/>
      <c r="AI11" s="40" t="s">
        <v>46</v>
      </c>
      <c r="AJ11" s="40" t="s">
        <v>9</v>
      </c>
      <c r="AK11" s="40" t="s">
        <v>4</v>
      </c>
      <c r="FT11" s="65">
        <f>Menu!C19</f>
        <v>41056</v>
      </c>
    </row>
    <row r="12" spans="1:176" s="60" customFormat="1" ht="18">
      <c r="A12" s="55"/>
      <c r="B12" s="9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9"/>
      <c r="AI12" s="40" t="s">
        <v>47</v>
      </c>
      <c r="AJ12" s="40" t="s">
        <v>10</v>
      </c>
      <c r="AK12" s="40" t="s">
        <v>4</v>
      </c>
      <c r="FT12" s="65">
        <f>Menu!C20</f>
        <v>41057</v>
      </c>
    </row>
    <row r="13" spans="1:176" s="60" customFormat="1" ht="18.600000000000001" thickBot="1">
      <c r="A13" s="55"/>
      <c r="B13" s="98" t="s">
        <v>70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  <c r="AI13" s="40" t="s">
        <v>48</v>
      </c>
      <c r="AJ13" s="40" t="s">
        <v>11</v>
      </c>
      <c r="AK13" s="40" t="s">
        <v>4</v>
      </c>
      <c r="FT13" s="65">
        <f>Menu!C21</f>
        <v>41104</v>
      </c>
    </row>
    <row r="14" spans="1:176" s="60" customFormat="1" ht="18">
      <c r="A14" s="55"/>
      <c r="B14" s="96" t="s">
        <v>75</v>
      </c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7"/>
      <c r="AI14" s="41" t="s">
        <v>52</v>
      </c>
      <c r="AJ14" s="41" t="s">
        <v>1</v>
      </c>
      <c r="AK14" s="41" t="s">
        <v>34</v>
      </c>
      <c r="FT14" s="65">
        <f>Menu!C22</f>
        <v>41136</v>
      </c>
    </row>
    <row r="15" spans="1:176" s="60" customFormat="1" ht="18">
      <c r="A15" s="55"/>
      <c r="B15" s="9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9"/>
      <c r="AI15" s="42" t="s">
        <v>53</v>
      </c>
      <c r="AJ15" s="42" t="s">
        <v>12</v>
      </c>
      <c r="AK15" s="42" t="s">
        <v>34</v>
      </c>
      <c r="FT15" s="65">
        <f>Menu!C23</f>
        <v>41214</v>
      </c>
    </row>
    <row r="16" spans="1:176" s="60" customFormat="1" ht="18.600000000000001" thickBot="1">
      <c r="A16" s="55"/>
      <c r="B16" s="98" t="s">
        <v>70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1"/>
      <c r="AI16" s="43" t="s">
        <v>54</v>
      </c>
      <c r="AJ16" s="43" t="s">
        <v>100</v>
      </c>
      <c r="AK16" s="43" t="s">
        <v>34</v>
      </c>
      <c r="FT16" s="65">
        <f>Menu!C24</f>
        <v>41224</v>
      </c>
    </row>
    <row r="17" spans="1:176" s="60" customFormat="1" ht="18">
      <c r="A17" s="55"/>
      <c r="B17" s="96" t="s">
        <v>76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7"/>
      <c r="AI17" s="44" t="s">
        <v>55</v>
      </c>
      <c r="AJ17" s="44" t="s">
        <v>13</v>
      </c>
      <c r="AK17" s="44" t="s">
        <v>34</v>
      </c>
      <c r="FT17" s="65">
        <f>Menu!C25</f>
        <v>41268</v>
      </c>
    </row>
    <row r="18" spans="1:176" s="60" customFormat="1" ht="18">
      <c r="A18" s="55"/>
      <c r="B18" s="9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9"/>
      <c r="AI18" s="45" t="s">
        <v>56</v>
      </c>
      <c r="AJ18" s="45" t="s">
        <v>1</v>
      </c>
      <c r="AK18" s="45" t="s">
        <v>35</v>
      </c>
      <c r="FT18" s="65">
        <f>Menu!C28</f>
        <v>41275</v>
      </c>
    </row>
    <row r="19" spans="1:176" s="60" customFormat="1" ht="18.600000000000001" thickBot="1">
      <c r="A19" s="55"/>
      <c r="B19" s="98" t="s">
        <v>70</v>
      </c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1"/>
      <c r="AI19" s="46" t="s">
        <v>57</v>
      </c>
      <c r="AJ19" s="46" t="s">
        <v>12</v>
      </c>
      <c r="AK19" s="46" t="s">
        <v>35</v>
      </c>
      <c r="FT19" s="65">
        <f>Menu!C29</f>
        <v>41364</v>
      </c>
    </row>
    <row r="20" spans="1:176" s="60" customFormat="1" ht="18">
      <c r="A20" s="55"/>
      <c r="B20" s="96" t="s">
        <v>77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7"/>
      <c r="AI20" s="47" t="s">
        <v>58</v>
      </c>
      <c r="AJ20" s="47" t="s">
        <v>100</v>
      </c>
      <c r="AK20" s="47" t="s">
        <v>35</v>
      </c>
      <c r="FT20" s="65">
        <f>Menu!C30</f>
        <v>41365</v>
      </c>
    </row>
    <row r="21" spans="1:176" s="60" customFormat="1" ht="18">
      <c r="A21" s="55"/>
      <c r="B21" s="9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9"/>
      <c r="AI21" s="48" t="s">
        <v>59</v>
      </c>
      <c r="AJ21" s="48" t="s">
        <v>13</v>
      </c>
      <c r="AK21" s="48" t="s">
        <v>35</v>
      </c>
      <c r="FT21" s="65">
        <f>Menu!C31</f>
        <v>41395</v>
      </c>
    </row>
    <row r="22" spans="1:176" s="60" customFormat="1" ht="18.600000000000001" thickBot="1">
      <c r="A22" s="55"/>
      <c r="B22" s="98" t="s">
        <v>70</v>
      </c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1"/>
      <c r="AI22" s="81" t="s">
        <v>98</v>
      </c>
      <c r="AJ22" s="81" t="s">
        <v>96</v>
      </c>
      <c r="AK22" s="81" t="s">
        <v>101</v>
      </c>
      <c r="FT22" s="65">
        <f>Menu!C32</f>
        <v>41402</v>
      </c>
    </row>
    <row r="23" spans="1:176" s="60" customFormat="1" ht="18">
      <c r="A23" s="55"/>
      <c r="B23" s="96" t="s">
        <v>78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7"/>
      <c r="AI23" s="82" t="s">
        <v>99</v>
      </c>
      <c r="AJ23" s="82" t="s">
        <v>97</v>
      </c>
      <c r="AK23" s="82" t="s">
        <v>101</v>
      </c>
      <c r="FT23" s="65">
        <f>Menu!C33</f>
        <v>41403</v>
      </c>
    </row>
    <row r="24" spans="1:176" s="60" customFormat="1" ht="18">
      <c r="A24" s="55"/>
      <c r="B24" s="97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9"/>
      <c r="AI24" s="49" t="s">
        <v>60</v>
      </c>
      <c r="AJ24" s="49" t="s">
        <v>16</v>
      </c>
      <c r="AK24" s="49" t="s">
        <v>15</v>
      </c>
      <c r="FT24" s="65">
        <f>Menu!C34</f>
        <v>41413</v>
      </c>
    </row>
    <row r="25" spans="1:176" s="60" customFormat="1" ht="18.600000000000001" thickBot="1">
      <c r="A25" s="55"/>
      <c r="B25" s="98" t="s">
        <v>70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1"/>
      <c r="AI25" s="50" t="s">
        <v>61</v>
      </c>
      <c r="AJ25" s="50" t="s">
        <v>36</v>
      </c>
      <c r="AK25" s="50" t="s">
        <v>15</v>
      </c>
      <c r="FT25" s="65">
        <f>Menu!C35</f>
        <v>41414</v>
      </c>
    </row>
    <row r="26" spans="1:176" s="60" customFormat="1" ht="18">
      <c r="A26" s="55"/>
      <c r="B26" s="96" t="s">
        <v>79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7"/>
      <c r="AI26" s="50" t="s">
        <v>62</v>
      </c>
      <c r="AJ26" s="50" t="s">
        <v>37</v>
      </c>
      <c r="AK26" s="50" t="s">
        <v>15</v>
      </c>
      <c r="FT26" s="65">
        <f>Menu!C36</f>
        <v>41469</v>
      </c>
    </row>
    <row r="27" spans="1:176" s="60" customFormat="1" ht="18">
      <c r="A27" s="55"/>
      <c r="B27" s="97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9"/>
      <c r="AI27" s="50" t="s">
        <v>63</v>
      </c>
      <c r="AJ27" s="50" t="s">
        <v>38</v>
      </c>
      <c r="AK27" s="50" t="s">
        <v>15</v>
      </c>
      <c r="FT27" s="65">
        <f>Menu!C37</f>
        <v>41501</v>
      </c>
    </row>
    <row r="28" spans="1:176" s="60" customFormat="1" ht="18.600000000000001" thickBot="1">
      <c r="A28" s="55"/>
      <c r="B28" s="98" t="s">
        <v>70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1"/>
      <c r="AI28" s="50" t="s">
        <v>64</v>
      </c>
      <c r="AJ28" s="50" t="s">
        <v>39</v>
      </c>
      <c r="AK28" s="50" t="s">
        <v>15</v>
      </c>
      <c r="FT28" s="65">
        <f>Menu!C38</f>
        <v>41579</v>
      </c>
    </row>
    <row r="29" spans="1:176" s="60" customFormat="1" ht="18">
      <c r="A29" s="55"/>
      <c r="B29" s="96" t="s">
        <v>80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7"/>
      <c r="AI29" s="50" t="s">
        <v>65</v>
      </c>
      <c r="AJ29" s="50" t="s">
        <v>40</v>
      </c>
      <c r="AK29" s="50" t="s">
        <v>15</v>
      </c>
      <c r="FT29" s="65">
        <f>Menu!C39</f>
        <v>41589</v>
      </c>
    </row>
    <row r="30" spans="1:176" s="60" customFormat="1" ht="18">
      <c r="A30" s="55"/>
      <c r="B30" s="9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9"/>
      <c r="AI30" s="50" t="s">
        <v>66</v>
      </c>
      <c r="AJ30" s="50" t="s">
        <v>41</v>
      </c>
      <c r="AK30" s="50" t="s">
        <v>15</v>
      </c>
      <c r="FT30" s="65">
        <f>Menu!C40</f>
        <v>41633</v>
      </c>
    </row>
    <row r="31" spans="1:176" s="60" customFormat="1" ht="18.600000000000001" thickBot="1">
      <c r="A31" s="55"/>
      <c r="B31" s="98" t="s">
        <v>70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1"/>
      <c r="AI31" s="76" t="s">
        <v>14</v>
      </c>
      <c r="AJ31" s="76"/>
      <c r="AK31" s="76" t="s">
        <v>14</v>
      </c>
    </row>
    <row r="32" spans="1:176" s="60" customFormat="1" ht="18">
      <c r="A32" s="55"/>
      <c r="B32" s="96" t="s">
        <v>81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7"/>
      <c r="AI32" s="50"/>
      <c r="AJ32" s="50"/>
      <c r="AK32" s="50"/>
    </row>
    <row r="33" spans="1:176" s="60" customFormat="1" ht="18">
      <c r="A33" s="55"/>
      <c r="B33" s="97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9"/>
      <c r="AI33" s="50"/>
      <c r="AJ33" s="50"/>
      <c r="AK33" s="50"/>
    </row>
    <row r="34" spans="1:176" s="60" customFormat="1" ht="18.600000000000001" thickBot="1">
      <c r="A34" s="55"/>
      <c r="B34" s="98" t="s">
        <v>70</v>
      </c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1"/>
      <c r="AI34" s="50"/>
      <c r="AJ34" s="50"/>
      <c r="AK34" s="50"/>
    </row>
    <row r="35" spans="1:176" s="60" customFormat="1" ht="18">
      <c r="A35" s="55"/>
      <c r="B35" s="96" t="s">
        <v>81</v>
      </c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7"/>
      <c r="AI35" s="50"/>
      <c r="AJ35" s="50"/>
      <c r="AK35" s="50"/>
    </row>
    <row r="36" spans="1:176" s="60" customFormat="1" ht="18">
      <c r="A36" s="55"/>
      <c r="B36" s="97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9"/>
      <c r="AI36" s="50"/>
      <c r="AJ36" s="50"/>
      <c r="AK36" s="50"/>
    </row>
    <row r="37" spans="1:176" s="60" customFormat="1" ht="18.600000000000001" thickBot="1">
      <c r="A37" s="55"/>
      <c r="B37" s="98" t="s">
        <v>71</v>
      </c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1"/>
      <c r="AI37" s="50"/>
      <c r="AJ37" s="50"/>
      <c r="AK37" s="50"/>
    </row>
    <row r="38" spans="1:176" s="60" customFormat="1" ht="18">
      <c r="A38" s="55"/>
      <c r="B38" s="96" t="s">
        <v>82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7"/>
      <c r="AI38" s="50"/>
      <c r="AJ38" s="50"/>
      <c r="AK38" s="50"/>
      <c r="FT38" s="61"/>
    </row>
    <row r="39" spans="1:176" s="60" customFormat="1" ht="18">
      <c r="A39" s="55"/>
      <c r="B39" s="9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9"/>
      <c r="AI39" s="50"/>
      <c r="AJ39" s="50"/>
      <c r="AK39" s="50"/>
      <c r="FT39" s="61"/>
    </row>
    <row r="40" spans="1:176" s="60" customFormat="1" ht="18.600000000000001" thickBot="1">
      <c r="A40" s="55"/>
      <c r="B40" s="98" t="s">
        <v>71</v>
      </c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1"/>
      <c r="AI40" s="50"/>
      <c r="AJ40" s="50"/>
      <c r="AK40" s="50"/>
      <c r="FT40" s="61"/>
    </row>
    <row r="41" spans="1:176" s="60" customFormat="1" ht="18">
      <c r="A41" s="55"/>
      <c r="B41" s="96" t="s">
        <v>83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7"/>
      <c r="AI41" s="50"/>
      <c r="AJ41" s="50"/>
      <c r="AK41" s="50"/>
      <c r="FT41" s="61"/>
    </row>
    <row r="42" spans="1:176" s="60" customFormat="1" ht="18">
      <c r="A42" s="55"/>
      <c r="B42" s="97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9"/>
      <c r="FT42" s="61"/>
    </row>
    <row r="43" spans="1:176" s="60" customFormat="1" ht="18.600000000000001" thickBot="1">
      <c r="A43" s="55"/>
      <c r="B43" s="98" t="s">
        <v>71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1"/>
      <c r="FT43" s="61"/>
    </row>
    <row r="44" spans="1:176" s="60" customFormat="1" ht="18">
      <c r="A44" s="55"/>
      <c r="B44" s="96" t="s">
        <v>84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7"/>
      <c r="FT44" s="61"/>
    </row>
    <row r="45" spans="1:176" s="60" customFormat="1" ht="18">
      <c r="A45" s="55"/>
      <c r="B45" s="97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9"/>
      <c r="FT45" s="61"/>
    </row>
    <row r="46" spans="1:176" s="60" customFormat="1" ht="18.600000000000001" thickBot="1">
      <c r="A46" s="55"/>
      <c r="B46" s="98" t="s">
        <v>71</v>
      </c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1"/>
      <c r="FT46" s="61"/>
    </row>
    <row r="47" spans="1:176" s="60" customFormat="1" ht="18">
      <c r="A47" s="55"/>
      <c r="B47" s="99" t="s">
        <v>85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7"/>
      <c r="FT47" s="61"/>
    </row>
    <row r="48" spans="1:176" s="60" customFormat="1" ht="18">
      <c r="A48" s="55"/>
      <c r="B48" s="92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9"/>
      <c r="FT48" s="61"/>
    </row>
    <row r="49" spans="1:176" s="60" customFormat="1" ht="18.600000000000001" thickBot="1">
      <c r="A49" s="55"/>
      <c r="B49" s="100" t="s">
        <v>94</v>
      </c>
      <c r="C49" s="93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5"/>
      <c r="FT49" s="61"/>
    </row>
    <row r="50" spans="1:176" s="60" customFormat="1" ht="18">
      <c r="A50" s="55"/>
      <c r="B50" s="96" t="s">
        <v>86</v>
      </c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7"/>
    </row>
    <row r="51" spans="1:176" s="60" customFormat="1" ht="18">
      <c r="A51" s="55"/>
      <c r="B51" s="97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9"/>
      <c r="FT51" s="61"/>
    </row>
    <row r="52" spans="1:176" s="60" customFormat="1" ht="18.600000000000001" thickBot="1">
      <c r="A52" s="55"/>
      <c r="B52" s="98" t="s">
        <v>94</v>
      </c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1"/>
      <c r="FT52" s="61"/>
    </row>
    <row r="53" spans="1:176" s="60" customFormat="1" ht="18">
      <c r="A53" s="55"/>
      <c r="B53" s="96" t="s">
        <v>87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7"/>
      <c r="FT53" s="61"/>
    </row>
    <row r="54" spans="1:176" s="60" customFormat="1" ht="18">
      <c r="A54" s="55"/>
      <c r="B54" s="97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9"/>
      <c r="FT54" s="61"/>
    </row>
    <row r="55" spans="1:176" s="60" customFormat="1" ht="18.600000000000001" thickBot="1">
      <c r="A55" s="55"/>
      <c r="B55" s="98" t="s">
        <v>94</v>
      </c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  <c r="FT55" s="61"/>
    </row>
    <row r="56" spans="1:176" s="60" customFormat="1" ht="18">
      <c r="A56" s="55"/>
      <c r="B56" s="96" t="s">
        <v>88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7"/>
      <c r="FT56" s="61"/>
    </row>
    <row r="57" spans="1:176" s="60" customFormat="1" ht="18">
      <c r="A57" s="55"/>
      <c r="B57" s="97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9"/>
      <c r="FT57" s="61"/>
    </row>
    <row r="58" spans="1:176" s="60" customFormat="1" ht="18.600000000000001" thickBot="1">
      <c r="A58" s="55"/>
      <c r="B58" s="98" t="s">
        <v>94</v>
      </c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1"/>
      <c r="FT58" s="61"/>
    </row>
    <row r="59" spans="1:176" s="60" customFormat="1" ht="18">
      <c r="A59" s="55"/>
      <c r="B59" s="96" t="s">
        <v>89</v>
      </c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7"/>
      <c r="FT59" s="61"/>
    </row>
    <row r="60" spans="1:176" s="60" customFormat="1" ht="18">
      <c r="A60" s="55"/>
      <c r="B60" s="97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9"/>
      <c r="FT60" s="61"/>
    </row>
    <row r="61" spans="1:176" s="60" customFormat="1" ht="18.600000000000001" thickBot="1">
      <c r="A61" s="55"/>
      <c r="B61" s="98" t="s">
        <v>94</v>
      </c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1"/>
      <c r="FT61" s="61"/>
    </row>
    <row r="62" spans="1:176" s="60" customFormat="1" ht="18">
      <c r="A62" s="55"/>
      <c r="B62" s="96" t="s">
        <v>90</v>
      </c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7"/>
      <c r="FT62" s="61"/>
    </row>
    <row r="63" spans="1:176" s="60" customFormat="1" ht="18">
      <c r="A63" s="55"/>
      <c r="B63" s="97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9"/>
      <c r="FT63" s="61"/>
    </row>
    <row r="64" spans="1:176" s="60" customFormat="1" ht="18.600000000000001" thickBot="1">
      <c r="A64" s="55"/>
      <c r="B64" s="98" t="s">
        <v>94</v>
      </c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1"/>
      <c r="FT64" s="61"/>
    </row>
    <row r="65" spans="1:176" s="60" customFormat="1" ht="18">
      <c r="A65" s="55"/>
      <c r="B65" s="96" t="s">
        <v>91</v>
      </c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7"/>
      <c r="FT65" s="61"/>
    </row>
    <row r="66" spans="1:176" s="60" customFormat="1" ht="18">
      <c r="A66" s="55"/>
      <c r="B66" s="97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9"/>
      <c r="FT66" s="61"/>
    </row>
    <row r="67" spans="1:176" s="60" customFormat="1" ht="18.600000000000001" thickBot="1">
      <c r="A67" s="55"/>
      <c r="B67" s="98" t="s">
        <v>94</v>
      </c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1"/>
      <c r="FT67" s="61"/>
    </row>
    <row r="68" spans="1:176" s="60" customFormat="1" ht="18">
      <c r="A68" s="55"/>
      <c r="B68" s="96" t="s">
        <v>92</v>
      </c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7"/>
      <c r="FT68" s="61"/>
    </row>
    <row r="69" spans="1:176" s="60" customFormat="1" ht="18">
      <c r="A69" s="55"/>
      <c r="B69" s="97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9"/>
      <c r="FT69" s="61"/>
    </row>
    <row r="70" spans="1:176" s="60" customFormat="1" ht="18.600000000000001" thickBot="1">
      <c r="A70" s="55"/>
      <c r="B70" s="98" t="s">
        <v>94</v>
      </c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1"/>
      <c r="FT70" s="61"/>
    </row>
    <row r="71" spans="1:176" s="60" customFormat="1" ht="18">
      <c r="A71" s="55"/>
      <c r="B71" s="96" t="s">
        <v>93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7"/>
      <c r="FT71" s="61"/>
    </row>
    <row r="72" spans="1:176" s="60" customFormat="1" ht="18">
      <c r="A72" s="55"/>
      <c r="B72" s="97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9"/>
      <c r="FT72" s="61"/>
    </row>
    <row r="73" spans="1:176" s="60" customFormat="1" ht="18.600000000000001" thickBot="1">
      <c r="A73" s="55"/>
      <c r="B73" s="98" t="s">
        <v>94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1"/>
      <c r="FT73" s="61"/>
    </row>
    <row r="74" spans="1:176" s="60" customFormat="1" ht="18">
      <c r="A74" s="55"/>
      <c r="B74" s="9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7"/>
      <c r="FT74" s="61"/>
    </row>
    <row r="75" spans="1:176" s="60" customFormat="1" ht="18">
      <c r="A75" s="55"/>
      <c r="B75" s="97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9"/>
      <c r="FT75" s="61"/>
    </row>
    <row r="76" spans="1:176" s="60" customFormat="1" ht="18.600000000000001" thickBot="1">
      <c r="A76" s="55"/>
      <c r="B76" s="98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1"/>
      <c r="FT76" s="61"/>
    </row>
    <row r="77" spans="1:176" s="60" customFormat="1" ht="18">
      <c r="A77" s="55"/>
      <c r="B77" s="9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7"/>
      <c r="FT77" s="61"/>
    </row>
    <row r="78" spans="1:176" s="60" customFormat="1" ht="18">
      <c r="A78" s="55"/>
      <c r="B78" s="97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9"/>
      <c r="FT78" s="61"/>
    </row>
    <row r="79" spans="1:176" s="60" customFormat="1" ht="18.600000000000001" thickBot="1">
      <c r="A79" s="55"/>
      <c r="B79" s="98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1"/>
      <c r="FT79" s="61"/>
    </row>
    <row r="80" spans="1:176" s="73" customFormat="1" ht="18">
      <c r="A80" s="55"/>
      <c r="B80" s="9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7"/>
      <c r="FT80" s="74"/>
    </row>
    <row r="81" spans="1:176" s="73" customFormat="1" ht="15.6">
      <c r="A81" s="66"/>
      <c r="B81" s="97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9"/>
      <c r="FT81" s="74"/>
    </row>
    <row r="82" spans="1:176" s="73" customFormat="1" ht="15.6" thickBot="1">
      <c r="A82" s="66"/>
      <c r="B82" s="98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1"/>
      <c r="FT82" s="74"/>
    </row>
    <row r="83" spans="1:176" s="73" customFormat="1" ht="15">
      <c r="A83" s="66"/>
      <c r="B83" s="101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3"/>
      <c r="FT83" s="74"/>
    </row>
    <row r="84" spans="1:176" s="73" customFormat="1">
      <c r="A84" s="66"/>
      <c r="B84" s="67" t="s">
        <v>67</v>
      </c>
      <c r="C84" s="68" t="str">
        <f>[1]CODES!B4</f>
        <v>M</v>
      </c>
      <c r="D84" s="69" t="str">
        <f>[1]CODES!C4</f>
        <v>6h - 13h</v>
      </c>
      <c r="E84" s="67"/>
      <c r="F84" s="67"/>
      <c r="G84" s="67"/>
      <c r="H84" s="67"/>
      <c r="I84" s="67"/>
      <c r="J84" s="68" t="str">
        <f>[1]CODES!B6</f>
        <v>J</v>
      </c>
      <c r="K84" s="69" t="str">
        <f>[1]CODES!C6</f>
        <v>6h - 13h et 17h - 21h</v>
      </c>
      <c r="L84" s="67"/>
      <c r="M84" s="67"/>
      <c r="N84" s="67"/>
      <c r="O84" s="67"/>
      <c r="P84" s="67"/>
      <c r="Q84" s="68" t="str">
        <f>[1]CODES!B8</f>
        <v>F Mobo</v>
      </c>
      <c r="R84" s="69">
        <f>[1]CODES!C8</f>
        <v>0</v>
      </c>
      <c r="S84" s="67"/>
      <c r="T84" s="67"/>
      <c r="U84" s="67"/>
      <c r="V84" s="67"/>
      <c r="W84" s="67"/>
      <c r="X84" s="68">
        <f>[1]CODES!B10</f>
        <v>0</v>
      </c>
      <c r="Y84" s="69">
        <f>[1]CODES!C10</f>
        <v>0</v>
      </c>
      <c r="Z84" s="67"/>
      <c r="AA84" s="67"/>
      <c r="AB84" s="67"/>
      <c r="AC84" s="67"/>
      <c r="AD84" s="67"/>
      <c r="AE84" s="68">
        <f>[1]CODES!B12</f>
        <v>0</v>
      </c>
      <c r="AF84" s="69">
        <f>[1]CODES!C12</f>
        <v>0</v>
      </c>
      <c r="AG84" s="69"/>
      <c r="FT84" s="74"/>
    </row>
    <row r="85" spans="1:176" s="73" customFormat="1">
      <c r="A85" s="66"/>
      <c r="B85" s="67" t="s">
        <v>68</v>
      </c>
      <c r="C85" s="68" t="str">
        <f>[1]CODES!B5</f>
        <v>S</v>
      </c>
      <c r="D85" s="69" t="str">
        <f>[1]CODES!C5</f>
        <v>17h - 21h</v>
      </c>
      <c r="E85" s="67"/>
      <c r="F85" s="67"/>
      <c r="G85" s="67"/>
      <c r="H85" s="67"/>
      <c r="I85" s="67"/>
      <c r="J85" s="68" t="str">
        <f>[1]CODES!B7</f>
        <v>F Int</v>
      </c>
      <c r="K85" s="70" t="str">
        <f>[1]CODES!C7</f>
        <v>prépa</v>
      </c>
      <c r="L85" s="67"/>
      <c r="M85" s="67"/>
      <c r="N85" s="67"/>
      <c r="O85" s="67"/>
      <c r="P85" s="67"/>
      <c r="Q85" s="68">
        <f>[1]CODES!B9</f>
        <v>0</v>
      </c>
      <c r="R85" s="69">
        <f>[1]CODES!C9</f>
        <v>0</v>
      </c>
      <c r="S85" s="67"/>
      <c r="T85" s="67"/>
      <c r="U85" s="67"/>
      <c r="V85" s="67"/>
      <c r="W85" s="67"/>
      <c r="X85" s="68">
        <f>[1]CODES!B11</f>
        <v>0</v>
      </c>
      <c r="Y85" s="69">
        <f>[1]CODES!C11</f>
        <v>0</v>
      </c>
      <c r="Z85" s="67"/>
      <c r="AA85" s="67"/>
      <c r="AB85" s="67"/>
      <c r="AC85" s="67"/>
      <c r="AD85" s="67"/>
      <c r="AE85" s="68">
        <f>[1]CODES!B13</f>
        <v>0</v>
      </c>
      <c r="AF85" s="69">
        <f>[1]CODES!C13</f>
        <v>0</v>
      </c>
      <c r="AG85" s="69"/>
      <c r="FT85" s="74"/>
    </row>
    <row r="86" spans="1:176" s="73" customFormat="1">
      <c r="A86" s="66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FT86" s="74"/>
    </row>
    <row r="87" spans="1:176" s="73" customFormat="1">
      <c r="A87" s="66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FT87" s="74"/>
    </row>
    <row r="88" spans="1:176" s="73" customFormat="1">
      <c r="A88" s="66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FT88" s="74"/>
    </row>
    <row r="89" spans="1:176" s="73" customFormat="1">
      <c r="A89" s="66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FT89" s="74"/>
    </row>
    <row r="90" spans="1:176" s="73" customFormat="1">
      <c r="A90" s="66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FT90" s="74"/>
    </row>
    <row r="91" spans="1:176" s="73" customFormat="1">
      <c r="A91" s="71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FT91" s="74"/>
    </row>
    <row r="92" spans="1:176" s="73" customFormat="1">
      <c r="A92" s="71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FT92" s="74"/>
    </row>
    <row r="93" spans="1:176" s="73" customFormat="1">
      <c r="A93" s="71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FT93" s="74"/>
    </row>
    <row r="94" spans="1:176" s="73" customFormat="1">
      <c r="A94" s="71"/>
      <c r="B94" s="72"/>
      <c r="FT94" s="74"/>
    </row>
    <row r="95" spans="1:176" s="73" customFormat="1">
      <c r="A95" s="71"/>
      <c r="B95" s="72"/>
      <c r="FT95" s="74"/>
    </row>
    <row r="96" spans="1:176" s="73" customFormat="1">
      <c r="A96" s="71"/>
      <c r="B96" s="72"/>
      <c r="FT96" s="74"/>
    </row>
    <row r="97" spans="1:176" s="73" customFormat="1">
      <c r="A97" s="71"/>
      <c r="B97" s="72"/>
      <c r="FT97" s="74"/>
    </row>
    <row r="98" spans="1:176" s="73" customFormat="1">
      <c r="A98" s="71"/>
      <c r="B98" s="72"/>
      <c r="FT98" s="74"/>
    </row>
    <row r="99" spans="1:176" s="73" customFormat="1">
      <c r="A99" s="71"/>
      <c r="B99" s="72"/>
      <c r="FT99" s="74"/>
    </row>
    <row r="100" spans="1:176" s="73" customFormat="1">
      <c r="A100" s="71"/>
      <c r="B100" s="72"/>
      <c r="FT100" s="74"/>
    </row>
    <row r="101" spans="1:176" s="73" customFormat="1">
      <c r="A101" s="51"/>
      <c r="B101" s="72"/>
      <c r="FT101" s="74"/>
    </row>
    <row r="102" spans="1:176" s="73" customFormat="1">
      <c r="A102" s="51"/>
      <c r="B102" s="72"/>
      <c r="FT102" s="74"/>
    </row>
    <row r="103" spans="1:176" s="73" customFormat="1">
      <c r="A103" s="51"/>
      <c r="B103" s="72"/>
      <c r="FT103" s="74"/>
    </row>
    <row r="104" spans="1:176" s="73" customFormat="1">
      <c r="A104" s="51"/>
      <c r="B104" s="72"/>
      <c r="FT104" s="74"/>
    </row>
    <row r="105" spans="1:176" s="73" customFormat="1">
      <c r="A105" s="51"/>
      <c r="B105" s="72"/>
      <c r="FT105" s="74"/>
    </row>
    <row r="106" spans="1:176" s="73" customFormat="1">
      <c r="A106" s="51"/>
      <c r="B106" s="72"/>
      <c r="FT106" s="74"/>
    </row>
    <row r="107" spans="1:176" s="73" customFormat="1">
      <c r="A107" s="51"/>
      <c r="B107" s="72"/>
      <c r="FT107" s="74"/>
    </row>
    <row r="108" spans="1:176" s="73" customFormat="1">
      <c r="A108" s="51"/>
      <c r="B108" s="72"/>
      <c r="FT108" s="74"/>
    </row>
    <row r="109" spans="1:176" s="73" customFormat="1">
      <c r="A109" s="51"/>
      <c r="B109" s="72"/>
      <c r="FT109" s="74"/>
    </row>
    <row r="110" spans="1:176" s="73" customFormat="1">
      <c r="A110" s="51"/>
      <c r="B110" s="72"/>
      <c r="FT110" s="74"/>
    </row>
    <row r="111" spans="1:176" s="73" customFormat="1">
      <c r="A111" s="51"/>
      <c r="B111" s="72"/>
      <c r="FT111" s="74"/>
    </row>
    <row r="112" spans="1:176" s="73" customFormat="1">
      <c r="A112" s="51"/>
      <c r="B112" s="72"/>
      <c r="FT112" s="74"/>
    </row>
    <row r="113" spans="1:176" s="73" customFormat="1">
      <c r="A113" s="51"/>
      <c r="B113" s="72"/>
      <c r="FT113" s="74"/>
    </row>
    <row r="114" spans="1:176" s="73" customFormat="1">
      <c r="A114" s="51"/>
      <c r="B114" s="72"/>
      <c r="FT114" s="74"/>
    </row>
    <row r="115" spans="1:176" s="73" customFormat="1">
      <c r="A115" s="51"/>
      <c r="B115" s="72"/>
      <c r="FT115" s="74"/>
    </row>
    <row r="116" spans="1:176" s="73" customFormat="1">
      <c r="A116" s="51"/>
      <c r="B116" s="72"/>
      <c r="FT116" s="74"/>
    </row>
    <row r="117" spans="1:176" s="73" customFormat="1">
      <c r="A117" s="51"/>
      <c r="B117" s="72"/>
      <c r="FT117" s="74"/>
    </row>
    <row r="118" spans="1:176" s="73" customFormat="1">
      <c r="A118" s="51"/>
      <c r="B118" s="72"/>
      <c r="FT118" s="74"/>
    </row>
    <row r="119" spans="1:176" s="73" customFormat="1">
      <c r="A119" s="51"/>
      <c r="B119" s="72"/>
      <c r="FT119" s="74"/>
    </row>
    <row r="120" spans="1:176" s="73" customFormat="1">
      <c r="A120" s="51"/>
      <c r="B120" s="72"/>
      <c r="FT120" s="74"/>
    </row>
    <row r="121" spans="1:176" s="73" customFormat="1">
      <c r="A121" s="51"/>
      <c r="B121" s="72"/>
      <c r="FT121" s="74"/>
    </row>
    <row r="122" spans="1:176" s="73" customFormat="1">
      <c r="A122" s="51"/>
      <c r="B122" s="72"/>
      <c r="FT122" s="74"/>
    </row>
    <row r="123" spans="1:176" s="73" customFormat="1">
      <c r="A123" s="51"/>
      <c r="B123" s="72"/>
      <c r="FT123" s="74"/>
    </row>
    <row r="124" spans="1:176" s="73" customFormat="1">
      <c r="A124" s="51"/>
      <c r="B124" s="72"/>
      <c r="FT124" s="74"/>
    </row>
    <row r="125" spans="1:176" s="73" customFormat="1">
      <c r="A125" s="51"/>
      <c r="B125" s="72"/>
      <c r="FT125" s="74"/>
    </row>
    <row r="126" spans="1:176" s="73" customFormat="1">
      <c r="A126" s="51"/>
      <c r="B126" s="72"/>
      <c r="FT126" s="74"/>
    </row>
    <row r="127" spans="1:176" s="73" customFormat="1">
      <c r="A127" s="51"/>
      <c r="B127" s="72"/>
      <c r="FT127" s="74"/>
    </row>
    <row r="128" spans="1:176" s="73" customFormat="1">
      <c r="A128" s="51"/>
      <c r="B128" s="72"/>
      <c r="FT128" s="74"/>
    </row>
    <row r="129" spans="1:176" s="73" customFormat="1">
      <c r="A129" s="51"/>
      <c r="B129" s="72"/>
      <c r="FT129" s="74"/>
    </row>
    <row r="130" spans="1:176" s="73" customFormat="1">
      <c r="A130" s="51"/>
      <c r="B130" s="72"/>
      <c r="FT130" s="74"/>
    </row>
    <row r="131" spans="1:176" s="73" customFormat="1">
      <c r="A131" s="51"/>
      <c r="B131" s="72"/>
      <c r="FT131" s="74"/>
    </row>
    <row r="132" spans="1:176" s="73" customFormat="1">
      <c r="A132" s="51"/>
      <c r="B132" s="72"/>
      <c r="FT132" s="74"/>
    </row>
    <row r="133" spans="1:176" s="73" customFormat="1">
      <c r="A133" s="51"/>
      <c r="B133" s="72"/>
      <c r="FT133" s="74"/>
    </row>
    <row r="134" spans="1:176" s="73" customFormat="1">
      <c r="A134" s="51"/>
      <c r="B134" s="72"/>
      <c r="FT134" s="74"/>
    </row>
    <row r="135" spans="1:176" s="73" customFormat="1">
      <c r="A135" s="51"/>
      <c r="B135" s="72"/>
      <c r="FT135" s="74"/>
    </row>
    <row r="136" spans="1:176" s="73" customFormat="1">
      <c r="A136" s="51"/>
      <c r="B136" s="72"/>
      <c r="FT136" s="74"/>
    </row>
    <row r="137" spans="1:176" s="73" customFormat="1">
      <c r="A137" s="51"/>
      <c r="B137" s="72"/>
      <c r="FT137" s="74"/>
    </row>
    <row r="138" spans="1:176" s="73" customFormat="1">
      <c r="A138" s="51"/>
      <c r="B138" s="72"/>
      <c r="FT138" s="74"/>
    </row>
    <row r="139" spans="1:176" s="73" customFormat="1">
      <c r="A139" s="51"/>
      <c r="B139" s="72"/>
      <c r="FT139" s="74"/>
    </row>
    <row r="140" spans="1:176" s="73" customFormat="1">
      <c r="A140" s="51"/>
      <c r="B140" s="72"/>
      <c r="FT140" s="74"/>
    </row>
    <row r="141" spans="1:176" s="73" customFormat="1">
      <c r="A141" s="51"/>
      <c r="B141" s="72"/>
      <c r="FT141" s="74"/>
    </row>
    <row r="142" spans="1:176" s="73" customFormat="1">
      <c r="A142" s="51"/>
      <c r="B142" s="72"/>
      <c r="FT142" s="74"/>
    </row>
    <row r="143" spans="1:176" s="73" customFormat="1">
      <c r="A143" s="51"/>
      <c r="B143" s="72"/>
      <c r="FT143" s="74"/>
    </row>
    <row r="144" spans="1:176" s="73" customFormat="1">
      <c r="A144" s="51"/>
      <c r="B144" s="72"/>
      <c r="FT144" s="74"/>
    </row>
    <row r="145" spans="1:176" s="73" customFormat="1">
      <c r="A145" s="51"/>
      <c r="B145" s="72"/>
      <c r="FT145" s="74"/>
    </row>
    <row r="146" spans="1:176" s="73" customFormat="1">
      <c r="A146" s="51"/>
      <c r="B146" s="72"/>
      <c r="FT146" s="74"/>
    </row>
    <row r="147" spans="1:176" s="73" customFormat="1">
      <c r="A147" s="51"/>
      <c r="B147" s="72"/>
      <c r="FT147" s="74"/>
    </row>
    <row r="148" spans="1:176" s="73" customFormat="1">
      <c r="A148" s="51"/>
      <c r="B148" s="72"/>
      <c r="FT148" s="74"/>
    </row>
    <row r="149" spans="1:176" s="73" customFormat="1">
      <c r="A149" s="51"/>
      <c r="B149" s="72"/>
      <c r="FT149" s="74"/>
    </row>
    <row r="150" spans="1:176" s="73" customFormat="1">
      <c r="A150" s="51"/>
      <c r="B150" s="72"/>
      <c r="FT150" s="74"/>
    </row>
    <row r="151" spans="1:176" s="73" customFormat="1">
      <c r="A151" s="51"/>
      <c r="B151" s="72"/>
      <c r="FT151" s="74"/>
    </row>
    <row r="152" spans="1:176" s="73" customFormat="1">
      <c r="A152" s="51"/>
      <c r="B152" s="72"/>
      <c r="FT152" s="74"/>
    </row>
    <row r="153" spans="1:176" s="73" customFormat="1">
      <c r="A153" s="51"/>
      <c r="B153" s="72"/>
      <c r="FT153" s="74"/>
    </row>
    <row r="154" spans="1:176" s="73" customFormat="1">
      <c r="A154" s="51"/>
      <c r="B154" s="72"/>
      <c r="FT154" s="74"/>
    </row>
    <row r="155" spans="1:176" s="73" customFormat="1">
      <c r="A155" s="51"/>
      <c r="B155" s="72"/>
      <c r="FT155" s="74"/>
    </row>
    <row r="156" spans="1:176" s="73" customFormat="1">
      <c r="A156" s="51"/>
      <c r="B156" s="72"/>
      <c r="FT156" s="74"/>
    </row>
    <row r="157" spans="1:176" s="73" customFormat="1">
      <c r="A157" s="51"/>
      <c r="B157" s="72"/>
      <c r="FT157" s="74"/>
    </row>
    <row r="158" spans="1:176" s="73" customFormat="1">
      <c r="A158" s="51"/>
      <c r="B158" s="72"/>
      <c r="FT158" s="74"/>
    </row>
    <row r="159" spans="1:176" s="73" customFormat="1">
      <c r="A159" s="51"/>
      <c r="B159" s="72"/>
      <c r="FT159" s="74"/>
    </row>
    <row r="160" spans="1:176" s="73" customFormat="1">
      <c r="A160" s="51"/>
      <c r="B160" s="72"/>
      <c r="FT160" s="74"/>
    </row>
    <row r="161" spans="1:176" s="73" customFormat="1">
      <c r="A161" s="51"/>
      <c r="B161" s="72"/>
      <c r="FT161" s="74"/>
    </row>
    <row r="162" spans="1:176" s="73" customFormat="1">
      <c r="A162" s="51"/>
      <c r="B162" s="72"/>
      <c r="FT162" s="74"/>
    </row>
    <row r="163" spans="1:176" s="73" customFormat="1">
      <c r="A163" s="51"/>
      <c r="B163" s="72"/>
      <c r="FT163" s="74"/>
    </row>
    <row r="164" spans="1:176" s="73" customFormat="1">
      <c r="A164" s="51"/>
      <c r="B164" s="72"/>
      <c r="FT164" s="74"/>
    </row>
    <row r="165" spans="1:176" s="73" customFormat="1">
      <c r="A165" s="51"/>
      <c r="B165" s="72"/>
      <c r="FT165" s="74"/>
    </row>
    <row r="166" spans="1:176" s="73" customFormat="1">
      <c r="A166" s="51"/>
      <c r="B166" s="72"/>
      <c r="FT166" s="74"/>
    </row>
    <row r="167" spans="1:176" s="73" customFormat="1">
      <c r="A167" s="51"/>
      <c r="B167" s="72"/>
      <c r="FT167" s="74"/>
    </row>
    <row r="168" spans="1:176" s="73" customFormat="1">
      <c r="A168" s="51"/>
      <c r="B168" s="72"/>
      <c r="FT168" s="74"/>
    </row>
    <row r="169" spans="1:176" s="73" customFormat="1">
      <c r="A169" s="51"/>
      <c r="B169" s="72"/>
      <c r="FT169" s="74"/>
    </row>
    <row r="170" spans="1:176" s="73" customFormat="1">
      <c r="A170" s="51"/>
      <c r="B170" s="72"/>
      <c r="FT170" s="74"/>
    </row>
    <row r="171" spans="1:176" s="73" customFormat="1">
      <c r="A171" s="51"/>
      <c r="B171" s="72"/>
      <c r="FT171" s="74"/>
    </row>
    <row r="172" spans="1:176" s="73" customFormat="1">
      <c r="A172" s="51"/>
      <c r="B172" s="72"/>
      <c r="FT172" s="74"/>
    </row>
    <row r="173" spans="1:176" s="73" customFormat="1">
      <c r="A173" s="51"/>
      <c r="B173" s="72"/>
      <c r="FT173" s="74"/>
    </row>
    <row r="174" spans="1:176" s="73" customFormat="1">
      <c r="A174" s="51"/>
      <c r="B174" s="72"/>
      <c r="FT174" s="74"/>
    </row>
    <row r="175" spans="1:176" s="73" customFormat="1">
      <c r="A175" s="51"/>
      <c r="B175" s="72"/>
      <c r="FT175" s="74"/>
    </row>
    <row r="176" spans="1:176" s="73" customFormat="1">
      <c r="A176" s="51"/>
      <c r="B176" s="72"/>
      <c r="FT176" s="74"/>
    </row>
    <row r="177" spans="1:176" s="73" customFormat="1">
      <c r="A177" s="51"/>
      <c r="B177" s="72"/>
      <c r="FT177" s="74"/>
    </row>
    <row r="178" spans="1:176" s="73" customFormat="1">
      <c r="A178" s="51"/>
      <c r="B178" s="72"/>
      <c r="FT178" s="74"/>
    </row>
    <row r="179" spans="1:176" s="73" customFormat="1">
      <c r="A179" s="51"/>
      <c r="B179" s="72"/>
      <c r="FT179" s="74"/>
    </row>
    <row r="180" spans="1:176" s="73" customFormat="1">
      <c r="A180" s="51"/>
      <c r="B180" s="72"/>
      <c r="FT180" s="74"/>
    </row>
    <row r="181" spans="1:176" s="73" customFormat="1">
      <c r="A181" s="51"/>
      <c r="B181" s="72"/>
      <c r="FT181" s="74"/>
    </row>
    <row r="182" spans="1:176" s="73" customFormat="1">
      <c r="A182" s="51"/>
      <c r="B182" s="72"/>
      <c r="FT182" s="74"/>
    </row>
    <row r="183" spans="1:176" s="73" customFormat="1">
      <c r="A183" s="51"/>
      <c r="B183" s="72"/>
      <c r="FT183" s="74"/>
    </row>
    <row r="184" spans="1:176" s="73" customFormat="1">
      <c r="A184" s="51"/>
      <c r="B184" s="72"/>
      <c r="FT184" s="74"/>
    </row>
    <row r="185" spans="1:176" s="73" customFormat="1">
      <c r="A185" s="51"/>
      <c r="B185" s="72"/>
      <c r="FT185" s="74"/>
    </row>
    <row r="186" spans="1:176" s="73" customFormat="1">
      <c r="A186" s="51"/>
      <c r="B186" s="72"/>
      <c r="FT186" s="74"/>
    </row>
    <row r="187" spans="1:176" s="73" customFormat="1">
      <c r="A187" s="51"/>
      <c r="B187" s="72"/>
      <c r="FT187" s="74"/>
    </row>
    <row r="188" spans="1:176" s="73" customFormat="1">
      <c r="A188" s="51"/>
      <c r="B188" s="72"/>
      <c r="FT188" s="74"/>
    </row>
    <row r="189" spans="1:176" s="73" customFormat="1">
      <c r="A189" s="51"/>
      <c r="B189" s="72"/>
      <c r="FT189" s="74"/>
    </row>
    <row r="190" spans="1:176" s="73" customFormat="1">
      <c r="A190" s="51"/>
      <c r="B190" s="72"/>
      <c r="FT190" s="74"/>
    </row>
    <row r="191" spans="1:176" s="73" customFormat="1">
      <c r="A191" s="51"/>
      <c r="B191" s="72"/>
      <c r="FT191" s="74"/>
    </row>
    <row r="192" spans="1:176" s="73" customFormat="1">
      <c r="A192" s="51"/>
      <c r="B192" s="72"/>
      <c r="FT192" s="74"/>
    </row>
    <row r="193" spans="1:176" s="73" customFormat="1">
      <c r="A193" s="51"/>
      <c r="B193" s="72"/>
      <c r="FT193" s="74"/>
    </row>
    <row r="194" spans="1:176" s="73" customFormat="1">
      <c r="A194" s="51"/>
      <c r="B194" s="72"/>
      <c r="FT194" s="74"/>
    </row>
    <row r="195" spans="1:176" s="73" customFormat="1">
      <c r="A195" s="51"/>
      <c r="B195" s="72"/>
      <c r="FT195" s="74"/>
    </row>
    <row r="196" spans="1:176" s="73" customFormat="1">
      <c r="A196" s="51"/>
      <c r="B196" s="72"/>
      <c r="FT196" s="74"/>
    </row>
    <row r="197" spans="1:176" s="73" customFormat="1">
      <c r="A197" s="51"/>
      <c r="B197" s="72"/>
      <c r="FT197" s="74"/>
    </row>
    <row r="198" spans="1:176" s="73" customFormat="1">
      <c r="A198" s="51"/>
      <c r="B198" s="72"/>
      <c r="FT198" s="74"/>
    </row>
    <row r="199" spans="1:176" s="73" customFormat="1">
      <c r="A199" s="51"/>
      <c r="B199" s="72"/>
      <c r="FT199" s="74"/>
    </row>
    <row r="200" spans="1:176" s="73" customFormat="1">
      <c r="A200" s="51"/>
      <c r="B200" s="72"/>
      <c r="FT200" s="74"/>
    </row>
    <row r="201" spans="1:176" s="73" customFormat="1">
      <c r="A201" s="51"/>
      <c r="B201" s="72"/>
      <c r="FT201" s="74"/>
    </row>
    <row r="202" spans="1:176" s="73" customFormat="1">
      <c r="A202" s="51"/>
      <c r="B202" s="72"/>
      <c r="FT202" s="74"/>
    </row>
    <row r="203" spans="1:176" s="73" customFormat="1">
      <c r="A203" s="51"/>
      <c r="B203" s="72"/>
      <c r="FT203" s="74"/>
    </row>
    <row r="204" spans="1:176" s="73" customFormat="1">
      <c r="A204" s="51"/>
      <c r="B204" s="72"/>
      <c r="FT204" s="74"/>
    </row>
    <row r="205" spans="1:176" s="73" customFormat="1">
      <c r="A205" s="51"/>
      <c r="B205" s="72"/>
      <c r="FT205" s="74"/>
    </row>
    <row r="206" spans="1:176" s="73" customFormat="1">
      <c r="A206" s="51"/>
      <c r="B206" s="72"/>
      <c r="FT206" s="74"/>
    </row>
    <row r="207" spans="1:176" s="73" customFormat="1">
      <c r="A207" s="51"/>
      <c r="B207" s="72"/>
      <c r="FT207" s="74"/>
    </row>
    <row r="208" spans="1:176" s="73" customFormat="1">
      <c r="A208" s="51"/>
      <c r="B208" s="72"/>
      <c r="FT208" s="74"/>
    </row>
    <row r="209" spans="1:176" s="73" customFormat="1">
      <c r="A209" s="51"/>
      <c r="B209" s="72"/>
      <c r="FT209" s="74"/>
    </row>
    <row r="210" spans="1:176" s="73" customFormat="1">
      <c r="A210" s="51"/>
      <c r="B210" s="72"/>
      <c r="FT210" s="74"/>
    </row>
    <row r="211" spans="1:176" s="73" customFormat="1">
      <c r="A211" s="51"/>
      <c r="B211" s="72"/>
      <c r="FT211" s="74"/>
    </row>
    <row r="212" spans="1:176" s="73" customFormat="1">
      <c r="A212" s="51"/>
      <c r="B212" s="72"/>
      <c r="FT212" s="74"/>
    </row>
    <row r="213" spans="1:176" s="73" customFormat="1">
      <c r="A213" s="51"/>
      <c r="B213" s="72"/>
      <c r="FT213" s="74"/>
    </row>
    <row r="214" spans="1:176" s="73" customFormat="1">
      <c r="A214" s="51"/>
      <c r="B214" s="72"/>
      <c r="FT214" s="74"/>
    </row>
    <row r="215" spans="1:176" s="73" customFormat="1">
      <c r="A215" s="51"/>
      <c r="B215" s="72"/>
      <c r="FT215" s="74"/>
    </row>
    <row r="216" spans="1:176" s="73" customFormat="1">
      <c r="A216" s="51"/>
      <c r="B216" s="72"/>
      <c r="FT216" s="74"/>
    </row>
    <row r="217" spans="1:176" s="73" customFormat="1">
      <c r="A217" s="51"/>
      <c r="B217" s="72"/>
      <c r="FT217" s="74"/>
    </row>
    <row r="218" spans="1:176" s="73" customFormat="1">
      <c r="A218" s="51"/>
      <c r="B218" s="72"/>
      <c r="FT218" s="74"/>
    </row>
    <row r="219" spans="1:176" s="73" customFormat="1">
      <c r="A219" s="51"/>
      <c r="B219" s="72"/>
      <c r="FT219" s="74"/>
    </row>
    <row r="220" spans="1:176" s="73" customFormat="1">
      <c r="A220" s="51"/>
      <c r="B220" s="72"/>
      <c r="FT220" s="74"/>
    </row>
    <row r="221" spans="1:176" s="73" customFormat="1">
      <c r="A221" s="51"/>
      <c r="B221" s="72"/>
      <c r="FT221" s="74"/>
    </row>
    <row r="222" spans="1:176" s="73" customFormat="1">
      <c r="A222" s="51"/>
      <c r="B222" s="72"/>
      <c r="FT222" s="74"/>
    </row>
    <row r="223" spans="1:176" s="73" customFormat="1">
      <c r="A223" s="51"/>
      <c r="B223" s="72"/>
      <c r="FT223" s="74"/>
    </row>
    <row r="224" spans="1:176" s="73" customFormat="1">
      <c r="A224" s="51"/>
      <c r="B224" s="72"/>
      <c r="FT224" s="74"/>
    </row>
    <row r="225" spans="1:176" s="73" customFormat="1">
      <c r="A225" s="51"/>
      <c r="B225" s="72"/>
      <c r="FT225" s="74"/>
    </row>
    <row r="226" spans="1:176" s="73" customFormat="1">
      <c r="A226" s="51"/>
      <c r="B226" s="72"/>
      <c r="FT226" s="74"/>
    </row>
    <row r="227" spans="1:176" s="73" customFormat="1">
      <c r="A227" s="51"/>
      <c r="B227" s="72"/>
      <c r="FT227" s="74"/>
    </row>
    <row r="228" spans="1:176" s="73" customFormat="1">
      <c r="A228" s="51"/>
      <c r="B228" s="72"/>
      <c r="FT228" s="74"/>
    </row>
    <row r="229" spans="1:176" s="73" customFormat="1">
      <c r="A229" s="51"/>
      <c r="B229" s="72"/>
      <c r="FT229" s="74"/>
    </row>
    <row r="230" spans="1:176" s="73" customFormat="1">
      <c r="A230" s="51"/>
      <c r="B230" s="72"/>
      <c r="FT230" s="74"/>
    </row>
    <row r="231" spans="1:176" s="73" customFormat="1">
      <c r="A231" s="51"/>
      <c r="B231" s="72"/>
      <c r="FT231" s="74"/>
    </row>
    <row r="232" spans="1:176" s="73" customFormat="1">
      <c r="A232" s="51"/>
      <c r="B232" s="72"/>
      <c r="FT232" s="74"/>
    </row>
    <row r="233" spans="1:176" s="73" customFormat="1">
      <c r="A233" s="51"/>
      <c r="B233" s="72"/>
      <c r="FT233" s="74"/>
    </row>
    <row r="234" spans="1:176" s="73" customFormat="1">
      <c r="A234" s="51"/>
      <c r="B234" s="72"/>
      <c r="FT234" s="74"/>
    </row>
    <row r="235" spans="1:176" s="73" customFormat="1">
      <c r="A235" s="51"/>
      <c r="B235" s="72"/>
      <c r="FT235" s="74"/>
    </row>
    <row r="236" spans="1:176" s="73" customFormat="1">
      <c r="A236" s="51"/>
      <c r="B236" s="72"/>
      <c r="FT236" s="74"/>
    </row>
    <row r="237" spans="1:176" s="73" customFormat="1">
      <c r="A237" s="51"/>
      <c r="B237" s="72"/>
      <c r="FT237" s="74"/>
    </row>
    <row r="238" spans="1:176" s="73" customFormat="1">
      <c r="A238" s="51"/>
      <c r="B238" s="72"/>
      <c r="FT238" s="74"/>
    </row>
    <row r="239" spans="1:176" s="73" customFormat="1">
      <c r="A239" s="51"/>
      <c r="B239" s="72"/>
      <c r="FT239" s="74"/>
    </row>
    <row r="240" spans="1:176" s="73" customFormat="1">
      <c r="A240" s="51"/>
      <c r="B240" s="72"/>
      <c r="FT240" s="74"/>
    </row>
    <row r="241" spans="1:176" s="73" customFormat="1">
      <c r="A241" s="51"/>
      <c r="B241" s="72"/>
      <c r="FT241" s="74"/>
    </row>
    <row r="242" spans="1:176" s="73" customFormat="1">
      <c r="A242" s="51"/>
      <c r="B242" s="72"/>
      <c r="FT242" s="74"/>
    </row>
    <row r="243" spans="1:176" s="73" customFormat="1">
      <c r="A243" s="51"/>
      <c r="B243" s="72"/>
      <c r="FT243" s="74"/>
    </row>
    <row r="244" spans="1:176" s="73" customFormat="1">
      <c r="A244" s="51"/>
      <c r="B244" s="72"/>
      <c r="FT244" s="74"/>
    </row>
    <row r="245" spans="1:176" s="73" customFormat="1">
      <c r="A245" s="51"/>
      <c r="B245" s="72"/>
      <c r="FT245" s="74"/>
    </row>
    <row r="246" spans="1:176" s="73" customFormat="1">
      <c r="A246" s="51"/>
      <c r="B246" s="72"/>
      <c r="FT246" s="74"/>
    </row>
    <row r="247" spans="1:176" s="73" customFormat="1">
      <c r="A247" s="51"/>
      <c r="B247" s="72"/>
      <c r="FT247" s="74"/>
    </row>
    <row r="248" spans="1:176" s="73" customFormat="1">
      <c r="A248" s="51"/>
      <c r="B248" s="72"/>
      <c r="FT248" s="74"/>
    </row>
    <row r="249" spans="1:176" s="73" customFormat="1">
      <c r="A249" s="51"/>
      <c r="B249" s="72"/>
      <c r="FT249" s="74"/>
    </row>
    <row r="250" spans="1:176" s="73" customFormat="1">
      <c r="A250" s="51"/>
      <c r="B250" s="72"/>
      <c r="FT250" s="74"/>
    </row>
    <row r="251" spans="1:176" s="73" customFormat="1">
      <c r="A251" s="51"/>
      <c r="B251" s="72"/>
      <c r="FT251" s="74"/>
    </row>
    <row r="252" spans="1:176" s="73" customFormat="1">
      <c r="A252" s="51"/>
      <c r="B252" s="72"/>
      <c r="FT252" s="74"/>
    </row>
    <row r="253" spans="1:176" s="73" customFormat="1">
      <c r="A253" s="51"/>
      <c r="B253" s="72"/>
      <c r="FT253" s="74"/>
    </row>
    <row r="254" spans="1:176" s="73" customFormat="1">
      <c r="A254" s="51"/>
      <c r="B254" s="72"/>
      <c r="FT254" s="74"/>
    </row>
    <row r="255" spans="1:176" s="73" customFormat="1">
      <c r="A255" s="51"/>
      <c r="B255" s="72"/>
      <c r="FT255" s="74"/>
    </row>
    <row r="256" spans="1:176" s="73" customFormat="1">
      <c r="A256" s="51"/>
      <c r="B256" s="72"/>
      <c r="FT256" s="74"/>
    </row>
    <row r="257" spans="1:176" s="73" customFormat="1">
      <c r="A257" s="51"/>
      <c r="B257" s="72"/>
      <c r="FT257" s="74"/>
    </row>
    <row r="258" spans="1:176" s="73" customFormat="1">
      <c r="A258" s="51"/>
      <c r="B258" s="72"/>
      <c r="FT258" s="74"/>
    </row>
    <row r="259" spans="1:176" s="73" customFormat="1">
      <c r="A259" s="51"/>
      <c r="B259" s="72"/>
      <c r="FT259" s="74"/>
    </row>
    <row r="260" spans="1:176" s="73" customFormat="1">
      <c r="A260" s="51"/>
      <c r="B260" s="72"/>
      <c r="FT260" s="74"/>
    </row>
    <row r="261" spans="1:176" s="73" customFormat="1">
      <c r="A261" s="51"/>
      <c r="B261" s="72"/>
      <c r="FT261" s="74"/>
    </row>
    <row r="262" spans="1:176" s="73" customFormat="1">
      <c r="A262" s="51"/>
      <c r="B262" s="72"/>
      <c r="FT262" s="74"/>
    </row>
    <row r="263" spans="1:176" s="73" customFormat="1">
      <c r="A263" s="51"/>
      <c r="B263" s="72"/>
      <c r="FT263" s="74"/>
    </row>
    <row r="264" spans="1:176" s="73" customFormat="1">
      <c r="A264" s="51"/>
      <c r="B264" s="72"/>
      <c r="FT264" s="74"/>
    </row>
    <row r="265" spans="1:176" s="73" customFormat="1">
      <c r="A265" s="51"/>
      <c r="B265" s="72"/>
      <c r="FT265" s="74"/>
    </row>
    <row r="266" spans="1:176" s="73" customFormat="1">
      <c r="A266" s="51"/>
      <c r="B266" s="72"/>
      <c r="FT266" s="74"/>
    </row>
    <row r="267" spans="1:176" s="73" customFormat="1">
      <c r="A267" s="51"/>
      <c r="B267" s="72"/>
      <c r="FT267" s="74"/>
    </row>
    <row r="268" spans="1:176" s="73" customFormat="1">
      <c r="A268" s="51"/>
      <c r="B268" s="72"/>
      <c r="FT268" s="74"/>
    </row>
    <row r="269" spans="1:176" s="73" customFormat="1">
      <c r="A269" s="51"/>
      <c r="B269" s="72"/>
      <c r="FT269" s="74"/>
    </row>
    <row r="270" spans="1:176" s="73" customFormat="1">
      <c r="A270" s="51"/>
      <c r="B270" s="72"/>
      <c r="FT270" s="74"/>
    </row>
    <row r="271" spans="1:176" s="73" customFormat="1">
      <c r="A271" s="51"/>
      <c r="B271" s="72"/>
      <c r="FT271" s="74"/>
    </row>
    <row r="272" spans="1:176" s="73" customFormat="1">
      <c r="A272" s="51"/>
      <c r="B272" s="72"/>
      <c r="FT272" s="74"/>
    </row>
    <row r="273" spans="1:176" s="73" customFormat="1">
      <c r="A273" s="51"/>
      <c r="B273" s="72"/>
      <c r="FT273" s="74"/>
    </row>
    <row r="274" spans="1:176" s="73" customFormat="1">
      <c r="A274" s="51"/>
      <c r="B274" s="72"/>
      <c r="FT274" s="74"/>
    </row>
    <row r="275" spans="1:176" s="73" customFormat="1">
      <c r="A275" s="51"/>
      <c r="B275" s="72"/>
      <c r="FT275" s="74"/>
    </row>
    <row r="276" spans="1:176" s="73" customFormat="1">
      <c r="A276" s="51"/>
      <c r="B276" s="72"/>
      <c r="FT276" s="74"/>
    </row>
    <row r="277" spans="1:176" s="73" customFormat="1">
      <c r="A277" s="51"/>
      <c r="B277" s="72"/>
      <c r="FT277" s="74"/>
    </row>
    <row r="278" spans="1:176" s="73" customFormat="1">
      <c r="A278" s="51"/>
      <c r="B278" s="72"/>
      <c r="FT278" s="74"/>
    </row>
    <row r="279" spans="1:176" s="73" customFormat="1">
      <c r="A279" s="51"/>
      <c r="B279" s="72"/>
      <c r="FT279" s="74"/>
    </row>
    <row r="280" spans="1:176" s="73" customFormat="1">
      <c r="A280" s="51"/>
      <c r="B280" s="72"/>
      <c r="FT280" s="74"/>
    </row>
    <row r="281" spans="1:176" s="73" customFormat="1">
      <c r="A281" s="51"/>
      <c r="B281" s="72"/>
      <c r="FT281" s="74"/>
    </row>
    <row r="282" spans="1:176" s="73" customFormat="1">
      <c r="A282" s="51"/>
      <c r="B282" s="72"/>
      <c r="FT282" s="74"/>
    </row>
    <row r="283" spans="1:176" s="73" customFormat="1">
      <c r="A283" s="51"/>
      <c r="B283" s="72"/>
      <c r="FT283" s="74"/>
    </row>
    <row r="284" spans="1:176" s="73" customFormat="1">
      <c r="A284" s="51"/>
      <c r="B284" s="72"/>
      <c r="FT284" s="74"/>
    </row>
    <row r="285" spans="1:176" s="73" customFormat="1">
      <c r="A285" s="51"/>
      <c r="B285" s="72"/>
      <c r="FT285" s="74"/>
    </row>
    <row r="286" spans="1:176" s="73" customFormat="1">
      <c r="A286" s="51"/>
      <c r="B286" s="72"/>
      <c r="FT286" s="74"/>
    </row>
    <row r="287" spans="1:176" s="73" customFormat="1">
      <c r="A287" s="51"/>
      <c r="B287" s="72"/>
      <c r="FT287" s="74"/>
    </row>
    <row r="288" spans="1:176" s="73" customFormat="1">
      <c r="A288" s="51"/>
      <c r="B288" s="72"/>
      <c r="FT288" s="74"/>
    </row>
    <row r="289" spans="1:176" s="73" customFormat="1">
      <c r="A289" s="51"/>
      <c r="B289" s="72"/>
      <c r="FT289" s="74"/>
    </row>
    <row r="290" spans="1:176" s="73" customFormat="1">
      <c r="A290" s="51"/>
      <c r="B290" s="72"/>
      <c r="FT290" s="74"/>
    </row>
    <row r="291" spans="1:176" s="73" customFormat="1">
      <c r="A291" s="51"/>
      <c r="B291" s="72"/>
      <c r="FT291" s="74"/>
    </row>
    <row r="292" spans="1:176" s="73" customFormat="1">
      <c r="A292" s="51"/>
      <c r="B292" s="72"/>
      <c r="FT292" s="74"/>
    </row>
    <row r="293" spans="1:176" s="73" customFormat="1">
      <c r="A293" s="51"/>
      <c r="B293" s="72"/>
      <c r="FT293" s="74"/>
    </row>
    <row r="294" spans="1:176" s="73" customFormat="1">
      <c r="A294" s="51"/>
      <c r="B294" s="72"/>
      <c r="FT294" s="74"/>
    </row>
    <row r="295" spans="1:176" s="73" customFormat="1">
      <c r="A295" s="51"/>
      <c r="B295" s="72"/>
      <c r="FT295" s="74"/>
    </row>
    <row r="296" spans="1:176" s="73" customFormat="1">
      <c r="A296" s="51"/>
      <c r="B296" s="72"/>
      <c r="FT296" s="74"/>
    </row>
    <row r="297" spans="1:176" s="73" customFormat="1">
      <c r="A297" s="51"/>
      <c r="B297" s="72"/>
      <c r="FT297" s="74"/>
    </row>
    <row r="298" spans="1:176" s="73" customFormat="1">
      <c r="A298" s="51"/>
      <c r="B298" s="72"/>
      <c r="FT298" s="74"/>
    </row>
    <row r="299" spans="1:176" s="73" customFormat="1">
      <c r="A299" s="51"/>
      <c r="B299" s="72"/>
      <c r="FT299" s="74"/>
    </row>
    <row r="300" spans="1:176" s="73" customFormat="1">
      <c r="A300" s="51"/>
      <c r="B300" s="72"/>
      <c r="FT300" s="74"/>
    </row>
    <row r="301" spans="1:176" s="73" customFormat="1">
      <c r="A301" s="51"/>
      <c r="B301" s="72"/>
      <c r="FT301" s="74"/>
    </row>
    <row r="302" spans="1:176" s="73" customFormat="1">
      <c r="A302" s="51"/>
      <c r="B302" s="72"/>
      <c r="FT302" s="74"/>
    </row>
    <row r="303" spans="1:176" s="73" customFormat="1">
      <c r="A303" s="51"/>
      <c r="B303" s="72"/>
      <c r="FT303" s="74"/>
    </row>
    <row r="304" spans="1:176" s="73" customFormat="1">
      <c r="A304" s="51"/>
      <c r="B304" s="72"/>
      <c r="FT304" s="74"/>
    </row>
    <row r="305" spans="1:176" s="73" customFormat="1">
      <c r="A305" s="51"/>
      <c r="B305" s="72"/>
      <c r="FT305" s="74"/>
    </row>
    <row r="306" spans="1:176" s="73" customFormat="1">
      <c r="A306" s="51"/>
      <c r="B306" s="72"/>
      <c r="FT306" s="74"/>
    </row>
    <row r="307" spans="1:176" s="73" customFormat="1">
      <c r="A307" s="51"/>
      <c r="B307" s="72"/>
      <c r="FT307" s="74"/>
    </row>
    <row r="308" spans="1:176" s="73" customFormat="1">
      <c r="A308" s="51"/>
      <c r="B308" s="72"/>
      <c r="FT308" s="74"/>
    </row>
    <row r="309" spans="1:176" s="73" customFormat="1">
      <c r="A309" s="51"/>
      <c r="B309" s="72"/>
      <c r="FT309" s="74"/>
    </row>
    <row r="310" spans="1:176" s="73" customFormat="1">
      <c r="A310" s="51"/>
      <c r="B310" s="72"/>
      <c r="FT310" s="74"/>
    </row>
    <row r="311" spans="1:176" s="73" customFormat="1">
      <c r="A311" s="51"/>
      <c r="B311" s="72"/>
      <c r="FT311" s="74"/>
    </row>
    <row r="312" spans="1:176" s="73" customFormat="1">
      <c r="A312" s="51"/>
      <c r="B312" s="72"/>
      <c r="FT312" s="74"/>
    </row>
    <row r="313" spans="1:176" s="73" customFormat="1">
      <c r="A313" s="51"/>
      <c r="B313" s="72"/>
      <c r="FT313" s="74"/>
    </row>
    <row r="314" spans="1:176" s="73" customFormat="1">
      <c r="A314" s="51"/>
      <c r="B314" s="72"/>
      <c r="FT314" s="74"/>
    </row>
    <row r="315" spans="1:176" s="73" customFormat="1">
      <c r="A315" s="51"/>
      <c r="B315" s="72"/>
      <c r="FT315" s="74"/>
    </row>
    <row r="316" spans="1:176" s="73" customFormat="1">
      <c r="A316" s="51"/>
      <c r="B316" s="72"/>
      <c r="FT316" s="74"/>
    </row>
    <row r="317" spans="1:176" s="73" customFormat="1">
      <c r="A317" s="51"/>
      <c r="B317" s="72"/>
      <c r="FT317" s="74"/>
    </row>
    <row r="318" spans="1:176" s="73" customFormat="1">
      <c r="A318" s="51"/>
      <c r="B318" s="72"/>
      <c r="FT318" s="74"/>
    </row>
    <row r="319" spans="1:176" s="73" customFormat="1">
      <c r="A319" s="51"/>
      <c r="B319" s="72"/>
      <c r="FT319" s="74"/>
    </row>
    <row r="320" spans="1:176" s="73" customFormat="1">
      <c r="A320" s="51"/>
      <c r="B320" s="72"/>
      <c r="FT320" s="74"/>
    </row>
    <row r="321" spans="1:176" s="73" customFormat="1">
      <c r="A321" s="51"/>
      <c r="B321" s="72"/>
      <c r="FT321" s="74"/>
    </row>
    <row r="322" spans="1:176" s="73" customFormat="1">
      <c r="A322" s="51"/>
      <c r="B322" s="72"/>
      <c r="FT322" s="74"/>
    </row>
    <row r="323" spans="1:176" s="73" customFormat="1">
      <c r="A323" s="51"/>
      <c r="B323" s="72"/>
      <c r="FT323" s="74"/>
    </row>
    <row r="324" spans="1:176" s="73" customFormat="1">
      <c r="A324" s="51"/>
      <c r="B324" s="72"/>
      <c r="FT324" s="74"/>
    </row>
    <row r="325" spans="1:176" s="73" customFormat="1">
      <c r="A325" s="51"/>
      <c r="B325" s="72"/>
      <c r="FT325" s="74"/>
    </row>
    <row r="326" spans="1:176" s="73" customFormat="1">
      <c r="A326" s="51"/>
      <c r="B326" s="72"/>
      <c r="FT326" s="74"/>
    </row>
    <row r="327" spans="1:176" s="73" customFormat="1">
      <c r="A327" s="51"/>
      <c r="B327" s="72"/>
      <c r="FT327" s="74"/>
    </row>
    <row r="328" spans="1:176" s="73" customFormat="1">
      <c r="A328" s="51"/>
      <c r="B328" s="72"/>
      <c r="FT328" s="74"/>
    </row>
    <row r="329" spans="1:176" s="73" customFormat="1">
      <c r="A329" s="51"/>
      <c r="B329" s="72"/>
      <c r="FT329" s="74"/>
    </row>
    <row r="330" spans="1:176" s="73" customFormat="1">
      <c r="A330" s="51"/>
      <c r="B330" s="72"/>
      <c r="FT330" s="74"/>
    </row>
    <row r="331" spans="1:176" s="73" customFormat="1">
      <c r="A331" s="51"/>
      <c r="B331" s="72"/>
      <c r="FT331" s="74"/>
    </row>
    <row r="332" spans="1:176" s="73" customFormat="1">
      <c r="A332" s="51"/>
      <c r="B332" s="72"/>
      <c r="FT332" s="74"/>
    </row>
    <row r="333" spans="1:176" s="73" customFormat="1">
      <c r="A333" s="51"/>
      <c r="B333" s="72"/>
      <c r="FT333" s="74"/>
    </row>
    <row r="334" spans="1:176" s="73" customFormat="1">
      <c r="A334" s="51"/>
      <c r="B334" s="72"/>
      <c r="FT334" s="74"/>
    </row>
    <row r="335" spans="1:176" s="73" customFormat="1">
      <c r="A335" s="51"/>
      <c r="B335" s="72"/>
      <c r="FT335" s="74"/>
    </row>
    <row r="336" spans="1:176" s="73" customFormat="1">
      <c r="A336" s="51"/>
      <c r="B336" s="72"/>
      <c r="FT336" s="74"/>
    </row>
    <row r="337" spans="1:176" s="73" customFormat="1">
      <c r="A337" s="51"/>
      <c r="B337" s="72"/>
      <c r="FT337" s="74"/>
    </row>
    <row r="338" spans="1:176" s="73" customFormat="1">
      <c r="A338" s="51"/>
      <c r="B338" s="72"/>
      <c r="FT338" s="74"/>
    </row>
    <row r="339" spans="1:176" s="73" customFormat="1">
      <c r="A339" s="51"/>
      <c r="B339" s="72"/>
      <c r="FT339" s="74"/>
    </row>
    <row r="340" spans="1:176" s="73" customFormat="1">
      <c r="A340" s="51"/>
      <c r="B340" s="72"/>
      <c r="FT340" s="74"/>
    </row>
    <row r="341" spans="1:176" s="73" customFormat="1">
      <c r="A341" s="51"/>
      <c r="B341" s="72"/>
      <c r="FT341" s="74"/>
    </row>
    <row r="342" spans="1:176" s="73" customFormat="1">
      <c r="A342" s="51"/>
      <c r="B342" s="72"/>
      <c r="FT342" s="74"/>
    </row>
    <row r="343" spans="1:176" s="73" customFormat="1">
      <c r="A343" s="51"/>
      <c r="B343" s="72"/>
      <c r="FT343" s="74"/>
    </row>
    <row r="344" spans="1:176" s="73" customFormat="1">
      <c r="A344" s="51"/>
      <c r="B344" s="72"/>
      <c r="FT344" s="74"/>
    </row>
    <row r="345" spans="1:176" s="73" customFormat="1">
      <c r="A345" s="51"/>
      <c r="B345" s="72"/>
      <c r="FT345" s="74"/>
    </row>
    <row r="346" spans="1:176" s="73" customFormat="1">
      <c r="A346" s="51"/>
      <c r="B346" s="72"/>
      <c r="FT346" s="74"/>
    </row>
    <row r="347" spans="1:176" s="73" customFormat="1">
      <c r="A347" s="51"/>
      <c r="B347" s="72"/>
      <c r="FT347" s="74"/>
    </row>
    <row r="348" spans="1:176" s="73" customFormat="1">
      <c r="A348" s="51"/>
      <c r="B348" s="72"/>
      <c r="FT348" s="74"/>
    </row>
    <row r="349" spans="1:176">
      <c r="B349" s="72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</row>
    <row r="350" spans="1:176">
      <c r="B350" s="72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</row>
    <row r="351" spans="1:176">
      <c r="B351" s="72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</row>
    <row r="352" spans="1:176">
      <c r="B352" s="72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</row>
    <row r="353" spans="2:33">
      <c r="B353" s="72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</row>
    <row r="354" spans="2:33">
      <c r="B354" s="72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</row>
    <row r="355" spans="2:33">
      <c r="B355" s="72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</row>
    <row r="356" spans="2:33">
      <c r="B356" s="72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</row>
    <row r="357" spans="2:33">
      <c r="B357" s="72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</row>
    <row r="358" spans="2:33">
      <c r="B358" s="72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</row>
    <row r="359" spans="2:33">
      <c r="B359" s="72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</row>
    <row r="360" spans="2:33">
      <c r="B360" s="72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</row>
    <row r="361" spans="2:33">
      <c r="B361" s="72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</row>
    <row r="362" spans="2:33">
      <c r="B362" s="72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</row>
    <row r="1167" spans="34:175">
      <c r="AH1167" s="53">
        <v>0</v>
      </c>
      <c r="AI1167" s="53">
        <v>0</v>
      </c>
      <c r="AJ1167" s="53">
        <v>0</v>
      </c>
      <c r="AK1167" s="53">
        <v>0</v>
      </c>
      <c r="AL1167" s="53">
        <v>0</v>
      </c>
      <c r="AM1167" s="53">
        <v>0</v>
      </c>
      <c r="AN1167" s="53">
        <v>0</v>
      </c>
      <c r="AO1167" s="53">
        <v>0</v>
      </c>
      <c r="AP1167" s="53">
        <v>0</v>
      </c>
      <c r="AQ1167" s="53">
        <v>0</v>
      </c>
      <c r="AR1167" s="53">
        <v>0</v>
      </c>
      <c r="AS1167" s="53">
        <v>0</v>
      </c>
      <c r="AT1167" s="53">
        <v>0</v>
      </c>
      <c r="AU1167" s="53">
        <v>0</v>
      </c>
      <c r="AV1167" s="53">
        <v>0</v>
      </c>
      <c r="AW1167" s="53">
        <v>0</v>
      </c>
      <c r="AX1167" s="53">
        <v>0</v>
      </c>
      <c r="AY1167" s="53">
        <v>0</v>
      </c>
      <c r="AZ1167" s="53">
        <v>0</v>
      </c>
      <c r="BA1167" s="53">
        <v>0</v>
      </c>
      <c r="BB1167" s="53">
        <v>0</v>
      </c>
      <c r="BC1167" s="53">
        <v>0</v>
      </c>
      <c r="BD1167" s="53">
        <v>0</v>
      </c>
      <c r="BE1167" s="53">
        <v>0</v>
      </c>
      <c r="BF1167" s="53">
        <v>0</v>
      </c>
      <c r="BG1167" s="53">
        <v>0</v>
      </c>
      <c r="BH1167" s="53">
        <v>0</v>
      </c>
      <c r="BI1167" s="53">
        <v>0</v>
      </c>
      <c r="BJ1167" s="53">
        <v>0</v>
      </c>
      <c r="BK1167" s="53">
        <v>0</v>
      </c>
      <c r="BL1167" s="53">
        <v>0</v>
      </c>
      <c r="BM1167" s="53">
        <v>0</v>
      </c>
      <c r="BN1167" s="53">
        <v>0</v>
      </c>
      <c r="BO1167" s="53">
        <v>0</v>
      </c>
      <c r="BP1167" s="53">
        <v>0</v>
      </c>
      <c r="BQ1167" s="53">
        <v>0</v>
      </c>
      <c r="BR1167" s="53">
        <v>0</v>
      </c>
      <c r="BS1167" s="53">
        <v>0</v>
      </c>
      <c r="BT1167" s="53">
        <v>0</v>
      </c>
      <c r="BU1167" s="53">
        <v>0</v>
      </c>
      <c r="BV1167" s="53">
        <v>0</v>
      </c>
      <c r="BW1167" s="53">
        <v>0</v>
      </c>
      <c r="BX1167" s="53">
        <v>0</v>
      </c>
      <c r="BY1167" s="53">
        <v>0</v>
      </c>
      <c r="BZ1167" s="53">
        <v>0</v>
      </c>
      <c r="CA1167" s="53">
        <v>0</v>
      </c>
      <c r="CB1167" s="53">
        <v>0</v>
      </c>
      <c r="CC1167" s="53">
        <v>0</v>
      </c>
      <c r="CD1167" s="53">
        <v>0</v>
      </c>
      <c r="CE1167" s="53">
        <v>0</v>
      </c>
      <c r="CF1167" s="53">
        <v>0</v>
      </c>
      <c r="CG1167" s="53">
        <v>0</v>
      </c>
      <c r="CH1167" s="53">
        <v>0</v>
      </c>
      <c r="CI1167" s="53">
        <v>0</v>
      </c>
      <c r="CJ1167" s="53">
        <v>0</v>
      </c>
      <c r="CK1167" s="53">
        <v>0</v>
      </c>
      <c r="CL1167" s="53">
        <v>0</v>
      </c>
      <c r="CM1167" s="53">
        <v>0</v>
      </c>
      <c r="CN1167" s="53">
        <v>0</v>
      </c>
      <c r="CO1167" s="53">
        <v>0</v>
      </c>
      <c r="CP1167" s="53">
        <v>0</v>
      </c>
      <c r="CQ1167" s="53">
        <v>0</v>
      </c>
      <c r="CR1167" s="53">
        <v>0</v>
      </c>
      <c r="CS1167" s="53">
        <v>0</v>
      </c>
      <c r="CT1167" s="53">
        <v>0</v>
      </c>
      <c r="CU1167" s="53">
        <v>0</v>
      </c>
      <c r="CV1167" s="53">
        <v>0</v>
      </c>
      <c r="CW1167" s="53">
        <v>0</v>
      </c>
      <c r="CX1167" s="53">
        <v>0</v>
      </c>
      <c r="CY1167" s="53">
        <v>0</v>
      </c>
      <c r="CZ1167" s="53">
        <v>0</v>
      </c>
      <c r="DA1167" s="53">
        <v>0</v>
      </c>
      <c r="DB1167" s="53">
        <v>0</v>
      </c>
      <c r="DC1167" s="53">
        <v>0</v>
      </c>
      <c r="DD1167" s="53">
        <v>0</v>
      </c>
      <c r="DE1167" s="53">
        <v>0</v>
      </c>
      <c r="DF1167" s="53">
        <v>0</v>
      </c>
      <c r="DG1167" s="53">
        <v>0</v>
      </c>
      <c r="DH1167" s="53">
        <v>0</v>
      </c>
      <c r="DI1167" s="53">
        <v>0</v>
      </c>
      <c r="DJ1167" s="53">
        <v>0</v>
      </c>
      <c r="DK1167" s="53">
        <v>0</v>
      </c>
      <c r="DL1167" s="53">
        <v>0</v>
      </c>
      <c r="DM1167" s="53">
        <v>0</v>
      </c>
      <c r="DN1167" s="53">
        <v>0</v>
      </c>
      <c r="DO1167" s="53">
        <v>0</v>
      </c>
      <c r="DP1167" s="53">
        <v>0</v>
      </c>
      <c r="DQ1167" s="53">
        <v>0</v>
      </c>
      <c r="DR1167" s="53">
        <v>0</v>
      </c>
      <c r="DS1167" s="53">
        <v>0</v>
      </c>
      <c r="DT1167" s="53">
        <v>0</v>
      </c>
      <c r="DU1167" s="53">
        <v>0</v>
      </c>
      <c r="DV1167" s="53">
        <v>0</v>
      </c>
      <c r="DW1167" s="53">
        <v>0</v>
      </c>
      <c r="DX1167" s="53">
        <v>0</v>
      </c>
      <c r="DY1167" s="53">
        <v>0</v>
      </c>
      <c r="DZ1167" s="53">
        <v>0</v>
      </c>
      <c r="EA1167" s="53">
        <v>0</v>
      </c>
      <c r="EB1167" s="53">
        <v>0</v>
      </c>
      <c r="EC1167" s="53">
        <v>0</v>
      </c>
      <c r="ED1167" s="53">
        <v>0</v>
      </c>
      <c r="EE1167" s="53">
        <v>0</v>
      </c>
      <c r="EF1167" s="53">
        <v>0</v>
      </c>
      <c r="EG1167" s="53">
        <v>0</v>
      </c>
      <c r="EH1167" s="53">
        <v>0</v>
      </c>
      <c r="EI1167" s="53">
        <v>0</v>
      </c>
      <c r="EJ1167" s="53">
        <v>0</v>
      </c>
      <c r="EK1167" s="53">
        <v>0</v>
      </c>
      <c r="EL1167" s="53">
        <v>0</v>
      </c>
      <c r="EM1167" s="53">
        <v>0</v>
      </c>
      <c r="EN1167" s="53">
        <v>0</v>
      </c>
      <c r="EO1167" s="53">
        <v>0</v>
      </c>
      <c r="EP1167" s="53">
        <v>0</v>
      </c>
      <c r="EQ1167" s="53">
        <v>0</v>
      </c>
      <c r="ER1167" s="53">
        <v>0</v>
      </c>
      <c r="ES1167" s="53">
        <v>0</v>
      </c>
      <c r="ET1167" s="53">
        <v>0</v>
      </c>
      <c r="EU1167" s="53">
        <v>0</v>
      </c>
      <c r="EV1167" s="53">
        <v>0</v>
      </c>
      <c r="EW1167" s="53">
        <v>0</v>
      </c>
      <c r="EX1167" s="53">
        <v>0</v>
      </c>
      <c r="EY1167" s="53">
        <v>0</v>
      </c>
      <c r="EZ1167" s="53">
        <v>0</v>
      </c>
      <c r="FA1167" s="53">
        <v>0</v>
      </c>
      <c r="FB1167" s="53">
        <v>0</v>
      </c>
      <c r="FC1167" s="53">
        <v>0</v>
      </c>
      <c r="FD1167" s="53">
        <v>0</v>
      </c>
      <c r="FE1167" s="53">
        <v>0</v>
      </c>
      <c r="FF1167" s="53">
        <v>0</v>
      </c>
      <c r="FG1167" s="53">
        <v>0</v>
      </c>
      <c r="FH1167" s="53">
        <v>0</v>
      </c>
      <c r="FI1167" s="53">
        <v>0</v>
      </c>
      <c r="FJ1167" s="53">
        <v>0</v>
      </c>
      <c r="FK1167" s="53">
        <v>0</v>
      </c>
      <c r="FL1167" s="53">
        <v>0</v>
      </c>
      <c r="FM1167" s="53">
        <v>0</v>
      </c>
      <c r="FN1167" s="53">
        <v>0</v>
      </c>
      <c r="FO1167" s="53">
        <v>0</v>
      </c>
      <c r="FP1167" s="53">
        <v>0</v>
      </c>
      <c r="FQ1167" s="53">
        <v>0</v>
      </c>
      <c r="FR1167" s="53">
        <v>0</v>
      </c>
      <c r="FS1167" s="53">
        <v>0</v>
      </c>
    </row>
  </sheetData>
  <mergeCells count="1">
    <mergeCell ref="B3:B4"/>
  </mergeCells>
  <conditionalFormatting sqref="C5:AG82">
    <cfRule type="expression" dxfId="45" priority="738">
      <formula>WEEKDAY(C$3,2)=1</formula>
    </cfRule>
  </conditionalFormatting>
  <conditionalFormatting sqref="C26:AG27 C29:AG30 C32:AG33 C35:AG36 C38:AG39 C41:AG42 C44:AG45 C47:AG48 C50:AG51 C53:AG54 C56:AG57 C59:AG60 C62:AG63 C65:AG66 C68:AG69 C71:AG72 C74:AG75 C77:AG78 C80:AG81 C5:AG6 C14:AG15 C17:AG18 C23:AG24 C20:AG21 C8:AG9 C11:AG12">
    <cfRule type="cellIs" dxfId="44" priority="25" operator="equal">
      <formula>$AI$31</formula>
    </cfRule>
    <cfRule type="cellIs" dxfId="43" priority="26" operator="equal">
      <formula>$AI$23</formula>
    </cfRule>
    <cfRule type="cellIs" dxfId="42" priority="27" operator="equal">
      <formula>$AI$22</formula>
    </cfRule>
    <cfRule type="cellIs" dxfId="41" priority="28" operator="equal">
      <formula>$AI$21</formula>
    </cfRule>
    <cfRule type="cellIs" dxfId="40" priority="29" operator="equal">
      <formula>$AI$20</formula>
    </cfRule>
    <cfRule type="cellIs" dxfId="39" priority="30" operator="equal">
      <formula>$AI$19</formula>
    </cfRule>
    <cfRule type="cellIs" dxfId="38" priority="31" operator="equal">
      <formula>$AI$18</formula>
    </cfRule>
    <cfRule type="cellIs" dxfId="37" priority="32" operator="equal">
      <formula>$AI$17</formula>
    </cfRule>
    <cfRule type="cellIs" dxfId="36" priority="33" operator="equal">
      <formula>$AI$16</formula>
    </cfRule>
    <cfRule type="cellIs" dxfId="35" priority="34" operator="equal">
      <formula>$AI$15</formula>
    </cfRule>
    <cfRule type="cellIs" dxfId="34" priority="35" operator="equal">
      <formula>$AI$14</formula>
    </cfRule>
    <cfRule type="cellIs" dxfId="33" priority="36" operator="equal">
      <formula>$AI$13</formula>
    </cfRule>
    <cfRule type="cellIs" dxfId="32" priority="37" operator="equal">
      <formula>$AI$12</formula>
    </cfRule>
    <cfRule type="cellIs" dxfId="31" priority="38" operator="equal">
      <formula>$AI$11</formula>
    </cfRule>
    <cfRule type="cellIs" dxfId="30" priority="39" operator="equal">
      <formula>$AI$10</formula>
    </cfRule>
    <cfRule type="cellIs" dxfId="29" priority="40" operator="equal">
      <formula>$AI$9</formula>
    </cfRule>
    <cfRule type="cellIs" dxfId="28" priority="41" operator="equal">
      <formula>$AI$8</formula>
    </cfRule>
    <cfRule type="cellIs" dxfId="27" priority="42" operator="equal">
      <formula>$AI$7</formula>
    </cfRule>
    <cfRule type="cellIs" dxfId="26" priority="43" operator="equal">
      <formula>$AI$6</formula>
    </cfRule>
    <cfRule type="cellIs" dxfId="25" priority="108" operator="equal">
      <formula>$AI$5</formula>
    </cfRule>
    <cfRule type="cellIs" dxfId="24" priority="737" operator="equal">
      <formula>$AI$4</formula>
    </cfRule>
  </conditionalFormatting>
  <conditionalFormatting sqref="C3:AG82">
    <cfRule type="expression" dxfId="23" priority="22" stopIfTrue="1">
      <formula>MATCH(C$4,FERIES,0)&gt;0</formula>
    </cfRule>
    <cfRule type="expression" dxfId="22" priority="23" stopIfTrue="1">
      <formula>WEEKDAY(C$4,2)=6</formula>
    </cfRule>
    <cfRule type="expression" dxfId="21" priority="24" stopIfTrue="1">
      <formula>WEEKDAY(C$4,2)=7</formula>
    </cfRule>
  </conditionalFormatting>
  <conditionalFormatting sqref="V22">
    <cfRule type="cellIs" dxfId="20" priority="1" operator="equal">
      <formula>$AI$31</formula>
    </cfRule>
    <cfRule type="cellIs" dxfId="19" priority="2" operator="equal">
      <formula>$AI$23</formula>
    </cfRule>
    <cfRule type="cellIs" dxfId="18" priority="3" operator="equal">
      <formula>$AI$22</formula>
    </cfRule>
    <cfRule type="cellIs" dxfId="17" priority="4" operator="equal">
      <formula>$AI$21</formula>
    </cfRule>
    <cfRule type="cellIs" dxfId="16" priority="5" operator="equal">
      <formula>$AI$20</formula>
    </cfRule>
    <cfRule type="cellIs" dxfId="15" priority="6" operator="equal">
      <formula>$AI$19</formula>
    </cfRule>
    <cfRule type="cellIs" dxfId="14" priority="7" operator="equal">
      <formula>$AI$18</formula>
    </cfRule>
    <cfRule type="cellIs" dxfId="13" priority="8" operator="equal">
      <formula>$AI$17</formula>
    </cfRule>
    <cfRule type="cellIs" dxfId="12" priority="9" operator="equal">
      <formula>$AI$16</formula>
    </cfRule>
    <cfRule type="cellIs" dxfId="11" priority="10" operator="equal">
      <formula>$AI$15</formula>
    </cfRule>
    <cfRule type="cellIs" dxfId="10" priority="11" operator="equal">
      <formula>$AI$14</formula>
    </cfRule>
    <cfRule type="cellIs" dxfId="9" priority="12" operator="equal">
      <formula>$AI$13</formula>
    </cfRule>
    <cfRule type="cellIs" dxfId="8" priority="13" operator="equal">
      <formula>$AI$12</formula>
    </cfRule>
    <cfRule type="cellIs" dxfId="7" priority="14" operator="equal">
      <formula>$AI$11</formula>
    </cfRule>
    <cfRule type="cellIs" dxfId="6" priority="15" operator="equal">
      <formula>$AI$10</formula>
    </cfRule>
    <cfRule type="cellIs" dxfId="5" priority="16" operator="equal">
      <formula>$AI$9</formula>
    </cfRule>
    <cfRule type="cellIs" dxfId="4" priority="17" operator="equal">
      <formula>$AI$8</formula>
    </cfRule>
    <cfRule type="cellIs" dxfId="3" priority="18" operator="equal">
      <formula>$AI$7</formula>
    </cfRule>
    <cfRule type="cellIs" dxfId="2" priority="19" operator="equal">
      <formula>$AI$6</formula>
    </cfRule>
    <cfRule type="cellIs" dxfId="1" priority="20" operator="equal">
      <formula>$AI$5</formula>
    </cfRule>
    <cfRule type="cellIs" dxfId="0" priority="21" operator="equal">
      <formula>$AI$4</formula>
    </cfRule>
  </conditionalFormatting>
  <dataValidations xWindow="1452" yWindow="770" count="2">
    <dataValidation type="list" allowBlank="1" showInputMessage="1" showErrorMessage="1" sqref="C38:AG39 C80:AG81 C35:AG36 C32:AG33 C29:AG30 C26:AG27 C20:AG21 C14:AG15 C17:AG18 C8:AG9 C5:AG6 C23:AG24 C77:AG78 C44:AG45 C50:AG51 C53:AG54 C56:AG57 C59:AG60 C62:AG63 C65:AG66 C68:AG69 C71:AG72 C47:AG48 C41:AG42 C74:AG75 C11:AG12">
      <formula1>$AI$4:$AI$30</formula1>
    </dataValidation>
    <dataValidation allowBlank="1" showInputMessage="1" showErrorMessage="1" promptTitle="Identification du collaborateur" prompt="Les changements de  noms, prénoms ou fonctions doivent être effectués dans le module 3 (CYCLES)" sqref="B83"/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Menu</vt:lpstr>
      <vt:lpstr>09-12 </vt:lpstr>
      <vt:lpstr>10-12</vt:lpstr>
      <vt:lpstr>Planning</vt:lpstr>
      <vt:lpstr>Choix0nglet</vt:lpstr>
      <vt:lpstr>ChoixAn</vt:lpstr>
      <vt:lpstr>ChoixDate</vt:lpstr>
      <vt:lpstr>ChoixMois</vt:lpstr>
      <vt:lpstr>'09-12 '!FERIES</vt:lpstr>
      <vt:lpstr>'10-12'!FERIES</vt:lpstr>
      <vt:lpstr>FERIES</vt:lpstr>
      <vt:lpstr>'09-12 '!MoisCourant</vt:lpstr>
      <vt:lpstr>'10-12'!MoisCourant</vt:lpstr>
      <vt:lpstr>MoisCourant</vt:lpstr>
      <vt:lpstr>'09-12 '!Zone_d_impression</vt:lpstr>
      <vt:lpstr>'10-12'!Zone_d_impression</vt:lpstr>
      <vt:lpstr>Planning!Zone_d_impression</vt:lpstr>
      <vt:lpstr>'09-12 '!ZonePlanning</vt:lpstr>
      <vt:lpstr>'10-12'!ZonePlanning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M.C. Ribaud de Gineste</dc:creator>
  <cp:lastModifiedBy>Marie-Christine Ribaud de Gineste</cp:lastModifiedBy>
  <cp:lastPrinted>2012-08-16T14:13:45Z</cp:lastPrinted>
  <dcterms:created xsi:type="dcterms:W3CDTF">2012-01-23T13:46:21Z</dcterms:created>
  <dcterms:modified xsi:type="dcterms:W3CDTF">2012-08-22T11:47:41Z</dcterms:modified>
</cp:coreProperties>
</file>