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36" yWindow="0" windowWidth="12156" windowHeight="9600" activeTab="1"/>
  </bookViews>
  <sheets>
    <sheet name="Menu" sheetId="3" r:id="rId1"/>
    <sheet name="09-12" sheetId="26" r:id="rId2"/>
    <sheet name="Modèle" sheetId="4" r:id="rId3"/>
    <sheet name="Aide" sheetId="20" r:id="rId4"/>
  </sheets>
  <functionGroups/>
  <externalReferences>
    <externalReference r:id="rId5"/>
  </externalReferences>
  <definedNames>
    <definedName name="ChoixAn">Menu!$C$4</definedName>
    <definedName name="ChoixDate">Menu!$E$3</definedName>
    <definedName name="ChoixMois">Menu!$C$6</definedName>
    <definedName name="FERIES" localSheetId="1">'09-12'!$FT$9:$FT$34</definedName>
    <definedName name="FERIES">Modèle!$FT$9:$FT$34</definedName>
    <definedName name="MoisCourant" localSheetId="1">'09-12'!$B$3</definedName>
    <definedName name="MoisCourant">Modèle!$B$3</definedName>
    <definedName name="_xlnm.Print_Area" localSheetId="1">'09-12'!$B$2:$AG$77</definedName>
    <definedName name="_xlnm.Print_Area" localSheetId="2">Modèle!$B$2:$AG$77</definedName>
    <definedName name="ZonePlanning" localSheetId="1">'09-12'!$C$9:$AG$90</definedName>
    <definedName name="ZonePlanning">Modèle!$C$9:$AG$90</definedName>
  </definedNames>
  <calcPr calcId="125725"/>
</workbook>
</file>

<file path=xl/calcChain.xml><?xml version="1.0" encoding="utf-8"?>
<calcChain xmlns="http://schemas.openxmlformats.org/spreadsheetml/2006/main">
  <c r="FT10" i="26"/>
  <c r="FT9"/>
  <c r="FQ4"/>
  <c r="C3"/>
  <c r="A2"/>
  <c r="E2" i="3"/>
  <c r="B3" i="4"/>
  <c r="C8" i="3" s="1"/>
  <c r="FT10" i="4"/>
  <c r="FT9"/>
  <c r="FQ4"/>
  <c r="E3" i="3"/>
  <c r="C25"/>
  <c r="C27" s="1"/>
  <c r="FT23" i="26" s="1"/>
  <c r="C10" i="3"/>
  <c r="C20" s="1"/>
  <c r="FT18" i="26" s="1"/>
  <c r="A53" i="3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C4" i="26" l="1"/>
  <c r="D4" s="1"/>
  <c r="A2" i="4"/>
  <c r="C12" i="3"/>
  <c r="C17" s="1"/>
  <c r="C19"/>
  <c r="C15"/>
  <c r="C21"/>
  <c r="C3" i="4"/>
  <c r="FT18"/>
  <c r="C23" i="3"/>
  <c r="C29"/>
  <c r="C4" i="4"/>
  <c r="D4" s="1"/>
  <c r="E4" s="1"/>
  <c r="C22" i="3"/>
  <c r="C14"/>
  <c r="C11"/>
  <c r="C31"/>
  <c r="FT23" i="4"/>
  <c r="C28" i="3"/>
  <c r="C32"/>
  <c r="C26"/>
  <c r="C36"/>
  <c r="C35"/>
  <c r="C30"/>
  <c r="C37"/>
  <c r="C34"/>
  <c r="C38"/>
  <c r="F3"/>
  <c r="F2" s="1"/>
  <c r="E4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FT33" i="26" l="1"/>
  <c r="FT22"/>
  <c r="FT27"/>
  <c r="FT15"/>
  <c r="FT30"/>
  <c r="FT32"/>
  <c r="FT20"/>
  <c r="FT17"/>
  <c r="FT34"/>
  <c r="FT31"/>
  <c r="FT24"/>
  <c r="FT12"/>
  <c r="FT21"/>
  <c r="FT13"/>
  <c r="FT26"/>
  <c r="FT28"/>
  <c r="FT11"/>
  <c r="FT25"/>
  <c r="FT19"/>
  <c r="E4"/>
  <c r="D3"/>
  <c r="FT17" i="4"/>
  <c r="C18" i="3"/>
  <c r="C13"/>
  <c r="C16"/>
  <c r="FT15" i="4"/>
  <c r="FT13"/>
  <c r="FT25"/>
  <c r="FT12"/>
  <c r="FT19"/>
  <c r="D3"/>
  <c r="FT20"/>
  <c r="FT21"/>
  <c r="FT11"/>
  <c r="FT30"/>
  <c r="FT31"/>
  <c r="FT27"/>
  <c r="FT34"/>
  <c r="FT26"/>
  <c r="C33" i="3"/>
  <c r="FT28" i="4"/>
  <c r="FT33"/>
  <c r="FT22"/>
  <c r="E3"/>
  <c r="F4"/>
  <c r="G3" i="3"/>
  <c r="G2" s="1"/>
  <c r="F4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T32" i="4"/>
  <c r="FT24"/>
  <c r="FT14" l="1"/>
  <c r="FT29" i="26"/>
  <c r="FT14"/>
  <c r="FT16"/>
  <c r="F4"/>
  <c r="E3"/>
  <c r="FT16" i="4"/>
  <c r="G4"/>
  <c r="F3"/>
  <c r="G4" i="3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H3"/>
  <c r="FT29" i="4"/>
  <c r="G4" i="26" l="1"/>
  <c r="F3"/>
  <c r="H4" i="3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I3"/>
  <c r="I2" s="1"/>
  <c r="H4" i="4"/>
  <c r="G3"/>
  <c r="H2" i="3"/>
  <c r="H4" i="26" l="1"/>
  <c r="G3"/>
  <c r="I4" i="3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J3"/>
  <c r="J2" s="1"/>
  <c r="I4" i="4"/>
  <c r="H3"/>
  <c r="I4" i="26" l="1"/>
  <c r="H3"/>
  <c r="K3" i="3"/>
  <c r="K2" s="1"/>
  <c r="J4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I3" i="4"/>
  <c r="J4"/>
  <c r="J4" i="26" l="1"/>
  <c r="I3"/>
  <c r="K4" i="4"/>
  <c r="J3"/>
  <c r="K4" i="3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L3"/>
  <c r="K4" i="26" l="1"/>
  <c r="J3"/>
  <c r="M3" i="3"/>
  <c r="M2" s="1"/>
  <c r="L4"/>
  <c r="L5" s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K3" i="4"/>
  <c r="L4"/>
  <c r="L2" i="3"/>
  <c r="L4" i="26" l="1"/>
  <c r="K3"/>
  <c r="M4" i="4"/>
  <c r="L3"/>
  <c r="M4" i="3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N3"/>
  <c r="N2" s="1"/>
  <c r="M4" i="26" l="1"/>
  <c r="L3"/>
  <c r="O3" i="3"/>
  <c r="N4"/>
  <c r="N5" s="1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M3" i="4"/>
  <c r="N4"/>
  <c r="N4" i="26" l="1"/>
  <c r="M3"/>
  <c r="O4" i="4"/>
  <c r="N3"/>
  <c r="O4" i="3"/>
  <c r="O5" s="1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P3"/>
  <c r="O2"/>
  <c r="O4" i="26" l="1"/>
  <c r="N3"/>
  <c r="P4" i="3"/>
  <c r="P5" s="1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Q3"/>
  <c r="O3" i="4"/>
  <c r="P4"/>
  <c r="P2" i="3"/>
  <c r="P4" i="26" l="1"/>
  <c r="O3"/>
  <c r="P3" i="4"/>
  <c r="Q4"/>
  <c r="Q4" i="3"/>
  <c r="Q5" s="1"/>
  <c r="Q6" s="1"/>
  <c r="Q7" s="1"/>
  <c r="Q8" s="1"/>
  <c r="Q9" s="1"/>
  <c r="Q10" s="1"/>
  <c r="Q11" s="1"/>
  <c r="Q12" s="1"/>
  <c r="Q13" s="1"/>
  <c r="Q14" s="1"/>
  <c r="Q15" s="1"/>
  <c r="Q16" s="1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R3"/>
  <c r="R4" s="1"/>
  <c r="R5" s="1"/>
  <c r="R6" s="1"/>
  <c r="R7" s="1"/>
  <c r="R8" s="1"/>
  <c r="R9" s="1"/>
  <c r="R10" s="1"/>
  <c r="R11" s="1"/>
  <c r="R12" s="1"/>
  <c r="R13" s="1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28" s="1"/>
  <c r="R29" s="1"/>
  <c r="R30" s="1"/>
  <c r="R31" s="1"/>
  <c r="R32" s="1"/>
  <c r="R33" s="1"/>
  <c r="R34" s="1"/>
  <c r="Q2"/>
  <c r="Q4" i="26" l="1"/>
  <c r="P3"/>
  <c r="Q3" i="4"/>
  <c r="R4"/>
  <c r="R2" i="3"/>
  <c r="R4" i="26" l="1"/>
  <c r="Q3"/>
  <c r="R3" i="4"/>
  <c r="S4"/>
  <c r="S4" i="26" l="1"/>
  <c r="R3"/>
  <c r="S3" i="4"/>
  <c r="T4"/>
  <c r="T4" i="26" l="1"/>
  <c r="S3"/>
  <c r="T3" i="4"/>
  <c r="U4"/>
  <c r="U4" i="26" l="1"/>
  <c r="T3"/>
  <c r="U3" i="4"/>
  <c r="V4"/>
  <c r="V4" i="26" l="1"/>
  <c r="U3"/>
  <c r="W4" i="4"/>
  <c r="V3"/>
  <c r="W4" i="26" l="1"/>
  <c r="V3"/>
  <c r="W3" i="4"/>
  <c r="X4"/>
  <c r="X4" i="26" l="1"/>
  <c r="W3"/>
  <c r="X3" i="4"/>
  <c r="Y4"/>
  <c r="Y4" i="26" l="1"/>
  <c r="X3"/>
  <c r="Y3" i="4"/>
  <c r="Z4"/>
  <c r="Z4" i="26" l="1"/>
  <c r="Y3"/>
  <c r="AA4" i="4"/>
  <c r="Z3"/>
  <c r="AA4" i="26" l="1"/>
  <c r="Z3"/>
  <c r="AA3" i="4"/>
  <c r="AB4"/>
  <c r="AA3" i="26" l="1"/>
  <c r="AB4"/>
  <c r="AB3" i="4"/>
  <c r="AC4"/>
  <c r="AC4" i="26" l="1"/>
  <c r="AB3"/>
  <c r="AC3" i="4"/>
  <c r="AD4"/>
  <c r="AD4" i="26" l="1"/>
  <c r="AC3"/>
  <c r="AE4" i="4"/>
  <c r="AD3"/>
  <c r="AE4" i="26" l="1"/>
  <c r="AD3"/>
  <c r="AE3" i="4"/>
  <c r="AF4"/>
  <c r="AF4" i="26" l="1"/>
  <c r="AE3"/>
  <c r="AF3" i="4"/>
  <c r="AG4"/>
  <c r="AG3" s="1"/>
  <c r="AG4" i="26" l="1"/>
  <c r="AG3" s="1"/>
  <c r="AF3"/>
</calcChain>
</file>

<file path=xl/sharedStrings.xml><?xml version="1.0" encoding="utf-8"?>
<sst xmlns="http://schemas.openxmlformats.org/spreadsheetml/2006/main" count="307" uniqueCount="106">
  <si>
    <t>RIT</t>
  </si>
  <si>
    <t>Prépa</t>
  </si>
  <si>
    <t>CR</t>
  </si>
  <si>
    <t>Diff</t>
  </si>
  <si>
    <t>KS</t>
  </si>
  <si>
    <t>Compl</t>
  </si>
  <si>
    <t>PHE</t>
  </si>
  <si>
    <t>Pack 1</t>
  </si>
  <si>
    <t>Pack 2</t>
  </si>
  <si>
    <t>Pack 3</t>
  </si>
  <si>
    <t>Pack 4</t>
  </si>
  <si>
    <t>Pack 5</t>
  </si>
  <si>
    <t>Réunion</t>
  </si>
  <si>
    <t>supervision</t>
  </si>
  <si>
    <t>Abs</t>
  </si>
  <si>
    <t>R° Cnav</t>
  </si>
  <si>
    <t>DPR</t>
  </si>
  <si>
    <t>Année considérée :</t>
  </si>
  <si>
    <t>Mois considéré :</t>
  </si>
  <si>
    <t xml:space="preserve">1er Lundi du mois </t>
  </si>
  <si>
    <t>Nouvel an</t>
  </si>
  <si>
    <t>Pâques</t>
  </si>
  <si>
    <t>Lundi de Pâques</t>
  </si>
  <si>
    <t>Fête du travail</t>
  </si>
  <si>
    <t>Victoire 1945</t>
  </si>
  <si>
    <t>Ascencion</t>
  </si>
  <si>
    <t xml:space="preserve"> Pentecôte</t>
  </si>
  <si>
    <t>Lundi de Pentecôte</t>
  </si>
  <si>
    <t>Fête Nationale</t>
  </si>
  <si>
    <t>Assomption</t>
  </si>
  <si>
    <t>Toussaint</t>
  </si>
  <si>
    <t>Armistice 1918</t>
  </si>
  <si>
    <t>Noël</t>
  </si>
  <si>
    <t>Form Continue</t>
  </si>
  <si>
    <t>AmphiVoeux</t>
  </si>
  <si>
    <t>EAEA</t>
  </si>
  <si>
    <t>PEPS</t>
  </si>
  <si>
    <t>SESAME</t>
  </si>
  <si>
    <t>Connaissance</t>
  </si>
  <si>
    <t>AmphiCadre</t>
  </si>
  <si>
    <t>KsCom</t>
  </si>
  <si>
    <t>KsPhe</t>
  </si>
  <si>
    <t>KsP1</t>
  </si>
  <si>
    <t>KsP2</t>
  </si>
  <si>
    <t>KsP3</t>
  </si>
  <si>
    <t>KsP4</t>
  </si>
  <si>
    <t>KsP5</t>
  </si>
  <si>
    <t>RiPre</t>
  </si>
  <si>
    <t>RiCr</t>
  </si>
  <si>
    <t>RiDif</t>
  </si>
  <si>
    <t>FiPre</t>
  </si>
  <si>
    <t>FiRéu</t>
  </si>
  <si>
    <t>FiAnn</t>
  </si>
  <si>
    <t>FiSup</t>
  </si>
  <si>
    <t>FcPre</t>
  </si>
  <si>
    <t>FcRéu</t>
  </si>
  <si>
    <t>FcSup</t>
  </si>
  <si>
    <t>R°Dpr</t>
  </si>
  <si>
    <t>R°Av</t>
  </si>
  <si>
    <t>R°Eaea</t>
  </si>
  <si>
    <t>R°Peps</t>
  </si>
  <si>
    <t>R°Sesa</t>
  </si>
  <si>
    <t>R°Déco</t>
  </si>
  <si>
    <t>R°Acad</t>
  </si>
  <si>
    <t>Site 1 - AT Ret</t>
  </si>
  <si>
    <t>Site 1 - AT Ctlr</t>
  </si>
  <si>
    <t>Prénom NOM 1</t>
  </si>
  <si>
    <t>Prénom NOM 2</t>
  </si>
  <si>
    <t>Prénom NOM 3</t>
  </si>
  <si>
    <t>Prénom NOM 4</t>
  </si>
  <si>
    <t>Prénom NOM 5</t>
  </si>
  <si>
    <t>Prénom NOM 6</t>
  </si>
  <si>
    <t>Prénom NOM 7</t>
  </si>
  <si>
    <t>Prénom NOM 8</t>
  </si>
  <si>
    <t>Prénom NOM 9</t>
  </si>
  <si>
    <t>Prénom NOM 10</t>
  </si>
  <si>
    <t>Prénom NOM 11</t>
  </si>
  <si>
    <t>Prénom NOM 12</t>
  </si>
  <si>
    <t>Prénom NOM 13</t>
  </si>
  <si>
    <t>Prénom NOM 14</t>
  </si>
  <si>
    <t>Prénom NOM 15</t>
  </si>
  <si>
    <t>Prénom NOM 16</t>
  </si>
  <si>
    <t>Prénom NOM 17</t>
  </si>
  <si>
    <t>Prénom NOM 18</t>
  </si>
  <si>
    <t>Prénom NOM 19</t>
  </si>
  <si>
    <t>Prénom NOM 20</t>
  </si>
  <si>
    <t>Prénom NOM 21</t>
  </si>
  <si>
    <t>Prénom NOM 22</t>
  </si>
  <si>
    <t>Site 2 - AT Ret</t>
  </si>
  <si>
    <t>PLANNING Assistants Technique</t>
  </si>
  <si>
    <t>GW Nat</t>
  </si>
  <si>
    <t>GW Reg</t>
  </si>
  <si>
    <t>GWN</t>
  </si>
  <si>
    <t>GWR</t>
  </si>
  <si>
    <t>Animation</t>
  </si>
  <si>
    <t>AT</t>
  </si>
  <si>
    <t>CALENDRIER PERPETUEL</t>
  </si>
  <si>
    <t xml:space="preserve"> </t>
  </si>
  <si>
    <t>MESS</t>
  </si>
  <si>
    <t>Retour de congé</t>
  </si>
  <si>
    <t>Mise à jour</t>
  </si>
  <si>
    <t>FcAnm</t>
  </si>
  <si>
    <t>Form Initiale</t>
  </si>
  <si>
    <t>Manager</t>
  </si>
  <si>
    <t>Messagerie - Retour d'absence</t>
  </si>
  <si>
    <t>De toute sorte</t>
  </si>
</sst>
</file>

<file path=xl/styles.xml><?xml version="1.0" encoding="utf-8"?>
<styleSheet xmlns="http://schemas.openxmlformats.org/spreadsheetml/2006/main">
  <numFmts count="11">
    <numFmt numFmtId="164" formatCode="mmmm\ yyyy"/>
    <numFmt numFmtId="165" formatCode="[$-F800]dddd\,\ mmmm\ dd\,\ yyyy"/>
    <numFmt numFmtId="166" formatCode="&quot;les jours fériés &quot;0000"/>
    <numFmt numFmtId="167" formatCode="&quot; &quot;ddd\ dd\ mmm"/>
    <numFmt numFmtId="168" formatCode="mmm"/>
    <numFmt numFmtId="169" formatCode="ddd\ dd"/>
    <numFmt numFmtId="170" formatCode="dd/mm/yy;@"/>
    <numFmt numFmtId="171" formatCode="ddd"/>
    <numFmt numFmtId="172" formatCode="dd"/>
    <numFmt numFmtId="173" formatCode="yyyy"/>
    <numFmt numFmtId="174" formatCode="mm\-yy"/>
  </numFmts>
  <fonts count="32">
    <font>
      <sz val="11"/>
      <color theme="1"/>
      <name val="Calibri"/>
      <family val="2"/>
      <scheme val="minor"/>
    </font>
    <font>
      <sz val="12"/>
      <color indexed="10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u/>
      <sz val="7"/>
      <color indexed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sz val="14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sz val="8"/>
      <name val="Arial Narrow"/>
      <family val="2"/>
    </font>
    <font>
      <u/>
      <sz val="10"/>
      <name val="Arial"/>
      <family val="2"/>
    </font>
    <font>
      <b/>
      <sz val="12"/>
      <color indexed="26"/>
      <name val="Arial"/>
      <family val="2"/>
    </font>
    <font>
      <b/>
      <sz val="10"/>
      <color indexed="58"/>
      <name val="Arial"/>
      <family val="2"/>
    </font>
    <font>
      <sz val="9"/>
      <name val="Arial"/>
      <family val="2"/>
    </font>
    <font>
      <sz val="10"/>
      <color indexed="12"/>
      <name val="Arial"/>
      <family val="2"/>
    </font>
    <font>
      <sz val="12"/>
      <name val="Arial"/>
      <family val="2"/>
    </font>
    <font>
      <sz val="10"/>
      <color indexed="9"/>
      <name val="Arial"/>
      <family val="2"/>
    </font>
    <font>
      <sz val="10"/>
      <color indexed="18"/>
      <name val="Arial"/>
      <family val="2"/>
    </font>
    <font>
      <b/>
      <sz val="14"/>
      <color indexed="9"/>
      <name val="Arial Narrow"/>
      <family val="2"/>
    </font>
    <font>
      <b/>
      <sz val="26"/>
      <color indexed="18"/>
      <name val="Arial"/>
      <family val="2"/>
    </font>
    <font>
      <sz val="10"/>
      <color indexed="18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0"/>
      <color indexed="55"/>
      <name val="Arial"/>
      <family val="2"/>
    </font>
    <font>
      <u/>
      <sz val="11"/>
      <color indexed="12"/>
      <name val="Arial"/>
      <family val="2"/>
    </font>
    <font>
      <sz val="8"/>
      <name val="Tahoma"/>
      <family val="2"/>
    </font>
    <font>
      <b/>
      <sz val="12"/>
      <color rgb="FFFF0000"/>
      <name val="Arial"/>
      <family val="2"/>
    </font>
    <font>
      <b/>
      <sz val="14"/>
      <color theme="1" tint="0.499984740745262"/>
      <name val="Arial Narrow"/>
      <family val="2"/>
    </font>
    <font>
      <sz val="12"/>
      <color theme="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medium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medium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7">
    <xf numFmtId="0" fontId="0" fillId="0" borderId="0" xfId="0"/>
    <xf numFmtId="0" fontId="3" fillId="2" borderId="0" xfId="0" applyFont="1" applyFill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vertical="center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0" xfId="1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7" fillId="2" borderId="0" xfId="1" applyFont="1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right" vertical="center"/>
    </xf>
    <xf numFmtId="0" fontId="3" fillId="2" borderId="0" xfId="0" applyNumberFormat="1" applyFont="1" applyFill="1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0" fontId="8" fillId="2" borderId="0" xfId="0" applyFont="1" applyFill="1" applyAlignment="1" applyProtection="1">
      <alignment horizontal="center" vertical="center"/>
    </xf>
    <xf numFmtId="0" fontId="3" fillId="2" borderId="0" xfId="0" applyFont="1" applyFill="1" applyBorder="1" applyAlignment="1" applyProtection="1">
      <alignment vertical="center"/>
    </xf>
    <xf numFmtId="0" fontId="7" fillId="2" borderId="0" xfId="0" applyFont="1" applyFill="1" applyBorder="1" applyAlignment="1" applyProtection="1">
      <alignment horizontal="center" vertical="center"/>
    </xf>
    <xf numFmtId="0" fontId="9" fillId="2" borderId="0" xfId="0" applyFont="1" applyFill="1" applyAlignment="1" applyProtection="1">
      <alignment vertical="center"/>
    </xf>
    <xf numFmtId="0" fontId="10" fillId="2" borderId="0" xfId="1" applyFont="1" applyFill="1" applyBorder="1" applyAlignment="1" applyProtection="1">
      <alignment horizontal="center" vertical="center"/>
    </xf>
    <xf numFmtId="0" fontId="10" fillId="2" borderId="0" xfId="0" applyFont="1" applyFill="1" applyAlignment="1" applyProtection="1">
      <alignment horizontal="right" vertical="center"/>
    </xf>
    <xf numFmtId="165" fontId="11" fillId="4" borderId="1" xfId="0" applyNumberFormat="1" applyFont="1" applyFill="1" applyBorder="1" applyAlignment="1" applyProtection="1">
      <alignment horizontal="center" vertical="center"/>
    </xf>
    <xf numFmtId="164" fontId="3" fillId="2" borderId="0" xfId="1" applyNumberFormat="1" applyFont="1" applyFill="1" applyBorder="1" applyAlignment="1" applyProtection="1">
      <alignment horizontal="center" vertical="center"/>
    </xf>
    <xf numFmtId="166" fontId="5" fillId="5" borderId="1" xfId="0" applyNumberFormat="1" applyFont="1" applyFill="1" applyBorder="1" applyAlignment="1" applyProtection="1">
      <alignment horizontal="center" vertical="center"/>
    </xf>
    <xf numFmtId="164" fontId="3" fillId="2" borderId="0" xfId="0" applyNumberFormat="1" applyFont="1" applyFill="1" applyBorder="1" applyAlignment="1" applyProtection="1">
      <alignment horizontal="center" vertical="center"/>
    </xf>
    <xf numFmtId="0" fontId="12" fillId="2" borderId="0" xfId="0" applyFont="1" applyFill="1" applyAlignment="1" applyProtection="1">
      <alignment horizontal="right" vertical="center"/>
    </xf>
    <xf numFmtId="167" fontId="3" fillId="2" borderId="1" xfId="0" quotePrefix="1" applyNumberFormat="1" applyFont="1" applyFill="1" applyBorder="1" applyAlignment="1" applyProtection="1">
      <alignment horizontal="center" vertic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0" fontId="3" fillId="2" borderId="0" xfId="1" applyFont="1" applyFill="1" applyBorder="1" applyAlignment="1" applyProtection="1">
      <alignment horizontal="center" vertical="center"/>
    </xf>
    <xf numFmtId="0" fontId="13" fillId="2" borderId="0" xfId="1" applyFont="1" applyFill="1" applyBorder="1" applyAlignment="1" applyProtection="1">
      <alignment vertical="center"/>
    </xf>
    <xf numFmtId="0" fontId="13" fillId="2" borderId="0" xfId="1" applyFont="1" applyFill="1" applyBorder="1" applyAlignment="1" applyProtection="1">
      <alignment horizontal="center" vertical="center"/>
    </xf>
    <xf numFmtId="167" fontId="3" fillId="2" borderId="0" xfId="0" applyNumberFormat="1" applyFont="1" applyFill="1" applyBorder="1" applyAlignment="1" applyProtection="1">
      <alignment horizontal="center" vertical="center"/>
    </xf>
    <xf numFmtId="0" fontId="14" fillId="2" borderId="0" xfId="1" applyFont="1" applyFill="1" applyBorder="1" applyAlignment="1" applyProtection="1">
      <alignment horizontal="left" vertical="center" indent="1"/>
    </xf>
    <xf numFmtId="168" fontId="15" fillId="5" borderId="1" xfId="0" applyNumberFormat="1" applyFont="1" applyFill="1" applyBorder="1" applyAlignment="1" applyProtection="1">
      <alignment horizontal="center" vertical="center"/>
    </xf>
    <xf numFmtId="169" fontId="16" fillId="6" borderId="2" xfId="0" applyNumberFormat="1" applyFont="1" applyFill="1" applyBorder="1" applyAlignment="1" applyProtection="1">
      <alignment horizontal="center" vertical="center"/>
    </xf>
    <xf numFmtId="169" fontId="16" fillId="6" borderId="3" xfId="0" applyNumberFormat="1" applyFont="1" applyFill="1" applyBorder="1" applyAlignment="1" applyProtection="1">
      <alignment horizontal="center" vertical="center"/>
    </xf>
    <xf numFmtId="0" fontId="17" fillId="2" borderId="0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</xf>
    <xf numFmtId="0" fontId="2" fillId="7" borderId="1" xfId="0" applyFont="1" applyFill="1" applyBorder="1" applyAlignment="1">
      <alignment horizontal="left"/>
    </xf>
    <xf numFmtId="0" fontId="2" fillId="8" borderId="1" xfId="0" applyFont="1" applyFill="1" applyBorder="1" applyAlignment="1">
      <alignment horizontal="left"/>
    </xf>
    <xf numFmtId="0" fontId="2" fillId="9" borderId="1" xfId="0" applyFont="1" applyFill="1" applyBorder="1" applyAlignment="1">
      <alignment horizontal="left"/>
    </xf>
    <xf numFmtId="0" fontId="2" fillId="10" borderId="1" xfId="0" applyFont="1" applyFill="1" applyBorder="1" applyAlignment="1">
      <alignment horizontal="left"/>
    </xf>
    <xf numFmtId="0" fontId="2" fillId="11" borderId="1" xfId="0" applyFont="1" applyFill="1" applyBorder="1" applyAlignment="1">
      <alignment horizontal="left"/>
    </xf>
    <xf numFmtId="0" fontId="2" fillId="12" borderId="1" xfId="0" applyFont="1" applyFill="1" applyBorder="1" applyAlignment="1">
      <alignment horizontal="left"/>
    </xf>
    <xf numFmtId="0" fontId="2" fillId="13" borderId="1" xfId="0" applyFont="1" applyFill="1" applyBorder="1" applyAlignment="1">
      <alignment horizontal="left"/>
    </xf>
    <xf numFmtId="0" fontId="2" fillId="14" borderId="1" xfId="0" applyFont="1" applyFill="1" applyBorder="1" applyAlignment="1">
      <alignment horizontal="left"/>
    </xf>
    <xf numFmtId="0" fontId="2" fillId="15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1" xfId="0" applyBorder="1"/>
    <xf numFmtId="0" fontId="19" fillId="16" borderId="0" xfId="0" applyNumberFormat="1" applyFont="1" applyFill="1" applyBorder="1" applyProtection="1"/>
    <xf numFmtId="0" fontId="3" fillId="16" borderId="0" xfId="0" applyFont="1" applyFill="1" applyBorder="1" applyAlignment="1" applyProtection="1"/>
    <xf numFmtId="0" fontId="3" fillId="16" borderId="0" xfId="0" applyFont="1" applyFill="1" applyBorder="1" applyProtection="1"/>
    <xf numFmtId="170" fontId="3" fillId="16" borderId="0" xfId="0" applyNumberFormat="1" applyFont="1" applyFill="1" applyBorder="1" applyProtection="1"/>
    <xf numFmtId="0" fontId="21" fillId="16" borderId="0" xfId="1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left" vertical="center" indent="7"/>
    </xf>
    <xf numFmtId="0" fontId="22" fillId="0" borderId="0" xfId="0" applyFont="1" applyFill="1" applyBorder="1" applyAlignment="1" applyProtection="1">
      <alignment vertical="center"/>
    </xf>
    <xf numFmtId="0" fontId="23" fillId="0" borderId="0" xfId="0" applyFont="1" applyFill="1" applyBorder="1" applyProtection="1"/>
    <xf numFmtId="170" fontId="23" fillId="0" borderId="0" xfId="0" applyNumberFormat="1" applyFont="1" applyFill="1" applyBorder="1" applyProtection="1"/>
    <xf numFmtId="0" fontId="3" fillId="16" borderId="0" xfId="0" applyFont="1" applyFill="1" applyBorder="1" applyAlignment="1" applyProtection="1">
      <alignment horizontal="center" vertical="center"/>
    </xf>
    <xf numFmtId="170" fontId="3" fillId="16" borderId="0" xfId="0" applyNumberFormat="1" applyFont="1" applyFill="1" applyBorder="1" applyAlignment="1" applyProtection="1">
      <alignment horizontal="center" vertical="center"/>
    </xf>
    <xf numFmtId="172" fontId="18" fillId="5" borderId="5" xfId="0" applyNumberFormat="1" applyFont="1" applyFill="1" applyBorder="1" applyAlignment="1" applyProtection="1">
      <alignment horizontal="center" vertical="top"/>
    </xf>
    <xf numFmtId="1" fontId="3" fillId="16" borderId="0" xfId="0" applyNumberFormat="1" applyFont="1" applyFill="1" applyBorder="1" applyAlignment="1" applyProtection="1">
      <alignment horizontal="center" vertical="center"/>
    </xf>
    <xf numFmtId="170" fontId="19" fillId="16" borderId="0" xfId="0" applyNumberFormat="1" applyFont="1" applyFill="1" applyBorder="1" applyAlignment="1" applyProtection="1">
      <alignment horizontal="center" vertical="center"/>
    </xf>
    <xf numFmtId="170" fontId="3" fillId="0" borderId="0" xfId="0" applyNumberFormat="1" applyFont="1" applyFill="1" applyBorder="1" applyAlignment="1" applyProtection="1">
      <alignment horizontal="center" vertical="center"/>
    </xf>
    <xf numFmtId="0" fontId="3" fillId="16" borderId="0" xfId="0" applyNumberFormat="1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</xf>
    <xf numFmtId="0" fontId="5" fillId="5" borderId="0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vertical="center"/>
    </xf>
    <xf numFmtId="2" fontId="3" fillId="5" borderId="0" xfId="0" applyNumberFormat="1" applyFont="1" applyFill="1" applyBorder="1" applyAlignment="1" applyProtection="1">
      <alignment vertical="center"/>
    </xf>
    <xf numFmtId="0" fontId="19" fillId="16" borderId="0" xfId="0" applyNumberFormat="1" applyFont="1" applyFill="1" applyBorder="1" applyAlignment="1" applyProtection="1"/>
    <xf numFmtId="0" fontId="20" fillId="16" borderId="0" xfId="0" applyFont="1" applyFill="1" applyBorder="1" applyAlignment="1" applyProtection="1"/>
    <xf numFmtId="0" fontId="20" fillId="16" borderId="0" xfId="0" applyFont="1" applyFill="1" applyBorder="1" applyProtection="1"/>
    <xf numFmtId="170" fontId="20" fillId="16" borderId="0" xfId="0" applyNumberFormat="1" applyFont="1" applyFill="1" applyBorder="1" applyProtection="1"/>
    <xf numFmtId="171" fontId="24" fillId="5" borderId="6" xfId="0" applyNumberFormat="1" applyFont="1" applyFill="1" applyBorder="1" applyAlignment="1" applyProtection="1">
      <alignment horizontal="center"/>
    </xf>
    <xf numFmtId="0" fontId="2" fillId="17" borderId="1" xfId="0" applyFont="1" applyFill="1" applyBorder="1" applyAlignment="1">
      <alignment horizontal="left"/>
    </xf>
    <xf numFmtId="0" fontId="26" fillId="2" borderId="0" xfId="0" applyFont="1" applyFill="1" applyAlignment="1" applyProtection="1">
      <alignment vertical="center"/>
    </xf>
    <xf numFmtId="0" fontId="25" fillId="18" borderId="7" xfId="0" applyFont="1" applyFill="1" applyBorder="1" applyAlignment="1" applyProtection="1">
      <alignment horizontal="left" vertical="center" indent="1"/>
    </xf>
    <xf numFmtId="0" fontId="1" fillId="18" borderId="8" xfId="0" applyFont="1" applyFill="1" applyBorder="1" applyAlignment="1" applyProtection="1">
      <alignment horizontal="center" vertical="center"/>
    </xf>
    <xf numFmtId="0" fontId="0" fillId="19" borderId="1" xfId="0" applyFill="1" applyBorder="1"/>
    <xf numFmtId="0" fontId="25" fillId="18" borderId="9" xfId="0" applyFont="1" applyFill="1" applyBorder="1" applyAlignment="1" applyProtection="1">
      <alignment horizontal="left" vertical="center" indent="1"/>
    </xf>
    <xf numFmtId="0" fontId="18" fillId="0" borderId="11" xfId="0" applyFont="1" applyFill="1" applyBorder="1" applyAlignment="1" applyProtection="1">
      <alignment horizontal="center" vertical="center" shrinkToFit="1"/>
      <protection locked="0"/>
    </xf>
    <xf numFmtId="0" fontId="18" fillId="0" borderId="12" xfId="0" applyFont="1" applyFill="1" applyBorder="1" applyAlignment="1" applyProtection="1">
      <alignment horizontal="center" vertical="center" shrinkToFit="1"/>
      <protection locked="0"/>
    </xf>
    <xf numFmtId="0" fontId="18" fillId="0" borderId="13" xfId="0" applyFont="1" applyFill="1" applyBorder="1" applyAlignment="1" applyProtection="1">
      <alignment horizontal="center" vertical="center" shrinkToFit="1"/>
      <protection locked="0"/>
    </xf>
    <xf numFmtId="0" fontId="18" fillId="0" borderId="14" xfId="0" applyFont="1" applyFill="1" applyBorder="1" applyAlignment="1" applyProtection="1">
      <alignment horizontal="center" vertical="center" shrinkToFit="1"/>
      <protection locked="0"/>
    </xf>
    <xf numFmtId="0" fontId="18" fillId="0" borderId="15" xfId="0" applyFont="1" applyFill="1" applyBorder="1" applyAlignment="1" applyProtection="1">
      <alignment horizontal="center" vertical="center" shrinkToFit="1"/>
      <protection locked="0"/>
    </xf>
    <xf numFmtId="0" fontId="18" fillId="0" borderId="16" xfId="0" applyFont="1" applyFill="1" applyBorder="1" applyAlignment="1" applyProtection="1">
      <alignment horizontal="center" vertical="center" shrinkToFit="1"/>
      <protection locked="0"/>
    </xf>
    <xf numFmtId="0" fontId="24" fillId="0" borderId="10" xfId="0" applyFont="1" applyFill="1" applyBorder="1" applyAlignment="1" applyProtection="1">
      <alignment horizontal="left" vertical="center" indent="1"/>
    </xf>
    <xf numFmtId="0" fontId="24" fillId="0" borderId="17" xfId="0" applyFont="1" applyFill="1" applyBorder="1" applyAlignment="1" applyProtection="1">
      <alignment horizontal="left" vertical="center" indent="1"/>
    </xf>
    <xf numFmtId="0" fontId="18" fillId="0" borderId="18" xfId="0" applyFont="1" applyFill="1" applyBorder="1" applyAlignment="1" applyProtection="1">
      <alignment horizontal="center" vertical="center"/>
    </xf>
    <xf numFmtId="0" fontId="18" fillId="17" borderId="19" xfId="0" applyFont="1" applyFill="1" applyBorder="1" applyAlignment="1" applyProtection="1">
      <alignment horizontal="center" vertical="center"/>
    </xf>
    <xf numFmtId="2" fontId="18" fillId="17" borderId="20" xfId="0" applyNumberFormat="1" applyFont="1" applyFill="1" applyBorder="1" applyAlignment="1" applyProtection="1">
      <alignment horizontal="center" vertical="center" shrinkToFit="1"/>
      <protection locked="0"/>
    </xf>
    <xf numFmtId="2" fontId="18" fillId="17" borderId="21" xfId="0" applyNumberFormat="1" applyFont="1" applyFill="1" applyBorder="1" applyAlignment="1" applyProtection="1">
      <alignment horizontal="center" vertical="center" shrinkToFit="1"/>
      <protection locked="0"/>
    </xf>
    <xf numFmtId="49" fontId="3" fillId="2" borderId="0" xfId="0" applyNumberFormat="1" applyFont="1" applyFill="1" applyAlignment="1" applyProtection="1">
      <alignment horizontal="center" vertical="center"/>
    </xf>
    <xf numFmtId="49" fontId="27" fillId="2" borderId="0" xfId="1" applyNumberFormat="1" applyFont="1" applyFill="1" applyAlignment="1" applyProtection="1">
      <alignment horizontal="center" vertical="center"/>
    </xf>
    <xf numFmtId="49" fontId="27" fillId="2" borderId="0" xfId="0" applyNumberFormat="1" applyFont="1" applyFill="1" applyAlignment="1" applyProtection="1">
      <alignment horizontal="center" vertical="center"/>
    </xf>
    <xf numFmtId="0" fontId="4" fillId="0" borderId="0" xfId="1" applyFill="1" applyBorder="1" applyAlignment="1" applyProtection="1">
      <alignment vertical="center"/>
    </xf>
    <xf numFmtId="173" fontId="17" fillId="2" borderId="1" xfId="0" applyNumberFormat="1" applyFont="1" applyFill="1" applyBorder="1" applyAlignment="1" applyProtection="1">
      <alignment horizontal="center" vertical="center"/>
    </xf>
    <xf numFmtId="168" fontId="29" fillId="21" borderId="1" xfId="0" applyNumberFormat="1" applyFont="1" applyFill="1" applyBorder="1" applyAlignment="1" applyProtection="1">
      <alignment horizontal="center" vertical="center"/>
    </xf>
    <xf numFmtId="174" fontId="30" fillId="16" borderId="0" xfId="1" applyNumberFormat="1" applyFont="1" applyFill="1" applyBorder="1" applyAlignment="1" applyProtection="1">
      <alignment horizontal="center" vertical="center"/>
    </xf>
    <xf numFmtId="0" fontId="24" fillId="0" borderId="24" xfId="0" applyFont="1" applyFill="1" applyBorder="1" applyAlignment="1" applyProtection="1">
      <alignment horizontal="left" vertical="center" indent="1"/>
    </xf>
    <xf numFmtId="0" fontId="18" fillId="0" borderId="25" xfId="0" applyFont="1" applyFill="1" applyBorder="1" applyAlignment="1" applyProtection="1">
      <alignment horizontal="center" vertical="center" shrinkToFit="1"/>
      <protection locked="0"/>
    </xf>
    <xf numFmtId="0" fontId="18" fillId="0" borderId="26" xfId="0" applyFont="1" applyFill="1" applyBorder="1" applyAlignment="1" applyProtection="1">
      <alignment horizontal="center" vertical="center" shrinkToFit="1"/>
      <protection locked="0"/>
    </xf>
    <xf numFmtId="0" fontId="31" fillId="20" borderId="1" xfId="0" applyFont="1" applyFill="1" applyBorder="1" applyAlignment="1">
      <alignment horizontal="left"/>
    </xf>
    <xf numFmtId="0" fontId="24" fillId="22" borderId="10" xfId="0" applyFont="1" applyFill="1" applyBorder="1" applyAlignment="1" applyProtection="1">
      <alignment horizontal="left" vertical="center" indent="1"/>
    </xf>
    <xf numFmtId="0" fontId="24" fillId="22" borderId="17" xfId="0" applyFont="1" applyFill="1" applyBorder="1" applyAlignment="1" applyProtection="1">
      <alignment horizontal="left" vertical="center" indent="1"/>
    </xf>
    <xf numFmtId="0" fontId="18" fillId="22" borderId="18" xfId="0" applyFont="1" applyFill="1" applyBorder="1" applyAlignment="1" applyProtection="1">
      <alignment horizontal="center" vertical="center"/>
    </xf>
    <xf numFmtId="0" fontId="24" fillId="22" borderId="24" xfId="0" applyFont="1" applyFill="1" applyBorder="1" applyAlignment="1" applyProtection="1">
      <alignment horizontal="left" vertical="center" indent="1"/>
    </xf>
    <xf numFmtId="11" fontId="16" fillId="6" borderId="3" xfId="0" applyNumberFormat="1" applyFont="1" applyFill="1" applyBorder="1" applyAlignment="1" applyProtection="1">
      <alignment horizontal="center" vertical="center"/>
    </xf>
    <xf numFmtId="164" fontId="24" fillId="5" borderId="22" xfId="0" applyNumberFormat="1" applyFont="1" applyFill="1" applyBorder="1" applyAlignment="1" applyProtection="1">
      <alignment horizontal="center" vertical="center"/>
    </xf>
    <xf numFmtId="164" fontId="24" fillId="5" borderId="23" xfId="0" applyNumberFormat="1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99"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theme="9" tint="0.79998168889431442"/>
        </patternFill>
      </fill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border>
        <left style="thin">
          <color theme="5" tint="-0.24994659260841701"/>
        </left>
      </border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theme="9" tint="0.79998168889431442"/>
        </patternFill>
      </fill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border>
        <left style="thin">
          <color theme="5" tint="-0.24994659260841701"/>
        </left>
      </border>
    </dxf>
    <dxf>
      <font>
        <condense val="0"/>
        <extend val="0"/>
        <color indexed="8"/>
      </font>
      <fill>
        <patternFill>
          <bgColor theme="0" tint="-4.9989318521683403E-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rgb="FF0000FF"/>
      </font>
      <fill>
        <patternFill patternType="none">
          <bgColor indexed="65"/>
        </patternFill>
      </fill>
      <border>
        <top style="thin">
          <color indexed="64"/>
        </top>
      </border>
    </dxf>
    <dxf>
      <font>
        <b val="0"/>
        <i val="0"/>
        <color rgb="FFC00000"/>
      </font>
      <fill>
        <patternFill patternType="none"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762000</xdr:colOff>
      <xdr:row>52</xdr:row>
      <xdr:rowOff>62752</xdr:rowOff>
    </xdr:from>
    <xdr:to>
      <xdr:col>11</xdr:col>
      <xdr:colOff>116541</xdr:colOff>
      <xdr:row>82</xdr:row>
      <xdr:rowOff>0</xdr:rowOff>
    </xdr:to>
    <xdr:sp macro="" textlink="">
      <xdr:nvSpPr>
        <xdr:cNvPr id="2" name="ZoneTexte 1"/>
        <xdr:cNvSpPr txBox="1"/>
      </xdr:nvSpPr>
      <xdr:spPr>
        <a:xfrm>
          <a:off x="1748118" y="9556376"/>
          <a:ext cx="5423647" cy="53160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DETAILS DES VERSIONS</a:t>
          </a:r>
        </a:p>
        <a:p>
          <a:r>
            <a:rPr lang="fr-FR" sz="1100"/>
            <a:t>V3	MENU 	 Remonté du positionnement des jours fériés</a:t>
          </a:r>
        </a:p>
        <a:p>
          <a:r>
            <a:rPr lang="fr-FR" sz="1100"/>
            <a:t>		 Ajout d'un bouton copier les valeurs</a:t>
          </a:r>
        </a:p>
        <a:p>
          <a:r>
            <a:rPr lang="fr-FR" sz="1100"/>
            <a:t>		 Ajout d'une icone pour rétablir le format des bordures</a:t>
          </a:r>
        </a:p>
        <a:p>
          <a:r>
            <a:rPr lang="fr-FR" sz="1100"/>
            <a:t>		Ajout d'un Bouton Zoom / mois</a:t>
          </a:r>
        </a:p>
        <a:p>
          <a:r>
            <a:rPr lang="fr-FR" sz="1100"/>
            <a:t>	PLANNING 	Renommé Modèle et Masquée</a:t>
          </a:r>
        </a:p>
        <a:p>
          <a:r>
            <a:rPr lang="fr-FR" sz="1100"/>
            <a:t>	MODELE 	C5:AG8 - Suppression des listes déroulantes</a:t>
          </a:r>
        </a:p>
        <a:p>
          <a:r>
            <a:rPr lang="fr-FR" sz="1100"/>
            <a:t>		Masquage des Week-End </a:t>
          </a:r>
        </a:p>
        <a:p>
          <a:r>
            <a:rPr lang="fr-FR" sz="1100"/>
            <a:t>		Ajout d'une instruction dans CREATION DES NOUVEAUX</a:t>
          </a:r>
        </a:p>
        <a:p>
          <a:r>
            <a:rPr lang="fr-FR" sz="1100"/>
            <a:t>		</a:t>
          </a:r>
          <a:r>
            <a:rPr lang="fr-FR" sz="1100" baseline="0"/>
            <a:t>           </a:t>
          </a:r>
          <a:r>
            <a:rPr lang="fr-FR" sz="1100"/>
            <a:t>ONGLETS pour masquer les WE</a:t>
          </a:r>
        </a:p>
        <a:p>
          <a:r>
            <a:rPr lang="fr-FR" sz="1100"/>
            <a:t>	FERMETURE 	Procédure pour fermer sur la page Menu     </a:t>
          </a:r>
        </a:p>
        <a:p>
          <a:r>
            <a:rPr lang="fr-FR" sz="1100"/>
            <a:t>V3,1	MENU	Ajout</a:t>
          </a:r>
          <a:r>
            <a:rPr lang="fr-FR" sz="1100" baseline="0"/>
            <a:t> d'un menu déroulant pour la saisie de l'activité</a:t>
          </a:r>
        </a:p>
        <a:p>
          <a:r>
            <a:rPr lang="fr-FR" sz="1100" baseline="0"/>
            <a:t>	GENERAL	Raccourci clavier Ctrl + e pour ouvrir la barre de menu</a:t>
          </a:r>
        </a:p>
        <a:p>
          <a:r>
            <a:rPr lang="fr-FR" sz="1100" baseline="0"/>
            <a:t>	Saisie Actv	Possibilité de taper la  1ère lettre</a:t>
          </a:r>
          <a:endParaRPr lang="fr-FR" sz="110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9525</xdr:rowOff>
    </xdr:from>
    <xdr:to>
      <xdr:col>1</xdr:col>
      <xdr:colOff>447675</xdr:colOff>
      <xdr:row>1</xdr:row>
      <xdr:rowOff>409575</xdr:rowOff>
    </xdr:to>
    <xdr:pic>
      <xdr:nvPicPr>
        <xdr:cNvPr id="2" name="Image 2" descr="Formation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" y="177165"/>
          <a:ext cx="4000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9525</xdr:rowOff>
    </xdr:from>
    <xdr:to>
      <xdr:col>1</xdr:col>
      <xdr:colOff>447675</xdr:colOff>
      <xdr:row>1</xdr:row>
      <xdr:rowOff>409575</xdr:rowOff>
    </xdr:to>
    <xdr:pic>
      <xdr:nvPicPr>
        <xdr:cNvPr id="18504" name="Image 2" descr="Formation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171450"/>
          <a:ext cx="4000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</xdr:colOff>
      <xdr:row>0</xdr:row>
      <xdr:rowOff>25400</xdr:rowOff>
    </xdr:from>
    <xdr:to>
      <xdr:col>8</xdr:col>
      <xdr:colOff>546100</xdr:colOff>
      <xdr:row>43</xdr:row>
      <xdr:rowOff>50800</xdr:rowOff>
    </xdr:to>
    <xdr:sp macro="" textlink="">
      <xdr:nvSpPr>
        <xdr:cNvPr id="2" name="ZoneTexte 1"/>
        <xdr:cNvSpPr txBox="1"/>
      </xdr:nvSpPr>
      <xdr:spPr>
        <a:xfrm>
          <a:off x="25400" y="25400"/>
          <a:ext cx="8604250" cy="7943850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 plus de détail</a:t>
          </a:r>
          <a:r>
            <a:rPr lang="fr-FR" sz="1100" baseline="0"/>
            <a:t> sur l'aide, consulter le fichier 'Mode opératoire' ; ce document n'est qu'une aide à la saisie.</a:t>
          </a:r>
          <a:endParaRPr lang="fr-FR" sz="1100"/>
        </a:p>
        <a:p>
          <a:endParaRPr lang="fr-FR" sz="1100"/>
        </a:p>
        <a:p>
          <a:r>
            <a:rPr lang="fr-FR" sz="1100"/>
            <a:t>SAISIE</a:t>
          </a:r>
          <a:r>
            <a:rPr lang="fr-FR" sz="1100" baseline="0"/>
            <a:t> DES DONNEES,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Atttention, si on utilise la recopie des données par la poignée (petit plus en bas à droite de chaque cellule), on détruit le format des bordures ; il vaut  mieux utiliser la copie (clique droit ou ctrl + C) puis le bouton Coller les valeurs</a:t>
          </a:r>
          <a:endParaRPr lang="fr-FR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nn&#233;es\$donnees\EXCEL\Planning\Copie%20de%20jc-planningcycliqu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S"/>
      <sheetName val="CODES"/>
      <sheetName val="CYCLES"/>
      <sheetName val="MENU"/>
      <sheetName val="PLANNING"/>
    </sheetNames>
    <sheetDataSet>
      <sheetData sheetId="0"/>
      <sheetData sheetId="1">
        <row r="2">
          <cell r="A2">
            <v>0</v>
          </cell>
        </row>
      </sheetData>
      <sheetData sheetId="2"/>
      <sheetData sheetId="3">
        <row r="13">
          <cell r="C13">
            <v>41640</v>
          </cell>
        </row>
        <row r="14">
          <cell r="C14">
            <v>41749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vmlDrawing" Target="../drawings/vmlDrawing4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vmlDrawing" Target="../drawings/vmlDrawing6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S85"/>
  <sheetViews>
    <sheetView topLeftCell="A51" zoomScale="85" zoomScaleNormal="85" workbookViewId="0">
      <selection activeCell="O72" sqref="O72"/>
    </sheetView>
  </sheetViews>
  <sheetFormatPr baseColWidth="10" defaultRowHeight="14.4"/>
  <cols>
    <col min="1" max="1" width="12.6640625" style="3" customWidth="1"/>
    <col min="2" max="2" width="1.6640625" style="8" customWidth="1"/>
    <col min="3" max="3" width="25.5546875" style="3" customWidth="1"/>
    <col min="4" max="4" width="2.44140625" style="3" customWidth="1"/>
    <col min="5" max="18" width="8.6640625" customWidth="1"/>
  </cols>
  <sheetData>
    <row r="1" spans="1:19" ht="15.6">
      <c r="A1" s="5"/>
      <c r="B1" s="5"/>
      <c r="C1" s="5"/>
      <c r="E1" s="28" t="s">
        <v>96</v>
      </c>
      <c r="F1" s="28"/>
      <c r="G1" s="28"/>
      <c r="H1" s="28"/>
      <c r="I1" s="28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21">
      <c r="A2" s="5"/>
      <c r="B2" s="6"/>
      <c r="C2" s="6"/>
      <c r="E2" s="93">
        <f>DATE(YEAR(DATE(ChoixAn,ChoixMois,1) - 180),MONTH(DATE(ChoixAn,ChoixMois,1) - 180),1)</f>
        <v>41030</v>
      </c>
      <c r="F2" s="32" t="str">
        <f>IF(YEAR(E3)&lt;&gt;YEAR(F3),YEAR(F3),"")</f>
        <v/>
      </c>
      <c r="G2" s="32" t="str">
        <f>IF(YEAR(F3)&lt;&gt;YEAR(G3),YEAR(G3),"")</f>
        <v/>
      </c>
      <c r="H2" s="32" t="str">
        <f t="shared" ref="H2:R2" si="0">IF(YEAR(G3)&lt;&gt;YEAR(H3),YEAR(H3),"")</f>
        <v/>
      </c>
      <c r="I2" s="32" t="str">
        <f t="shared" si="0"/>
        <v/>
      </c>
      <c r="J2" s="32" t="str">
        <f t="shared" si="0"/>
        <v/>
      </c>
      <c r="K2" s="32" t="str">
        <f t="shared" si="0"/>
        <v/>
      </c>
      <c r="L2" s="32" t="str">
        <f t="shared" si="0"/>
        <v/>
      </c>
      <c r="M2" s="32">
        <f t="shared" si="0"/>
        <v>2013</v>
      </c>
      <c r="N2" s="32" t="str">
        <f t="shared" si="0"/>
        <v/>
      </c>
      <c r="O2" s="32" t="str">
        <f t="shared" si="0"/>
        <v/>
      </c>
      <c r="P2" s="32" t="str">
        <f t="shared" si="0"/>
        <v/>
      </c>
      <c r="Q2" s="32" t="str">
        <f t="shared" si="0"/>
        <v/>
      </c>
      <c r="R2" s="32" t="str">
        <f t="shared" si="0"/>
        <v/>
      </c>
      <c r="S2" s="3"/>
    </row>
    <row r="3" spans="1:19" ht="15.6">
      <c r="A3" s="7"/>
      <c r="C3" s="1" t="s">
        <v>17</v>
      </c>
      <c r="D3" s="9"/>
      <c r="E3" s="29">
        <f>DATE(YEAR(DATE(ChoixAn,ChoixMois,1) - 180),MONTH(DATE(ChoixAn,ChoixMois,1) - 180),1)</f>
        <v>41030</v>
      </c>
      <c r="F3" s="29">
        <f>DATE(YEAR(ChoixDate),MONTH(ChoixDate)+1,1)</f>
        <v>41061</v>
      </c>
      <c r="G3" s="29">
        <f>DATE(YEAR(F3),MONTH(F3)+1,1)</f>
        <v>41091</v>
      </c>
      <c r="H3" s="29">
        <f t="shared" ref="H3:R3" si="1">DATE(YEAR(G3),MONTH(G3)+1,1)</f>
        <v>41122</v>
      </c>
      <c r="I3" s="29">
        <f t="shared" si="1"/>
        <v>41153</v>
      </c>
      <c r="J3" s="29">
        <f t="shared" si="1"/>
        <v>41183</v>
      </c>
      <c r="K3" s="94">
        <f t="shared" si="1"/>
        <v>41214</v>
      </c>
      <c r="L3" s="29">
        <f t="shared" si="1"/>
        <v>41244</v>
      </c>
      <c r="M3" s="29">
        <f t="shared" si="1"/>
        <v>41275</v>
      </c>
      <c r="N3" s="29">
        <f t="shared" si="1"/>
        <v>41306</v>
      </c>
      <c r="O3" s="29">
        <f t="shared" si="1"/>
        <v>41334</v>
      </c>
      <c r="P3" s="29">
        <f t="shared" si="1"/>
        <v>41365</v>
      </c>
      <c r="Q3" s="29">
        <f t="shared" si="1"/>
        <v>41395</v>
      </c>
      <c r="R3" s="29">
        <f t="shared" si="1"/>
        <v>41426</v>
      </c>
      <c r="S3" s="3"/>
    </row>
    <row r="4" spans="1:19">
      <c r="A4" s="5"/>
      <c r="B4" s="10"/>
      <c r="C4" s="2">
        <v>2012</v>
      </c>
      <c r="E4" s="30">
        <f>ChoixDate</f>
        <v>41030</v>
      </c>
      <c r="F4" s="30">
        <f>F3</f>
        <v>41061</v>
      </c>
      <c r="G4" s="30">
        <f t="shared" ref="G4:R4" si="2">G3</f>
        <v>41091</v>
      </c>
      <c r="H4" s="30">
        <f t="shared" si="2"/>
        <v>41122</v>
      </c>
      <c r="I4" s="30">
        <f t="shared" si="2"/>
        <v>41153</v>
      </c>
      <c r="J4" s="30">
        <f t="shared" si="2"/>
        <v>41183</v>
      </c>
      <c r="K4" s="30">
        <f t="shared" si="2"/>
        <v>41214</v>
      </c>
      <c r="L4" s="30">
        <f t="shared" si="2"/>
        <v>41244</v>
      </c>
      <c r="M4" s="30">
        <f t="shared" si="2"/>
        <v>41275</v>
      </c>
      <c r="N4" s="30">
        <f t="shared" si="2"/>
        <v>41306</v>
      </c>
      <c r="O4" s="30">
        <f t="shared" si="2"/>
        <v>41334</v>
      </c>
      <c r="P4" s="30">
        <f t="shared" si="2"/>
        <v>41365</v>
      </c>
      <c r="Q4" s="30">
        <f t="shared" si="2"/>
        <v>41395</v>
      </c>
      <c r="R4" s="30">
        <f t="shared" si="2"/>
        <v>41426</v>
      </c>
      <c r="S4" s="3"/>
    </row>
    <row r="5" spans="1:19">
      <c r="A5" s="7"/>
      <c r="B5" s="11"/>
      <c r="C5" s="3" t="s">
        <v>18</v>
      </c>
      <c r="E5" s="31">
        <f t="shared" ref="E5:E21" si="3">E4+1</f>
        <v>41031</v>
      </c>
      <c r="F5" s="31">
        <f t="shared" ref="F5:R20" si="4">F4+1</f>
        <v>41062</v>
      </c>
      <c r="G5" s="31">
        <f t="shared" si="4"/>
        <v>41092</v>
      </c>
      <c r="H5" s="31">
        <f t="shared" si="4"/>
        <v>41123</v>
      </c>
      <c r="I5" s="31">
        <f t="shared" si="4"/>
        <v>41154</v>
      </c>
      <c r="J5" s="31">
        <f t="shared" si="4"/>
        <v>41184</v>
      </c>
      <c r="K5" s="31">
        <f t="shared" si="4"/>
        <v>41215</v>
      </c>
      <c r="L5" s="31">
        <f t="shared" si="4"/>
        <v>41245</v>
      </c>
      <c r="M5" s="31">
        <f t="shared" si="4"/>
        <v>41276</v>
      </c>
      <c r="N5" s="31">
        <f t="shared" si="4"/>
        <v>41307</v>
      </c>
      <c r="O5" s="31">
        <f t="shared" si="4"/>
        <v>41335</v>
      </c>
      <c r="P5" s="31">
        <f t="shared" si="4"/>
        <v>41366</v>
      </c>
      <c r="Q5" s="31">
        <f t="shared" si="4"/>
        <v>41396</v>
      </c>
      <c r="R5" s="31">
        <f t="shared" si="4"/>
        <v>41427</v>
      </c>
      <c r="S5" s="3"/>
    </row>
    <row r="6" spans="1:19">
      <c r="A6" s="12"/>
      <c r="B6" s="10"/>
      <c r="C6" s="4">
        <v>11</v>
      </c>
      <c r="E6" s="31">
        <f t="shared" si="3"/>
        <v>41032</v>
      </c>
      <c r="F6" s="31">
        <f t="shared" si="4"/>
        <v>41063</v>
      </c>
      <c r="G6" s="31">
        <f t="shared" si="4"/>
        <v>41093</v>
      </c>
      <c r="H6" s="31">
        <f t="shared" si="4"/>
        <v>41124</v>
      </c>
      <c r="I6" s="31">
        <f t="shared" si="4"/>
        <v>41155</v>
      </c>
      <c r="J6" s="31">
        <f t="shared" si="4"/>
        <v>41185</v>
      </c>
      <c r="K6" s="31">
        <f t="shared" si="4"/>
        <v>41216</v>
      </c>
      <c r="L6" s="31">
        <f t="shared" si="4"/>
        <v>41246</v>
      </c>
      <c r="M6" s="31">
        <f t="shared" si="4"/>
        <v>41277</v>
      </c>
      <c r="N6" s="31">
        <f t="shared" si="4"/>
        <v>41308</v>
      </c>
      <c r="O6" s="31">
        <f t="shared" si="4"/>
        <v>41336</v>
      </c>
      <c r="P6" s="31">
        <f t="shared" si="4"/>
        <v>41367</v>
      </c>
      <c r="Q6" s="31">
        <f t="shared" si="4"/>
        <v>41397</v>
      </c>
      <c r="R6" s="31">
        <f t="shared" si="4"/>
        <v>41428</v>
      </c>
      <c r="S6" s="3"/>
    </row>
    <row r="7" spans="1:19" ht="17.399999999999999">
      <c r="A7" s="13"/>
      <c r="C7" s="72"/>
      <c r="D7" s="14"/>
      <c r="E7" s="31">
        <f t="shared" si="3"/>
        <v>41033</v>
      </c>
      <c r="F7" s="31">
        <f t="shared" si="4"/>
        <v>41064</v>
      </c>
      <c r="G7" s="31">
        <f t="shared" si="4"/>
        <v>41094</v>
      </c>
      <c r="H7" s="31">
        <f t="shared" si="4"/>
        <v>41125</v>
      </c>
      <c r="I7" s="31">
        <f t="shared" si="4"/>
        <v>41156</v>
      </c>
      <c r="J7" s="31">
        <f t="shared" si="4"/>
        <v>41186</v>
      </c>
      <c r="K7" s="31">
        <f t="shared" si="4"/>
        <v>41217</v>
      </c>
      <c r="L7" s="31">
        <f t="shared" si="4"/>
        <v>41247</v>
      </c>
      <c r="M7" s="31">
        <f t="shared" si="4"/>
        <v>41278</v>
      </c>
      <c r="N7" s="31">
        <f t="shared" si="4"/>
        <v>41309</v>
      </c>
      <c r="O7" s="31">
        <f t="shared" si="4"/>
        <v>41337</v>
      </c>
      <c r="P7" s="31">
        <f t="shared" si="4"/>
        <v>41368</v>
      </c>
      <c r="Q7" s="31">
        <f t="shared" si="4"/>
        <v>41398</v>
      </c>
      <c r="R7" s="31">
        <f t="shared" si="4"/>
        <v>41429</v>
      </c>
      <c r="S7" s="3"/>
    </row>
    <row r="8" spans="1:19">
      <c r="A8" s="15"/>
      <c r="B8" s="16" t="s">
        <v>19</v>
      </c>
      <c r="C8" s="17">
        <f>MoisCourant + (8 - WEEKDAY(MoisCourant, 2))</f>
        <v>41218</v>
      </c>
      <c r="E8" s="31">
        <f t="shared" si="3"/>
        <v>41034</v>
      </c>
      <c r="F8" s="31">
        <f t="shared" si="4"/>
        <v>41065</v>
      </c>
      <c r="G8" s="31">
        <f t="shared" si="4"/>
        <v>41095</v>
      </c>
      <c r="H8" s="31">
        <f t="shared" si="4"/>
        <v>41126</v>
      </c>
      <c r="I8" s="31">
        <f t="shared" si="4"/>
        <v>41157</v>
      </c>
      <c r="J8" s="31">
        <f t="shared" si="4"/>
        <v>41187</v>
      </c>
      <c r="K8" s="31">
        <f t="shared" si="4"/>
        <v>41218</v>
      </c>
      <c r="L8" s="31">
        <f t="shared" si="4"/>
        <v>41248</v>
      </c>
      <c r="M8" s="31">
        <f t="shared" si="4"/>
        <v>41279</v>
      </c>
      <c r="N8" s="31">
        <f t="shared" si="4"/>
        <v>41310</v>
      </c>
      <c r="O8" s="31">
        <f t="shared" si="4"/>
        <v>41338</v>
      </c>
      <c r="P8" s="31">
        <f t="shared" si="4"/>
        <v>41369</v>
      </c>
      <c r="Q8" s="31">
        <f t="shared" si="4"/>
        <v>41399</v>
      </c>
      <c r="R8" s="31">
        <f t="shared" si="4"/>
        <v>41430</v>
      </c>
      <c r="S8" s="3"/>
    </row>
    <row r="9" spans="1:19">
      <c r="B9" s="3"/>
      <c r="E9" s="31">
        <f t="shared" si="3"/>
        <v>41035</v>
      </c>
      <c r="F9" s="31">
        <f t="shared" si="4"/>
        <v>41066</v>
      </c>
      <c r="G9" s="31">
        <f t="shared" si="4"/>
        <v>41096</v>
      </c>
      <c r="H9" s="31">
        <f t="shared" si="4"/>
        <v>41127</v>
      </c>
      <c r="I9" s="31">
        <f t="shared" si="4"/>
        <v>41158</v>
      </c>
      <c r="J9" s="31">
        <f t="shared" si="4"/>
        <v>41188</v>
      </c>
      <c r="K9" s="31">
        <f t="shared" si="4"/>
        <v>41219</v>
      </c>
      <c r="L9" s="31">
        <f t="shared" si="4"/>
        <v>41249</v>
      </c>
      <c r="M9" s="31">
        <f t="shared" si="4"/>
        <v>41280</v>
      </c>
      <c r="N9" s="31">
        <f t="shared" si="4"/>
        <v>41311</v>
      </c>
      <c r="O9" s="31">
        <f t="shared" si="4"/>
        <v>41339</v>
      </c>
      <c r="P9" s="31">
        <f t="shared" si="4"/>
        <v>41370</v>
      </c>
      <c r="Q9" s="31">
        <f t="shared" si="4"/>
        <v>41400</v>
      </c>
      <c r="R9" s="31">
        <f t="shared" si="4"/>
        <v>41431</v>
      </c>
      <c r="S9" s="3"/>
    </row>
    <row r="10" spans="1:19">
      <c r="A10" s="18"/>
      <c r="C10" s="19">
        <f>C4</f>
        <v>2012</v>
      </c>
      <c r="E10" s="31">
        <f t="shared" si="3"/>
        <v>41036</v>
      </c>
      <c r="F10" s="31">
        <f t="shared" si="4"/>
        <v>41067</v>
      </c>
      <c r="G10" s="31">
        <f t="shared" si="4"/>
        <v>41097</v>
      </c>
      <c r="H10" s="31">
        <f t="shared" si="4"/>
        <v>41128</v>
      </c>
      <c r="I10" s="31">
        <f t="shared" si="4"/>
        <v>41159</v>
      </c>
      <c r="J10" s="31">
        <f t="shared" si="4"/>
        <v>41189</v>
      </c>
      <c r="K10" s="31">
        <f t="shared" si="4"/>
        <v>41220</v>
      </c>
      <c r="L10" s="31">
        <f t="shared" si="4"/>
        <v>41250</v>
      </c>
      <c r="M10" s="31">
        <f t="shared" si="4"/>
        <v>41281</v>
      </c>
      <c r="N10" s="31">
        <f t="shared" si="4"/>
        <v>41312</v>
      </c>
      <c r="O10" s="31">
        <f t="shared" si="4"/>
        <v>41340</v>
      </c>
      <c r="P10" s="31">
        <f t="shared" si="4"/>
        <v>41371</v>
      </c>
      <c r="Q10" s="31">
        <f t="shared" si="4"/>
        <v>41401</v>
      </c>
      <c r="R10" s="31">
        <f t="shared" si="4"/>
        <v>41432</v>
      </c>
      <c r="S10" s="3"/>
    </row>
    <row r="11" spans="1:19">
      <c r="A11" s="20"/>
      <c r="B11" s="21" t="s">
        <v>20</v>
      </c>
      <c r="C11" s="22">
        <f>DATE($C$10,1,1)</f>
        <v>40909</v>
      </c>
      <c r="E11" s="31">
        <f t="shared" si="3"/>
        <v>41037</v>
      </c>
      <c r="F11" s="31">
        <f t="shared" si="4"/>
        <v>41068</v>
      </c>
      <c r="G11" s="31">
        <f t="shared" si="4"/>
        <v>41098</v>
      </c>
      <c r="H11" s="31">
        <f t="shared" si="4"/>
        <v>41129</v>
      </c>
      <c r="I11" s="31">
        <f t="shared" si="4"/>
        <v>41160</v>
      </c>
      <c r="J11" s="31">
        <f t="shared" si="4"/>
        <v>41190</v>
      </c>
      <c r="K11" s="31">
        <f t="shared" si="4"/>
        <v>41221</v>
      </c>
      <c r="L11" s="31">
        <f t="shared" si="4"/>
        <v>41251</v>
      </c>
      <c r="M11" s="31">
        <f t="shared" si="4"/>
        <v>41282</v>
      </c>
      <c r="N11" s="31">
        <f t="shared" si="4"/>
        <v>41313</v>
      </c>
      <c r="O11" s="31">
        <f t="shared" si="4"/>
        <v>41341</v>
      </c>
      <c r="P11" s="31">
        <f t="shared" si="4"/>
        <v>41372</v>
      </c>
      <c r="Q11" s="31">
        <f t="shared" si="4"/>
        <v>41402</v>
      </c>
      <c r="R11" s="31">
        <f t="shared" si="4"/>
        <v>41433</v>
      </c>
      <c r="S11" s="3"/>
    </row>
    <row r="12" spans="1:19">
      <c r="A12" s="18"/>
      <c r="B12" s="21" t="s">
        <v>21</v>
      </c>
      <c r="C12" s="22">
        <f>ROUND(DATE($C$10,4,MOD(234-11*MOD($C$10,19),30))/7,)*7-6</f>
        <v>41007</v>
      </c>
      <c r="E12" s="31">
        <f t="shared" si="3"/>
        <v>41038</v>
      </c>
      <c r="F12" s="31">
        <f t="shared" si="4"/>
        <v>41069</v>
      </c>
      <c r="G12" s="31">
        <f t="shared" si="4"/>
        <v>41099</v>
      </c>
      <c r="H12" s="31">
        <f t="shared" si="4"/>
        <v>41130</v>
      </c>
      <c r="I12" s="31">
        <f t="shared" si="4"/>
        <v>41161</v>
      </c>
      <c r="J12" s="31">
        <f t="shared" si="4"/>
        <v>41191</v>
      </c>
      <c r="K12" s="31">
        <f t="shared" si="4"/>
        <v>41222</v>
      </c>
      <c r="L12" s="31">
        <f t="shared" si="4"/>
        <v>41252</v>
      </c>
      <c r="M12" s="31">
        <f t="shared" si="4"/>
        <v>41283</v>
      </c>
      <c r="N12" s="31">
        <f t="shared" si="4"/>
        <v>41314</v>
      </c>
      <c r="O12" s="31">
        <f t="shared" si="4"/>
        <v>41342</v>
      </c>
      <c r="P12" s="31">
        <f t="shared" si="4"/>
        <v>41373</v>
      </c>
      <c r="Q12" s="31">
        <f t="shared" si="4"/>
        <v>41403</v>
      </c>
      <c r="R12" s="31">
        <f t="shared" si="4"/>
        <v>41434</v>
      </c>
      <c r="S12" s="3"/>
    </row>
    <row r="13" spans="1:19">
      <c r="A13" s="18"/>
      <c r="B13" s="21" t="s">
        <v>22</v>
      </c>
      <c r="C13" s="22">
        <f>C12+1</f>
        <v>41008</v>
      </c>
      <c r="E13" s="31">
        <f t="shared" si="3"/>
        <v>41039</v>
      </c>
      <c r="F13" s="31">
        <f t="shared" si="4"/>
        <v>41070</v>
      </c>
      <c r="G13" s="31">
        <f t="shared" si="4"/>
        <v>41100</v>
      </c>
      <c r="H13" s="31">
        <f t="shared" si="4"/>
        <v>41131</v>
      </c>
      <c r="I13" s="31">
        <f t="shared" si="4"/>
        <v>41162</v>
      </c>
      <c r="J13" s="104">
        <f t="shared" si="4"/>
        <v>41192</v>
      </c>
      <c r="K13" s="31">
        <f t="shared" si="4"/>
        <v>41223</v>
      </c>
      <c r="L13" s="31">
        <f t="shared" si="4"/>
        <v>41253</v>
      </c>
      <c r="M13" s="31">
        <f t="shared" si="4"/>
        <v>41284</v>
      </c>
      <c r="N13" s="31">
        <f t="shared" si="4"/>
        <v>41315</v>
      </c>
      <c r="O13" s="31">
        <f t="shared" si="4"/>
        <v>41343</v>
      </c>
      <c r="P13" s="31">
        <f t="shared" si="4"/>
        <v>41374</v>
      </c>
      <c r="Q13" s="31">
        <f t="shared" si="4"/>
        <v>41404</v>
      </c>
      <c r="R13" s="31">
        <f t="shared" si="4"/>
        <v>41435</v>
      </c>
      <c r="S13" s="3"/>
    </row>
    <row r="14" spans="1:19">
      <c r="A14" s="20"/>
      <c r="B14" s="21" t="s">
        <v>23</v>
      </c>
      <c r="C14" s="22">
        <f>DATE($C$10,5,1)</f>
        <v>41030</v>
      </c>
      <c r="E14" s="31">
        <f t="shared" si="3"/>
        <v>41040</v>
      </c>
      <c r="F14" s="31">
        <f t="shared" si="4"/>
        <v>41071</v>
      </c>
      <c r="G14" s="31">
        <f t="shared" si="4"/>
        <v>41101</v>
      </c>
      <c r="H14" s="31">
        <f t="shared" si="4"/>
        <v>41132</v>
      </c>
      <c r="I14" s="31">
        <f t="shared" si="4"/>
        <v>41163</v>
      </c>
      <c r="J14" s="31">
        <f t="shared" si="4"/>
        <v>41193</v>
      </c>
      <c r="K14" s="31">
        <f t="shared" si="4"/>
        <v>41224</v>
      </c>
      <c r="L14" s="31">
        <f t="shared" si="4"/>
        <v>41254</v>
      </c>
      <c r="M14" s="31">
        <f t="shared" si="4"/>
        <v>41285</v>
      </c>
      <c r="N14" s="31">
        <f t="shared" si="4"/>
        <v>41316</v>
      </c>
      <c r="O14" s="31">
        <f t="shared" si="4"/>
        <v>41344</v>
      </c>
      <c r="P14" s="31">
        <f t="shared" si="4"/>
        <v>41375</v>
      </c>
      <c r="Q14" s="31">
        <f t="shared" si="4"/>
        <v>41405</v>
      </c>
      <c r="R14" s="31">
        <f t="shared" si="4"/>
        <v>41436</v>
      </c>
      <c r="S14" s="3"/>
    </row>
    <row r="15" spans="1:19">
      <c r="A15" s="18"/>
      <c r="B15" s="21" t="s">
        <v>24</v>
      </c>
      <c r="C15" s="22">
        <f>DATE($C$10,5,8)</f>
        <v>41037</v>
      </c>
      <c r="E15" s="31">
        <f t="shared" si="3"/>
        <v>41041</v>
      </c>
      <c r="F15" s="31">
        <f t="shared" si="4"/>
        <v>41072</v>
      </c>
      <c r="G15" s="31">
        <f t="shared" si="4"/>
        <v>41102</v>
      </c>
      <c r="H15" s="31">
        <f t="shared" si="4"/>
        <v>41133</v>
      </c>
      <c r="I15" s="31">
        <f t="shared" si="4"/>
        <v>41164</v>
      </c>
      <c r="J15" s="31">
        <f t="shared" si="4"/>
        <v>41194</v>
      </c>
      <c r="K15" s="31">
        <f t="shared" si="4"/>
        <v>41225</v>
      </c>
      <c r="L15" s="31">
        <f t="shared" si="4"/>
        <v>41255</v>
      </c>
      <c r="M15" s="31">
        <f t="shared" si="4"/>
        <v>41286</v>
      </c>
      <c r="N15" s="31">
        <f t="shared" si="4"/>
        <v>41317</v>
      </c>
      <c r="O15" s="31">
        <f t="shared" si="4"/>
        <v>41345</v>
      </c>
      <c r="P15" s="31">
        <f t="shared" si="4"/>
        <v>41376</v>
      </c>
      <c r="Q15" s="31">
        <f t="shared" si="4"/>
        <v>41406</v>
      </c>
      <c r="R15" s="31">
        <f t="shared" si="4"/>
        <v>41437</v>
      </c>
      <c r="S15" s="3"/>
    </row>
    <row r="16" spans="1:19">
      <c r="A16" s="20"/>
      <c r="B16" s="21" t="s">
        <v>25</v>
      </c>
      <c r="C16" s="23">
        <f>C12+39</f>
        <v>41046</v>
      </c>
      <c r="E16" s="31">
        <f t="shared" si="3"/>
        <v>41042</v>
      </c>
      <c r="F16" s="31">
        <f t="shared" si="4"/>
        <v>41073</v>
      </c>
      <c r="G16" s="31">
        <f t="shared" si="4"/>
        <v>41103</v>
      </c>
      <c r="H16" s="31">
        <f t="shared" si="4"/>
        <v>41134</v>
      </c>
      <c r="I16" s="31">
        <f t="shared" si="4"/>
        <v>41165</v>
      </c>
      <c r="J16" s="31">
        <f t="shared" si="4"/>
        <v>41195</v>
      </c>
      <c r="K16" s="31">
        <f t="shared" si="4"/>
        <v>41226</v>
      </c>
      <c r="L16" s="31">
        <f t="shared" si="4"/>
        <v>41256</v>
      </c>
      <c r="M16" s="31">
        <f t="shared" si="4"/>
        <v>41287</v>
      </c>
      <c r="N16" s="31">
        <f t="shared" si="4"/>
        <v>41318</v>
      </c>
      <c r="O16" s="31">
        <f t="shared" si="4"/>
        <v>41346</v>
      </c>
      <c r="P16" s="31">
        <f t="shared" si="4"/>
        <v>41377</v>
      </c>
      <c r="Q16" s="31">
        <f t="shared" si="4"/>
        <v>41407</v>
      </c>
      <c r="R16" s="31">
        <f t="shared" si="4"/>
        <v>41438</v>
      </c>
      <c r="S16" s="3"/>
    </row>
    <row r="17" spans="1:19">
      <c r="A17" s="18"/>
      <c r="B17" s="21" t="s">
        <v>26</v>
      </c>
      <c r="C17" s="23">
        <f>C12+49</f>
        <v>41056</v>
      </c>
      <c r="E17" s="31">
        <f t="shared" si="3"/>
        <v>41043</v>
      </c>
      <c r="F17" s="31">
        <f t="shared" si="4"/>
        <v>41074</v>
      </c>
      <c r="G17" s="31">
        <f t="shared" si="4"/>
        <v>41104</v>
      </c>
      <c r="H17" s="31">
        <f t="shared" si="4"/>
        <v>41135</v>
      </c>
      <c r="I17" s="31">
        <f t="shared" si="4"/>
        <v>41166</v>
      </c>
      <c r="J17" s="31">
        <f t="shared" si="4"/>
        <v>41196</v>
      </c>
      <c r="K17" s="31">
        <f t="shared" si="4"/>
        <v>41227</v>
      </c>
      <c r="L17" s="31">
        <f t="shared" si="4"/>
        <v>41257</v>
      </c>
      <c r="M17" s="31">
        <f t="shared" si="4"/>
        <v>41288</v>
      </c>
      <c r="N17" s="31">
        <f t="shared" si="4"/>
        <v>41319</v>
      </c>
      <c r="O17" s="31">
        <f t="shared" si="4"/>
        <v>41347</v>
      </c>
      <c r="P17" s="31">
        <f t="shared" si="4"/>
        <v>41378</v>
      </c>
      <c r="Q17" s="31">
        <f t="shared" si="4"/>
        <v>41408</v>
      </c>
      <c r="R17" s="31">
        <f t="shared" si="4"/>
        <v>41439</v>
      </c>
      <c r="S17" s="3"/>
    </row>
    <row r="18" spans="1:19">
      <c r="A18" s="18"/>
      <c r="B18" s="21" t="s">
        <v>27</v>
      </c>
      <c r="C18" s="23">
        <f>C17+1</f>
        <v>41057</v>
      </c>
      <c r="E18" s="31">
        <f t="shared" si="3"/>
        <v>41044</v>
      </c>
      <c r="F18" s="31">
        <f t="shared" si="4"/>
        <v>41075</v>
      </c>
      <c r="G18" s="31">
        <f t="shared" si="4"/>
        <v>41105</v>
      </c>
      <c r="H18" s="31">
        <f t="shared" si="4"/>
        <v>41136</v>
      </c>
      <c r="I18" s="31">
        <f t="shared" si="4"/>
        <v>41167</v>
      </c>
      <c r="J18" s="31">
        <f t="shared" si="4"/>
        <v>41197</v>
      </c>
      <c r="K18" s="31">
        <f t="shared" si="4"/>
        <v>41228</v>
      </c>
      <c r="L18" s="31">
        <f t="shared" si="4"/>
        <v>41258</v>
      </c>
      <c r="M18" s="31">
        <f t="shared" si="4"/>
        <v>41289</v>
      </c>
      <c r="N18" s="31">
        <f t="shared" si="4"/>
        <v>41320</v>
      </c>
      <c r="O18" s="31">
        <f t="shared" si="4"/>
        <v>41348</v>
      </c>
      <c r="P18" s="31">
        <f t="shared" si="4"/>
        <v>41379</v>
      </c>
      <c r="Q18" s="31">
        <f t="shared" si="4"/>
        <v>41409</v>
      </c>
      <c r="R18" s="31">
        <f t="shared" si="4"/>
        <v>41440</v>
      </c>
      <c r="S18" s="3"/>
    </row>
    <row r="19" spans="1:19">
      <c r="A19" s="20"/>
      <c r="B19" s="21" t="s">
        <v>28</v>
      </c>
      <c r="C19" s="22">
        <f>DATE($C$10,7,14)</f>
        <v>41104</v>
      </c>
      <c r="E19" s="31">
        <f t="shared" si="3"/>
        <v>41045</v>
      </c>
      <c r="F19" s="31">
        <f t="shared" si="4"/>
        <v>41076</v>
      </c>
      <c r="G19" s="31">
        <f t="shared" si="4"/>
        <v>41106</v>
      </c>
      <c r="H19" s="31">
        <f t="shared" si="4"/>
        <v>41137</v>
      </c>
      <c r="I19" s="31">
        <f t="shared" si="4"/>
        <v>41168</v>
      </c>
      <c r="J19" s="31">
        <f t="shared" si="4"/>
        <v>41198</v>
      </c>
      <c r="K19" s="31">
        <f t="shared" si="4"/>
        <v>41229</v>
      </c>
      <c r="L19" s="31">
        <f t="shared" si="4"/>
        <v>41259</v>
      </c>
      <c r="M19" s="31">
        <f t="shared" si="4"/>
        <v>41290</v>
      </c>
      <c r="N19" s="31">
        <f t="shared" si="4"/>
        <v>41321</v>
      </c>
      <c r="O19" s="31">
        <f t="shared" si="4"/>
        <v>41349</v>
      </c>
      <c r="P19" s="31">
        <f t="shared" si="4"/>
        <v>41380</v>
      </c>
      <c r="Q19" s="31">
        <f t="shared" si="4"/>
        <v>41410</v>
      </c>
      <c r="R19" s="31">
        <f t="shared" si="4"/>
        <v>41441</v>
      </c>
      <c r="S19" s="3"/>
    </row>
    <row r="20" spans="1:19">
      <c r="A20" s="18"/>
      <c r="B20" s="21" t="s">
        <v>29</v>
      </c>
      <c r="C20" s="22">
        <f>DATE($C$10,8,15)</f>
        <v>41136</v>
      </c>
      <c r="E20" s="31">
        <f t="shared" si="3"/>
        <v>41046</v>
      </c>
      <c r="F20" s="31">
        <f t="shared" si="4"/>
        <v>41077</v>
      </c>
      <c r="G20" s="31">
        <f t="shared" si="4"/>
        <v>41107</v>
      </c>
      <c r="H20" s="31">
        <f t="shared" si="4"/>
        <v>41138</v>
      </c>
      <c r="I20" s="31">
        <f t="shared" si="4"/>
        <v>41169</v>
      </c>
      <c r="J20" s="31">
        <f t="shared" si="4"/>
        <v>41199</v>
      </c>
      <c r="K20" s="31">
        <f t="shared" si="4"/>
        <v>41230</v>
      </c>
      <c r="L20" s="31">
        <f t="shared" si="4"/>
        <v>41260</v>
      </c>
      <c r="M20" s="31">
        <f t="shared" si="4"/>
        <v>41291</v>
      </c>
      <c r="N20" s="31">
        <f t="shared" si="4"/>
        <v>41322</v>
      </c>
      <c r="O20" s="31">
        <f t="shared" si="4"/>
        <v>41350</v>
      </c>
      <c r="P20" s="31">
        <f t="shared" si="4"/>
        <v>41381</v>
      </c>
      <c r="Q20" s="31">
        <f t="shared" si="4"/>
        <v>41411</v>
      </c>
      <c r="R20" s="31">
        <f t="shared" si="4"/>
        <v>41442</v>
      </c>
      <c r="S20" s="3"/>
    </row>
    <row r="21" spans="1:19">
      <c r="A21" s="20"/>
      <c r="B21" s="21" t="s">
        <v>30</v>
      </c>
      <c r="C21" s="22">
        <f>DATE($C$10,11,1)</f>
        <v>41214</v>
      </c>
      <c r="E21" s="31">
        <f t="shared" si="3"/>
        <v>41047</v>
      </c>
      <c r="F21" s="31">
        <f t="shared" ref="F21:R21" si="5">F20+1</f>
        <v>41078</v>
      </c>
      <c r="G21" s="31">
        <f t="shared" si="5"/>
        <v>41108</v>
      </c>
      <c r="H21" s="31">
        <f t="shared" si="5"/>
        <v>41139</v>
      </c>
      <c r="I21" s="31">
        <f t="shared" si="5"/>
        <v>41170</v>
      </c>
      <c r="J21" s="31">
        <f t="shared" si="5"/>
        <v>41200</v>
      </c>
      <c r="K21" s="31">
        <f t="shared" si="5"/>
        <v>41231</v>
      </c>
      <c r="L21" s="31">
        <f t="shared" si="5"/>
        <v>41261</v>
      </c>
      <c r="M21" s="31">
        <f t="shared" si="5"/>
        <v>41292</v>
      </c>
      <c r="N21" s="31">
        <f t="shared" si="5"/>
        <v>41323</v>
      </c>
      <c r="O21" s="31">
        <f t="shared" si="5"/>
        <v>41351</v>
      </c>
      <c r="P21" s="31">
        <f t="shared" si="5"/>
        <v>41382</v>
      </c>
      <c r="Q21" s="31">
        <f t="shared" si="5"/>
        <v>41412</v>
      </c>
      <c r="R21" s="31">
        <f t="shared" si="5"/>
        <v>41443</v>
      </c>
      <c r="S21" s="3"/>
    </row>
    <row r="22" spans="1:19">
      <c r="A22" s="18"/>
      <c r="B22" s="21" t="s">
        <v>31</v>
      </c>
      <c r="C22" s="22">
        <f>DATE($C$10,11,11)</f>
        <v>41224</v>
      </c>
      <c r="E22" s="31">
        <f t="shared" ref="E22:R30" si="6">E21+1</f>
        <v>41048</v>
      </c>
      <c r="F22" s="31">
        <f t="shared" si="6"/>
        <v>41079</v>
      </c>
      <c r="G22" s="31">
        <f t="shared" si="6"/>
        <v>41109</v>
      </c>
      <c r="H22" s="31">
        <f t="shared" si="6"/>
        <v>41140</v>
      </c>
      <c r="I22" s="31">
        <f t="shared" si="6"/>
        <v>41171</v>
      </c>
      <c r="J22" s="31">
        <f t="shared" si="6"/>
        <v>41201</v>
      </c>
      <c r="K22" s="31">
        <f t="shared" si="6"/>
        <v>41232</v>
      </c>
      <c r="L22" s="31">
        <f t="shared" si="6"/>
        <v>41262</v>
      </c>
      <c r="M22" s="31">
        <f t="shared" si="6"/>
        <v>41293</v>
      </c>
      <c r="N22" s="31">
        <f t="shared" si="6"/>
        <v>41324</v>
      </c>
      <c r="O22" s="31">
        <f t="shared" si="6"/>
        <v>41352</v>
      </c>
      <c r="P22" s="31">
        <f t="shared" si="6"/>
        <v>41383</v>
      </c>
      <c r="Q22" s="31">
        <f t="shared" si="6"/>
        <v>41413</v>
      </c>
      <c r="R22" s="31">
        <f t="shared" si="6"/>
        <v>41444</v>
      </c>
      <c r="S22" s="3"/>
    </row>
    <row r="23" spans="1:19">
      <c r="A23" s="20"/>
      <c r="B23" s="21" t="s">
        <v>32</v>
      </c>
      <c r="C23" s="22">
        <f>DATE($C$10,12,25)</f>
        <v>41268</v>
      </c>
      <c r="E23" s="31">
        <f t="shared" si="6"/>
        <v>41049</v>
      </c>
      <c r="F23" s="31">
        <f t="shared" si="6"/>
        <v>41080</v>
      </c>
      <c r="G23" s="31">
        <f t="shared" si="6"/>
        <v>41110</v>
      </c>
      <c r="H23" s="31">
        <f t="shared" si="6"/>
        <v>41141</v>
      </c>
      <c r="I23" s="31">
        <f t="shared" si="6"/>
        <v>41172</v>
      </c>
      <c r="J23" s="31">
        <f t="shared" si="6"/>
        <v>41202</v>
      </c>
      <c r="K23" s="31">
        <f t="shared" si="6"/>
        <v>41233</v>
      </c>
      <c r="L23" s="31">
        <f t="shared" si="6"/>
        <v>41263</v>
      </c>
      <c r="M23" s="31">
        <f t="shared" si="6"/>
        <v>41294</v>
      </c>
      <c r="N23" s="31">
        <f t="shared" si="6"/>
        <v>41325</v>
      </c>
      <c r="O23" s="31">
        <f t="shared" si="6"/>
        <v>41353</v>
      </c>
      <c r="P23" s="31">
        <f t="shared" si="6"/>
        <v>41384</v>
      </c>
      <c r="Q23" s="31">
        <f t="shared" si="6"/>
        <v>41414</v>
      </c>
      <c r="R23" s="31">
        <f t="shared" si="6"/>
        <v>41445</v>
      </c>
      <c r="S23" s="3"/>
    </row>
    <row r="24" spans="1:19">
      <c r="A24" s="18"/>
      <c r="B24" s="18"/>
      <c r="C24" s="18"/>
      <c r="E24" s="31">
        <f t="shared" si="6"/>
        <v>41050</v>
      </c>
      <c r="F24" s="31">
        <f t="shared" si="6"/>
        <v>41081</v>
      </c>
      <c r="G24" s="31">
        <f t="shared" si="6"/>
        <v>41111</v>
      </c>
      <c r="H24" s="31">
        <f t="shared" si="6"/>
        <v>41142</v>
      </c>
      <c r="I24" s="31">
        <f t="shared" si="6"/>
        <v>41173</v>
      </c>
      <c r="J24" s="31">
        <f t="shared" si="6"/>
        <v>41203</v>
      </c>
      <c r="K24" s="31">
        <f t="shared" si="6"/>
        <v>41234</v>
      </c>
      <c r="L24" s="31">
        <f t="shared" si="6"/>
        <v>41264</v>
      </c>
      <c r="M24" s="31">
        <f t="shared" si="6"/>
        <v>41295</v>
      </c>
      <c r="N24" s="31">
        <f t="shared" si="6"/>
        <v>41326</v>
      </c>
      <c r="O24" s="31">
        <f t="shared" si="6"/>
        <v>41354</v>
      </c>
      <c r="P24" s="31">
        <f t="shared" si="6"/>
        <v>41385</v>
      </c>
      <c r="Q24" s="31">
        <f t="shared" si="6"/>
        <v>41415</v>
      </c>
      <c r="R24" s="31">
        <f t="shared" si="6"/>
        <v>41446</v>
      </c>
      <c r="S24" s="3"/>
    </row>
    <row r="25" spans="1:19">
      <c r="A25" s="20"/>
      <c r="B25" s="16"/>
      <c r="C25" s="19">
        <f>C4+1</f>
        <v>2013</v>
      </c>
      <c r="E25" s="31">
        <f t="shared" si="6"/>
        <v>41051</v>
      </c>
      <c r="F25" s="31">
        <f t="shared" si="6"/>
        <v>41082</v>
      </c>
      <c r="G25" s="31">
        <f t="shared" si="6"/>
        <v>41112</v>
      </c>
      <c r="H25" s="31">
        <f t="shared" si="6"/>
        <v>41143</v>
      </c>
      <c r="I25" s="31">
        <f t="shared" si="6"/>
        <v>41174</v>
      </c>
      <c r="J25" s="31">
        <f t="shared" si="6"/>
        <v>41204</v>
      </c>
      <c r="K25" s="31">
        <f t="shared" si="6"/>
        <v>41235</v>
      </c>
      <c r="L25" s="31">
        <f t="shared" si="6"/>
        <v>41265</v>
      </c>
      <c r="M25" s="31">
        <f t="shared" si="6"/>
        <v>41296</v>
      </c>
      <c r="N25" s="31">
        <f t="shared" si="6"/>
        <v>41327</v>
      </c>
      <c r="O25" s="31">
        <f t="shared" si="6"/>
        <v>41355</v>
      </c>
      <c r="P25" s="31">
        <f t="shared" si="6"/>
        <v>41386</v>
      </c>
      <c r="Q25" s="31">
        <f t="shared" si="6"/>
        <v>41416</v>
      </c>
      <c r="R25" s="31">
        <f t="shared" si="6"/>
        <v>41447</v>
      </c>
      <c r="S25" s="3"/>
    </row>
    <row r="26" spans="1:19">
      <c r="A26" s="24"/>
      <c r="B26" s="21" t="s">
        <v>20</v>
      </c>
      <c r="C26" s="22">
        <f>DATE($C$25,1,1)</f>
        <v>41275</v>
      </c>
      <c r="E26" s="31">
        <f t="shared" si="6"/>
        <v>41052</v>
      </c>
      <c r="F26" s="31">
        <f t="shared" si="6"/>
        <v>41083</v>
      </c>
      <c r="G26" s="31">
        <f t="shared" si="6"/>
        <v>41113</v>
      </c>
      <c r="H26" s="31">
        <f t="shared" si="6"/>
        <v>41144</v>
      </c>
      <c r="I26" s="31">
        <f t="shared" si="6"/>
        <v>41175</v>
      </c>
      <c r="J26" s="31">
        <f t="shared" si="6"/>
        <v>41205</v>
      </c>
      <c r="K26" s="31">
        <f t="shared" si="6"/>
        <v>41236</v>
      </c>
      <c r="L26" s="31">
        <f t="shared" si="6"/>
        <v>41266</v>
      </c>
      <c r="M26" s="31">
        <f t="shared" si="6"/>
        <v>41297</v>
      </c>
      <c r="N26" s="31">
        <f t="shared" si="6"/>
        <v>41328</v>
      </c>
      <c r="O26" s="31">
        <f t="shared" si="6"/>
        <v>41356</v>
      </c>
      <c r="P26" s="31">
        <f t="shared" si="6"/>
        <v>41387</v>
      </c>
      <c r="Q26" s="31">
        <f t="shared" si="6"/>
        <v>41417</v>
      </c>
      <c r="R26" s="31">
        <f t="shared" si="6"/>
        <v>41448</v>
      </c>
      <c r="S26" s="3"/>
    </row>
    <row r="27" spans="1:19">
      <c r="A27" s="5"/>
      <c r="B27" s="21" t="s">
        <v>21</v>
      </c>
      <c r="C27" s="22">
        <f>ROUND(DATE($C$25,4,MOD(234-11*MOD($C$25,19),30))/7,)*7-6</f>
        <v>41364</v>
      </c>
      <c r="E27" s="31">
        <f t="shared" si="6"/>
        <v>41053</v>
      </c>
      <c r="F27" s="31">
        <f t="shared" si="6"/>
        <v>41084</v>
      </c>
      <c r="G27" s="31">
        <f t="shared" si="6"/>
        <v>41114</v>
      </c>
      <c r="H27" s="31">
        <f t="shared" si="6"/>
        <v>41145</v>
      </c>
      <c r="I27" s="31">
        <f t="shared" si="6"/>
        <v>41176</v>
      </c>
      <c r="J27" s="31">
        <f t="shared" si="6"/>
        <v>41206</v>
      </c>
      <c r="K27" s="31">
        <f t="shared" si="6"/>
        <v>41237</v>
      </c>
      <c r="L27" s="31">
        <f t="shared" si="6"/>
        <v>41267</v>
      </c>
      <c r="M27" s="31">
        <f t="shared" si="6"/>
        <v>41298</v>
      </c>
      <c r="N27" s="31">
        <f t="shared" si="6"/>
        <v>41329</v>
      </c>
      <c r="O27" s="31">
        <f t="shared" si="6"/>
        <v>41357</v>
      </c>
      <c r="P27" s="31">
        <f t="shared" si="6"/>
        <v>41388</v>
      </c>
      <c r="Q27" s="31">
        <f t="shared" si="6"/>
        <v>41418</v>
      </c>
      <c r="R27" s="31">
        <f t="shared" si="6"/>
        <v>41449</v>
      </c>
      <c r="S27" s="3"/>
    </row>
    <row r="28" spans="1:19">
      <c r="A28" s="25"/>
      <c r="B28" s="21" t="s">
        <v>22</v>
      </c>
      <c r="C28" s="22">
        <f>C27+1</f>
        <v>41365</v>
      </c>
      <c r="E28" s="31">
        <f t="shared" si="6"/>
        <v>41054</v>
      </c>
      <c r="F28" s="31">
        <f t="shared" si="6"/>
        <v>41085</v>
      </c>
      <c r="G28" s="31">
        <f t="shared" si="6"/>
        <v>41115</v>
      </c>
      <c r="H28" s="31">
        <f t="shared" si="6"/>
        <v>41146</v>
      </c>
      <c r="I28" s="31">
        <f t="shared" si="6"/>
        <v>41177</v>
      </c>
      <c r="J28" s="31">
        <f t="shared" si="6"/>
        <v>41207</v>
      </c>
      <c r="K28" s="31">
        <f t="shared" si="6"/>
        <v>41238</v>
      </c>
      <c r="L28" s="31">
        <f t="shared" si="6"/>
        <v>41268</v>
      </c>
      <c r="M28" s="31">
        <f t="shared" si="6"/>
        <v>41299</v>
      </c>
      <c r="N28" s="31">
        <f t="shared" si="6"/>
        <v>41330</v>
      </c>
      <c r="O28" s="31">
        <f t="shared" si="6"/>
        <v>41358</v>
      </c>
      <c r="P28" s="31">
        <f t="shared" si="6"/>
        <v>41389</v>
      </c>
      <c r="Q28" s="31">
        <f t="shared" si="6"/>
        <v>41419</v>
      </c>
      <c r="R28" s="31">
        <f t="shared" si="6"/>
        <v>41450</v>
      </c>
      <c r="S28" s="3"/>
    </row>
    <row r="29" spans="1:19">
      <c r="A29" s="26"/>
      <c r="B29" s="21" t="s">
        <v>23</v>
      </c>
      <c r="C29" s="22">
        <f>DATE($C$25,5,1)</f>
        <v>41395</v>
      </c>
      <c r="E29" s="31">
        <f t="shared" si="6"/>
        <v>41055</v>
      </c>
      <c r="F29" s="31">
        <f t="shared" si="6"/>
        <v>41086</v>
      </c>
      <c r="G29" s="31">
        <f t="shared" si="6"/>
        <v>41116</v>
      </c>
      <c r="H29" s="31">
        <f t="shared" si="6"/>
        <v>41147</v>
      </c>
      <c r="I29" s="31">
        <f t="shared" si="6"/>
        <v>41178</v>
      </c>
      <c r="J29" s="31">
        <f t="shared" si="6"/>
        <v>41208</v>
      </c>
      <c r="K29" s="31">
        <f t="shared" si="6"/>
        <v>41239</v>
      </c>
      <c r="L29" s="31">
        <f t="shared" si="6"/>
        <v>41269</v>
      </c>
      <c r="M29" s="31">
        <f t="shared" si="6"/>
        <v>41300</v>
      </c>
      <c r="N29" s="31">
        <f t="shared" si="6"/>
        <v>41331</v>
      </c>
      <c r="O29" s="31">
        <f t="shared" si="6"/>
        <v>41359</v>
      </c>
      <c r="P29" s="31">
        <f t="shared" si="6"/>
        <v>41390</v>
      </c>
      <c r="Q29" s="31">
        <f t="shared" si="6"/>
        <v>41420</v>
      </c>
      <c r="R29" s="31">
        <f t="shared" si="6"/>
        <v>41451</v>
      </c>
      <c r="S29" s="3"/>
    </row>
    <row r="30" spans="1:19">
      <c r="B30" s="21" t="s">
        <v>24</v>
      </c>
      <c r="C30" s="22">
        <f>DATE($C$25,5,8)</f>
        <v>41402</v>
      </c>
      <c r="E30" s="31">
        <f t="shared" si="6"/>
        <v>41056</v>
      </c>
      <c r="F30" s="31">
        <f t="shared" si="6"/>
        <v>41087</v>
      </c>
      <c r="G30" s="31">
        <f t="shared" si="6"/>
        <v>41117</v>
      </c>
      <c r="H30" s="31">
        <f t="shared" si="6"/>
        <v>41148</v>
      </c>
      <c r="I30" s="31">
        <f t="shared" si="6"/>
        <v>41179</v>
      </c>
      <c r="J30" s="31">
        <f t="shared" si="6"/>
        <v>41209</v>
      </c>
      <c r="K30" s="31">
        <f t="shared" si="6"/>
        <v>41240</v>
      </c>
      <c r="L30" s="31">
        <f t="shared" si="6"/>
        <v>41270</v>
      </c>
      <c r="M30" s="31">
        <f t="shared" si="6"/>
        <v>41301</v>
      </c>
      <c r="N30" s="31">
        <f t="shared" si="6"/>
        <v>41332</v>
      </c>
      <c r="O30" s="31">
        <f t="shared" si="6"/>
        <v>41360</v>
      </c>
      <c r="P30" s="31">
        <f t="shared" si="6"/>
        <v>41391</v>
      </c>
      <c r="Q30" s="31">
        <f t="shared" si="6"/>
        <v>41421</v>
      </c>
      <c r="R30" s="31">
        <f t="shared" si="6"/>
        <v>41452</v>
      </c>
      <c r="S30" s="3"/>
    </row>
    <row r="31" spans="1:19">
      <c r="B31" s="21" t="s">
        <v>25</v>
      </c>
      <c r="C31" s="23">
        <f>C27+39</f>
        <v>41403</v>
      </c>
      <c r="E31" s="31">
        <f>IF(MONTH(E30+1)=MONTH(E30),E30+1,"")</f>
        <v>41057</v>
      </c>
      <c r="F31" s="31">
        <f t="shared" ref="F31:R31" si="7">IF(MONTH(F30+1)=MONTH(F30),F30+1,"")</f>
        <v>41088</v>
      </c>
      <c r="G31" s="31">
        <f t="shared" si="7"/>
        <v>41118</v>
      </c>
      <c r="H31" s="31">
        <f t="shared" si="7"/>
        <v>41149</v>
      </c>
      <c r="I31" s="31">
        <f t="shared" si="7"/>
        <v>41180</v>
      </c>
      <c r="J31" s="31">
        <f t="shared" si="7"/>
        <v>41210</v>
      </c>
      <c r="K31" s="31">
        <f t="shared" si="7"/>
        <v>41241</v>
      </c>
      <c r="L31" s="31">
        <f t="shared" si="7"/>
        <v>41271</v>
      </c>
      <c r="M31" s="31">
        <f t="shared" si="7"/>
        <v>41302</v>
      </c>
      <c r="N31" s="31">
        <f t="shared" si="7"/>
        <v>41333</v>
      </c>
      <c r="O31" s="31">
        <f t="shared" si="7"/>
        <v>41361</v>
      </c>
      <c r="P31" s="31">
        <f t="shared" si="7"/>
        <v>41392</v>
      </c>
      <c r="Q31" s="31">
        <f t="shared" si="7"/>
        <v>41422</v>
      </c>
      <c r="R31" s="31">
        <f t="shared" si="7"/>
        <v>41453</v>
      </c>
      <c r="S31" s="3"/>
    </row>
    <row r="32" spans="1:19">
      <c r="B32" s="21" t="s">
        <v>26</v>
      </c>
      <c r="C32" s="23">
        <f>C27+49</f>
        <v>41413</v>
      </c>
      <c r="E32" s="31">
        <f t="shared" ref="E32:L34" si="8">IF(E31&lt;&gt;"",IF(MONTH(E31+1)=MONTH(E31),E31+1,""),"")</f>
        <v>41058</v>
      </c>
      <c r="F32" s="31">
        <f t="shared" si="8"/>
        <v>41089</v>
      </c>
      <c r="G32" s="31">
        <f t="shared" si="8"/>
        <v>41119</v>
      </c>
      <c r="H32" s="31">
        <f t="shared" si="8"/>
        <v>41150</v>
      </c>
      <c r="I32" s="31">
        <f t="shared" si="8"/>
        <v>41181</v>
      </c>
      <c r="J32" s="31">
        <f t="shared" si="8"/>
        <v>41211</v>
      </c>
      <c r="K32" s="31">
        <f t="shared" si="8"/>
        <v>41242</v>
      </c>
      <c r="L32" s="31">
        <f>IF(L31&lt;&gt;"",IF(MONTH(L31+1)=MONTH(L31),L31+1,""),"")</f>
        <v>41272</v>
      </c>
      <c r="M32" s="31">
        <f t="shared" ref="M32:R34" si="9">IF(M31&lt;&gt;"",IF(MONTH(M31+1)=MONTH(M31),M31+1,""),"")</f>
        <v>41303</v>
      </c>
      <c r="N32" s="31" t="str">
        <f t="shared" si="9"/>
        <v/>
      </c>
      <c r="O32" s="31">
        <f t="shared" si="9"/>
        <v>41362</v>
      </c>
      <c r="P32" s="31">
        <f t="shared" si="9"/>
        <v>41393</v>
      </c>
      <c r="Q32" s="31">
        <f t="shared" si="9"/>
        <v>41423</v>
      </c>
      <c r="R32" s="31">
        <f t="shared" si="9"/>
        <v>41454</v>
      </c>
      <c r="S32" s="3"/>
    </row>
    <row r="33" spans="2:19">
      <c r="B33" s="21" t="s">
        <v>27</v>
      </c>
      <c r="C33" s="23">
        <f>C32+1</f>
        <v>41414</v>
      </c>
      <c r="E33" s="31">
        <f t="shared" si="8"/>
        <v>41059</v>
      </c>
      <c r="F33" s="31">
        <f t="shared" si="8"/>
        <v>41090</v>
      </c>
      <c r="G33" s="31">
        <f t="shared" si="8"/>
        <v>41120</v>
      </c>
      <c r="H33" s="31">
        <f t="shared" si="8"/>
        <v>41151</v>
      </c>
      <c r="I33" s="31">
        <f t="shared" si="8"/>
        <v>41182</v>
      </c>
      <c r="J33" s="31">
        <f t="shared" si="8"/>
        <v>41212</v>
      </c>
      <c r="K33" s="31">
        <f t="shared" si="8"/>
        <v>41243</v>
      </c>
      <c r="L33" s="31">
        <f t="shared" si="8"/>
        <v>41273</v>
      </c>
      <c r="M33" s="31">
        <f t="shared" si="9"/>
        <v>41304</v>
      </c>
      <c r="N33" s="31" t="str">
        <f t="shared" si="9"/>
        <v/>
      </c>
      <c r="O33" s="31">
        <f t="shared" si="9"/>
        <v>41363</v>
      </c>
      <c r="P33" s="31">
        <f t="shared" si="9"/>
        <v>41394</v>
      </c>
      <c r="Q33" s="31">
        <f t="shared" si="9"/>
        <v>41424</v>
      </c>
      <c r="R33" s="31">
        <f t="shared" si="9"/>
        <v>41455</v>
      </c>
      <c r="S33" s="3"/>
    </row>
    <row r="34" spans="2:19">
      <c r="B34" s="21" t="s">
        <v>28</v>
      </c>
      <c r="C34" s="22">
        <f>DATE($C$25,7,14)</f>
        <v>41469</v>
      </c>
      <c r="E34" s="31">
        <f t="shared" si="8"/>
        <v>41060</v>
      </c>
      <c r="F34" s="31" t="str">
        <f t="shared" si="8"/>
        <v/>
      </c>
      <c r="G34" s="31">
        <f t="shared" si="8"/>
        <v>41121</v>
      </c>
      <c r="H34" s="31">
        <f t="shared" si="8"/>
        <v>41152</v>
      </c>
      <c r="I34" s="31" t="str">
        <f t="shared" si="8"/>
        <v/>
      </c>
      <c r="J34" s="31">
        <f t="shared" si="8"/>
        <v>41213</v>
      </c>
      <c r="K34" s="31" t="str">
        <f t="shared" si="8"/>
        <v/>
      </c>
      <c r="L34" s="31">
        <f t="shared" si="8"/>
        <v>41274</v>
      </c>
      <c r="M34" s="31">
        <f t="shared" si="9"/>
        <v>41305</v>
      </c>
      <c r="N34" s="31" t="str">
        <f t="shared" si="9"/>
        <v/>
      </c>
      <c r="O34" s="31">
        <f t="shared" si="9"/>
        <v>41364</v>
      </c>
      <c r="P34" s="31" t="str">
        <f t="shared" si="9"/>
        <v/>
      </c>
      <c r="Q34" s="31">
        <f t="shared" si="9"/>
        <v>41425</v>
      </c>
      <c r="R34" s="31" t="str">
        <f t="shared" si="9"/>
        <v/>
      </c>
      <c r="S34" s="3"/>
    </row>
    <row r="35" spans="2:19">
      <c r="B35" s="21" t="s">
        <v>29</v>
      </c>
      <c r="C35" s="22">
        <f>DATE($C$25,8,15)</f>
        <v>41501</v>
      </c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"/>
      <c r="R35" s="3"/>
      <c r="S35" s="3"/>
    </row>
    <row r="36" spans="2:19">
      <c r="B36" s="21" t="s">
        <v>30</v>
      </c>
      <c r="C36" s="22">
        <f>DATE($C$25,11,1)</f>
        <v>41579</v>
      </c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"/>
      <c r="R36" s="3"/>
      <c r="S36" s="3"/>
    </row>
    <row r="37" spans="2:19">
      <c r="B37" s="21" t="s">
        <v>31</v>
      </c>
      <c r="C37" s="22">
        <f>DATE($C$25,11,11)</f>
        <v>41589</v>
      </c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"/>
      <c r="R37" s="3"/>
      <c r="S37" s="3"/>
    </row>
    <row r="38" spans="2:19">
      <c r="B38" s="21" t="s">
        <v>32</v>
      </c>
      <c r="C38" s="22">
        <f>DATE($C$25,12,25)</f>
        <v>41633</v>
      </c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"/>
      <c r="R38" s="3"/>
      <c r="S38" s="3"/>
    </row>
    <row r="39" spans="2:19"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"/>
      <c r="R39" s="3"/>
      <c r="S39" s="3"/>
    </row>
    <row r="40" spans="2:19"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"/>
      <c r="R40" s="3"/>
      <c r="S40" s="3"/>
    </row>
    <row r="41" spans="2:19"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"/>
      <c r="R41" s="3"/>
      <c r="S41" s="3"/>
    </row>
    <row r="42" spans="2:19">
      <c r="B42" s="3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"/>
      <c r="R42" s="3"/>
      <c r="S42" s="3"/>
    </row>
    <row r="43" spans="2:19">
      <c r="B43" s="3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"/>
      <c r="R43" s="3"/>
      <c r="S43" s="3"/>
    </row>
    <row r="44" spans="2:19">
      <c r="B44" s="3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"/>
      <c r="R44" s="3"/>
      <c r="S44" s="3"/>
    </row>
    <row r="45" spans="2:19">
      <c r="C45" s="27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"/>
      <c r="R45" s="3"/>
      <c r="S45" s="3"/>
    </row>
    <row r="46" spans="2:19"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"/>
      <c r="R46" s="3"/>
      <c r="S46" s="3"/>
    </row>
    <row r="47" spans="2:19"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"/>
      <c r="R47" s="3"/>
      <c r="S47" s="3"/>
    </row>
    <row r="48" spans="2:19"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"/>
      <c r="R48" s="3"/>
      <c r="S48" s="3"/>
    </row>
    <row r="49" spans="1:19"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"/>
      <c r="R49" s="3"/>
      <c r="S49" s="3"/>
    </row>
    <row r="50" spans="1:19"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"/>
      <c r="R50" s="3"/>
      <c r="S50" s="3"/>
    </row>
    <row r="51" spans="1:19"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"/>
      <c r="R51" s="3"/>
      <c r="S51" s="3"/>
    </row>
    <row r="52" spans="1:19">
      <c r="B52" s="3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"/>
      <c r="R52" s="3"/>
      <c r="S52" s="3"/>
    </row>
    <row r="53" spans="1:19">
      <c r="A53" s="3">
        <f ca="1">YEAR(TODAY())-1</f>
        <v>2011</v>
      </c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"/>
      <c r="R53" s="3"/>
      <c r="S53" s="3"/>
    </row>
    <row r="54" spans="1:19">
      <c r="A54" s="3">
        <f ca="1">A53+1</f>
        <v>2012</v>
      </c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"/>
      <c r="R54" s="3"/>
      <c r="S54" s="3"/>
    </row>
    <row r="55" spans="1:19">
      <c r="A55" s="3">
        <f t="shared" ref="A55:A83" ca="1" si="10">A54+1</f>
        <v>2013</v>
      </c>
      <c r="E55" s="34"/>
      <c r="F55" s="34"/>
      <c r="G55" s="34"/>
      <c r="H55" s="34"/>
      <c r="I55" s="90"/>
      <c r="J55" s="34"/>
      <c r="K55" s="34"/>
      <c r="L55" s="34"/>
      <c r="M55" s="34"/>
      <c r="N55" s="34"/>
      <c r="O55" s="34"/>
      <c r="P55" s="34"/>
      <c r="Q55" s="3"/>
      <c r="R55" s="3"/>
      <c r="S55" s="3"/>
    </row>
    <row r="56" spans="1:19">
      <c r="A56" s="3">
        <f t="shared" ca="1" si="10"/>
        <v>2014</v>
      </c>
      <c r="E56" s="34"/>
      <c r="F56" s="34"/>
      <c r="G56" s="34"/>
      <c r="H56" s="34"/>
      <c r="I56" s="90"/>
      <c r="J56" s="34"/>
      <c r="K56" s="34"/>
      <c r="L56" s="34"/>
      <c r="M56" s="34"/>
      <c r="N56" s="34"/>
      <c r="O56" s="34"/>
      <c r="P56" s="34"/>
      <c r="Q56" s="3"/>
      <c r="R56" s="3"/>
      <c r="S56" s="3"/>
    </row>
    <row r="57" spans="1:19">
      <c r="A57" s="3">
        <f t="shared" ca="1" si="10"/>
        <v>2015</v>
      </c>
      <c r="E57" s="34"/>
      <c r="F57" s="34"/>
      <c r="G57" s="34"/>
      <c r="H57" s="34"/>
      <c r="I57" s="90"/>
      <c r="J57" s="34"/>
      <c r="K57" s="34"/>
      <c r="L57" s="34"/>
      <c r="M57" s="34"/>
      <c r="N57" s="34"/>
      <c r="O57" s="34"/>
      <c r="P57" s="34"/>
      <c r="Q57" s="3"/>
      <c r="R57" s="3"/>
      <c r="S57" s="3"/>
    </row>
    <row r="58" spans="1:19">
      <c r="A58" s="3">
        <f t="shared" ca="1" si="10"/>
        <v>2016</v>
      </c>
      <c r="E58" s="34"/>
      <c r="F58" s="34"/>
      <c r="G58" s="34"/>
      <c r="H58" s="34"/>
      <c r="I58" s="90"/>
      <c r="J58" s="34"/>
      <c r="K58" s="34"/>
      <c r="L58" s="34"/>
      <c r="M58" s="34"/>
      <c r="N58" s="34"/>
      <c r="O58" s="34"/>
      <c r="P58" s="34"/>
      <c r="Q58" s="3"/>
      <c r="R58" s="3"/>
      <c r="S58" s="3"/>
    </row>
    <row r="59" spans="1:19">
      <c r="A59" s="3">
        <f t="shared" ca="1" si="10"/>
        <v>2017</v>
      </c>
      <c r="E59" s="34"/>
      <c r="F59" s="34"/>
      <c r="G59" s="34"/>
      <c r="H59" s="34"/>
      <c r="I59" s="90"/>
      <c r="J59" s="34"/>
      <c r="K59" s="34"/>
      <c r="L59" s="34"/>
      <c r="M59" s="34"/>
      <c r="N59" s="34"/>
      <c r="O59" s="34"/>
      <c r="P59" s="34"/>
      <c r="Q59" s="3"/>
      <c r="R59" s="3"/>
      <c r="S59" s="3"/>
    </row>
    <row r="60" spans="1:19">
      <c r="A60" s="3">
        <f t="shared" ca="1" si="10"/>
        <v>2018</v>
      </c>
      <c r="E60" s="34"/>
      <c r="F60" s="34"/>
      <c r="G60" s="34"/>
      <c r="H60" s="34"/>
      <c r="I60" s="90"/>
      <c r="J60" s="34"/>
      <c r="K60" s="34"/>
      <c r="L60" s="34"/>
      <c r="M60" s="34"/>
      <c r="N60" s="34"/>
      <c r="O60" s="34"/>
      <c r="P60" s="34"/>
      <c r="Q60" s="3"/>
      <c r="R60" s="3"/>
      <c r="S60" s="3"/>
    </row>
    <row r="61" spans="1:19">
      <c r="A61" s="3">
        <f t="shared" ca="1" si="10"/>
        <v>2019</v>
      </c>
      <c r="E61" s="34"/>
      <c r="F61" s="34"/>
      <c r="G61" s="34"/>
      <c r="H61" s="34"/>
      <c r="I61" s="90"/>
      <c r="J61" s="34"/>
      <c r="K61" s="34"/>
      <c r="L61" s="34"/>
      <c r="M61" s="34"/>
      <c r="N61" s="34"/>
      <c r="O61" s="34"/>
      <c r="P61" s="34"/>
      <c r="Q61" s="3"/>
      <c r="R61" s="3"/>
      <c r="S61" s="3"/>
    </row>
    <row r="62" spans="1:19">
      <c r="A62" s="3">
        <f t="shared" ca="1" si="10"/>
        <v>2020</v>
      </c>
      <c r="E62" s="34"/>
      <c r="F62" s="34"/>
      <c r="G62" s="34"/>
      <c r="H62" s="34"/>
      <c r="I62" s="90"/>
      <c r="J62" s="34"/>
      <c r="K62" s="34"/>
      <c r="L62" s="34"/>
      <c r="M62" s="34"/>
      <c r="N62" s="34"/>
      <c r="O62" s="34"/>
      <c r="P62" s="34"/>
      <c r="Q62" s="3"/>
      <c r="R62" s="3"/>
      <c r="S62" s="3"/>
    </row>
    <row r="63" spans="1:19">
      <c r="A63" s="3">
        <f t="shared" ca="1" si="10"/>
        <v>2021</v>
      </c>
      <c r="E63" s="34"/>
      <c r="F63" s="34"/>
      <c r="G63" s="34"/>
      <c r="H63" s="34"/>
      <c r="I63" s="90"/>
      <c r="J63" s="34"/>
      <c r="K63" s="34"/>
      <c r="L63" s="34"/>
      <c r="M63" s="34"/>
      <c r="N63" s="34"/>
      <c r="O63" s="34"/>
      <c r="P63" s="34"/>
      <c r="Q63" s="3"/>
      <c r="R63" s="3"/>
      <c r="S63" s="3"/>
    </row>
    <row r="64" spans="1:19">
      <c r="A64" s="3">
        <f t="shared" ca="1" si="10"/>
        <v>2022</v>
      </c>
      <c r="E64" s="34"/>
      <c r="F64" s="34"/>
      <c r="G64" s="34"/>
      <c r="H64" s="34"/>
      <c r="I64" s="90"/>
      <c r="J64" s="34"/>
      <c r="K64" s="34"/>
      <c r="L64" s="34"/>
      <c r="M64" s="34"/>
      <c r="N64" s="34"/>
      <c r="O64" s="34"/>
      <c r="P64" s="34"/>
      <c r="Q64" s="3"/>
      <c r="R64" s="3"/>
      <c r="S64" s="3"/>
    </row>
    <row r="65" spans="1:19">
      <c r="A65" s="3">
        <f t="shared" ca="1" si="10"/>
        <v>2023</v>
      </c>
      <c r="E65" s="34"/>
      <c r="F65" s="34"/>
      <c r="G65" s="34"/>
      <c r="H65" s="34"/>
      <c r="I65" s="90"/>
      <c r="J65" s="34"/>
      <c r="K65" s="34"/>
      <c r="L65" s="34"/>
      <c r="M65" s="34"/>
      <c r="N65" s="34"/>
      <c r="O65" s="34"/>
      <c r="P65" s="34"/>
      <c r="Q65" s="3"/>
      <c r="R65" s="3"/>
      <c r="S65" s="3"/>
    </row>
    <row r="66" spans="1:19">
      <c r="A66" s="3">
        <f t="shared" ca="1" si="10"/>
        <v>2024</v>
      </c>
      <c r="E66" s="34"/>
      <c r="F66" s="34"/>
      <c r="G66" s="34"/>
      <c r="H66" s="34"/>
      <c r="I66" s="90"/>
      <c r="J66" s="34"/>
      <c r="K66" s="34"/>
      <c r="L66" s="34"/>
      <c r="M66" s="34"/>
      <c r="N66" s="34"/>
      <c r="O66" s="34"/>
      <c r="P66" s="34"/>
      <c r="Q66" s="3"/>
      <c r="R66" s="3"/>
      <c r="S66" s="3"/>
    </row>
    <row r="67" spans="1:19">
      <c r="A67" s="3">
        <f t="shared" ca="1" si="10"/>
        <v>2025</v>
      </c>
      <c r="E67" s="34"/>
      <c r="F67" s="34"/>
      <c r="G67" s="34"/>
      <c r="H67" s="34"/>
      <c r="I67" s="91"/>
      <c r="J67" s="34"/>
      <c r="K67" s="34"/>
      <c r="L67" s="34"/>
      <c r="M67" s="34"/>
      <c r="N67" s="34"/>
      <c r="O67" s="34"/>
      <c r="P67" s="34"/>
      <c r="Q67" s="3"/>
      <c r="R67" s="3"/>
      <c r="S67" s="3"/>
    </row>
    <row r="68" spans="1:19">
      <c r="A68" s="3">
        <f t="shared" ca="1" si="10"/>
        <v>2026</v>
      </c>
      <c r="E68" s="34"/>
      <c r="F68" s="34"/>
      <c r="G68" s="34"/>
      <c r="H68" s="34"/>
      <c r="I68" s="91"/>
      <c r="J68" s="34"/>
      <c r="K68" s="34"/>
      <c r="L68" s="34"/>
      <c r="M68" s="34"/>
      <c r="N68" s="34"/>
      <c r="O68" s="34"/>
      <c r="P68" s="34"/>
      <c r="Q68" s="3"/>
      <c r="R68" s="3"/>
      <c r="S68" s="3"/>
    </row>
    <row r="69" spans="1:19">
      <c r="A69" s="3">
        <f t="shared" ca="1" si="10"/>
        <v>2027</v>
      </c>
      <c r="E69" s="34"/>
      <c r="F69" s="34"/>
      <c r="G69" s="34"/>
      <c r="H69" s="34"/>
      <c r="I69" s="91"/>
      <c r="J69" s="34"/>
      <c r="K69" s="34"/>
      <c r="L69" s="34"/>
      <c r="M69" s="34"/>
      <c r="N69" s="34"/>
      <c r="O69" s="34"/>
      <c r="P69" s="34"/>
      <c r="Q69" s="3"/>
      <c r="R69" s="3"/>
      <c r="S69" s="3"/>
    </row>
    <row r="70" spans="1:19">
      <c r="A70" s="3">
        <f t="shared" ca="1" si="10"/>
        <v>2028</v>
      </c>
      <c r="E70" s="34"/>
      <c r="F70" s="34"/>
      <c r="G70" s="34"/>
      <c r="H70" s="34"/>
      <c r="I70" s="91"/>
      <c r="J70" s="34"/>
      <c r="K70" s="34"/>
      <c r="L70" s="34"/>
      <c r="M70" s="34"/>
      <c r="N70" s="34"/>
      <c r="O70" s="34"/>
      <c r="P70" s="34"/>
      <c r="Q70" s="3"/>
      <c r="R70" s="3"/>
      <c r="S70" s="3"/>
    </row>
    <row r="71" spans="1:19">
      <c r="A71" s="3">
        <f t="shared" ca="1" si="10"/>
        <v>2029</v>
      </c>
      <c r="E71" s="34"/>
      <c r="F71" s="34"/>
      <c r="G71" s="34"/>
      <c r="H71" s="34"/>
      <c r="I71" s="91"/>
      <c r="J71" s="34"/>
      <c r="K71" s="34"/>
      <c r="L71" s="34"/>
      <c r="M71" s="34"/>
      <c r="N71" s="34"/>
      <c r="O71" s="34"/>
      <c r="P71" s="34"/>
      <c r="Q71" s="3"/>
      <c r="R71" s="3"/>
      <c r="S71" s="3"/>
    </row>
    <row r="72" spans="1:19">
      <c r="A72" s="3">
        <f t="shared" ca="1" si="10"/>
        <v>2030</v>
      </c>
      <c r="E72" s="34"/>
      <c r="F72" s="34"/>
      <c r="G72" s="34"/>
      <c r="H72" s="34"/>
      <c r="I72" s="91"/>
      <c r="J72" s="34"/>
      <c r="K72" s="34"/>
      <c r="L72" s="34"/>
      <c r="M72" s="34"/>
      <c r="N72" s="34"/>
      <c r="O72" s="34"/>
      <c r="P72" s="34"/>
      <c r="Q72" s="3"/>
      <c r="R72" s="3"/>
      <c r="S72" s="3"/>
    </row>
    <row r="73" spans="1:19">
      <c r="A73" s="3">
        <f t="shared" ca="1" si="10"/>
        <v>2031</v>
      </c>
      <c r="E73" s="34"/>
      <c r="F73" s="34"/>
      <c r="G73" s="34"/>
      <c r="H73" s="34"/>
      <c r="I73" s="89"/>
      <c r="J73" s="34"/>
      <c r="K73" s="34"/>
      <c r="L73" s="34"/>
      <c r="M73" s="34"/>
      <c r="N73" s="34"/>
      <c r="O73" s="34"/>
      <c r="P73" s="34"/>
      <c r="Q73" s="3"/>
      <c r="R73" s="3"/>
      <c r="S73" s="3"/>
    </row>
    <row r="74" spans="1:19">
      <c r="A74" s="3">
        <f t="shared" ca="1" si="10"/>
        <v>2032</v>
      </c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"/>
      <c r="R74" s="3"/>
      <c r="S74" s="3"/>
    </row>
    <row r="75" spans="1:19">
      <c r="A75" s="3">
        <f t="shared" ca="1" si="10"/>
        <v>2033</v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"/>
      <c r="R75" s="3"/>
      <c r="S75" s="3"/>
    </row>
    <row r="76" spans="1:19">
      <c r="A76" s="3">
        <f t="shared" ca="1" si="10"/>
        <v>2034</v>
      </c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"/>
      <c r="R76" s="3"/>
      <c r="S76" s="3"/>
    </row>
    <row r="77" spans="1:19">
      <c r="A77" s="3">
        <f t="shared" ca="1" si="10"/>
        <v>2035</v>
      </c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"/>
      <c r="R77" s="3"/>
      <c r="S77" s="3"/>
    </row>
    <row r="78" spans="1:19">
      <c r="A78" s="3">
        <f t="shared" ca="1" si="10"/>
        <v>2036</v>
      </c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"/>
      <c r="R78" s="3"/>
      <c r="S78" s="3"/>
    </row>
    <row r="79" spans="1:19">
      <c r="A79" s="3">
        <f t="shared" ca="1" si="10"/>
        <v>2037</v>
      </c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"/>
      <c r="R79" s="3"/>
      <c r="S79" s="3"/>
    </row>
    <row r="80" spans="1:19">
      <c r="A80" s="3">
        <f t="shared" ca="1" si="10"/>
        <v>2038</v>
      </c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"/>
      <c r="R80" s="3"/>
      <c r="S80" s="3"/>
    </row>
    <row r="81" spans="1:19">
      <c r="A81" s="3">
        <f t="shared" ca="1" si="10"/>
        <v>2039</v>
      </c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"/>
      <c r="R81" s="3"/>
      <c r="S81" s="3"/>
    </row>
    <row r="82" spans="1:19">
      <c r="A82" s="3">
        <f t="shared" ca="1" si="10"/>
        <v>2040</v>
      </c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"/>
      <c r="R82" s="3"/>
      <c r="S82" s="3"/>
    </row>
    <row r="83" spans="1:19">
      <c r="A83" s="3">
        <f t="shared" ca="1" si="10"/>
        <v>2041</v>
      </c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"/>
      <c r="R83" s="3"/>
      <c r="S83" s="3"/>
    </row>
    <row r="84" spans="1:19"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"/>
      <c r="R84" s="3"/>
      <c r="S84" s="3"/>
    </row>
    <row r="85" spans="1:19">
      <c r="E85" s="34"/>
      <c r="F85" s="34"/>
      <c r="G85" s="34"/>
      <c r="H85" s="34"/>
      <c r="J85" s="34"/>
      <c r="K85" s="34"/>
      <c r="L85" s="34"/>
      <c r="M85" s="34"/>
      <c r="N85" s="34"/>
      <c r="O85" s="34"/>
      <c r="P85" s="34"/>
      <c r="Q85" s="3"/>
      <c r="R85" s="3"/>
      <c r="S85" s="3"/>
    </row>
  </sheetData>
  <phoneticPr fontId="0" type="noConversion"/>
  <conditionalFormatting sqref="E4:R34">
    <cfRule type="expression" dxfId="98" priority="2" stopIfTrue="1">
      <formula>WEEKDAY(E4,2)=7</formula>
    </cfRule>
    <cfRule type="expression" dxfId="97" priority="3" stopIfTrue="1">
      <formula>WEEKDAY(E4,2)=1</formula>
    </cfRule>
  </conditionalFormatting>
  <conditionalFormatting sqref="E2:R2">
    <cfRule type="expression" dxfId="96" priority="1" stopIfTrue="1">
      <formula>E2&lt;&gt;""</formula>
    </cfRule>
  </conditionalFormatting>
  <dataValidations xWindow="902" yWindow="892" count="2">
    <dataValidation type="list" allowBlank="1" showErrorMessage="1" errorTitle="Erreur !!!" error="Choisissez dans la liste proposée" promptTitle="Année du Planning" prompt="Choisissez dans la liste déroulante" sqref="C4">
      <formula1>$A$53:$A$83</formula1>
    </dataValidation>
    <dataValidation type="whole" allowBlank="1" showInputMessage="1" showErrorMessage="1" errorTitle="Le mois n'est pas valide !" error="Choisir entre 1 et 12" promptTitle="Mois du Planning" prompt="entre 1 et 12" sqref="C6">
      <formula1>1</formula1>
      <formula2>12</formula2>
    </dataValidation>
  </dataValidations>
  <pageMargins left="0.30833333333333335" right="0.23333333333333334" top="0.53333333333333333" bottom="0.5" header="0.3" footer="0.3"/>
  <pageSetup paperSize="9" orientation="portrait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 r:id="rId3"/>
  <legacyDrawingHF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indexed="40"/>
    <pageSetUpPr fitToPage="1"/>
  </sheetPr>
  <dimension ref="A2:FT1176"/>
  <sheetViews>
    <sheetView showRowColHeaders="0" tabSelected="1" zoomScale="85" zoomScaleNormal="85" zoomScalePageLayoutView="5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M10" sqref="M10"/>
    </sheetView>
  </sheetViews>
  <sheetFormatPr baseColWidth="10" defaultColWidth="149.44140625" defaultRowHeight="13.2"/>
  <cols>
    <col min="1" max="1" width="3.5546875" style="46" customWidth="1"/>
    <col min="2" max="2" width="31.33203125" style="47" customWidth="1"/>
    <col min="3" max="4" width="7.33203125" style="48" hidden="1" customWidth="1"/>
    <col min="5" max="9" width="7.33203125" style="48" customWidth="1"/>
    <col min="10" max="11" width="7.33203125" style="48" hidden="1" customWidth="1"/>
    <col min="12" max="16" width="7.33203125" style="48" customWidth="1"/>
    <col min="17" max="18" width="7.33203125" style="48" hidden="1" customWidth="1"/>
    <col min="19" max="23" width="7.33203125" style="48" customWidth="1"/>
    <col min="24" max="25" width="7.33203125" style="48" hidden="1" customWidth="1"/>
    <col min="26" max="30" width="7.33203125" style="48" customWidth="1"/>
    <col min="31" max="32" width="7.33203125" style="48" hidden="1" customWidth="1"/>
    <col min="33" max="33" width="7.33203125" style="48" customWidth="1"/>
    <col min="34" max="34" width="1.6640625" style="48" customWidth="1"/>
    <col min="35" max="35" width="8.6640625" style="48" customWidth="1"/>
    <col min="36" max="36" width="12.6640625" style="48" bestFit="1" customWidth="1"/>
    <col min="37" max="37" width="16.33203125" style="48" bestFit="1" customWidth="1"/>
    <col min="38" max="171" width="3.33203125" style="48" customWidth="1"/>
    <col min="172" max="172" width="5.6640625" style="48" customWidth="1"/>
    <col min="173" max="173" width="1.33203125" style="48" customWidth="1"/>
    <col min="174" max="175" width="3.33203125" style="48" hidden="1" customWidth="1"/>
    <col min="176" max="176" width="9.5546875" style="49" bestFit="1" customWidth="1"/>
    <col min="177" max="199" width="149.44140625" style="48" customWidth="1"/>
    <col min="200" max="16384" width="149.44140625" style="48"/>
  </cols>
  <sheetData>
    <row r="2" spans="1:176" s="53" customFormat="1" ht="33">
      <c r="A2" s="95">
        <f>MoisCourant</f>
        <v>41153</v>
      </c>
      <c r="B2" s="51" t="s">
        <v>89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92"/>
      <c r="AA2" s="52"/>
      <c r="AB2" s="52"/>
      <c r="AC2" s="52"/>
      <c r="AD2" s="52"/>
      <c r="AE2" s="52"/>
      <c r="AF2" s="52"/>
      <c r="AG2" s="52"/>
      <c r="FT2" s="54"/>
    </row>
    <row r="3" spans="1:176" s="55" customFormat="1" ht="18">
      <c r="A3" s="50"/>
      <c r="B3" s="105">
        <v>41153</v>
      </c>
      <c r="C3" s="70">
        <f>B3</f>
        <v>41153</v>
      </c>
      <c r="D3" s="70">
        <f t="shared" ref="D3:AG3" si="0">D4</f>
        <v>41154</v>
      </c>
      <c r="E3" s="70">
        <f t="shared" si="0"/>
        <v>41155</v>
      </c>
      <c r="F3" s="70">
        <f t="shared" si="0"/>
        <v>41156</v>
      </c>
      <c r="G3" s="70">
        <f t="shared" si="0"/>
        <v>41157</v>
      </c>
      <c r="H3" s="70">
        <f t="shared" si="0"/>
        <v>41158</v>
      </c>
      <c r="I3" s="70">
        <f t="shared" si="0"/>
        <v>41159</v>
      </c>
      <c r="J3" s="70">
        <f t="shared" si="0"/>
        <v>41160</v>
      </c>
      <c r="K3" s="70">
        <f t="shared" si="0"/>
        <v>41161</v>
      </c>
      <c r="L3" s="70">
        <f t="shared" si="0"/>
        <v>41162</v>
      </c>
      <c r="M3" s="70">
        <f t="shared" si="0"/>
        <v>41163</v>
      </c>
      <c r="N3" s="70">
        <f t="shared" si="0"/>
        <v>41164</v>
      </c>
      <c r="O3" s="70">
        <f t="shared" si="0"/>
        <v>41165</v>
      </c>
      <c r="P3" s="70">
        <f t="shared" si="0"/>
        <v>41166</v>
      </c>
      <c r="Q3" s="70">
        <f t="shared" si="0"/>
        <v>41167</v>
      </c>
      <c r="R3" s="70">
        <f t="shared" si="0"/>
        <v>41168</v>
      </c>
      <c r="S3" s="70">
        <f t="shared" si="0"/>
        <v>41169</v>
      </c>
      <c r="T3" s="70">
        <f t="shared" si="0"/>
        <v>41170</v>
      </c>
      <c r="U3" s="70">
        <f t="shared" si="0"/>
        <v>41171</v>
      </c>
      <c r="V3" s="70">
        <f t="shared" si="0"/>
        <v>41172</v>
      </c>
      <c r="W3" s="70">
        <f t="shared" si="0"/>
        <v>41173</v>
      </c>
      <c r="X3" s="70">
        <f t="shared" si="0"/>
        <v>41174</v>
      </c>
      <c r="Y3" s="70">
        <f t="shared" si="0"/>
        <v>41175</v>
      </c>
      <c r="Z3" s="70">
        <f t="shared" si="0"/>
        <v>41176</v>
      </c>
      <c r="AA3" s="70">
        <f t="shared" si="0"/>
        <v>41177</v>
      </c>
      <c r="AB3" s="70">
        <f t="shared" si="0"/>
        <v>41178</v>
      </c>
      <c r="AC3" s="70">
        <f t="shared" si="0"/>
        <v>41179</v>
      </c>
      <c r="AD3" s="70">
        <f t="shared" si="0"/>
        <v>41180</v>
      </c>
      <c r="AE3" s="70">
        <f t="shared" si="0"/>
        <v>41181</v>
      </c>
      <c r="AF3" s="70">
        <f t="shared" si="0"/>
        <v>41182</v>
      </c>
      <c r="AG3" s="70">
        <f t="shared" si="0"/>
        <v>41183</v>
      </c>
      <c r="FT3" s="56"/>
    </row>
    <row r="4" spans="1:176" s="55" customFormat="1" ht="18.600000000000001" thickBot="1">
      <c r="A4" s="50"/>
      <c r="B4" s="106"/>
      <c r="C4" s="57">
        <f>B3</f>
        <v>41153</v>
      </c>
      <c r="D4" s="57">
        <f>C4+1</f>
        <v>41154</v>
      </c>
      <c r="E4" s="57">
        <f t="shared" ref="E4:AC4" si="1">D4+1</f>
        <v>41155</v>
      </c>
      <c r="F4" s="57">
        <f t="shared" si="1"/>
        <v>41156</v>
      </c>
      <c r="G4" s="57">
        <f t="shared" si="1"/>
        <v>41157</v>
      </c>
      <c r="H4" s="57">
        <f t="shared" si="1"/>
        <v>41158</v>
      </c>
      <c r="I4" s="57">
        <f t="shared" si="1"/>
        <v>41159</v>
      </c>
      <c r="J4" s="57">
        <f t="shared" si="1"/>
        <v>41160</v>
      </c>
      <c r="K4" s="57">
        <f t="shared" si="1"/>
        <v>41161</v>
      </c>
      <c r="L4" s="57">
        <f t="shared" si="1"/>
        <v>41162</v>
      </c>
      <c r="M4" s="57">
        <f t="shared" si="1"/>
        <v>41163</v>
      </c>
      <c r="N4" s="57">
        <f t="shared" si="1"/>
        <v>41164</v>
      </c>
      <c r="O4" s="57">
        <f t="shared" si="1"/>
        <v>41165</v>
      </c>
      <c r="P4" s="57">
        <f t="shared" si="1"/>
        <v>41166</v>
      </c>
      <c r="Q4" s="57">
        <f t="shared" si="1"/>
        <v>41167</v>
      </c>
      <c r="R4" s="57">
        <f t="shared" si="1"/>
        <v>41168</v>
      </c>
      <c r="S4" s="57">
        <f t="shared" si="1"/>
        <v>41169</v>
      </c>
      <c r="T4" s="57">
        <f t="shared" si="1"/>
        <v>41170</v>
      </c>
      <c r="U4" s="57">
        <f t="shared" si="1"/>
        <v>41171</v>
      </c>
      <c r="V4" s="57">
        <f t="shared" si="1"/>
        <v>41172</v>
      </c>
      <c r="W4" s="57">
        <f t="shared" si="1"/>
        <v>41173</v>
      </c>
      <c r="X4" s="57">
        <f t="shared" si="1"/>
        <v>41174</v>
      </c>
      <c r="Y4" s="57">
        <f t="shared" si="1"/>
        <v>41175</v>
      </c>
      <c r="Z4" s="57">
        <f t="shared" si="1"/>
        <v>41176</v>
      </c>
      <c r="AA4" s="57">
        <f t="shared" si="1"/>
        <v>41177</v>
      </c>
      <c r="AB4" s="57">
        <f t="shared" si="1"/>
        <v>41178</v>
      </c>
      <c r="AC4" s="57">
        <f t="shared" si="1"/>
        <v>41179</v>
      </c>
      <c r="AD4" s="57">
        <f>AC4+1</f>
        <v>41180</v>
      </c>
      <c r="AE4" s="57">
        <f>AD4+1</f>
        <v>41181</v>
      </c>
      <c r="AF4" s="57">
        <f>AE4+1</f>
        <v>41182</v>
      </c>
      <c r="AG4" s="57">
        <f>AF4+1</f>
        <v>41183</v>
      </c>
      <c r="FQ4" s="58">
        <f>[1]CODES!A2</f>
        <v>0</v>
      </c>
      <c r="FT4" s="59"/>
    </row>
    <row r="5" spans="1:176" s="55" customFormat="1" ht="18">
      <c r="A5" s="50"/>
      <c r="B5" s="83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8"/>
      <c r="FT5" s="56"/>
    </row>
    <row r="6" spans="1:176" s="55" customFormat="1" ht="18">
      <c r="A6" s="50"/>
      <c r="B6" s="96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8"/>
      <c r="FT6" s="56"/>
    </row>
    <row r="7" spans="1:176" s="55" customFormat="1" ht="18">
      <c r="A7" s="50"/>
      <c r="B7" s="84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80"/>
      <c r="FT7" s="56"/>
    </row>
    <row r="8" spans="1:176" s="55" customFormat="1" ht="18.600000000000001" thickBot="1">
      <c r="A8" s="50"/>
      <c r="B8" s="85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2"/>
      <c r="FT8" s="56"/>
    </row>
    <row r="9" spans="1:176" s="55" customFormat="1" ht="18">
      <c r="A9" s="50"/>
      <c r="B9" s="73" t="s">
        <v>66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8"/>
      <c r="AI9" s="99" t="s">
        <v>47</v>
      </c>
      <c r="AJ9" s="99" t="s">
        <v>1</v>
      </c>
      <c r="AK9" s="99" t="s">
        <v>0</v>
      </c>
      <c r="FT9" s="60">
        <f>[1]MENU!C13</f>
        <v>41640</v>
      </c>
    </row>
    <row r="10" spans="1:176" s="55" customFormat="1" ht="18">
      <c r="A10" s="50"/>
      <c r="B10" s="76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80"/>
      <c r="AI10" s="35" t="s">
        <v>48</v>
      </c>
      <c r="AJ10" s="35" t="s">
        <v>2</v>
      </c>
      <c r="AK10" s="35" t="s">
        <v>0</v>
      </c>
      <c r="AL10" s="55">
        <v>1</v>
      </c>
      <c r="FT10" s="60">
        <f>[1]MENU!C14</f>
        <v>41749</v>
      </c>
    </row>
    <row r="11" spans="1:176" s="55" customFormat="1" ht="18.600000000000001" thickBot="1">
      <c r="A11" s="50"/>
      <c r="B11" s="74" t="s">
        <v>103</v>
      </c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2"/>
      <c r="AI11" s="36" t="s">
        <v>49</v>
      </c>
      <c r="AJ11" s="36" t="s">
        <v>3</v>
      </c>
      <c r="AK11" s="36" t="s">
        <v>0</v>
      </c>
      <c r="AL11" s="55">
        <v>2</v>
      </c>
      <c r="FT11" s="60">
        <f>Menu!C11</f>
        <v>40909</v>
      </c>
    </row>
    <row r="12" spans="1:176" s="55" customFormat="1" ht="18">
      <c r="A12" s="50"/>
      <c r="B12" s="83" t="s">
        <v>67</v>
      </c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8"/>
      <c r="AI12" s="37" t="s">
        <v>40</v>
      </c>
      <c r="AJ12" s="37" t="s">
        <v>5</v>
      </c>
      <c r="AK12" s="37" t="s">
        <v>4</v>
      </c>
      <c r="AL12" s="55">
        <v>3</v>
      </c>
      <c r="FT12" s="60">
        <f>Menu!C14</f>
        <v>41030</v>
      </c>
    </row>
    <row r="13" spans="1:176" s="55" customFormat="1" ht="18">
      <c r="A13" s="50"/>
      <c r="B13" s="84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80"/>
      <c r="AI13" s="37" t="s">
        <v>41</v>
      </c>
      <c r="AJ13" s="37" t="s">
        <v>6</v>
      </c>
      <c r="AK13" s="37" t="s">
        <v>4</v>
      </c>
      <c r="AL13" s="55">
        <v>4</v>
      </c>
      <c r="FT13" s="60">
        <f>Menu!C15</f>
        <v>41037</v>
      </c>
    </row>
    <row r="14" spans="1:176" s="55" customFormat="1" ht="18.600000000000001" thickBot="1">
      <c r="A14" s="50"/>
      <c r="B14" s="85" t="s">
        <v>64</v>
      </c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2"/>
      <c r="AI14" s="38" t="s">
        <v>42</v>
      </c>
      <c r="AJ14" s="38" t="s">
        <v>7</v>
      </c>
      <c r="AK14" s="38" t="s">
        <v>4</v>
      </c>
      <c r="AL14" s="55">
        <v>5</v>
      </c>
      <c r="FT14" s="60">
        <f>Menu!C16</f>
        <v>41046</v>
      </c>
    </row>
    <row r="15" spans="1:176" s="55" customFormat="1" ht="18">
      <c r="A15" s="50"/>
      <c r="B15" s="83" t="s">
        <v>68</v>
      </c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8"/>
      <c r="AI15" s="38" t="s">
        <v>43</v>
      </c>
      <c r="AJ15" s="38" t="s">
        <v>8</v>
      </c>
      <c r="AK15" s="38" t="s">
        <v>4</v>
      </c>
      <c r="AL15" s="55">
        <v>6</v>
      </c>
      <c r="FT15" s="60">
        <f>Menu!C17</f>
        <v>41056</v>
      </c>
    </row>
    <row r="16" spans="1:176" s="55" customFormat="1" ht="18">
      <c r="A16" s="50"/>
      <c r="B16" s="84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80"/>
      <c r="AI16" s="38" t="s">
        <v>44</v>
      </c>
      <c r="AJ16" s="38" t="s">
        <v>9</v>
      </c>
      <c r="AK16" s="38" t="s">
        <v>4</v>
      </c>
      <c r="AL16" s="55">
        <v>7</v>
      </c>
      <c r="FT16" s="60">
        <f>Menu!C18</f>
        <v>41057</v>
      </c>
    </row>
    <row r="17" spans="1:176" s="55" customFormat="1" ht="18.600000000000001" thickBot="1">
      <c r="A17" s="50"/>
      <c r="B17" s="85" t="s">
        <v>64</v>
      </c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2"/>
      <c r="AI17" s="38" t="s">
        <v>45</v>
      </c>
      <c r="AJ17" s="38" t="s">
        <v>10</v>
      </c>
      <c r="AK17" s="38" t="s">
        <v>4</v>
      </c>
      <c r="AL17" s="55">
        <v>8</v>
      </c>
      <c r="FT17" s="60">
        <f>Menu!C19</f>
        <v>41104</v>
      </c>
    </row>
    <row r="18" spans="1:176" s="55" customFormat="1" ht="18">
      <c r="A18" s="50"/>
      <c r="B18" s="83" t="s">
        <v>69</v>
      </c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8"/>
      <c r="AI18" s="38" t="s">
        <v>46</v>
      </c>
      <c r="AJ18" s="38" t="s">
        <v>11</v>
      </c>
      <c r="AK18" s="38" t="s">
        <v>4</v>
      </c>
      <c r="AL18" s="55">
        <v>9</v>
      </c>
      <c r="FT18" s="60">
        <f>Menu!C20</f>
        <v>41136</v>
      </c>
    </row>
    <row r="19" spans="1:176" s="55" customFormat="1" ht="18">
      <c r="A19" s="50"/>
      <c r="B19" s="84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80"/>
      <c r="AI19" s="39" t="s">
        <v>50</v>
      </c>
      <c r="AJ19" s="39" t="s">
        <v>1</v>
      </c>
      <c r="AK19" s="39" t="s">
        <v>102</v>
      </c>
      <c r="AL19" s="55">
        <v>10</v>
      </c>
      <c r="FT19" s="60">
        <f>Menu!C21</f>
        <v>41214</v>
      </c>
    </row>
    <row r="20" spans="1:176" s="55" customFormat="1" ht="18.600000000000001" thickBot="1">
      <c r="A20" s="50"/>
      <c r="B20" s="85" t="s">
        <v>64</v>
      </c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2"/>
      <c r="AI20" s="40" t="s">
        <v>51</v>
      </c>
      <c r="AJ20" s="40" t="s">
        <v>12</v>
      </c>
      <c r="AK20" s="40" t="s">
        <v>102</v>
      </c>
      <c r="AL20" s="55">
        <v>11</v>
      </c>
      <c r="FT20" s="60">
        <f>Menu!C22</f>
        <v>41224</v>
      </c>
    </row>
    <row r="21" spans="1:176" s="55" customFormat="1" ht="18">
      <c r="A21" s="50"/>
      <c r="B21" s="83" t="s">
        <v>70</v>
      </c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8"/>
      <c r="AI21" s="40" t="s">
        <v>52</v>
      </c>
      <c r="AJ21" s="40" t="s">
        <v>94</v>
      </c>
      <c r="AK21" s="40" t="s">
        <v>102</v>
      </c>
      <c r="AL21" s="55">
        <v>12</v>
      </c>
      <c r="FT21" s="60">
        <f>Menu!C23</f>
        <v>41268</v>
      </c>
    </row>
    <row r="22" spans="1:176" s="55" customFormat="1" ht="18">
      <c r="A22" s="50"/>
      <c r="B22" s="84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80"/>
      <c r="AI22" s="41" t="s">
        <v>53</v>
      </c>
      <c r="AJ22" s="41" t="s">
        <v>13</v>
      </c>
      <c r="AK22" s="41" t="s">
        <v>102</v>
      </c>
      <c r="AL22" s="55">
        <v>13</v>
      </c>
      <c r="FT22" s="60">
        <f>Menu!C26</f>
        <v>41275</v>
      </c>
    </row>
    <row r="23" spans="1:176" s="55" customFormat="1" ht="18.600000000000001" thickBot="1">
      <c r="A23" s="50"/>
      <c r="B23" s="85" t="s">
        <v>64</v>
      </c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2"/>
      <c r="AI23" s="42" t="s">
        <v>54</v>
      </c>
      <c r="AJ23" s="42" t="s">
        <v>1</v>
      </c>
      <c r="AK23" s="42" t="s">
        <v>33</v>
      </c>
      <c r="AL23" s="55">
        <v>14</v>
      </c>
      <c r="FT23" s="60">
        <f>Menu!C27</f>
        <v>41364</v>
      </c>
    </row>
    <row r="24" spans="1:176" s="55" customFormat="1" ht="18">
      <c r="A24" s="50"/>
      <c r="B24" s="83" t="s">
        <v>71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8"/>
      <c r="AI24" s="43" t="s">
        <v>55</v>
      </c>
      <c r="AJ24" s="43" t="s">
        <v>12</v>
      </c>
      <c r="AK24" s="43" t="s">
        <v>33</v>
      </c>
      <c r="AL24" s="55">
        <v>15</v>
      </c>
      <c r="FT24" s="60">
        <f>Menu!C28</f>
        <v>41365</v>
      </c>
    </row>
    <row r="25" spans="1:176" s="55" customFormat="1" ht="18">
      <c r="A25" s="50"/>
      <c r="B25" s="84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80"/>
      <c r="AI25" s="43" t="s">
        <v>101</v>
      </c>
      <c r="AJ25" s="43" t="s">
        <v>94</v>
      </c>
      <c r="AK25" s="43" t="s">
        <v>33</v>
      </c>
      <c r="AL25" s="55">
        <v>16</v>
      </c>
      <c r="FT25" s="60">
        <f>Menu!C29</f>
        <v>41395</v>
      </c>
    </row>
    <row r="26" spans="1:176" s="55" customFormat="1" ht="18.600000000000001" thickBot="1">
      <c r="A26" s="50"/>
      <c r="B26" s="85" t="s">
        <v>64</v>
      </c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2"/>
      <c r="AI26" s="40" t="s">
        <v>56</v>
      </c>
      <c r="AJ26" s="40" t="s">
        <v>13</v>
      </c>
      <c r="AK26" s="40" t="s">
        <v>33</v>
      </c>
      <c r="AL26" s="55">
        <v>17</v>
      </c>
      <c r="FT26" s="60">
        <f>Menu!C30</f>
        <v>41402</v>
      </c>
    </row>
    <row r="27" spans="1:176" s="55" customFormat="1" ht="18">
      <c r="A27" s="50"/>
      <c r="B27" s="83" t="s">
        <v>72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8"/>
      <c r="AI27" s="75" t="s">
        <v>92</v>
      </c>
      <c r="AJ27" s="75" t="s">
        <v>90</v>
      </c>
      <c r="AK27" s="75" t="s">
        <v>95</v>
      </c>
      <c r="AL27" s="55">
        <v>18</v>
      </c>
      <c r="FT27" s="60">
        <f>Menu!C31</f>
        <v>41403</v>
      </c>
    </row>
    <row r="28" spans="1:176" s="55" customFormat="1" ht="18">
      <c r="A28" s="50"/>
      <c r="B28" s="84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80"/>
      <c r="AI28" s="75" t="s">
        <v>93</v>
      </c>
      <c r="AJ28" s="75" t="s">
        <v>91</v>
      </c>
      <c r="AK28" s="75" t="s">
        <v>95</v>
      </c>
      <c r="AL28" s="55">
        <v>19</v>
      </c>
      <c r="FT28" s="60">
        <f>Menu!C32</f>
        <v>41413</v>
      </c>
    </row>
    <row r="29" spans="1:176" s="55" customFormat="1" ht="18.600000000000001" thickBot="1">
      <c r="A29" s="50"/>
      <c r="B29" s="85" t="s">
        <v>64</v>
      </c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2"/>
      <c r="AI29" s="44" t="s">
        <v>57</v>
      </c>
      <c r="AJ29" s="44" t="s">
        <v>16</v>
      </c>
      <c r="AK29" s="44" t="s">
        <v>15</v>
      </c>
      <c r="AL29" s="55">
        <v>20</v>
      </c>
      <c r="FT29" s="60">
        <f>Menu!C33</f>
        <v>41414</v>
      </c>
    </row>
    <row r="30" spans="1:176" s="55" customFormat="1" ht="18">
      <c r="A30" s="50"/>
      <c r="B30" s="83" t="s">
        <v>73</v>
      </c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8"/>
      <c r="AI30" s="45" t="s">
        <v>58</v>
      </c>
      <c r="AJ30" s="45" t="s">
        <v>34</v>
      </c>
      <c r="AK30" s="45" t="s">
        <v>15</v>
      </c>
      <c r="AL30" s="55">
        <v>21</v>
      </c>
      <c r="FT30" s="60">
        <f>Menu!C34</f>
        <v>41469</v>
      </c>
    </row>
    <row r="31" spans="1:176" s="55" customFormat="1" ht="18">
      <c r="A31" s="50"/>
      <c r="B31" s="84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80"/>
      <c r="AI31" s="45" t="s">
        <v>59</v>
      </c>
      <c r="AJ31" s="45" t="s">
        <v>35</v>
      </c>
      <c r="AK31" s="45" t="s">
        <v>15</v>
      </c>
      <c r="AL31" s="55">
        <v>22</v>
      </c>
      <c r="FT31" s="60">
        <f>Menu!C35</f>
        <v>41501</v>
      </c>
    </row>
    <row r="32" spans="1:176" s="55" customFormat="1" ht="18.600000000000001" thickBot="1">
      <c r="A32" s="50"/>
      <c r="B32" s="85" t="s">
        <v>64</v>
      </c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2"/>
      <c r="AI32" s="45" t="s">
        <v>60</v>
      </c>
      <c r="AJ32" s="45" t="s">
        <v>36</v>
      </c>
      <c r="AK32" s="45" t="s">
        <v>15</v>
      </c>
      <c r="AL32" s="55">
        <v>23</v>
      </c>
      <c r="FT32" s="60">
        <f>Menu!C36</f>
        <v>41579</v>
      </c>
    </row>
    <row r="33" spans="1:176" s="55" customFormat="1" ht="18">
      <c r="A33" s="50"/>
      <c r="B33" s="83" t="s">
        <v>74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8"/>
      <c r="AI33" s="45" t="s">
        <v>61</v>
      </c>
      <c r="AJ33" s="45" t="s">
        <v>37</v>
      </c>
      <c r="AK33" s="45" t="s">
        <v>15</v>
      </c>
      <c r="AL33" s="55">
        <v>24</v>
      </c>
      <c r="FT33" s="60">
        <f>Menu!C37</f>
        <v>41589</v>
      </c>
    </row>
    <row r="34" spans="1:176" s="55" customFormat="1" ht="18">
      <c r="A34" s="50"/>
      <c r="B34" s="84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80"/>
      <c r="AI34" s="45" t="s">
        <v>62</v>
      </c>
      <c r="AJ34" s="45" t="s">
        <v>38</v>
      </c>
      <c r="AK34" s="45" t="s">
        <v>15</v>
      </c>
      <c r="AL34" s="55">
        <v>25</v>
      </c>
      <c r="FT34" s="60">
        <f>Menu!C38</f>
        <v>41633</v>
      </c>
    </row>
    <row r="35" spans="1:176" s="55" customFormat="1" ht="18.600000000000001" thickBot="1">
      <c r="A35" s="50"/>
      <c r="B35" s="85" t="s">
        <v>64</v>
      </c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2"/>
      <c r="AI35" s="45" t="s">
        <v>63</v>
      </c>
      <c r="AJ35" s="45" t="s">
        <v>39</v>
      </c>
      <c r="AK35" s="45" t="s">
        <v>15</v>
      </c>
      <c r="AL35" s="55">
        <v>26</v>
      </c>
    </row>
    <row r="36" spans="1:176" s="55" customFormat="1" ht="18">
      <c r="A36" s="50"/>
      <c r="B36" s="83" t="s">
        <v>75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8"/>
      <c r="AI36" s="45" t="s">
        <v>98</v>
      </c>
      <c r="AJ36" s="45" t="s">
        <v>100</v>
      </c>
      <c r="AK36" s="45" t="s">
        <v>99</v>
      </c>
      <c r="AL36" s="55">
        <v>27</v>
      </c>
    </row>
    <row r="37" spans="1:176" s="55" customFormat="1" ht="18">
      <c r="A37" s="50"/>
      <c r="B37" s="84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80"/>
      <c r="AI37" s="71" t="s">
        <v>14</v>
      </c>
      <c r="AJ37" s="71"/>
      <c r="AK37" s="71" t="s">
        <v>14</v>
      </c>
      <c r="AL37" s="55">
        <v>28</v>
      </c>
    </row>
    <row r="38" spans="1:176" s="55" customFormat="1" ht="18.600000000000001" thickBot="1">
      <c r="A38" s="50"/>
      <c r="B38" s="85" t="s">
        <v>64</v>
      </c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2"/>
      <c r="AI38" s="45" t="s">
        <v>97</v>
      </c>
      <c r="AJ38" s="45"/>
      <c r="AK38" s="45"/>
      <c r="AL38" s="55">
        <v>29</v>
      </c>
    </row>
    <row r="39" spans="1:176" s="55" customFormat="1" ht="18">
      <c r="A39" s="50"/>
      <c r="B39" s="83" t="s">
        <v>75</v>
      </c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8"/>
      <c r="AI39" s="45" t="s">
        <v>97</v>
      </c>
      <c r="AJ39" s="45"/>
      <c r="AK39" s="45"/>
      <c r="AL39" s="55">
        <v>30</v>
      </c>
    </row>
    <row r="40" spans="1:176" s="55" customFormat="1" ht="18">
      <c r="A40" s="50"/>
      <c r="B40" s="84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80"/>
      <c r="AI40" s="45" t="s">
        <v>97</v>
      </c>
      <c r="AJ40" s="45"/>
      <c r="AK40" s="45"/>
      <c r="AL40" s="55">
        <v>31</v>
      </c>
    </row>
    <row r="41" spans="1:176" s="55" customFormat="1" ht="18.600000000000001" thickBot="1">
      <c r="A41" s="50"/>
      <c r="B41" s="85" t="s">
        <v>65</v>
      </c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2"/>
      <c r="AI41" s="45" t="s">
        <v>97</v>
      </c>
      <c r="AJ41" s="45"/>
      <c r="AK41" s="45"/>
      <c r="AL41" s="55">
        <v>32</v>
      </c>
    </row>
    <row r="42" spans="1:176" s="55" customFormat="1" ht="18">
      <c r="A42" s="50"/>
      <c r="B42" s="83" t="s">
        <v>76</v>
      </c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8"/>
      <c r="AI42" s="45" t="s">
        <v>97</v>
      </c>
      <c r="AJ42" s="45"/>
      <c r="AK42" s="45"/>
      <c r="AL42" s="55">
        <v>33</v>
      </c>
      <c r="FT42" s="56"/>
    </row>
    <row r="43" spans="1:176" s="55" customFormat="1" ht="18">
      <c r="A43" s="50"/>
      <c r="B43" s="84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80"/>
      <c r="AI43" s="45" t="s">
        <v>97</v>
      </c>
      <c r="AJ43" s="45"/>
      <c r="AK43" s="45"/>
      <c r="AL43" s="55">
        <v>34</v>
      </c>
      <c r="FT43" s="56"/>
    </row>
    <row r="44" spans="1:176" s="55" customFormat="1" ht="18.600000000000001" thickBot="1">
      <c r="A44" s="50"/>
      <c r="B44" s="85" t="s">
        <v>65</v>
      </c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2"/>
      <c r="AI44" s="45" t="s">
        <v>97</v>
      </c>
      <c r="AJ44" s="45"/>
      <c r="AK44" s="45"/>
      <c r="AL44" s="55">
        <v>35</v>
      </c>
      <c r="FT44" s="56"/>
    </row>
    <row r="45" spans="1:176" s="55" customFormat="1" ht="18">
      <c r="A45" s="50"/>
      <c r="B45" s="83" t="s">
        <v>77</v>
      </c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8"/>
      <c r="AI45" s="45" t="s">
        <v>97</v>
      </c>
      <c r="AJ45" s="45"/>
      <c r="AK45" s="45"/>
      <c r="AL45" s="55">
        <v>36</v>
      </c>
      <c r="FT45" s="56"/>
    </row>
    <row r="46" spans="1:176" s="55" customFormat="1" ht="18">
      <c r="A46" s="50"/>
      <c r="B46" s="84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80"/>
      <c r="AI46" s="45" t="s">
        <v>97</v>
      </c>
      <c r="AJ46" s="45"/>
      <c r="AK46" s="45"/>
      <c r="AL46" s="55">
        <v>37</v>
      </c>
      <c r="FT46" s="56"/>
    </row>
    <row r="47" spans="1:176" s="55" customFormat="1" ht="18.600000000000001" thickBot="1">
      <c r="A47" s="50"/>
      <c r="B47" s="85" t="s">
        <v>65</v>
      </c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2"/>
      <c r="AI47" s="45" t="s">
        <v>97</v>
      </c>
      <c r="AJ47" s="45"/>
      <c r="AK47" s="45"/>
      <c r="AL47" s="55">
        <v>38</v>
      </c>
      <c r="FT47" s="56"/>
    </row>
    <row r="48" spans="1:176" s="55" customFormat="1" ht="18">
      <c r="A48" s="50"/>
      <c r="B48" s="83" t="s">
        <v>78</v>
      </c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8"/>
      <c r="FT48" s="56"/>
    </row>
    <row r="49" spans="1:176" s="55" customFormat="1" ht="18">
      <c r="A49" s="50"/>
      <c r="B49" s="84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80"/>
      <c r="FT49" s="56"/>
    </row>
    <row r="50" spans="1:176" s="55" customFormat="1" ht="18.600000000000001" thickBot="1">
      <c r="A50" s="50"/>
      <c r="B50" s="85" t="s">
        <v>65</v>
      </c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2"/>
      <c r="FT50" s="56"/>
    </row>
    <row r="51" spans="1:176" s="55" customFormat="1" ht="18">
      <c r="A51" s="50"/>
      <c r="B51" s="100" t="s">
        <v>79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8"/>
      <c r="FT51" s="56"/>
    </row>
    <row r="52" spans="1:176" s="55" customFormat="1" ht="18">
      <c r="A52" s="50"/>
      <c r="B52" s="101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80"/>
      <c r="FT52" s="56"/>
    </row>
    <row r="53" spans="1:176" s="55" customFormat="1" ht="18.600000000000001" thickBot="1">
      <c r="A53" s="50"/>
      <c r="B53" s="102" t="s">
        <v>88</v>
      </c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2"/>
      <c r="FT53" s="56"/>
    </row>
    <row r="54" spans="1:176" s="55" customFormat="1" ht="18">
      <c r="A54" s="50"/>
      <c r="B54" s="100" t="s">
        <v>80</v>
      </c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8"/>
    </row>
    <row r="55" spans="1:176" s="55" customFormat="1" ht="18">
      <c r="A55" s="50"/>
      <c r="B55" s="101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80"/>
      <c r="FT55" s="56"/>
    </row>
    <row r="56" spans="1:176" s="55" customFormat="1" ht="18.600000000000001" thickBot="1">
      <c r="A56" s="50"/>
      <c r="B56" s="102" t="s">
        <v>88</v>
      </c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2"/>
      <c r="FT56" s="56"/>
    </row>
    <row r="57" spans="1:176" s="55" customFormat="1" ht="18">
      <c r="A57" s="50"/>
      <c r="B57" s="100" t="s">
        <v>81</v>
      </c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8"/>
      <c r="FT57" s="56"/>
    </row>
    <row r="58" spans="1:176" s="55" customFormat="1" ht="18">
      <c r="A58" s="50"/>
      <c r="B58" s="101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80"/>
      <c r="FT58" s="56"/>
    </row>
    <row r="59" spans="1:176" s="55" customFormat="1" ht="18.600000000000001" thickBot="1">
      <c r="A59" s="50"/>
      <c r="B59" s="102" t="s">
        <v>88</v>
      </c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2"/>
      <c r="FT59" s="56"/>
    </row>
    <row r="60" spans="1:176" s="55" customFormat="1" ht="18">
      <c r="A60" s="50"/>
      <c r="B60" s="100" t="s">
        <v>82</v>
      </c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8"/>
      <c r="FT60" s="56"/>
    </row>
    <row r="61" spans="1:176" s="55" customFormat="1" ht="18">
      <c r="A61" s="50"/>
      <c r="B61" s="101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80"/>
      <c r="FT61" s="56"/>
    </row>
    <row r="62" spans="1:176" s="55" customFormat="1" ht="18.600000000000001" thickBot="1">
      <c r="A62" s="50"/>
      <c r="B62" s="102" t="s">
        <v>88</v>
      </c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2"/>
      <c r="FT62" s="56"/>
    </row>
    <row r="63" spans="1:176" s="55" customFormat="1" ht="18">
      <c r="A63" s="50"/>
      <c r="B63" s="100" t="s">
        <v>83</v>
      </c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8"/>
      <c r="FT63" s="56"/>
    </row>
    <row r="64" spans="1:176" s="55" customFormat="1" ht="18">
      <c r="A64" s="50"/>
      <c r="B64" s="101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80"/>
      <c r="FT64" s="56"/>
    </row>
    <row r="65" spans="1:176" s="55" customFormat="1" ht="18.600000000000001" thickBot="1">
      <c r="A65" s="50"/>
      <c r="B65" s="102" t="s">
        <v>88</v>
      </c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2"/>
      <c r="FT65" s="56"/>
    </row>
    <row r="66" spans="1:176" s="55" customFormat="1" ht="18">
      <c r="A66" s="50"/>
      <c r="B66" s="100" t="s">
        <v>84</v>
      </c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8"/>
      <c r="FT66" s="56"/>
    </row>
    <row r="67" spans="1:176" s="55" customFormat="1" ht="18">
      <c r="A67" s="50"/>
      <c r="B67" s="101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80"/>
      <c r="FT67" s="56"/>
    </row>
    <row r="68" spans="1:176" s="55" customFormat="1" ht="18.600000000000001" thickBot="1">
      <c r="A68" s="50"/>
      <c r="B68" s="102" t="s">
        <v>88</v>
      </c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2"/>
      <c r="FT68" s="56"/>
    </row>
    <row r="69" spans="1:176" s="55" customFormat="1" ht="18">
      <c r="A69" s="50"/>
      <c r="B69" s="100" t="s">
        <v>85</v>
      </c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77"/>
      <c r="AE69" s="77"/>
      <c r="AF69" s="77"/>
      <c r="AG69" s="78"/>
      <c r="FT69" s="56"/>
    </row>
    <row r="70" spans="1:176" s="55" customFormat="1" ht="18">
      <c r="A70" s="50"/>
      <c r="B70" s="101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80"/>
      <c r="FT70" s="56"/>
    </row>
    <row r="71" spans="1:176" s="55" customFormat="1" ht="18.600000000000001" thickBot="1">
      <c r="A71" s="50"/>
      <c r="B71" s="102" t="s">
        <v>88</v>
      </c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2"/>
      <c r="FT71" s="56"/>
    </row>
    <row r="72" spans="1:176" s="55" customFormat="1" ht="18">
      <c r="A72" s="50"/>
      <c r="B72" s="100" t="s">
        <v>86</v>
      </c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G72" s="78"/>
      <c r="FT72" s="56"/>
    </row>
    <row r="73" spans="1:176" s="55" customFormat="1" ht="18">
      <c r="A73" s="50"/>
      <c r="B73" s="10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80"/>
      <c r="FT73" s="56"/>
    </row>
    <row r="74" spans="1:176" s="55" customFormat="1" ht="18.600000000000001" thickBot="1">
      <c r="A74" s="50"/>
      <c r="B74" s="102" t="s">
        <v>88</v>
      </c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2"/>
      <c r="FT74" s="56"/>
    </row>
    <row r="75" spans="1:176" s="55" customFormat="1" ht="18">
      <c r="A75" s="50"/>
      <c r="B75" s="100" t="s">
        <v>87</v>
      </c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8"/>
      <c r="FT75" s="56"/>
    </row>
    <row r="76" spans="1:176" s="55" customFormat="1" ht="18">
      <c r="A76" s="50"/>
      <c r="B76" s="101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80"/>
      <c r="FT76" s="56"/>
    </row>
    <row r="77" spans="1:176" s="55" customFormat="1" ht="18.600000000000001" thickBot="1">
      <c r="A77" s="50"/>
      <c r="B77" s="102" t="s">
        <v>88</v>
      </c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2"/>
      <c r="FT77" s="56"/>
    </row>
    <row r="78" spans="1:176" s="55" customFormat="1" ht="18">
      <c r="A78" s="50"/>
      <c r="B78" s="100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8"/>
      <c r="FT78" s="56"/>
    </row>
    <row r="79" spans="1:176" s="55" customFormat="1" ht="18">
      <c r="A79" s="50"/>
      <c r="B79" s="101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80"/>
      <c r="FT79" s="56"/>
    </row>
    <row r="80" spans="1:176" s="55" customFormat="1" ht="18.600000000000001" thickBot="1">
      <c r="A80" s="50"/>
      <c r="B80" s="102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2"/>
      <c r="FT80" s="56"/>
    </row>
    <row r="81" spans="1:176" s="55" customFormat="1" ht="18">
      <c r="A81" s="50"/>
      <c r="B81" s="100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8"/>
      <c r="FT81" s="56"/>
    </row>
    <row r="82" spans="1:176" s="55" customFormat="1" ht="18">
      <c r="A82" s="50"/>
      <c r="B82" s="101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80"/>
      <c r="FT82" s="56"/>
    </row>
    <row r="83" spans="1:176" s="55" customFormat="1" ht="18.600000000000001" thickBot="1">
      <c r="A83" s="50"/>
      <c r="B83" s="102"/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81"/>
      <c r="AE83" s="81"/>
      <c r="AF83" s="81"/>
      <c r="AG83" s="82"/>
      <c r="FT83" s="56"/>
    </row>
    <row r="84" spans="1:176" s="55" customFormat="1" ht="18">
      <c r="A84" s="50"/>
      <c r="B84" s="100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8"/>
      <c r="FT84" s="56"/>
    </row>
    <row r="85" spans="1:176" s="55" customFormat="1" ht="18">
      <c r="A85" s="50"/>
      <c r="B85" s="103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80"/>
      <c r="FT85" s="56"/>
    </row>
    <row r="86" spans="1:176" s="55" customFormat="1" ht="18.600000000000001" thickBot="1">
      <c r="A86" s="50"/>
      <c r="B86" s="102"/>
      <c r="C86" s="81"/>
      <c r="D86" s="81"/>
      <c r="E86" s="81"/>
      <c r="F86" s="81"/>
      <c r="G86" s="81"/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81"/>
      <c r="AC86" s="81"/>
      <c r="AD86" s="81"/>
      <c r="AE86" s="81"/>
      <c r="AF86" s="81"/>
      <c r="AG86" s="82"/>
      <c r="FT86" s="56"/>
    </row>
    <row r="87" spans="1:176" s="68" customFormat="1" ht="18">
      <c r="A87" s="50"/>
      <c r="B87" s="100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77"/>
      <c r="AE87" s="77"/>
      <c r="AF87" s="77"/>
      <c r="AG87" s="78"/>
      <c r="AI87" s="55"/>
      <c r="AJ87" s="55"/>
      <c r="AK87" s="55"/>
      <c r="FT87" s="69"/>
    </row>
    <row r="88" spans="1:176" s="68" customFormat="1" ht="15.6">
      <c r="A88" s="61"/>
      <c r="B88" s="10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80"/>
      <c r="AI88" s="55"/>
      <c r="AJ88" s="55"/>
      <c r="AK88" s="55"/>
      <c r="FT88" s="69"/>
    </row>
    <row r="89" spans="1:176" s="68" customFormat="1" ht="15.6" thickBot="1">
      <c r="A89" s="61"/>
      <c r="B89" s="102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2"/>
      <c r="FT89" s="69"/>
    </row>
    <row r="90" spans="1:176" s="68" customFormat="1" ht="15">
      <c r="A90" s="61"/>
      <c r="B90" s="86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8"/>
      <c r="FT90" s="69"/>
    </row>
    <row r="91" spans="1:176" s="68" customFormat="1">
      <c r="A91" s="61"/>
      <c r="B91" s="62"/>
      <c r="C91" s="63"/>
      <c r="D91" s="64"/>
      <c r="E91" s="62"/>
      <c r="F91" s="62"/>
      <c r="G91" s="62"/>
      <c r="H91" s="62"/>
      <c r="I91" s="62"/>
      <c r="J91" s="63"/>
      <c r="K91" s="64"/>
      <c r="L91" s="62"/>
      <c r="M91" s="62"/>
      <c r="N91" s="62"/>
      <c r="O91" s="62"/>
      <c r="P91" s="62"/>
      <c r="Q91" s="63"/>
      <c r="R91" s="64"/>
      <c r="S91" s="62"/>
      <c r="T91" s="62"/>
      <c r="U91" s="62"/>
      <c r="V91" s="62"/>
      <c r="W91" s="62"/>
      <c r="X91" s="63"/>
      <c r="Y91" s="64"/>
      <c r="Z91" s="62"/>
      <c r="AA91" s="62"/>
      <c r="AB91" s="62"/>
      <c r="AC91" s="62"/>
      <c r="AD91" s="62"/>
      <c r="AE91" s="63"/>
      <c r="AF91" s="64"/>
      <c r="AG91" s="64"/>
      <c r="FT91" s="69"/>
    </row>
    <row r="92" spans="1:176" s="68" customFormat="1">
      <c r="A92" s="61"/>
      <c r="B92" s="62"/>
      <c r="C92" s="63"/>
      <c r="D92" s="64"/>
      <c r="E92" s="62"/>
      <c r="F92" s="62"/>
      <c r="G92" s="62"/>
      <c r="H92" s="62"/>
      <c r="I92" s="62"/>
      <c r="J92" s="63"/>
      <c r="K92" s="65"/>
      <c r="L92" s="62"/>
      <c r="M92" s="62"/>
      <c r="N92" s="62"/>
      <c r="O92" s="62"/>
      <c r="P92" s="62"/>
      <c r="Q92" s="63"/>
      <c r="R92" s="64"/>
      <c r="S92" s="62"/>
      <c r="T92" s="62"/>
      <c r="U92" s="62"/>
      <c r="V92" s="62"/>
      <c r="W92" s="62"/>
      <c r="X92" s="63"/>
      <c r="Y92" s="64"/>
      <c r="Z92" s="62"/>
      <c r="AA92" s="62"/>
      <c r="AB92" s="62"/>
      <c r="AC92" s="62"/>
      <c r="AD92" s="62"/>
      <c r="AE92" s="63"/>
      <c r="AF92" s="64"/>
      <c r="AG92" s="64"/>
      <c r="FT92" s="69"/>
    </row>
    <row r="93" spans="1:176" s="68" customFormat="1">
      <c r="A93" s="61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FT93" s="69"/>
    </row>
    <row r="94" spans="1:176" s="68" customFormat="1">
      <c r="A94" s="61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FT94" s="69"/>
    </row>
    <row r="95" spans="1:176" s="68" customFormat="1">
      <c r="A95" s="61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FT95" s="69"/>
    </row>
    <row r="96" spans="1:176" s="68" customFormat="1">
      <c r="A96" s="61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FT96" s="69"/>
    </row>
    <row r="97" spans="1:176" s="68" customFormat="1">
      <c r="A97" s="61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FT97" s="69"/>
    </row>
    <row r="98" spans="1:176" s="68" customFormat="1">
      <c r="A98" s="66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FT98" s="69"/>
    </row>
    <row r="99" spans="1:176" s="68" customFormat="1">
      <c r="A99" s="66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FT99" s="69"/>
    </row>
    <row r="100" spans="1:176" s="68" customFormat="1">
      <c r="A100" s="66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FT100" s="69"/>
    </row>
    <row r="101" spans="1:176" s="68" customFormat="1">
      <c r="A101" s="66"/>
      <c r="B101" s="67"/>
      <c r="FT101" s="69"/>
    </row>
    <row r="102" spans="1:176" s="68" customFormat="1">
      <c r="A102" s="66"/>
      <c r="B102" s="67"/>
      <c r="FT102" s="69"/>
    </row>
    <row r="103" spans="1:176" s="68" customFormat="1">
      <c r="A103" s="66"/>
      <c r="B103" s="67"/>
      <c r="FT103" s="69"/>
    </row>
    <row r="104" spans="1:176" s="68" customFormat="1">
      <c r="A104" s="66"/>
      <c r="B104" s="67"/>
      <c r="FT104" s="69"/>
    </row>
    <row r="105" spans="1:176" s="68" customFormat="1">
      <c r="A105" s="66"/>
      <c r="B105" s="67"/>
      <c r="FT105" s="69"/>
    </row>
    <row r="106" spans="1:176" s="68" customFormat="1">
      <c r="A106" s="66"/>
      <c r="B106" s="67"/>
      <c r="FT106" s="69"/>
    </row>
    <row r="107" spans="1:176" s="68" customFormat="1">
      <c r="A107" s="66"/>
      <c r="B107" s="67"/>
      <c r="FT107" s="69"/>
    </row>
    <row r="108" spans="1:176" s="68" customFormat="1">
      <c r="A108" s="46"/>
      <c r="B108" s="67"/>
      <c r="FT108" s="69"/>
    </row>
    <row r="109" spans="1:176" s="68" customFormat="1">
      <c r="A109" s="46"/>
      <c r="B109" s="67"/>
      <c r="FT109" s="69"/>
    </row>
    <row r="110" spans="1:176" s="68" customFormat="1">
      <c r="A110" s="46"/>
      <c r="B110" s="67"/>
      <c r="FT110" s="69"/>
    </row>
    <row r="111" spans="1:176" s="68" customFormat="1">
      <c r="A111" s="46"/>
      <c r="B111" s="67"/>
      <c r="FT111" s="69"/>
    </row>
    <row r="112" spans="1:176" s="68" customFormat="1">
      <c r="A112" s="46"/>
      <c r="B112" s="67"/>
      <c r="FT112" s="69"/>
    </row>
    <row r="113" spans="1:176" s="68" customFormat="1">
      <c r="A113" s="46"/>
      <c r="B113" s="67"/>
      <c r="FT113" s="69"/>
    </row>
    <row r="114" spans="1:176" s="68" customFormat="1">
      <c r="A114" s="46"/>
      <c r="B114" s="67"/>
      <c r="FT114" s="69"/>
    </row>
    <row r="115" spans="1:176" s="68" customFormat="1">
      <c r="A115" s="46"/>
      <c r="B115" s="67"/>
      <c r="FT115" s="69"/>
    </row>
    <row r="116" spans="1:176" s="68" customFormat="1">
      <c r="A116" s="46"/>
      <c r="B116" s="67"/>
      <c r="FT116" s="69"/>
    </row>
    <row r="117" spans="1:176" s="68" customFormat="1">
      <c r="A117" s="46"/>
      <c r="B117" s="67"/>
      <c r="FT117" s="69"/>
    </row>
    <row r="118" spans="1:176" s="68" customFormat="1">
      <c r="A118" s="46"/>
      <c r="B118" s="67"/>
      <c r="FT118" s="69"/>
    </row>
    <row r="119" spans="1:176" s="68" customFormat="1">
      <c r="A119" s="46"/>
      <c r="B119" s="67"/>
      <c r="FT119" s="69"/>
    </row>
    <row r="120" spans="1:176" s="68" customFormat="1">
      <c r="A120" s="46"/>
      <c r="B120" s="67"/>
      <c r="FT120" s="69"/>
    </row>
    <row r="121" spans="1:176" s="68" customFormat="1">
      <c r="A121" s="46"/>
      <c r="B121" s="67"/>
      <c r="FT121" s="69"/>
    </row>
    <row r="122" spans="1:176" s="68" customFormat="1">
      <c r="A122" s="46"/>
      <c r="B122" s="67"/>
      <c r="FT122" s="69"/>
    </row>
    <row r="123" spans="1:176" s="68" customFormat="1">
      <c r="A123" s="46"/>
      <c r="B123" s="67"/>
      <c r="FT123" s="69"/>
    </row>
    <row r="124" spans="1:176" s="68" customFormat="1">
      <c r="A124" s="46"/>
      <c r="B124" s="67"/>
      <c r="FT124" s="69"/>
    </row>
    <row r="125" spans="1:176" s="68" customFormat="1">
      <c r="A125" s="46"/>
      <c r="B125" s="67"/>
      <c r="FT125" s="69"/>
    </row>
    <row r="126" spans="1:176" s="68" customFormat="1">
      <c r="A126" s="46"/>
      <c r="B126" s="67"/>
      <c r="FT126" s="69"/>
    </row>
    <row r="127" spans="1:176" s="68" customFormat="1">
      <c r="A127" s="46"/>
      <c r="B127" s="67"/>
      <c r="FT127" s="69"/>
    </row>
    <row r="128" spans="1:176" s="68" customFormat="1">
      <c r="A128" s="46"/>
      <c r="B128" s="67"/>
      <c r="FT128" s="69"/>
    </row>
    <row r="129" spans="1:176" s="68" customFormat="1">
      <c r="A129" s="46"/>
      <c r="B129" s="67"/>
      <c r="FT129" s="69"/>
    </row>
    <row r="130" spans="1:176" s="68" customFormat="1">
      <c r="A130" s="46"/>
      <c r="B130" s="67"/>
      <c r="FT130" s="69"/>
    </row>
    <row r="131" spans="1:176" s="68" customFormat="1">
      <c r="A131" s="46"/>
      <c r="B131" s="67"/>
      <c r="FT131" s="69"/>
    </row>
    <row r="132" spans="1:176" s="68" customFormat="1">
      <c r="A132" s="46"/>
      <c r="B132" s="67"/>
      <c r="FT132" s="69"/>
    </row>
    <row r="133" spans="1:176" s="68" customFormat="1">
      <c r="A133" s="46"/>
      <c r="B133" s="67"/>
      <c r="FT133" s="69"/>
    </row>
    <row r="134" spans="1:176" s="68" customFormat="1">
      <c r="A134" s="46"/>
      <c r="B134" s="67"/>
      <c r="FT134" s="69"/>
    </row>
    <row r="135" spans="1:176" s="68" customFormat="1">
      <c r="A135" s="46"/>
      <c r="B135" s="67"/>
      <c r="FT135" s="69"/>
    </row>
    <row r="136" spans="1:176" s="68" customFormat="1">
      <c r="A136" s="46"/>
      <c r="B136" s="67"/>
      <c r="FT136" s="69"/>
    </row>
    <row r="137" spans="1:176" s="68" customFormat="1">
      <c r="A137" s="46"/>
      <c r="B137" s="67"/>
      <c r="FT137" s="69"/>
    </row>
    <row r="138" spans="1:176" s="68" customFormat="1">
      <c r="A138" s="46"/>
      <c r="B138" s="67"/>
      <c r="FT138" s="69"/>
    </row>
    <row r="139" spans="1:176" s="68" customFormat="1">
      <c r="A139" s="46"/>
      <c r="B139" s="67"/>
      <c r="FT139" s="69"/>
    </row>
    <row r="140" spans="1:176" s="68" customFormat="1">
      <c r="A140" s="46"/>
      <c r="B140" s="67"/>
      <c r="FT140" s="69"/>
    </row>
    <row r="141" spans="1:176" s="68" customFormat="1">
      <c r="A141" s="46"/>
      <c r="B141" s="67"/>
      <c r="FT141" s="69"/>
    </row>
    <row r="142" spans="1:176" s="68" customFormat="1">
      <c r="A142" s="46"/>
      <c r="B142" s="67"/>
      <c r="FT142" s="69"/>
    </row>
    <row r="143" spans="1:176" s="68" customFormat="1">
      <c r="A143" s="46"/>
      <c r="B143" s="67"/>
      <c r="FT143" s="69"/>
    </row>
    <row r="144" spans="1:176" s="68" customFormat="1">
      <c r="A144" s="46"/>
      <c r="B144" s="67"/>
      <c r="FT144" s="69"/>
    </row>
    <row r="145" spans="1:176" s="68" customFormat="1">
      <c r="A145" s="46"/>
      <c r="B145" s="67"/>
      <c r="FT145" s="69"/>
    </row>
    <row r="146" spans="1:176" s="68" customFormat="1">
      <c r="A146" s="46"/>
      <c r="B146" s="67"/>
      <c r="FT146" s="69"/>
    </row>
    <row r="147" spans="1:176" s="68" customFormat="1">
      <c r="A147" s="46"/>
      <c r="B147" s="67"/>
      <c r="FT147" s="69"/>
    </row>
    <row r="148" spans="1:176" s="68" customFormat="1">
      <c r="A148" s="46"/>
      <c r="B148" s="67"/>
      <c r="FT148" s="69"/>
    </row>
    <row r="149" spans="1:176" s="68" customFormat="1">
      <c r="A149" s="46"/>
      <c r="B149" s="67"/>
      <c r="FT149" s="69"/>
    </row>
    <row r="150" spans="1:176" s="68" customFormat="1">
      <c r="A150" s="46"/>
      <c r="B150" s="67"/>
      <c r="FT150" s="69"/>
    </row>
    <row r="151" spans="1:176" s="68" customFormat="1">
      <c r="A151" s="46"/>
      <c r="B151" s="67"/>
      <c r="FT151" s="69"/>
    </row>
    <row r="152" spans="1:176" s="68" customFormat="1">
      <c r="A152" s="46"/>
      <c r="B152" s="67"/>
      <c r="FT152" s="69"/>
    </row>
    <row r="153" spans="1:176" s="68" customFormat="1">
      <c r="A153" s="46"/>
      <c r="B153" s="67"/>
      <c r="FT153" s="69"/>
    </row>
    <row r="154" spans="1:176" s="68" customFormat="1">
      <c r="A154" s="46"/>
      <c r="B154" s="67"/>
      <c r="FT154" s="69"/>
    </row>
    <row r="155" spans="1:176" s="68" customFormat="1">
      <c r="A155" s="46"/>
      <c r="B155" s="67"/>
      <c r="FT155" s="69"/>
    </row>
    <row r="156" spans="1:176" s="68" customFormat="1">
      <c r="A156" s="46"/>
      <c r="B156" s="67"/>
      <c r="FT156" s="69"/>
    </row>
    <row r="157" spans="1:176" s="68" customFormat="1">
      <c r="A157" s="46"/>
      <c r="B157" s="67"/>
      <c r="FT157" s="69"/>
    </row>
    <row r="158" spans="1:176" s="68" customFormat="1">
      <c r="A158" s="46"/>
      <c r="B158" s="67"/>
      <c r="FT158" s="69"/>
    </row>
    <row r="159" spans="1:176" s="68" customFormat="1">
      <c r="A159" s="46"/>
      <c r="B159" s="67"/>
      <c r="FT159" s="69"/>
    </row>
    <row r="160" spans="1:176" s="68" customFormat="1">
      <c r="A160" s="46"/>
      <c r="B160" s="67"/>
      <c r="FT160" s="69"/>
    </row>
    <row r="161" spans="1:176" s="68" customFormat="1">
      <c r="A161" s="46"/>
      <c r="B161" s="67"/>
      <c r="FT161" s="69"/>
    </row>
    <row r="162" spans="1:176" s="68" customFormat="1">
      <c r="A162" s="46"/>
      <c r="B162" s="67"/>
      <c r="FT162" s="69"/>
    </row>
    <row r="163" spans="1:176" s="68" customFormat="1">
      <c r="A163" s="46"/>
      <c r="B163" s="67"/>
      <c r="FT163" s="69"/>
    </row>
    <row r="164" spans="1:176" s="68" customFormat="1">
      <c r="A164" s="46"/>
      <c r="B164" s="67"/>
      <c r="FT164" s="69"/>
    </row>
    <row r="165" spans="1:176" s="68" customFormat="1">
      <c r="A165" s="46"/>
      <c r="B165" s="67"/>
      <c r="FT165" s="69"/>
    </row>
    <row r="166" spans="1:176" s="68" customFormat="1">
      <c r="A166" s="46"/>
      <c r="B166" s="67"/>
      <c r="FT166" s="69"/>
    </row>
    <row r="167" spans="1:176" s="68" customFormat="1">
      <c r="A167" s="46"/>
      <c r="B167" s="67"/>
      <c r="FT167" s="69"/>
    </row>
    <row r="168" spans="1:176" s="68" customFormat="1">
      <c r="A168" s="46"/>
      <c r="B168" s="67"/>
      <c r="FT168" s="69"/>
    </row>
    <row r="169" spans="1:176" s="68" customFormat="1">
      <c r="A169" s="46"/>
      <c r="B169" s="67"/>
      <c r="FT169" s="69"/>
    </row>
    <row r="170" spans="1:176" s="68" customFormat="1">
      <c r="A170" s="46"/>
      <c r="B170" s="67"/>
      <c r="FT170" s="69"/>
    </row>
    <row r="171" spans="1:176" s="68" customFormat="1">
      <c r="A171" s="46"/>
      <c r="B171" s="67"/>
      <c r="FT171" s="69"/>
    </row>
    <row r="172" spans="1:176" s="68" customFormat="1">
      <c r="A172" s="46"/>
      <c r="B172" s="67"/>
      <c r="FT172" s="69"/>
    </row>
    <row r="173" spans="1:176" s="68" customFormat="1">
      <c r="A173" s="46"/>
      <c r="B173" s="67"/>
      <c r="FT173" s="69"/>
    </row>
    <row r="174" spans="1:176" s="68" customFormat="1">
      <c r="A174" s="46"/>
      <c r="B174" s="67"/>
      <c r="FT174" s="69"/>
    </row>
    <row r="175" spans="1:176" s="68" customFormat="1">
      <c r="A175" s="46"/>
      <c r="B175" s="67"/>
      <c r="FT175" s="69"/>
    </row>
    <row r="176" spans="1:176" s="68" customFormat="1">
      <c r="A176" s="46"/>
      <c r="B176" s="67"/>
      <c r="FT176" s="69"/>
    </row>
    <row r="177" spans="1:176" s="68" customFormat="1">
      <c r="A177" s="46"/>
      <c r="B177" s="67"/>
      <c r="FT177" s="69"/>
    </row>
    <row r="178" spans="1:176" s="68" customFormat="1">
      <c r="A178" s="46"/>
      <c r="B178" s="67"/>
      <c r="FT178" s="69"/>
    </row>
    <row r="179" spans="1:176" s="68" customFormat="1">
      <c r="A179" s="46"/>
      <c r="B179" s="67"/>
      <c r="FT179" s="69"/>
    </row>
    <row r="180" spans="1:176" s="68" customFormat="1">
      <c r="A180" s="46"/>
      <c r="B180" s="67"/>
      <c r="FT180" s="69"/>
    </row>
    <row r="181" spans="1:176" s="68" customFormat="1">
      <c r="A181" s="46"/>
      <c r="B181" s="67"/>
      <c r="FT181" s="69"/>
    </row>
    <row r="182" spans="1:176" s="68" customFormat="1">
      <c r="A182" s="46"/>
      <c r="B182" s="67"/>
      <c r="FT182" s="69"/>
    </row>
    <row r="183" spans="1:176" s="68" customFormat="1">
      <c r="A183" s="46"/>
      <c r="B183" s="67"/>
      <c r="FT183" s="69"/>
    </row>
    <row r="184" spans="1:176" s="68" customFormat="1">
      <c r="A184" s="46"/>
      <c r="B184" s="67"/>
      <c r="FT184" s="69"/>
    </row>
    <row r="185" spans="1:176" s="68" customFormat="1">
      <c r="A185" s="46"/>
      <c r="B185" s="67"/>
      <c r="FT185" s="69"/>
    </row>
    <row r="186" spans="1:176" s="68" customFormat="1">
      <c r="A186" s="46"/>
      <c r="B186" s="67"/>
      <c r="FT186" s="69"/>
    </row>
    <row r="187" spans="1:176" s="68" customFormat="1">
      <c r="A187" s="46"/>
      <c r="B187" s="67"/>
      <c r="FT187" s="69"/>
    </row>
    <row r="188" spans="1:176" s="68" customFormat="1">
      <c r="A188" s="46"/>
      <c r="B188" s="67"/>
      <c r="FT188" s="69"/>
    </row>
    <row r="189" spans="1:176" s="68" customFormat="1">
      <c r="A189" s="46"/>
      <c r="B189" s="67"/>
      <c r="FT189" s="69"/>
    </row>
    <row r="190" spans="1:176" s="68" customFormat="1">
      <c r="A190" s="46"/>
      <c r="B190" s="67"/>
      <c r="FT190" s="69"/>
    </row>
    <row r="191" spans="1:176" s="68" customFormat="1">
      <c r="A191" s="46"/>
      <c r="B191" s="67"/>
      <c r="FT191" s="69"/>
    </row>
    <row r="192" spans="1:176" s="68" customFormat="1">
      <c r="A192" s="46"/>
      <c r="B192" s="67"/>
      <c r="FT192" s="69"/>
    </row>
    <row r="193" spans="1:176" s="68" customFormat="1">
      <c r="A193" s="46"/>
      <c r="B193" s="67"/>
      <c r="FT193" s="69"/>
    </row>
    <row r="194" spans="1:176" s="68" customFormat="1">
      <c r="A194" s="46"/>
      <c r="B194" s="67"/>
      <c r="FT194" s="69"/>
    </row>
    <row r="195" spans="1:176" s="68" customFormat="1">
      <c r="A195" s="46"/>
      <c r="B195" s="67"/>
      <c r="FT195" s="69"/>
    </row>
    <row r="196" spans="1:176" s="68" customFormat="1">
      <c r="A196" s="46"/>
      <c r="B196" s="67"/>
      <c r="FT196" s="69"/>
    </row>
    <row r="197" spans="1:176" s="68" customFormat="1">
      <c r="A197" s="46"/>
      <c r="B197" s="67"/>
      <c r="FT197" s="69"/>
    </row>
    <row r="198" spans="1:176" s="68" customFormat="1">
      <c r="A198" s="46"/>
      <c r="B198" s="67"/>
      <c r="FT198" s="69"/>
    </row>
    <row r="199" spans="1:176" s="68" customFormat="1">
      <c r="A199" s="46"/>
      <c r="B199" s="67"/>
      <c r="FT199" s="69"/>
    </row>
    <row r="200" spans="1:176" s="68" customFormat="1">
      <c r="A200" s="46"/>
      <c r="B200" s="67"/>
      <c r="FT200" s="69"/>
    </row>
    <row r="201" spans="1:176" s="68" customFormat="1">
      <c r="A201" s="46"/>
      <c r="B201" s="67"/>
      <c r="FT201" s="69"/>
    </row>
    <row r="202" spans="1:176" s="68" customFormat="1">
      <c r="A202" s="46"/>
      <c r="B202" s="67"/>
      <c r="FT202" s="69"/>
    </row>
    <row r="203" spans="1:176" s="68" customFormat="1">
      <c r="A203" s="46"/>
      <c r="B203" s="67"/>
      <c r="FT203" s="69"/>
    </row>
    <row r="204" spans="1:176" s="68" customFormat="1">
      <c r="A204" s="46"/>
      <c r="B204" s="67"/>
      <c r="FT204" s="69"/>
    </row>
    <row r="205" spans="1:176" s="68" customFormat="1">
      <c r="A205" s="46"/>
      <c r="B205" s="67"/>
      <c r="FT205" s="69"/>
    </row>
    <row r="206" spans="1:176" s="68" customFormat="1">
      <c r="A206" s="46"/>
      <c r="B206" s="67"/>
      <c r="FT206" s="69"/>
    </row>
    <row r="207" spans="1:176" s="68" customFormat="1">
      <c r="A207" s="46"/>
      <c r="B207" s="67"/>
      <c r="FT207" s="69"/>
    </row>
    <row r="208" spans="1:176" s="68" customFormat="1">
      <c r="A208" s="46"/>
      <c r="B208" s="67"/>
      <c r="FT208" s="69"/>
    </row>
    <row r="209" spans="1:176" s="68" customFormat="1">
      <c r="A209" s="46"/>
      <c r="B209" s="67"/>
      <c r="FT209" s="69"/>
    </row>
    <row r="210" spans="1:176" s="68" customFormat="1">
      <c r="A210" s="46"/>
      <c r="B210" s="67"/>
      <c r="FT210" s="69"/>
    </row>
    <row r="211" spans="1:176" s="68" customFormat="1">
      <c r="A211" s="46"/>
      <c r="B211" s="67"/>
      <c r="FT211" s="69"/>
    </row>
    <row r="212" spans="1:176" s="68" customFormat="1">
      <c r="A212" s="46"/>
      <c r="B212" s="67"/>
      <c r="FT212" s="69"/>
    </row>
    <row r="213" spans="1:176" s="68" customFormat="1">
      <c r="A213" s="46"/>
      <c r="B213" s="67"/>
      <c r="FT213" s="69"/>
    </row>
    <row r="214" spans="1:176" s="68" customFormat="1">
      <c r="A214" s="46"/>
      <c r="B214" s="67"/>
      <c r="FT214" s="69"/>
    </row>
    <row r="215" spans="1:176" s="68" customFormat="1">
      <c r="A215" s="46"/>
      <c r="B215" s="67"/>
      <c r="FT215" s="69"/>
    </row>
    <row r="216" spans="1:176" s="68" customFormat="1">
      <c r="A216" s="46"/>
      <c r="B216" s="67"/>
      <c r="FT216" s="69"/>
    </row>
    <row r="217" spans="1:176" s="68" customFormat="1">
      <c r="A217" s="46"/>
      <c r="B217" s="67"/>
      <c r="FT217" s="69"/>
    </row>
    <row r="218" spans="1:176" s="68" customFormat="1">
      <c r="A218" s="46"/>
      <c r="B218" s="67"/>
      <c r="FT218" s="69"/>
    </row>
    <row r="219" spans="1:176" s="68" customFormat="1">
      <c r="A219" s="46"/>
      <c r="B219" s="67"/>
      <c r="FT219" s="69"/>
    </row>
    <row r="220" spans="1:176" s="68" customFormat="1">
      <c r="A220" s="46"/>
      <c r="B220" s="67"/>
      <c r="FT220" s="69"/>
    </row>
    <row r="221" spans="1:176" s="68" customFormat="1">
      <c r="A221" s="46"/>
      <c r="B221" s="67"/>
      <c r="FT221" s="69"/>
    </row>
    <row r="222" spans="1:176" s="68" customFormat="1">
      <c r="A222" s="46"/>
      <c r="B222" s="67"/>
      <c r="FT222" s="69"/>
    </row>
    <row r="223" spans="1:176" s="68" customFormat="1">
      <c r="A223" s="46"/>
      <c r="B223" s="67"/>
      <c r="FT223" s="69"/>
    </row>
    <row r="224" spans="1:176" s="68" customFormat="1">
      <c r="A224" s="46"/>
      <c r="B224" s="67"/>
      <c r="FT224" s="69"/>
    </row>
    <row r="225" spans="1:176" s="68" customFormat="1">
      <c r="A225" s="46"/>
      <c r="B225" s="67"/>
      <c r="FT225" s="69"/>
    </row>
    <row r="226" spans="1:176" s="68" customFormat="1">
      <c r="A226" s="46"/>
      <c r="B226" s="67"/>
      <c r="FT226" s="69"/>
    </row>
    <row r="227" spans="1:176" s="68" customFormat="1">
      <c r="A227" s="46"/>
      <c r="B227" s="67"/>
      <c r="FT227" s="69"/>
    </row>
    <row r="228" spans="1:176" s="68" customFormat="1">
      <c r="A228" s="46"/>
      <c r="B228" s="67"/>
      <c r="FT228" s="69"/>
    </row>
    <row r="229" spans="1:176" s="68" customFormat="1">
      <c r="A229" s="46"/>
      <c r="B229" s="67"/>
      <c r="FT229" s="69"/>
    </row>
    <row r="230" spans="1:176" s="68" customFormat="1">
      <c r="A230" s="46"/>
      <c r="B230" s="67"/>
      <c r="FT230" s="69"/>
    </row>
    <row r="231" spans="1:176" s="68" customFormat="1">
      <c r="A231" s="46"/>
      <c r="B231" s="67"/>
      <c r="FT231" s="69"/>
    </row>
    <row r="232" spans="1:176" s="68" customFormat="1">
      <c r="A232" s="46"/>
      <c r="B232" s="67"/>
      <c r="FT232" s="69"/>
    </row>
    <row r="233" spans="1:176" s="68" customFormat="1">
      <c r="A233" s="46"/>
      <c r="B233" s="67"/>
      <c r="FT233" s="69"/>
    </row>
    <row r="234" spans="1:176" s="68" customFormat="1">
      <c r="A234" s="46"/>
      <c r="B234" s="67"/>
      <c r="FT234" s="69"/>
    </row>
    <row r="235" spans="1:176" s="68" customFormat="1">
      <c r="A235" s="46"/>
      <c r="B235" s="67"/>
      <c r="FT235" s="69"/>
    </row>
    <row r="236" spans="1:176" s="68" customFormat="1">
      <c r="A236" s="46"/>
      <c r="B236" s="67"/>
      <c r="FT236" s="69"/>
    </row>
    <row r="237" spans="1:176" s="68" customFormat="1">
      <c r="A237" s="46"/>
      <c r="B237" s="67"/>
      <c r="FT237" s="69"/>
    </row>
    <row r="238" spans="1:176" s="68" customFormat="1">
      <c r="A238" s="46"/>
      <c r="B238" s="67"/>
      <c r="FT238" s="69"/>
    </row>
    <row r="239" spans="1:176" s="68" customFormat="1">
      <c r="A239" s="46"/>
      <c r="B239" s="67"/>
      <c r="FT239" s="69"/>
    </row>
    <row r="240" spans="1:176" s="68" customFormat="1">
      <c r="A240" s="46"/>
      <c r="B240" s="67"/>
      <c r="FT240" s="69"/>
    </row>
    <row r="241" spans="1:176" s="68" customFormat="1">
      <c r="A241" s="46"/>
      <c r="B241" s="67"/>
      <c r="FT241" s="69"/>
    </row>
    <row r="242" spans="1:176" s="68" customFormat="1">
      <c r="A242" s="46"/>
      <c r="B242" s="67"/>
      <c r="FT242" s="69"/>
    </row>
    <row r="243" spans="1:176" s="68" customFormat="1">
      <c r="A243" s="46"/>
      <c r="B243" s="67"/>
      <c r="FT243" s="69"/>
    </row>
    <row r="244" spans="1:176" s="68" customFormat="1">
      <c r="A244" s="46"/>
      <c r="B244" s="67"/>
      <c r="FT244" s="69"/>
    </row>
    <row r="245" spans="1:176" s="68" customFormat="1">
      <c r="A245" s="46"/>
      <c r="B245" s="67"/>
      <c r="FT245" s="69"/>
    </row>
    <row r="246" spans="1:176" s="68" customFormat="1">
      <c r="A246" s="46"/>
      <c r="B246" s="67"/>
      <c r="FT246" s="69"/>
    </row>
    <row r="247" spans="1:176" s="68" customFormat="1">
      <c r="A247" s="46"/>
      <c r="B247" s="67"/>
      <c r="FT247" s="69"/>
    </row>
    <row r="248" spans="1:176" s="68" customFormat="1">
      <c r="A248" s="46"/>
      <c r="B248" s="67"/>
      <c r="FT248" s="69"/>
    </row>
    <row r="249" spans="1:176" s="68" customFormat="1">
      <c r="A249" s="46"/>
      <c r="B249" s="67"/>
      <c r="FT249" s="69"/>
    </row>
    <row r="250" spans="1:176" s="68" customFormat="1">
      <c r="A250" s="46"/>
      <c r="B250" s="67"/>
      <c r="FT250" s="69"/>
    </row>
    <row r="251" spans="1:176" s="68" customFormat="1">
      <c r="A251" s="46"/>
      <c r="B251" s="67"/>
      <c r="FT251" s="69"/>
    </row>
    <row r="252" spans="1:176" s="68" customFormat="1">
      <c r="A252" s="46"/>
      <c r="B252" s="67"/>
      <c r="FT252" s="69"/>
    </row>
    <row r="253" spans="1:176" s="68" customFormat="1">
      <c r="A253" s="46"/>
      <c r="B253" s="67"/>
      <c r="FT253" s="69"/>
    </row>
    <row r="254" spans="1:176" s="68" customFormat="1">
      <c r="A254" s="46"/>
      <c r="B254" s="67"/>
      <c r="FT254" s="69"/>
    </row>
    <row r="255" spans="1:176" s="68" customFormat="1">
      <c r="A255" s="46"/>
      <c r="B255" s="67"/>
      <c r="FT255" s="69"/>
    </row>
    <row r="256" spans="1:176" s="68" customFormat="1">
      <c r="A256" s="46"/>
      <c r="B256" s="67"/>
      <c r="FT256" s="69"/>
    </row>
    <row r="257" spans="1:176" s="68" customFormat="1">
      <c r="A257" s="46"/>
      <c r="B257" s="67"/>
      <c r="FT257" s="69"/>
    </row>
    <row r="258" spans="1:176" s="68" customFormat="1">
      <c r="A258" s="46"/>
      <c r="B258" s="67"/>
      <c r="FT258" s="69"/>
    </row>
    <row r="259" spans="1:176" s="68" customFormat="1">
      <c r="A259" s="46"/>
      <c r="B259" s="67"/>
      <c r="FT259" s="69"/>
    </row>
    <row r="260" spans="1:176" s="68" customFormat="1">
      <c r="A260" s="46"/>
      <c r="B260" s="67"/>
      <c r="FT260" s="69"/>
    </row>
    <row r="261" spans="1:176" s="68" customFormat="1">
      <c r="A261" s="46"/>
      <c r="B261" s="67"/>
      <c r="FT261" s="69"/>
    </row>
    <row r="262" spans="1:176" s="68" customFormat="1">
      <c r="A262" s="46"/>
      <c r="B262" s="67"/>
      <c r="FT262" s="69"/>
    </row>
    <row r="263" spans="1:176" s="68" customFormat="1">
      <c r="A263" s="46"/>
      <c r="B263" s="67"/>
      <c r="FT263" s="69"/>
    </row>
    <row r="264" spans="1:176" s="68" customFormat="1">
      <c r="A264" s="46"/>
      <c r="B264" s="67"/>
      <c r="FT264" s="69"/>
    </row>
    <row r="265" spans="1:176" s="68" customFormat="1">
      <c r="A265" s="46"/>
      <c r="B265" s="67"/>
      <c r="FT265" s="69"/>
    </row>
    <row r="266" spans="1:176" s="68" customFormat="1">
      <c r="A266" s="46"/>
      <c r="B266" s="67"/>
      <c r="FT266" s="69"/>
    </row>
    <row r="267" spans="1:176" s="68" customFormat="1">
      <c r="A267" s="46"/>
      <c r="B267" s="67"/>
      <c r="FT267" s="69"/>
    </row>
    <row r="268" spans="1:176" s="68" customFormat="1">
      <c r="A268" s="46"/>
      <c r="B268" s="67"/>
      <c r="FT268" s="69"/>
    </row>
    <row r="269" spans="1:176" s="68" customFormat="1">
      <c r="A269" s="46"/>
      <c r="B269" s="67"/>
      <c r="FT269" s="69"/>
    </row>
    <row r="270" spans="1:176" s="68" customFormat="1">
      <c r="A270" s="46"/>
      <c r="B270" s="67"/>
      <c r="FT270" s="69"/>
    </row>
    <row r="271" spans="1:176" s="68" customFormat="1">
      <c r="A271" s="46"/>
      <c r="B271" s="67"/>
      <c r="FT271" s="69"/>
    </row>
    <row r="272" spans="1:176" s="68" customFormat="1">
      <c r="A272" s="46"/>
      <c r="B272" s="67"/>
      <c r="FT272" s="69"/>
    </row>
    <row r="273" spans="1:176" s="68" customFormat="1">
      <c r="A273" s="46"/>
      <c r="B273" s="67"/>
      <c r="FT273" s="69"/>
    </row>
    <row r="274" spans="1:176" s="68" customFormat="1">
      <c r="A274" s="46"/>
      <c r="B274" s="67"/>
      <c r="FT274" s="69"/>
    </row>
    <row r="275" spans="1:176" s="68" customFormat="1">
      <c r="A275" s="46"/>
      <c r="B275" s="67"/>
      <c r="FT275" s="69"/>
    </row>
    <row r="276" spans="1:176" s="68" customFormat="1">
      <c r="A276" s="46"/>
      <c r="B276" s="67"/>
      <c r="FT276" s="69"/>
    </row>
    <row r="277" spans="1:176" s="68" customFormat="1">
      <c r="A277" s="46"/>
      <c r="B277" s="67"/>
      <c r="FT277" s="69"/>
    </row>
    <row r="278" spans="1:176" s="68" customFormat="1">
      <c r="A278" s="46"/>
      <c r="B278" s="67"/>
      <c r="FT278" s="69"/>
    </row>
    <row r="279" spans="1:176" s="68" customFormat="1">
      <c r="A279" s="46"/>
      <c r="B279" s="67"/>
      <c r="FT279" s="69"/>
    </row>
    <row r="280" spans="1:176" s="68" customFormat="1">
      <c r="A280" s="46"/>
      <c r="B280" s="67"/>
      <c r="FT280" s="69"/>
    </row>
    <row r="281" spans="1:176" s="68" customFormat="1">
      <c r="A281" s="46"/>
      <c r="B281" s="67"/>
      <c r="FT281" s="69"/>
    </row>
    <row r="282" spans="1:176" s="68" customFormat="1">
      <c r="A282" s="46"/>
      <c r="B282" s="67"/>
      <c r="FT282" s="69"/>
    </row>
    <row r="283" spans="1:176" s="68" customFormat="1">
      <c r="A283" s="46"/>
      <c r="B283" s="67"/>
      <c r="FT283" s="69"/>
    </row>
    <row r="284" spans="1:176" s="68" customFormat="1">
      <c r="A284" s="46"/>
      <c r="B284" s="67"/>
      <c r="FT284" s="69"/>
    </row>
    <row r="285" spans="1:176" s="68" customFormat="1">
      <c r="A285" s="46"/>
      <c r="B285" s="67"/>
      <c r="FT285" s="69"/>
    </row>
    <row r="286" spans="1:176" s="68" customFormat="1">
      <c r="A286" s="46"/>
      <c r="B286" s="67"/>
      <c r="FT286" s="69"/>
    </row>
    <row r="287" spans="1:176" s="68" customFormat="1">
      <c r="A287" s="46"/>
      <c r="B287" s="67"/>
      <c r="FT287" s="69"/>
    </row>
    <row r="288" spans="1:176" s="68" customFormat="1">
      <c r="A288" s="46"/>
      <c r="B288" s="67"/>
      <c r="FT288" s="69"/>
    </row>
    <row r="289" spans="1:176" s="68" customFormat="1">
      <c r="A289" s="46"/>
      <c r="B289" s="67"/>
      <c r="FT289" s="69"/>
    </row>
    <row r="290" spans="1:176" s="68" customFormat="1">
      <c r="A290" s="46"/>
      <c r="B290" s="67"/>
      <c r="FT290" s="69"/>
    </row>
    <row r="291" spans="1:176" s="68" customFormat="1">
      <c r="A291" s="46"/>
      <c r="B291" s="67"/>
      <c r="FT291" s="69"/>
    </row>
    <row r="292" spans="1:176" s="68" customFormat="1">
      <c r="A292" s="46"/>
      <c r="B292" s="67"/>
      <c r="FT292" s="69"/>
    </row>
    <row r="293" spans="1:176" s="68" customFormat="1">
      <c r="A293" s="46"/>
      <c r="B293" s="67"/>
      <c r="FT293" s="69"/>
    </row>
    <row r="294" spans="1:176" s="68" customFormat="1">
      <c r="A294" s="46"/>
      <c r="B294" s="67"/>
      <c r="FT294" s="69"/>
    </row>
    <row r="295" spans="1:176" s="68" customFormat="1">
      <c r="A295" s="46"/>
      <c r="B295" s="67"/>
      <c r="FT295" s="69"/>
    </row>
    <row r="296" spans="1:176" s="68" customFormat="1">
      <c r="A296" s="46"/>
      <c r="B296" s="67"/>
      <c r="FT296" s="69"/>
    </row>
    <row r="297" spans="1:176" s="68" customFormat="1">
      <c r="A297" s="46"/>
      <c r="B297" s="67"/>
      <c r="FT297" s="69"/>
    </row>
    <row r="298" spans="1:176" s="68" customFormat="1">
      <c r="A298" s="46"/>
      <c r="B298" s="67"/>
      <c r="FT298" s="69"/>
    </row>
    <row r="299" spans="1:176" s="68" customFormat="1">
      <c r="A299" s="46"/>
      <c r="B299" s="67"/>
      <c r="FT299" s="69"/>
    </row>
    <row r="300" spans="1:176" s="68" customFormat="1">
      <c r="A300" s="46"/>
      <c r="B300" s="67"/>
      <c r="FT300" s="69"/>
    </row>
    <row r="301" spans="1:176" s="68" customFormat="1">
      <c r="A301" s="46"/>
      <c r="B301" s="67"/>
      <c r="FT301" s="69"/>
    </row>
    <row r="302" spans="1:176" s="68" customFormat="1">
      <c r="A302" s="46"/>
      <c r="B302" s="67"/>
      <c r="FT302" s="69"/>
    </row>
    <row r="303" spans="1:176" s="68" customFormat="1">
      <c r="A303" s="46"/>
      <c r="B303" s="67"/>
      <c r="FT303" s="69"/>
    </row>
    <row r="304" spans="1:176" s="68" customFormat="1">
      <c r="A304" s="46"/>
      <c r="B304" s="67"/>
      <c r="FT304" s="69"/>
    </row>
    <row r="305" spans="1:176" s="68" customFormat="1">
      <c r="A305" s="46"/>
      <c r="B305" s="67"/>
      <c r="FT305" s="69"/>
    </row>
    <row r="306" spans="1:176" s="68" customFormat="1">
      <c r="A306" s="46"/>
      <c r="B306" s="67"/>
      <c r="FT306" s="69"/>
    </row>
    <row r="307" spans="1:176" s="68" customFormat="1">
      <c r="A307" s="46"/>
      <c r="B307" s="67"/>
      <c r="FT307" s="69"/>
    </row>
    <row r="308" spans="1:176" s="68" customFormat="1">
      <c r="A308" s="46"/>
      <c r="B308" s="67"/>
      <c r="FT308" s="69"/>
    </row>
    <row r="309" spans="1:176" s="68" customFormat="1">
      <c r="A309" s="46"/>
      <c r="B309" s="67"/>
      <c r="FT309" s="69"/>
    </row>
    <row r="310" spans="1:176" s="68" customFormat="1">
      <c r="A310" s="46"/>
      <c r="B310" s="67"/>
      <c r="FT310" s="69"/>
    </row>
    <row r="311" spans="1:176" s="68" customFormat="1">
      <c r="A311" s="46"/>
      <c r="B311" s="67"/>
      <c r="FT311" s="69"/>
    </row>
    <row r="312" spans="1:176" s="68" customFormat="1">
      <c r="A312" s="46"/>
      <c r="B312" s="67"/>
      <c r="FT312" s="69"/>
    </row>
    <row r="313" spans="1:176" s="68" customFormat="1">
      <c r="A313" s="46"/>
      <c r="B313" s="67"/>
      <c r="FT313" s="69"/>
    </row>
    <row r="314" spans="1:176" s="68" customFormat="1">
      <c r="A314" s="46"/>
      <c r="B314" s="67"/>
      <c r="FT314" s="69"/>
    </row>
    <row r="315" spans="1:176" s="68" customFormat="1">
      <c r="A315" s="46"/>
      <c r="B315" s="67"/>
      <c r="FT315" s="69"/>
    </row>
    <row r="316" spans="1:176" s="68" customFormat="1">
      <c r="A316" s="46"/>
      <c r="B316" s="67"/>
      <c r="FT316" s="69"/>
    </row>
    <row r="317" spans="1:176" s="68" customFormat="1">
      <c r="A317" s="46"/>
      <c r="B317" s="67"/>
      <c r="FT317" s="69"/>
    </row>
    <row r="318" spans="1:176" s="68" customFormat="1">
      <c r="A318" s="46"/>
      <c r="B318" s="67"/>
      <c r="FT318" s="69"/>
    </row>
    <row r="319" spans="1:176" s="68" customFormat="1">
      <c r="A319" s="46"/>
      <c r="B319" s="67"/>
      <c r="FT319" s="69"/>
    </row>
    <row r="320" spans="1:176" s="68" customFormat="1">
      <c r="A320" s="46"/>
      <c r="B320" s="67"/>
      <c r="FT320" s="69"/>
    </row>
    <row r="321" spans="1:176" s="68" customFormat="1">
      <c r="A321" s="46"/>
      <c r="B321" s="67"/>
      <c r="FT321" s="69"/>
    </row>
    <row r="322" spans="1:176" s="68" customFormat="1">
      <c r="A322" s="46"/>
      <c r="B322" s="67"/>
      <c r="FT322" s="69"/>
    </row>
    <row r="323" spans="1:176" s="68" customFormat="1">
      <c r="A323" s="46"/>
      <c r="B323" s="67"/>
      <c r="FT323" s="69"/>
    </row>
    <row r="324" spans="1:176" s="68" customFormat="1">
      <c r="A324" s="46"/>
      <c r="B324" s="67"/>
      <c r="FT324" s="69"/>
    </row>
    <row r="325" spans="1:176" s="68" customFormat="1">
      <c r="A325" s="46"/>
      <c r="B325" s="67"/>
      <c r="FT325" s="69"/>
    </row>
    <row r="326" spans="1:176" s="68" customFormat="1">
      <c r="A326" s="46"/>
      <c r="B326" s="67"/>
      <c r="FT326" s="69"/>
    </row>
    <row r="327" spans="1:176" s="68" customFormat="1">
      <c r="A327" s="46"/>
      <c r="B327" s="67"/>
      <c r="FT327" s="69"/>
    </row>
    <row r="328" spans="1:176" s="68" customFormat="1">
      <c r="A328" s="46"/>
      <c r="B328" s="67"/>
      <c r="FT328" s="69"/>
    </row>
    <row r="329" spans="1:176" s="68" customFormat="1">
      <c r="A329" s="46"/>
      <c r="B329" s="67"/>
      <c r="FT329" s="69"/>
    </row>
    <row r="330" spans="1:176" s="68" customFormat="1">
      <c r="A330" s="46"/>
      <c r="B330" s="67"/>
      <c r="FT330" s="69"/>
    </row>
    <row r="331" spans="1:176" s="68" customFormat="1">
      <c r="A331" s="46"/>
      <c r="B331" s="67"/>
      <c r="FT331" s="69"/>
    </row>
    <row r="332" spans="1:176" s="68" customFormat="1">
      <c r="A332" s="46"/>
      <c r="B332" s="67"/>
      <c r="FT332" s="69"/>
    </row>
    <row r="333" spans="1:176" s="68" customFormat="1">
      <c r="A333" s="46"/>
      <c r="B333" s="67"/>
      <c r="FT333" s="69"/>
    </row>
    <row r="334" spans="1:176" s="68" customFormat="1">
      <c r="A334" s="46"/>
      <c r="B334" s="67"/>
      <c r="FT334" s="69"/>
    </row>
    <row r="335" spans="1:176" s="68" customFormat="1">
      <c r="A335" s="46"/>
      <c r="B335" s="67"/>
      <c r="FT335" s="69"/>
    </row>
    <row r="336" spans="1:176" s="68" customFormat="1">
      <c r="A336" s="46"/>
      <c r="B336" s="67"/>
      <c r="FT336" s="69"/>
    </row>
    <row r="337" spans="1:176" s="68" customFormat="1">
      <c r="A337" s="46"/>
      <c r="B337" s="67"/>
      <c r="FT337" s="69"/>
    </row>
    <row r="338" spans="1:176" s="68" customFormat="1">
      <c r="A338" s="46"/>
      <c r="B338" s="67"/>
      <c r="FT338" s="69"/>
    </row>
    <row r="339" spans="1:176" s="68" customFormat="1">
      <c r="A339" s="46"/>
      <c r="B339" s="67"/>
      <c r="FT339" s="69"/>
    </row>
    <row r="340" spans="1:176" s="68" customFormat="1">
      <c r="A340" s="46"/>
      <c r="B340" s="67"/>
      <c r="FT340" s="69"/>
    </row>
    <row r="341" spans="1:176" s="68" customFormat="1">
      <c r="A341" s="46"/>
      <c r="B341" s="67"/>
      <c r="FT341" s="69"/>
    </row>
    <row r="342" spans="1:176" s="68" customFormat="1">
      <c r="A342" s="46"/>
      <c r="B342" s="67"/>
      <c r="FT342" s="69"/>
    </row>
    <row r="343" spans="1:176" s="68" customFormat="1">
      <c r="A343" s="46"/>
      <c r="B343" s="67"/>
      <c r="FT343" s="69"/>
    </row>
    <row r="344" spans="1:176" s="68" customFormat="1">
      <c r="A344" s="46"/>
      <c r="B344" s="67"/>
      <c r="FT344" s="69"/>
    </row>
    <row r="345" spans="1:176" s="68" customFormat="1">
      <c r="A345" s="46"/>
      <c r="B345" s="67"/>
      <c r="FT345" s="69"/>
    </row>
    <row r="346" spans="1:176" s="68" customFormat="1">
      <c r="A346" s="46"/>
      <c r="B346" s="67"/>
      <c r="FT346" s="69"/>
    </row>
    <row r="347" spans="1:176" s="68" customFormat="1">
      <c r="A347" s="46"/>
      <c r="B347" s="67"/>
      <c r="FT347" s="69"/>
    </row>
    <row r="348" spans="1:176" s="68" customFormat="1">
      <c r="A348" s="46"/>
      <c r="B348" s="67"/>
      <c r="FT348" s="69"/>
    </row>
    <row r="349" spans="1:176" s="68" customFormat="1">
      <c r="A349" s="46"/>
      <c r="B349" s="67"/>
      <c r="FT349" s="69"/>
    </row>
    <row r="350" spans="1:176" s="68" customFormat="1">
      <c r="A350" s="46"/>
      <c r="B350" s="67"/>
      <c r="FT350" s="69"/>
    </row>
    <row r="351" spans="1:176" s="68" customFormat="1">
      <c r="A351" s="46"/>
      <c r="B351" s="67"/>
      <c r="FT351" s="69"/>
    </row>
    <row r="352" spans="1:176" s="68" customFormat="1">
      <c r="A352" s="46"/>
      <c r="B352" s="67"/>
      <c r="FT352" s="69"/>
    </row>
    <row r="353" spans="1:176" s="68" customFormat="1">
      <c r="A353" s="46"/>
      <c r="B353" s="67"/>
      <c r="FT353" s="69"/>
    </row>
    <row r="354" spans="1:176" s="68" customFormat="1">
      <c r="A354" s="46"/>
      <c r="B354" s="67"/>
      <c r="FT354" s="69"/>
    </row>
    <row r="355" spans="1:176" s="68" customFormat="1">
      <c r="A355" s="46"/>
      <c r="B355" s="67"/>
      <c r="FT355" s="69"/>
    </row>
    <row r="356" spans="1:176">
      <c r="B356" s="67"/>
      <c r="C356" s="68"/>
      <c r="D356" s="68"/>
      <c r="E356" s="68"/>
      <c r="F356" s="68"/>
      <c r="G356" s="68"/>
      <c r="H356" s="68"/>
      <c r="I356" s="68"/>
      <c r="J356" s="68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68"/>
      <c r="X356" s="68"/>
      <c r="Y356" s="68"/>
      <c r="Z356" s="68"/>
      <c r="AA356" s="68"/>
      <c r="AB356" s="68"/>
      <c r="AC356" s="68"/>
      <c r="AD356" s="68"/>
      <c r="AE356" s="68"/>
      <c r="AF356" s="68"/>
      <c r="AG356" s="68"/>
      <c r="AI356" s="68"/>
      <c r="AJ356" s="68"/>
      <c r="AK356" s="68"/>
    </row>
    <row r="357" spans="1:176">
      <c r="B357" s="67"/>
      <c r="C357" s="68"/>
      <c r="D357" s="68"/>
      <c r="E357" s="68"/>
      <c r="F357" s="68"/>
      <c r="G357" s="68"/>
      <c r="H357" s="68"/>
      <c r="I357" s="68"/>
      <c r="J357" s="68"/>
      <c r="K357" s="68"/>
      <c r="L357" s="68"/>
      <c r="M357" s="68"/>
      <c r="N357" s="68"/>
      <c r="O357" s="68"/>
      <c r="P357" s="68"/>
      <c r="Q357" s="68"/>
      <c r="R357" s="68"/>
      <c r="S357" s="68"/>
      <c r="T357" s="68"/>
      <c r="U357" s="68"/>
      <c r="V357" s="68"/>
      <c r="W357" s="68"/>
      <c r="X357" s="68"/>
      <c r="Y357" s="68"/>
      <c r="Z357" s="68"/>
      <c r="AA357" s="68"/>
      <c r="AB357" s="68"/>
      <c r="AC357" s="68"/>
      <c r="AD357" s="68"/>
      <c r="AE357" s="68"/>
      <c r="AF357" s="68"/>
      <c r="AG357" s="68"/>
      <c r="AI357" s="68"/>
      <c r="AJ357" s="68"/>
      <c r="AK357" s="68"/>
    </row>
    <row r="358" spans="1:176">
      <c r="B358" s="67"/>
      <c r="C358" s="68"/>
      <c r="D358" s="68"/>
      <c r="E358" s="68"/>
      <c r="F358" s="68"/>
      <c r="G358" s="68"/>
      <c r="H358" s="68"/>
      <c r="I358" s="68"/>
      <c r="J358" s="68"/>
      <c r="K358" s="68"/>
      <c r="L358" s="68"/>
      <c r="M358" s="68"/>
      <c r="N358" s="68"/>
      <c r="O358" s="68"/>
      <c r="P358" s="68"/>
      <c r="Q358" s="68"/>
      <c r="R358" s="68"/>
      <c r="S358" s="68"/>
      <c r="T358" s="68"/>
      <c r="U358" s="68"/>
      <c r="V358" s="68"/>
      <c r="W358" s="68"/>
      <c r="X358" s="68"/>
      <c r="Y358" s="68"/>
      <c r="Z358" s="68"/>
      <c r="AA358" s="68"/>
      <c r="AB358" s="68"/>
      <c r="AC358" s="68"/>
      <c r="AD358" s="68"/>
      <c r="AE358" s="68"/>
      <c r="AF358" s="68"/>
      <c r="AG358" s="68"/>
    </row>
    <row r="359" spans="1:176">
      <c r="B359" s="67"/>
      <c r="C359" s="68"/>
      <c r="D359" s="68"/>
      <c r="E359" s="68"/>
      <c r="F359" s="68"/>
      <c r="G359" s="68"/>
      <c r="H359" s="68"/>
      <c r="I359" s="68"/>
      <c r="J359" s="68"/>
      <c r="K359" s="68"/>
      <c r="L359" s="68"/>
      <c r="M359" s="68"/>
      <c r="N359" s="68"/>
      <c r="O359" s="68"/>
      <c r="P359" s="68"/>
      <c r="Q359" s="68"/>
      <c r="R359" s="68"/>
      <c r="S359" s="68"/>
      <c r="T359" s="68"/>
      <c r="U359" s="68"/>
      <c r="V359" s="68"/>
      <c r="W359" s="68"/>
      <c r="X359" s="68"/>
      <c r="Y359" s="68"/>
      <c r="Z359" s="68"/>
      <c r="AA359" s="68"/>
      <c r="AB359" s="68"/>
      <c r="AC359" s="68"/>
      <c r="AD359" s="68"/>
      <c r="AE359" s="68"/>
      <c r="AF359" s="68"/>
      <c r="AG359" s="68"/>
    </row>
    <row r="360" spans="1:176">
      <c r="B360" s="67"/>
      <c r="C360" s="68"/>
      <c r="D360" s="68"/>
      <c r="E360" s="68"/>
      <c r="F360" s="68"/>
      <c r="G360" s="68"/>
      <c r="H360" s="68"/>
      <c r="I360" s="68"/>
      <c r="J360" s="68"/>
      <c r="K360" s="68"/>
      <c r="L360" s="68"/>
      <c r="M360" s="68"/>
      <c r="N360" s="68"/>
      <c r="O360" s="68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68"/>
      <c r="AG360" s="68"/>
    </row>
    <row r="361" spans="1:176">
      <c r="B361" s="67"/>
      <c r="C361" s="68"/>
      <c r="D361" s="68"/>
      <c r="E361" s="68"/>
      <c r="F361" s="68"/>
      <c r="G361" s="68"/>
      <c r="H361" s="68"/>
      <c r="I361" s="68"/>
      <c r="J361" s="68"/>
      <c r="K361" s="68"/>
      <c r="L361" s="68"/>
      <c r="M361" s="68"/>
      <c r="N361" s="68"/>
      <c r="O361" s="68"/>
      <c r="P361" s="68"/>
      <c r="Q361" s="68"/>
      <c r="R361" s="68"/>
      <c r="S361" s="68"/>
      <c r="T361" s="68"/>
      <c r="U361" s="68"/>
      <c r="V361" s="68"/>
      <c r="W361" s="68"/>
      <c r="X361" s="68"/>
      <c r="Y361" s="68"/>
      <c r="Z361" s="68"/>
      <c r="AA361" s="68"/>
      <c r="AB361" s="68"/>
      <c r="AC361" s="68"/>
      <c r="AD361" s="68"/>
      <c r="AE361" s="68"/>
      <c r="AF361" s="68"/>
      <c r="AG361" s="68"/>
    </row>
    <row r="362" spans="1:176">
      <c r="B362" s="67"/>
      <c r="C362" s="68"/>
      <c r="D362" s="68"/>
      <c r="E362" s="68"/>
      <c r="F362" s="68"/>
      <c r="G362" s="68"/>
      <c r="H362" s="68"/>
      <c r="I362" s="68"/>
      <c r="J362" s="68"/>
      <c r="K362" s="68"/>
      <c r="L362" s="68"/>
      <c r="M362" s="68"/>
      <c r="N362" s="68"/>
      <c r="O362" s="68"/>
      <c r="P362" s="68"/>
      <c r="Q362" s="68"/>
      <c r="R362" s="68"/>
      <c r="S362" s="68"/>
      <c r="T362" s="68"/>
      <c r="U362" s="68"/>
      <c r="V362" s="68"/>
      <c r="W362" s="68"/>
      <c r="X362" s="68"/>
      <c r="Y362" s="68"/>
      <c r="Z362" s="68"/>
      <c r="AA362" s="68"/>
      <c r="AB362" s="68"/>
      <c r="AC362" s="68"/>
      <c r="AD362" s="68"/>
      <c r="AE362" s="68"/>
      <c r="AF362" s="68"/>
      <c r="AG362" s="68"/>
    </row>
    <row r="363" spans="1:176">
      <c r="B363" s="67"/>
      <c r="C363" s="68"/>
      <c r="D363" s="68"/>
      <c r="E363" s="68"/>
      <c r="F363" s="68"/>
      <c r="G363" s="68"/>
      <c r="H363" s="68"/>
      <c r="I363" s="68"/>
      <c r="J363" s="68"/>
      <c r="K363" s="68"/>
      <c r="L363" s="68"/>
      <c r="M363" s="68"/>
      <c r="N363" s="68"/>
      <c r="O363" s="68"/>
      <c r="P363" s="68"/>
      <c r="Q363" s="68"/>
      <c r="R363" s="68"/>
      <c r="S363" s="68"/>
      <c r="T363" s="68"/>
      <c r="U363" s="68"/>
      <c r="V363" s="68"/>
      <c r="W363" s="68"/>
      <c r="X363" s="68"/>
      <c r="Y363" s="68"/>
      <c r="Z363" s="68"/>
      <c r="AA363" s="68"/>
      <c r="AB363" s="68"/>
      <c r="AC363" s="68"/>
      <c r="AD363" s="68"/>
      <c r="AE363" s="68"/>
      <c r="AF363" s="68"/>
      <c r="AG363" s="68"/>
    </row>
    <row r="364" spans="1:176">
      <c r="B364" s="67"/>
      <c r="C364" s="68"/>
      <c r="D364" s="68"/>
      <c r="E364" s="68"/>
      <c r="F364" s="68"/>
      <c r="G364" s="68"/>
      <c r="H364" s="68"/>
      <c r="I364" s="68"/>
      <c r="J364" s="68"/>
      <c r="K364" s="68"/>
      <c r="L364" s="68"/>
      <c r="M364" s="68"/>
      <c r="N364" s="68"/>
      <c r="O364" s="68"/>
      <c r="P364" s="68"/>
      <c r="Q364" s="68"/>
      <c r="R364" s="68"/>
      <c r="S364" s="68"/>
      <c r="T364" s="68"/>
      <c r="U364" s="68"/>
      <c r="V364" s="68"/>
      <c r="W364" s="68"/>
      <c r="X364" s="68"/>
      <c r="Y364" s="68"/>
      <c r="Z364" s="68"/>
      <c r="AA364" s="68"/>
      <c r="AB364" s="68"/>
      <c r="AC364" s="68"/>
      <c r="AD364" s="68"/>
      <c r="AE364" s="68"/>
      <c r="AF364" s="68"/>
      <c r="AG364" s="68"/>
    </row>
    <row r="365" spans="1:176">
      <c r="B365" s="67"/>
      <c r="C365" s="68"/>
      <c r="D365" s="68"/>
      <c r="E365" s="68"/>
      <c r="F365" s="68"/>
      <c r="G365" s="68"/>
      <c r="H365" s="68"/>
      <c r="I365" s="68"/>
      <c r="J365" s="68"/>
      <c r="K365" s="68"/>
      <c r="L365" s="68"/>
      <c r="M365" s="68"/>
      <c r="N365" s="68"/>
      <c r="O365" s="68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68"/>
      <c r="AG365" s="68"/>
    </row>
    <row r="366" spans="1:176">
      <c r="B366" s="67"/>
      <c r="C366" s="68"/>
      <c r="D366" s="68"/>
      <c r="E366" s="68"/>
      <c r="F366" s="68"/>
      <c r="G366" s="68"/>
      <c r="H366" s="68"/>
      <c r="I366" s="68"/>
      <c r="J366" s="68"/>
      <c r="K366" s="68"/>
      <c r="L366" s="68"/>
      <c r="M366" s="68"/>
      <c r="N366" s="68"/>
      <c r="O366" s="68"/>
      <c r="P366" s="68"/>
      <c r="Q366" s="68"/>
      <c r="R366" s="68"/>
      <c r="S366" s="68"/>
      <c r="T366" s="68"/>
      <c r="U366" s="68"/>
      <c r="V366" s="68"/>
      <c r="W366" s="68"/>
      <c r="X366" s="68"/>
      <c r="Y366" s="68"/>
      <c r="Z366" s="68"/>
      <c r="AA366" s="68"/>
      <c r="AB366" s="68"/>
      <c r="AC366" s="68"/>
      <c r="AD366" s="68"/>
      <c r="AE366" s="68"/>
      <c r="AF366" s="68"/>
      <c r="AG366" s="68"/>
    </row>
    <row r="367" spans="1:176">
      <c r="B367" s="67"/>
      <c r="C367" s="68"/>
      <c r="D367" s="68"/>
      <c r="E367" s="68"/>
      <c r="F367" s="68"/>
      <c r="G367" s="68"/>
      <c r="H367" s="68"/>
      <c r="I367" s="68"/>
      <c r="J367" s="68"/>
      <c r="K367" s="68"/>
      <c r="L367" s="68"/>
      <c r="M367" s="68"/>
      <c r="N367" s="68"/>
      <c r="O367" s="68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68"/>
      <c r="AG367" s="68"/>
    </row>
    <row r="368" spans="1:176">
      <c r="B368" s="67"/>
      <c r="C368" s="68"/>
      <c r="D368" s="68"/>
      <c r="E368" s="68"/>
      <c r="F368" s="68"/>
      <c r="G368" s="68"/>
      <c r="H368" s="68"/>
      <c r="I368" s="68"/>
      <c r="J368" s="68"/>
      <c r="K368" s="68"/>
      <c r="L368" s="68"/>
      <c r="M368" s="68"/>
      <c r="N368" s="68"/>
      <c r="O368" s="68"/>
      <c r="P368" s="68"/>
      <c r="Q368" s="68"/>
      <c r="R368" s="68"/>
      <c r="S368" s="68"/>
      <c r="T368" s="68"/>
      <c r="U368" s="68"/>
      <c r="V368" s="68"/>
      <c r="W368" s="68"/>
      <c r="X368" s="68"/>
      <c r="Y368" s="68"/>
      <c r="Z368" s="68"/>
      <c r="AA368" s="68"/>
      <c r="AB368" s="68"/>
      <c r="AC368" s="68"/>
      <c r="AD368" s="68"/>
      <c r="AE368" s="68"/>
      <c r="AF368" s="68"/>
      <c r="AG368" s="68"/>
    </row>
    <row r="369" spans="2:33">
      <c r="B369" s="67"/>
      <c r="C369" s="68"/>
      <c r="D369" s="68"/>
      <c r="E369" s="68"/>
      <c r="F369" s="68"/>
      <c r="G369" s="68"/>
      <c r="H369" s="68"/>
      <c r="I369" s="68"/>
      <c r="J369" s="68"/>
      <c r="K369" s="68"/>
      <c r="L369" s="68"/>
      <c r="M369" s="68"/>
      <c r="N369" s="68"/>
      <c r="O369" s="68"/>
      <c r="P369" s="68"/>
      <c r="Q369" s="68"/>
      <c r="R369" s="68"/>
      <c r="S369" s="68"/>
      <c r="T369" s="68"/>
      <c r="U369" s="68"/>
      <c r="V369" s="68"/>
      <c r="W369" s="68"/>
      <c r="X369" s="68"/>
      <c r="Y369" s="68"/>
      <c r="Z369" s="68"/>
      <c r="AA369" s="68"/>
      <c r="AB369" s="68"/>
      <c r="AC369" s="68"/>
      <c r="AD369" s="68"/>
      <c r="AE369" s="68"/>
      <c r="AF369" s="68"/>
      <c r="AG369" s="68"/>
    </row>
    <row r="1174" spans="34:175">
      <c r="AH1174" s="48">
        <v>0</v>
      </c>
      <c r="AL1174" s="48">
        <v>0</v>
      </c>
      <c r="AM1174" s="48">
        <v>0</v>
      </c>
      <c r="AN1174" s="48">
        <v>0</v>
      </c>
      <c r="AO1174" s="48">
        <v>0</v>
      </c>
      <c r="AP1174" s="48">
        <v>0</v>
      </c>
      <c r="AQ1174" s="48">
        <v>0</v>
      </c>
      <c r="AR1174" s="48">
        <v>0</v>
      </c>
      <c r="AS1174" s="48">
        <v>0</v>
      </c>
      <c r="AT1174" s="48">
        <v>0</v>
      </c>
      <c r="AU1174" s="48">
        <v>0</v>
      </c>
      <c r="AV1174" s="48">
        <v>0</v>
      </c>
      <c r="AW1174" s="48">
        <v>0</v>
      </c>
      <c r="AX1174" s="48">
        <v>0</v>
      </c>
      <c r="AY1174" s="48">
        <v>0</v>
      </c>
      <c r="AZ1174" s="48">
        <v>0</v>
      </c>
      <c r="BA1174" s="48">
        <v>0</v>
      </c>
      <c r="BB1174" s="48">
        <v>0</v>
      </c>
      <c r="BC1174" s="48">
        <v>0</v>
      </c>
      <c r="BD1174" s="48">
        <v>0</v>
      </c>
      <c r="BE1174" s="48">
        <v>0</v>
      </c>
      <c r="BF1174" s="48">
        <v>0</v>
      </c>
      <c r="BG1174" s="48">
        <v>0</v>
      </c>
      <c r="BH1174" s="48">
        <v>0</v>
      </c>
      <c r="BI1174" s="48">
        <v>0</v>
      </c>
      <c r="BJ1174" s="48">
        <v>0</v>
      </c>
      <c r="BK1174" s="48">
        <v>0</v>
      </c>
      <c r="BL1174" s="48">
        <v>0</v>
      </c>
      <c r="BM1174" s="48">
        <v>0</v>
      </c>
      <c r="BN1174" s="48">
        <v>0</v>
      </c>
      <c r="BO1174" s="48">
        <v>0</v>
      </c>
      <c r="BP1174" s="48">
        <v>0</v>
      </c>
      <c r="BQ1174" s="48">
        <v>0</v>
      </c>
      <c r="BR1174" s="48">
        <v>0</v>
      </c>
      <c r="BS1174" s="48">
        <v>0</v>
      </c>
      <c r="BT1174" s="48">
        <v>0</v>
      </c>
      <c r="BU1174" s="48">
        <v>0</v>
      </c>
      <c r="BV1174" s="48">
        <v>0</v>
      </c>
      <c r="BW1174" s="48">
        <v>0</v>
      </c>
      <c r="BX1174" s="48">
        <v>0</v>
      </c>
      <c r="BY1174" s="48">
        <v>0</v>
      </c>
      <c r="BZ1174" s="48">
        <v>0</v>
      </c>
      <c r="CA1174" s="48">
        <v>0</v>
      </c>
      <c r="CB1174" s="48">
        <v>0</v>
      </c>
      <c r="CC1174" s="48">
        <v>0</v>
      </c>
      <c r="CD1174" s="48">
        <v>0</v>
      </c>
      <c r="CE1174" s="48">
        <v>0</v>
      </c>
      <c r="CF1174" s="48">
        <v>0</v>
      </c>
      <c r="CG1174" s="48">
        <v>0</v>
      </c>
      <c r="CH1174" s="48">
        <v>0</v>
      </c>
      <c r="CI1174" s="48">
        <v>0</v>
      </c>
      <c r="CJ1174" s="48">
        <v>0</v>
      </c>
      <c r="CK1174" s="48">
        <v>0</v>
      </c>
      <c r="CL1174" s="48">
        <v>0</v>
      </c>
      <c r="CM1174" s="48">
        <v>0</v>
      </c>
      <c r="CN1174" s="48">
        <v>0</v>
      </c>
      <c r="CO1174" s="48">
        <v>0</v>
      </c>
      <c r="CP1174" s="48">
        <v>0</v>
      </c>
      <c r="CQ1174" s="48">
        <v>0</v>
      </c>
      <c r="CR1174" s="48">
        <v>0</v>
      </c>
      <c r="CS1174" s="48">
        <v>0</v>
      </c>
      <c r="CT1174" s="48">
        <v>0</v>
      </c>
      <c r="CU1174" s="48">
        <v>0</v>
      </c>
      <c r="CV1174" s="48">
        <v>0</v>
      </c>
      <c r="CW1174" s="48">
        <v>0</v>
      </c>
      <c r="CX1174" s="48">
        <v>0</v>
      </c>
      <c r="CY1174" s="48">
        <v>0</v>
      </c>
      <c r="CZ1174" s="48">
        <v>0</v>
      </c>
      <c r="DA1174" s="48">
        <v>0</v>
      </c>
      <c r="DB1174" s="48">
        <v>0</v>
      </c>
      <c r="DC1174" s="48">
        <v>0</v>
      </c>
      <c r="DD1174" s="48">
        <v>0</v>
      </c>
      <c r="DE1174" s="48">
        <v>0</v>
      </c>
      <c r="DF1174" s="48">
        <v>0</v>
      </c>
      <c r="DG1174" s="48">
        <v>0</v>
      </c>
      <c r="DH1174" s="48">
        <v>0</v>
      </c>
      <c r="DI1174" s="48">
        <v>0</v>
      </c>
      <c r="DJ1174" s="48">
        <v>0</v>
      </c>
      <c r="DK1174" s="48">
        <v>0</v>
      </c>
      <c r="DL1174" s="48">
        <v>0</v>
      </c>
      <c r="DM1174" s="48">
        <v>0</v>
      </c>
      <c r="DN1174" s="48">
        <v>0</v>
      </c>
      <c r="DO1174" s="48">
        <v>0</v>
      </c>
      <c r="DP1174" s="48">
        <v>0</v>
      </c>
      <c r="DQ1174" s="48">
        <v>0</v>
      </c>
      <c r="DR1174" s="48">
        <v>0</v>
      </c>
      <c r="DS1174" s="48">
        <v>0</v>
      </c>
      <c r="DT1174" s="48">
        <v>0</v>
      </c>
      <c r="DU1174" s="48">
        <v>0</v>
      </c>
      <c r="DV1174" s="48">
        <v>0</v>
      </c>
      <c r="DW1174" s="48">
        <v>0</v>
      </c>
      <c r="DX1174" s="48">
        <v>0</v>
      </c>
      <c r="DY1174" s="48">
        <v>0</v>
      </c>
      <c r="DZ1174" s="48">
        <v>0</v>
      </c>
      <c r="EA1174" s="48">
        <v>0</v>
      </c>
      <c r="EB1174" s="48">
        <v>0</v>
      </c>
      <c r="EC1174" s="48">
        <v>0</v>
      </c>
      <c r="ED1174" s="48">
        <v>0</v>
      </c>
      <c r="EE1174" s="48">
        <v>0</v>
      </c>
      <c r="EF1174" s="48">
        <v>0</v>
      </c>
      <c r="EG1174" s="48">
        <v>0</v>
      </c>
      <c r="EH1174" s="48">
        <v>0</v>
      </c>
      <c r="EI1174" s="48">
        <v>0</v>
      </c>
      <c r="EJ1174" s="48">
        <v>0</v>
      </c>
      <c r="EK1174" s="48">
        <v>0</v>
      </c>
      <c r="EL1174" s="48">
        <v>0</v>
      </c>
      <c r="EM1174" s="48">
        <v>0</v>
      </c>
      <c r="EN1174" s="48">
        <v>0</v>
      </c>
      <c r="EO1174" s="48">
        <v>0</v>
      </c>
      <c r="EP1174" s="48">
        <v>0</v>
      </c>
      <c r="EQ1174" s="48">
        <v>0</v>
      </c>
      <c r="ER1174" s="48">
        <v>0</v>
      </c>
      <c r="ES1174" s="48">
        <v>0</v>
      </c>
      <c r="ET1174" s="48">
        <v>0</v>
      </c>
      <c r="EU1174" s="48">
        <v>0</v>
      </c>
      <c r="EV1174" s="48">
        <v>0</v>
      </c>
      <c r="EW1174" s="48">
        <v>0</v>
      </c>
      <c r="EX1174" s="48">
        <v>0</v>
      </c>
      <c r="EY1174" s="48">
        <v>0</v>
      </c>
      <c r="EZ1174" s="48">
        <v>0</v>
      </c>
      <c r="FA1174" s="48">
        <v>0</v>
      </c>
      <c r="FB1174" s="48">
        <v>0</v>
      </c>
      <c r="FC1174" s="48">
        <v>0</v>
      </c>
      <c r="FD1174" s="48">
        <v>0</v>
      </c>
      <c r="FE1174" s="48">
        <v>0</v>
      </c>
      <c r="FF1174" s="48">
        <v>0</v>
      </c>
      <c r="FG1174" s="48">
        <v>0</v>
      </c>
      <c r="FH1174" s="48">
        <v>0</v>
      </c>
      <c r="FI1174" s="48">
        <v>0</v>
      </c>
      <c r="FJ1174" s="48">
        <v>0</v>
      </c>
      <c r="FK1174" s="48">
        <v>0</v>
      </c>
      <c r="FL1174" s="48">
        <v>0</v>
      </c>
      <c r="FM1174" s="48">
        <v>0</v>
      </c>
      <c r="FN1174" s="48">
        <v>0</v>
      </c>
      <c r="FO1174" s="48">
        <v>0</v>
      </c>
      <c r="FP1174" s="48">
        <v>0</v>
      </c>
      <c r="FQ1174" s="48">
        <v>0</v>
      </c>
      <c r="FR1174" s="48">
        <v>0</v>
      </c>
      <c r="FS1174" s="48">
        <v>0</v>
      </c>
    </row>
    <row r="1176" spans="34:175">
      <c r="AI1176" s="48">
        <v>0</v>
      </c>
      <c r="AJ1176" s="48">
        <v>0</v>
      </c>
      <c r="AK1176" s="48">
        <v>0</v>
      </c>
    </row>
  </sheetData>
  <mergeCells count="1">
    <mergeCell ref="B3:B4"/>
  </mergeCells>
  <conditionalFormatting sqref="C9:AG89">
    <cfRule type="expression" dxfId="95" priority="48">
      <formula>WEEKDAY(C$3,2)=1</formula>
    </cfRule>
  </conditionalFormatting>
  <conditionalFormatting sqref="C3:AG89">
    <cfRule type="expression" dxfId="94" priority="45" stopIfTrue="1">
      <formula>MATCH(C$4,FERIES,0)&gt;0</formula>
    </cfRule>
    <cfRule type="expression" dxfId="93" priority="46" stopIfTrue="1">
      <formula>WEEKDAY(C$4,2)=6</formula>
    </cfRule>
    <cfRule type="expression" dxfId="92" priority="47" stopIfTrue="1">
      <formula>WEEKDAY(C$4,2)=7</formula>
    </cfRule>
  </conditionalFormatting>
  <conditionalFormatting sqref="AI38">
    <cfRule type="cellIs" dxfId="91" priority="44" operator="equal">
      <formula>"AI32"</formula>
    </cfRule>
  </conditionalFormatting>
  <conditionalFormatting sqref="C5:AG8">
    <cfRule type="expression" dxfId="90" priority="43">
      <formula>WEEKDAY(C$3,2)=1</formula>
    </cfRule>
  </conditionalFormatting>
  <conditionalFormatting sqref="C9:AG10 C12:AG13 V26 C5:AG7 C15:AG16 C18:AG19 C21:AG22 C24:AG25 C27:AG28 C30:AG31 C33:AG34 C36:AG37 C39:AG40 C42:AG43 C45:AG46 C48:AG49 C51:AG52 C54:AG55 C57:AG58 C60:AG61 C63:AG64 C66:AG67 C69:AG70 C72:AG73 C75:AG76 C78:AG79 C81:AG82 C84:AG85 C87:AG88">
    <cfRule type="cellIs" dxfId="89" priority="22" operator="equal">
      <formula>$AI$37</formula>
    </cfRule>
    <cfRule type="cellIs" dxfId="88" priority="23" operator="equal">
      <formula>$AI$28</formula>
    </cfRule>
    <cfRule type="cellIs" dxfId="87" priority="24" operator="equal">
      <formula>$AI$27</formula>
    </cfRule>
    <cfRule type="cellIs" dxfId="86" priority="25" operator="equal">
      <formula>$AI$26</formula>
    </cfRule>
    <cfRule type="cellIs" dxfId="85" priority="26" operator="equal">
      <formula>$AI$25</formula>
    </cfRule>
    <cfRule type="cellIs" dxfId="84" priority="27" operator="equal">
      <formula>$AI$24</formula>
    </cfRule>
    <cfRule type="cellIs" dxfId="83" priority="28" operator="equal">
      <formula>$AI$23</formula>
    </cfRule>
    <cfRule type="cellIs" dxfId="82" priority="29" operator="equal">
      <formula>$AI$22</formula>
    </cfRule>
    <cfRule type="cellIs" dxfId="81" priority="30" operator="equal">
      <formula>$AI$21</formula>
    </cfRule>
    <cfRule type="cellIs" dxfId="80" priority="31" operator="equal">
      <formula>$AI$20</formula>
    </cfRule>
    <cfRule type="cellIs" dxfId="79" priority="32" operator="equal">
      <formula>$AI$19</formula>
    </cfRule>
    <cfRule type="cellIs" dxfId="78" priority="33" operator="equal">
      <formula>$AI$18</formula>
    </cfRule>
    <cfRule type="cellIs" dxfId="77" priority="34" operator="equal">
      <formula>$AI$17</formula>
    </cfRule>
    <cfRule type="cellIs" dxfId="76" priority="35" operator="equal">
      <formula>$AI$16</formula>
    </cfRule>
    <cfRule type="cellIs" dxfId="75" priority="36" operator="equal">
      <formula>$AI$15</formula>
    </cfRule>
    <cfRule type="cellIs" dxfId="74" priority="37" operator="equal">
      <formula>$AI$14</formula>
    </cfRule>
    <cfRule type="cellIs" dxfId="73" priority="38" operator="equal">
      <formula>$AI$13</formula>
    </cfRule>
    <cfRule type="cellIs" dxfId="72" priority="39" operator="equal">
      <formula>$AI$12</formula>
    </cfRule>
    <cfRule type="cellIs" dxfId="71" priority="40" operator="equal">
      <formula>$AI$11</formula>
    </cfRule>
    <cfRule type="cellIs" dxfId="70" priority="41" operator="equal">
      <formula>$AI$10</formula>
    </cfRule>
    <cfRule type="cellIs" dxfId="69" priority="42" operator="equal">
      <formula>$AI$9</formula>
    </cfRule>
  </conditionalFormatting>
  <conditionalFormatting sqref="C78:AG79">
    <cfRule type="cellIs" dxfId="68" priority="1" operator="equal">
      <formula>$AI$37</formula>
    </cfRule>
    <cfRule type="cellIs" dxfId="67" priority="2" operator="equal">
      <formula>$AI$28</formula>
    </cfRule>
    <cfRule type="cellIs" dxfId="66" priority="3" operator="equal">
      <formula>$AI$27</formula>
    </cfRule>
    <cfRule type="cellIs" dxfId="65" priority="4" operator="equal">
      <formula>$AI$26</formula>
    </cfRule>
    <cfRule type="cellIs" dxfId="64" priority="5" operator="equal">
      <formula>$AI$25</formula>
    </cfRule>
    <cfRule type="cellIs" dxfId="63" priority="6" operator="equal">
      <formula>$AI$24</formula>
    </cfRule>
    <cfRule type="cellIs" dxfId="62" priority="7" operator="equal">
      <formula>$AI$23</formula>
    </cfRule>
    <cfRule type="cellIs" dxfId="61" priority="8" operator="equal">
      <formula>$AI$22</formula>
    </cfRule>
    <cfRule type="cellIs" dxfId="60" priority="9" operator="equal">
      <formula>$AI$21</formula>
    </cfRule>
    <cfRule type="cellIs" dxfId="59" priority="10" operator="equal">
      <formula>$AI$20</formula>
    </cfRule>
    <cfRule type="cellIs" dxfId="58" priority="11" operator="equal">
      <formula>$AI$19</formula>
    </cfRule>
    <cfRule type="cellIs" dxfId="57" priority="12" operator="equal">
      <formula>$AI$18</formula>
    </cfRule>
    <cfRule type="cellIs" dxfId="56" priority="13" operator="equal">
      <formula>$AI$17</formula>
    </cfRule>
    <cfRule type="cellIs" dxfId="55" priority="14" operator="equal">
      <formula>$AI$16</formula>
    </cfRule>
    <cfRule type="cellIs" dxfId="54" priority="15" operator="equal">
      <formula>$AI$15</formula>
    </cfRule>
    <cfRule type="cellIs" dxfId="53" priority="16" operator="equal">
      <formula>$AI$14</formula>
    </cfRule>
    <cfRule type="cellIs" dxfId="52" priority="17" operator="equal">
      <formula>$AI$13</formula>
    </cfRule>
    <cfRule type="cellIs" dxfId="51" priority="18" operator="equal">
      <formula>$AI$12</formula>
    </cfRule>
    <cfRule type="cellIs" dxfId="50" priority="19" operator="equal">
      <formula>$AI$11</formula>
    </cfRule>
    <cfRule type="cellIs" dxfId="49" priority="20" operator="equal">
      <formula>$AI$10</formula>
    </cfRule>
    <cfRule type="cellIs" dxfId="48" priority="21" operator="equal">
      <formula>$AI$9</formula>
    </cfRule>
  </conditionalFormatting>
  <dataValidations count="3">
    <dataValidation type="list" allowBlank="1" showInputMessage="1" showErrorMessage="1" sqref="C12:AG13 C15:AG16 C18:AG19 C21:AG22 C24:AG25 C27:AG28 C30:AG31 C33:AG34 C36:AG37 C39:AG40 C42:AG43 C45:AG46 C48:AG49 C51:AG52 C54:AG55 C57:AG58 C60:AG61 C63:AG64 C66:AG67 C69:AG70 C72:AG73 C75:AG76 C78:AG79 C81:AG82 C84:AG85 C87:AG88">
      <formula1>$AI$9:$AI$47</formula1>
    </dataValidation>
    <dataValidation type="list" allowBlank="1" showInputMessage="1" showErrorMessage="1" sqref="C9:C10">
      <formula1>$AI$5:$AI$47</formula1>
    </dataValidation>
    <dataValidation allowBlank="1" showInputMessage="1" showErrorMessage="1" promptTitle="Identification du collaborateur" prompt="Les changements de  noms, prénoms ou fonctions doivent être effectués dans le module 3 (CYCLES)" sqref="B90"/>
  </dataValidations>
  <pageMargins left="0.23622047244094491" right="0.19685039370078741" top="0.55118110236220474" bottom="0.51181102362204722" header="0.31496062992125984" footer="0.31496062992125984"/>
  <pageSetup paperSize="9" scale="73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 r:id="rId3"/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2:FT1176"/>
  <sheetViews>
    <sheetView zoomScale="79" zoomScaleNormal="79" zoomScalePageLayoutView="55" workbookViewId="0">
      <pane xSplit="2" ySplit="4" topLeftCell="S9" activePane="bottomRight" state="frozenSplit"/>
      <selection pane="topRight" activeCell="C1" sqref="C1"/>
      <selection pane="bottomLeft" activeCell="A4" sqref="A4"/>
      <selection pane="bottomRight" activeCell="U9" sqref="U9"/>
    </sheetView>
  </sheetViews>
  <sheetFormatPr baseColWidth="10" defaultColWidth="149.44140625" defaultRowHeight="13.2"/>
  <cols>
    <col min="1" max="1" width="3.5546875" style="46" customWidth="1"/>
    <col min="2" max="2" width="31.33203125" style="47" customWidth="1"/>
    <col min="3" max="33" width="7.33203125" style="48" customWidth="1"/>
    <col min="34" max="34" width="1.6640625" style="48" customWidth="1"/>
    <col min="35" max="35" width="8.6640625" style="48" customWidth="1"/>
    <col min="36" max="36" width="12.6640625" style="48" bestFit="1" customWidth="1"/>
    <col min="37" max="37" width="16.33203125" style="48" bestFit="1" customWidth="1"/>
    <col min="38" max="171" width="3.33203125" style="48" customWidth="1"/>
    <col min="172" max="172" width="5.6640625" style="48" customWidth="1"/>
    <col min="173" max="173" width="1.33203125" style="48" customWidth="1"/>
    <col min="174" max="175" width="3.33203125" style="48" hidden="1" customWidth="1"/>
    <col min="176" max="176" width="9.5546875" style="49" bestFit="1" customWidth="1"/>
    <col min="177" max="199" width="149.44140625" style="48" customWidth="1"/>
    <col min="200" max="16384" width="149.44140625" style="48"/>
  </cols>
  <sheetData>
    <row r="2" spans="1:176" s="53" customFormat="1" ht="33">
      <c r="A2" s="95">
        <f>MoisCourant</f>
        <v>41214</v>
      </c>
      <c r="B2" s="51" t="s">
        <v>89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92"/>
      <c r="AA2" s="52"/>
      <c r="AB2" s="52"/>
      <c r="AC2" s="52"/>
      <c r="AD2" s="52"/>
      <c r="AE2" s="52"/>
      <c r="AF2" s="52"/>
      <c r="AG2" s="52"/>
      <c r="FT2" s="54"/>
    </row>
    <row r="3" spans="1:176" s="55" customFormat="1" ht="18">
      <c r="A3" s="50"/>
      <c r="B3" s="105">
        <f>DATE(ChoixAn,ChoixMois,1)</f>
        <v>41214</v>
      </c>
      <c r="C3" s="70">
        <f>B3</f>
        <v>41214</v>
      </c>
      <c r="D3" s="70">
        <f t="shared" ref="D3:AG3" si="0">D4</f>
        <v>41215</v>
      </c>
      <c r="E3" s="70">
        <f t="shared" si="0"/>
        <v>41216</v>
      </c>
      <c r="F3" s="70">
        <f t="shared" si="0"/>
        <v>41217</v>
      </c>
      <c r="G3" s="70">
        <f t="shared" si="0"/>
        <v>41218</v>
      </c>
      <c r="H3" s="70">
        <f t="shared" si="0"/>
        <v>41219</v>
      </c>
      <c r="I3" s="70">
        <f t="shared" si="0"/>
        <v>41220</v>
      </c>
      <c r="J3" s="70">
        <f t="shared" si="0"/>
        <v>41221</v>
      </c>
      <c r="K3" s="70">
        <f t="shared" si="0"/>
        <v>41222</v>
      </c>
      <c r="L3" s="70">
        <f t="shared" si="0"/>
        <v>41223</v>
      </c>
      <c r="M3" s="70">
        <f t="shared" si="0"/>
        <v>41224</v>
      </c>
      <c r="N3" s="70">
        <f t="shared" si="0"/>
        <v>41225</v>
      </c>
      <c r="O3" s="70">
        <f t="shared" si="0"/>
        <v>41226</v>
      </c>
      <c r="P3" s="70">
        <f t="shared" si="0"/>
        <v>41227</v>
      </c>
      <c r="Q3" s="70">
        <f t="shared" si="0"/>
        <v>41228</v>
      </c>
      <c r="R3" s="70">
        <f t="shared" si="0"/>
        <v>41229</v>
      </c>
      <c r="S3" s="70">
        <f t="shared" si="0"/>
        <v>41230</v>
      </c>
      <c r="T3" s="70">
        <f t="shared" si="0"/>
        <v>41231</v>
      </c>
      <c r="U3" s="70">
        <f t="shared" si="0"/>
        <v>41232</v>
      </c>
      <c r="V3" s="70">
        <f t="shared" si="0"/>
        <v>41233</v>
      </c>
      <c r="W3" s="70">
        <f t="shared" si="0"/>
        <v>41234</v>
      </c>
      <c r="X3" s="70">
        <f t="shared" si="0"/>
        <v>41235</v>
      </c>
      <c r="Y3" s="70">
        <f t="shared" si="0"/>
        <v>41236</v>
      </c>
      <c r="Z3" s="70">
        <f t="shared" si="0"/>
        <v>41237</v>
      </c>
      <c r="AA3" s="70">
        <f t="shared" si="0"/>
        <v>41238</v>
      </c>
      <c r="AB3" s="70">
        <f t="shared" si="0"/>
        <v>41239</v>
      </c>
      <c r="AC3" s="70">
        <f t="shared" si="0"/>
        <v>41240</v>
      </c>
      <c r="AD3" s="70">
        <f t="shared" si="0"/>
        <v>41241</v>
      </c>
      <c r="AE3" s="70">
        <f t="shared" si="0"/>
        <v>41242</v>
      </c>
      <c r="AF3" s="70">
        <f t="shared" si="0"/>
        <v>41243</v>
      </c>
      <c r="AG3" s="70">
        <f t="shared" si="0"/>
        <v>41244</v>
      </c>
      <c r="FT3" s="56"/>
    </row>
    <row r="4" spans="1:176" s="55" customFormat="1" ht="18.600000000000001" thickBot="1">
      <c r="A4" s="50"/>
      <c r="B4" s="106"/>
      <c r="C4" s="57">
        <f>B3</f>
        <v>41214</v>
      </c>
      <c r="D4" s="57">
        <f>C4+1</f>
        <v>41215</v>
      </c>
      <c r="E4" s="57">
        <f t="shared" ref="E4:AC4" si="1">D4+1</f>
        <v>41216</v>
      </c>
      <c r="F4" s="57">
        <f t="shared" si="1"/>
        <v>41217</v>
      </c>
      <c r="G4" s="57">
        <f t="shared" si="1"/>
        <v>41218</v>
      </c>
      <c r="H4" s="57">
        <f t="shared" si="1"/>
        <v>41219</v>
      </c>
      <c r="I4" s="57">
        <f t="shared" si="1"/>
        <v>41220</v>
      </c>
      <c r="J4" s="57">
        <f t="shared" si="1"/>
        <v>41221</v>
      </c>
      <c r="K4" s="57">
        <f t="shared" si="1"/>
        <v>41222</v>
      </c>
      <c r="L4" s="57">
        <f t="shared" si="1"/>
        <v>41223</v>
      </c>
      <c r="M4" s="57">
        <f t="shared" si="1"/>
        <v>41224</v>
      </c>
      <c r="N4" s="57">
        <f t="shared" si="1"/>
        <v>41225</v>
      </c>
      <c r="O4" s="57">
        <f t="shared" si="1"/>
        <v>41226</v>
      </c>
      <c r="P4" s="57">
        <f t="shared" si="1"/>
        <v>41227</v>
      </c>
      <c r="Q4" s="57">
        <f t="shared" si="1"/>
        <v>41228</v>
      </c>
      <c r="R4" s="57">
        <f t="shared" si="1"/>
        <v>41229</v>
      </c>
      <c r="S4" s="57">
        <f t="shared" si="1"/>
        <v>41230</v>
      </c>
      <c r="T4" s="57">
        <f t="shared" si="1"/>
        <v>41231</v>
      </c>
      <c r="U4" s="57">
        <f t="shared" si="1"/>
        <v>41232</v>
      </c>
      <c r="V4" s="57">
        <f t="shared" si="1"/>
        <v>41233</v>
      </c>
      <c r="W4" s="57">
        <f t="shared" si="1"/>
        <v>41234</v>
      </c>
      <c r="X4" s="57">
        <f t="shared" si="1"/>
        <v>41235</v>
      </c>
      <c r="Y4" s="57">
        <f t="shared" si="1"/>
        <v>41236</v>
      </c>
      <c r="Z4" s="57">
        <f t="shared" si="1"/>
        <v>41237</v>
      </c>
      <c r="AA4" s="57">
        <f t="shared" si="1"/>
        <v>41238</v>
      </c>
      <c r="AB4" s="57">
        <f t="shared" si="1"/>
        <v>41239</v>
      </c>
      <c r="AC4" s="57">
        <f t="shared" si="1"/>
        <v>41240</v>
      </c>
      <c r="AD4" s="57">
        <f>AC4+1</f>
        <v>41241</v>
      </c>
      <c r="AE4" s="57">
        <f>AD4+1</f>
        <v>41242</v>
      </c>
      <c r="AF4" s="57">
        <f>AE4+1</f>
        <v>41243</v>
      </c>
      <c r="AG4" s="57">
        <f>AF4+1</f>
        <v>41244</v>
      </c>
      <c r="FQ4" s="58">
        <f>[1]CODES!A2</f>
        <v>0</v>
      </c>
      <c r="FT4" s="59"/>
    </row>
    <row r="5" spans="1:176" s="55" customFormat="1" ht="18">
      <c r="A5" s="50"/>
      <c r="B5" s="83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8"/>
      <c r="FT5" s="56"/>
    </row>
    <row r="6" spans="1:176" s="55" customFormat="1" ht="18">
      <c r="A6" s="50"/>
      <c r="B6" s="96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8"/>
      <c r="FT6" s="56"/>
    </row>
    <row r="7" spans="1:176" s="55" customFormat="1" ht="18">
      <c r="A7" s="50"/>
      <c r="B7" s="84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80"/>
      <c r="FT7" s="56"/>
    </row>
    <row r="8" spans="1:176" s="55" customFormat="1" ht="18.600000000000001" thickBot="1">
      <c r="A8" s="50"/>
      <c r="B8" s="85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2"/>
      <c r="FT8" s="56"/>
    </row>
    <row r="9" spans="1:176" s="55" customFormat="1" ht="18">
      <c r="A9" s="50"/>
      <c r="B9" s="73" t="s">
        <v>66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8"/>
      <c r="AI9" s="99" t="s">
        <v>47</v>
      </c>
      <c r="AJ9" s="99" t="s">
        <v>1</v>
      </c>
      <c r="AK9" s="99" t="s">
        <v>0</v>
      </c>
      <c r="FT9" s="60">
        <f>[1]MENU!C13</f>
        <v>41640</v>
      </c>
    </row>
    <row r="10" spans="1:176" s="55" customFormat="1" ht="18">
      <c r="A10" s="50"/>
      <c r="B10" s="76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80"/>
      <c r="AI10" s="35" t="s">
        <v>48</v>
      </c>
      <c r="AJ10" s="35" t="s">
        <v>2</v>
      </c>
      <c r="AK10" s="35" t="s">
        <v>0</v>
      </c>
      <c r="AL10" s="55">
        <v>1</v>
      </c>
      <c r="FT10" s="60">
        <f>[1]MENU!C14</f>
        <v>41749</v>
      </c>
    </row>
    <row r="11" spans="1:176" s="55" customFormat="1" ht="18.600000000000001" thickBot="1">
      <c r="A11" s="50"/>
      <c r="B11" s="74" t="s">
        <v>103</v>
      </c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2"/>
      <c r="AI11" s="36" t="s">
        <v>49</v>
      </c>
      <c r="AJ11" s="36" t="s">
        <v>3</v>
      </c>
      <c r="AK11" s="36" t="s">
        <v>0</v>
      </c>
      <c r="AL11" s="55">
        <v>2</v>
      </c>
      <c r="FT11" s="60">
        <f>Menu!C11</f>
        <v>40909</v>
      </c>
    </row>
    <row r="12" spans="1:176" s="55" customFormat="1" ht="18">
      <c r="A12" s="50"/>
      <c r="B12" s="83" t="s">
        <v>67</v>
      </c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8"/>
      <c r="AI12" s="37" t="s">
        <v>40</v>
      </c>
      <c r="AJ12" s="37" t="s">
        <v>5</v>
      </c>
      <c r="AK12" s="37" t="s">
        <v>4</v>
      </c>
      <c r="AL12" s="55">
        <v>3</v>
      </c>
      <c r="FT12" s="60">
        <f>Menu!C14</f>
        <v>41030</v>
      </c>
    </row>
    <row r="13" spans="1:176" s="55" customFormat="1" ht="18">
      <c r="A13" s="50"/>
      <c r="B13" s="84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80"/>
      <c r="AI13" s="37" t="s">
        <v>41</v>
      </c>
      <c r="AJ13" s="37" t="s">
        <v>6</v>
      </c>
      <c r="AK13" s="37" t="s">
        <v>4</v>
      </c>
      <c r="AL13" s="55">
        <v>4</v>
      </c>
      <c r="FT13" s="60">
        <f>Menu!C15</f>
        <v>41037</v>
      </c>
    </row>
    <row r="14" spans="1:176" s="55" customFormat="1" ht="18.600000000000001" thickBot="1">
      <c r="A14" s="50"/>
      <c r="B14" s="85" t="s">
        <v>64</v>
      </c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2"/>
      <c r="AI14" s="38" t="s">
        <v>42</v>
      </c>
      <c r="AJ14" s="38" t="s">
        <v>7</v>
      </c>
      <c r="AK14" s="38" t="s">
        <v>4</v>
      </c>
      <c r="AL14" s="55">
        <v>5</v>
      </c>
      <c r="FT14" s="60">
        <f>Menu!C16</f>
        <v>41046</v>
      </c>
    </row>
    <row r="15" spans="1:176" s="55" customFormat="1" ht="18">
      <c r="A15" s="50"/>
      <c r="B15" s="83" t="s">
        <v>68</v>
      </c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8"/>
      <c r="AI15" s="38" t="s">
        <v>43</v>
      </c>
      <c r="AJ15" s="38" t="s">
        <v>8</v>
      </c>
      <c r="AK15" s="38" t="s">
        <v>4</v>
      </c>
      <c r="AL15" s="55">
        <v>6</v>
      </c>
      <c r="FT15" s="60">
        <f>Menu!C17</f>
        <v>41056</v>
      </c>
    </row>
    <row r="16" spans="1:176" s="55" customFormat="1" ht="18">
      <c r="A16" s="50"/>
      <c r="B16" s="84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80"/>
      <c r="AI16" s="38" t="s">
        <v>44</v>
      </c>
      <c r="AJ16" s="38" t="s">
        <v>9</v>
      </c>
      <c r="AK16" s="38" t="s">
        <v>4</v>
      </c>
      <c r="AL16" s="55">
        <v>7</v>
      </c>
      <c r="FT16" s="60">
        <f>Menu!C18</f>
        <v>41057</v>
      </c>
    </row>
    <row r="17" spans="1:176" s="55" customFormat="1" ht="18.600000000000001" thickBot="1">
      <c r="A17" s="50"/>
      <c r="B17" s="85" t="s">
        <v>64</v>
      </c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2"/>
      <c r="AI17" s="38" t="s">
        <v>45</v>
      </c>
      <c r="AJ17" s="38" t="s">
        <v>10</v>
      </c>
      <c r="AK17" s="38" t="s">
        <v>4</v>
      </c>
      <c r="AL17" s="55">
        <v>8</v>
      </c>
      <c r="FT17" s="60">
        <f>Menu!C19</f>
        <v>41104</v>
      </c>
    </row>
    <row r="18" spans="1:176" s="55" customFormat="1" ht="18">
      <c r="A18" s="50"/>
      <c r="B18" s="83" t="s">
        <v>69</v>
      </c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8"/>
      <c r="AI18" s="38" t="s">
        <v>46</v>
      </c>
      <c r="AJ18" s="38" t="s">
        <v>11</v>
      </c>
      <c r="AK18" s="38" t="s">
        <v>4</v>
      </c>
      <c r="AL18" s="55">
        <v>9</v>
      </c>
      <c r="FT18" s="60">
        <f>Menu!C20</f>
        <v>41136</v>
      </c>
    </row>
    <row r="19" spans="1:176" s="55" customFormat="1" ht="18">
      <c r="A19" s="50"/>
      <c r="B19" s="84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80"/>
      <c r="AI19" s="39" t="s">
        <v>50</v>
      </c>
      <c r="AJ19" s="39" t="s">
        <v>1</v>
      </c>
      <c r="AK19" s="39" t="s">
        <v>102</v>
      </c>
      <c r="AL19" s="55">
        <v>10</v>
      </c>
      <c r="FT19" s="60">
        <f>Menu!C21</f>
        <v>41214</v>
      </c>
    </row>
    <row r="20" spans="1:176" s="55" customFormat="1" ht="18.600000000000001" thickBot="1">
      <c r="A20" s="50"/>
      <c r="B20" s="85" t="s">
        <v>64</v>
      </c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2"/>
      <c r="AI20" s="40" t="s">
        <v>51</v>
      </c>
      <c r="AJ20" s="40" t="s">
        <v>12</v>
      </c>
      <c r="AK20" s="40" t="s">
        <v>102</v>
      </c>
      <c r="AL20" s="55">
        <v>11</v>
      </c>
      <c r="FT20" s="60">
        <f>Menu!C22</f>
        <v>41224</v>
      </c>
    </row>
    <row r="21" spans="1:176" s="55" customFormat="1" ht="18">
      <c r="A21" s="50"/>
      <c r="B21" s="83" t="s">
        <v>70</v>
      </c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8"/>
      <c r="AI21" s="40" t="s">
        <v>52</v>
      </c>
      <c r="AJ21" s="40" t="s">
        <v>94</v>
      </c>
      <c r="AK21" s="40" t="s">
        <v>102</v>
      </c>
      <c r="AL21" s="55">
        <v>12</v>
      </c>
      <c r="FT21" s="60">
        <f>Menu!C23</f>
        <v>41268</v>
      </c>
    </row>
    <row r="22" spans="1:176" s="55" customFormat="1" ht="18">
      <c r="A22" s="50"/>
      <c r="B22" s="84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80"/>
      <c r="AI22" s="41" t="s">
        <v>53</v>
      </c>
      <c r="AJ22" s="41" t="s">
        <v>13</v>
      </c>
      <c r="AK22" s="41" t="s">
        <v>102</v>
      </c>
      <c r="AL22" s="55">
        <v>13</v>
      </c>
      <c r="FT22" s="60">
        <f>Menu!C26</f>
        <v>41275</v>
      </c>
    </row>
    <row r="23" spans="1:176" s="55" customFormat="1" ht="18.600000000000001" thickBot="1">
      <c r="A23" s="50"/>
      <c r="B23" s="85" t="s">
        <v>64</v>
      </c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2"/>
      <c r="AI23" s="42" t="s">
        <v>54</v>
      </c>
      <c r="AJ23" s="42" t="s">
        <v>1</v>
      </c>
      <c r="AK23" s="42" t="s">
        <v>33</v>
      </c>
      <c r="AL23" s="55">
        <v>14</v>
      </c>
      <c r="FT23" s="60">
        <f>Menu!C27</f>
        <v>41364</v>
      </c>
    </row>
    <row r="24" spans="1:176" s="55" customFormat="1" ht="18">
      <c r="A24" s="50"/>
      <c r="B24" s="83" t="s">
        <v>71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8"/>
      <c r="AI24" s="43" t="s">
        <v>55</v>
      </c>
      <c r="AJ24" s="43" t="s">
        <v>12</v>
      </c>
      <c r="AK24" s="43" t="s">
        <v>33</v>
      </c>
      <c r="AL24" s="55">
        <v>15</v>
      </c>
      <c r="FT24" s="60">
        <f>Menu!C28</f>
        <v>41365</v>
      </c>
    </row>
    <row r="25" spans="1:176" s="55" customFormat="1" ht="18">
      <c r="A25" s="50"/>
      <c r="B25" s="84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80"/>
      <c r="AI25" s="43" t="s">
        <v>101</v>
      </c>
      <c r="AJ25" s="43" t="s">
        <v>94</v>
      </c>
      <c r="AK25" s="43" t="s">
        <v>33</v>
      </c>
      <c r="AL25" s="55">
        <v>16</v>
      </c>
      <c r="FT25" s="60">
        <f>Menu!C29</f>
        <v>41395</v>
      </c>
    </row>
    <row r="26" spans="1:176" s="55" customFormat="1" ht="18.600000000000001" thickBot="1">
      <c r="A26" s="50"/>
      <c r="B26" s="85" t="s">
        <v>64</v>
      </c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2"/>
      <c r="AI26" s="40" t="s">
        <v>56</v>
      </c>
      <c r="AJ26" s="40" t="s">
        <v>13</v>
      </c>
      <c r="AK26" s="40" t="s">
        <v>33</v>
      </c>
      <c r="AL26" s="55">
        <v>17</v>
      </c>
      <c r="FT26" s="60">
        <f>Menu!C30</f>
        <v>41402</v>
      </c>
    </row>
    <row r="27" spans="1:176" s="55" customFormat="1" ht="18">
      <c r="A27" s="50"/>
      <c r="B27" s="83" t="s">
        <v>72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8"/>
      <c r="AI27" s="75" t="s">
        <v>92</v>
      </c>
      <c r="AJ27" s="75" t="s">
        <v>90</v>
      </c>
      <c r="AK27" s="75" t="s">
        <v>95</v>
      </c>
      <c r="AL27" s="55">
        <v>18</v>
      </c>
      <c r="FT27" s="60">
        <f>Menu!C31</f>
        <v>41403</v>
      </c>
    </row>
    <row r="28" spans="1:176" s="55" customFormat="1" ht="18">
      <c r="A28" s="50"/>
      <c r="B28" s="84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80"/>
      <c r="AI28" s="75" t="s">
        <v>93</v>
      </c>
      <c r="AJ28" s="75" t="s">
        <v>91</v>
      </c>
      <c r="AK28" s="75" t="s">
        <v>95</v>
      </c>
      <c r="AL28" s="55">
        <v>19</v>
      </c>
      <c r="FT28" s="60">
        <f>Menu!C32</f>
        <v>41413</v>
      </c>
    </row>
    <row r="29" spans="1:176" s="55" customFormat="1" ht="18.600000000000001" thickBot="1">
      <c r="A29" s="50"/>
      <c r="B29" s="85" t="s">
        <v>64</v>
      </c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2"/>
      <c r="AI29" s="44" t="s">
        <v>57</v>
      </c>
      <c r="AJ29" s="44" t="s">
        <v>16</v>
      </c>
      <c r="AK29" s="44" t="s">
        <v>15</v>
      </c>
      <c r="AL29" s="55">
        <v>20</v>
      </c>
      <c r="FT29" s="60">
        <f>Menu!C33</f>
        <v>41414</v>
      </c>
    </row>
    <row r="30" spans="1:176" s="55" customFormat="1" ht="18">
      <c r="A30" s="50"/>
      <c r="B30" s="83" t="s">
        <v>73</v>
      </c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8"/>
      <c r="AI30" s="45" t="s">
        <v>58</v>
      </c>
      <c r="AJ30" s="45" t="s">
        <v>34</v>
      </c>
      <c r="AK30" s="45" t="s">
        <v>15</v>
      </c>
      <c r="AL30" s="55">
        <v>21</v>
      </c>
      <c r="FT30" s="60">
        <f>Menu!C34</f>
        <v>41469</v>
      </c>
    </row>
    <row r="31" spans="1:176" s="55" customFormat="1" ht="18">
      <c r="A31" s="50"/>
      <c r="B31" s="84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80"/>
      <c r="AI31" s="45" t="s">
        <v>59</v>
      </c>
      <c r="AJ31" s="45" t="s">
        <v>35</v>
      </c>
      <c r="AK31" s="45" t="s">
        <v>15</v>
      </c>
      <c r="AL31" s="55">
        <v>22</v>
      </c>
      <c r="FT31" s="60">
        <f>Menu!C35</f>
        <v>41501</v>
      </c>
    </row>
    <row r="32" spans="1:176" s="55" customFormat="1" ht="18.600000000000001" thickBot="1">
      <c r="A32" s="50"/>
      <c r="B32" s="85" t="s">
        <v>64</v>
      </c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2"/>
      <c r="AI32" s="45" t="s">
        <v>60</v>
      </c>
      <c r="AJ32" s="45" t="s">
        <v>36</v>
      </c>
      <c r="AK32" s="45" t="s">
        <v>15</v>
      </c>
      <c r="AL32" s="55">
        <v>23</v>
      </c>
      <c r="FT32" s="60">
        <f>Menu!C36</f>
        <v>41579</v>
      </c>
    </row>
    <row r="33" spans="1:176" s="55" customFormat="1" ht="18">
      <c r="A33" s="50"/>
      <c r="B33" s="83" t="s">
        <v>74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8"/>
      <c r="AI33" s="45" t="s">
        <v>61</v>
      </c>
      <c r="AJ33" s="45" t="s">
        <v>37</v>
      </c>
      <c r="AK33" s="45" t="s">
        <v>15</v>
      </c>
      <c r="AL33" s="55">
        <v>24</v>
      </c>
      <c r="FT33" s="60">
        <f>Menu!C37</f>
        <v>41589</v>
      </c>
    </row>
    <row r="34" spans="1:176" s="55" customFormat="1" ht="18">
      <c r="A34" s="50"/>
      <c r="B34" s="84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80"/>
      <c r="AI34" s="45" t="s">
        <v>62</v>
      </c>
      <c r="AJ34" s="45" t="s">
        <v>38</v>
      </c>
      <c r="AK34" s="45" t="s">
        <v>15</v>
      </c>
      <c r="AL34" s="55">
        <v>25</v>
      </c>
      <c r="FT34" s="60">
        <f>Menu!C38</f>
        <v>41633</v>
      </c>
    </row>
    <row r="35" spans="1:176" s="55" customFormat="1" ht="18.600000000000001" thickBot="1">
      <c r="A35" s="50"/>
      <c r="B35" s="85" t="s">
        <v>64</v>
      </c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2"/>
      <c r="AI35" s="45" t="s">
        <v>63</v>
      </c>
      <c r="AJ35" s="45" t="s">
        <v>39</v>
      </c>
      <c r="AK35" s="45" t="s">
        <v>15</v>
      </c>
      <c r="AL35" s="55">
        <v>26</v>
      </c>
    </row>
    <row r="36" spans="1:176" s="55" customFormat="1" ht="18">
      <c r="A36" s="50"/>
      <c r="B36" s="83" t="s">
        <v>75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8"/>
      <c r="AI36" s="45" t="s">
        <v>98</v>
      </c>
      <c r="AJ36" s="45" t="s">
        <v>104</v>
      </c>
      <c r="AK36" s="45" t="s">
        <v>99</v>
      </c>
      <c r="AL36" s="55">
        <v>27</v>
      </c>
    </row>
    <row r="37" spans="1:176" s="55" customFormat="1" ht="18">
      <c r="A37" s="50"/>
      <c r="B37" s="84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80"/>
      <c r="AI37" s="71" t="s">
        <v>14</v>
      </c>
      <c r="AJ37" s="71" t="s">
        <v>105</v>
      </c>
      <c r="AK37" s="71" t="s">
        <v>14</v>
      </c>
      <c r="AL37" s="55">
        <v>28</v>
      </c>
    </row>
    <row r="38" spans="1:176" s="55" customFormat="1" ht="18.600000000000001" thickBot="1">
      <c r="A38" s="50"/>
      <c r="B38" s="85" t="s">
        <v>64</v>
      </c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2"/>
      <c r="AI38" s="45"/>
      <c r="AJ38" s="45"/>
      <c r="AK38" s="45"/>
      <c r="AL38" s="55">
        <v>29</v>
      </c>
    </row>
    <row r="39" spans="1:176" s="55" customFormat="1" ht="18">
      <c r="A39" s="50"/>
      <c r="B39" s="83" t="s">
        <v>75</v>
      </c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8"/>
      <c r="AI39" s="45"/>
      <c r="AJ39" s="45"/>
      <c r="AK39" s="45"/>
      <c r="AL39" s="55">
        <v>30</v>
      </c>
    </row>
    <row r="40" spans="1:176" s="55" customFormat="1" ht="18">
      <c r="A40" s="50"/>
      <c r="B40" s="84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80"/>
      <c r="AI40" s="45"/>
      <c r="AJ40" s="45"/>
      <c r="AK40" s="45"/>
      <c r="AL40" s="55">
        <v>31</v>
      </c>
    </row>
    <row r="41" spans="1:176" s="55" customFormat="1" ht="18.600000000000001" thickBot="1">
      <c r="A41" s="50"/>
      <c r="B41" s="85" t="s">
        <v>65</v>
      </c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2"/>
      <c r="AI41" s="45"/>
      <c r="AJ41" s="45"/>
      <c r="AK41" s="45"/>
      <c r="AL41" s="55">
        <v>32</v>
      </c>
    </row>
    <row r="42" spans="1:176" s="55" customFormat="1" ht="18">
      <c r="A42" s="50"/>
      <c r="B42" s="83" t="s">
        <v>76</v>
      </c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8"/>
      <c r="AI42" s="45"/>
      <c r="AJ42" s="45"/>
      <c r="AK42" s="45"/>
      <c r="AL42" s="55">
        <v>33</v>
      </c>
      <c r="FT42" s="56"/>
    </row>
    <row r="43" spans="1:176" s="55" customFormat="1" ht="18">
      <c r="A43" s="50"/>
      <c r="B43" s="84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80"/>
      <c r="AI43" s="45"/>
      <c r="AJ43" s="45"/>
      <c r="AK43" s="45"/>
      <c r="AL43" s="55">
        <v>34</v>
      </c>
      <c r="FT43" s="56"/>
    </row>
    <row r="44" spans="1:176" s="55" customFormat="1" ht="18.600000000000001" thickBot="1">
      <c r="A44" s="50"/>
      <c r="B44" s="85" t="s">
        <v>65</v>
      </c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2"/>
      <c r="AI44" s="45"/>
      <c r="AJ44" s="45"/>
      <c r="AK44" s="45"/>
      <c r="AL44" s="55">
        <v>35</v>
      </c>
      <c r="FT44" s="56"/>
    </row>
    <row r="45" spans="1:176" s="55" customFormat="1" ht="18">
      <c r="A45" s="50"/>
      <c r="B45" s="83" t="s">
        <v>77</v>
      </c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8"/>
      <c r="AI45" s="45"/>
      <c r="AJ45" s="45"/>
      <c r="AK45" s="45"/>
      <c r="AL45" s="55">
        <v>36</v>
      </c>
      <c r="FT45" s="56"/>
    </row>
    <row r="46" spans="1:176" s="55" customFormat="1" ht="18">
      <c r="A46" s="50"/>
      <c r="B46" s="84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80"/>
      <c r="AI46" s="45"/>
      <c r="AJ46" s="45"/>
      <c r="AK46" s="45"/>
      <c r="AL46" s="55">
        <v>37</v>
      </c>
      <c r="FT46" s="56"/>
    </row>
    <row r="47" spans="1:176" s="55" customFormat="1" ht="18.600000000000001" thickBot="1">
      <c r="A47" s="50"/>
      <c r="B47" s="85" t="s">
        <v>65</v>
      </c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2"/>
      <c r="AI47" s="45"/>
      <c r="AJ47" s="45"/>
      <c r="AK47" s="45"/>
      <c r="AL47" s="55">
        <v>38</v>
      </c>
      <c r="FT47" s="56"/>
    </row>
    <row r="48" spans="1:176" s="55" customFormat="1" ht="18">
      <c r="A48" s="50"/>
      <c r="B48" s="83" t="s">
        <v>78</v>
      </c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8"/>
      <c r="FT48" s="56"/>
    </row>
    <row r="49" spans="1:176" s="55" customFormat="1" ht="18">
      <c r="A49" s="50"/>
      <c r="B49" s="84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80"/>
      <c r="FT49" s="56"/>
    </row>
    <row r="50" spans="1:176" s="55" customFormat="1" ht="18.600000000000001" thickBot="1">
      <c r="A50" s="50"/>
      <c r="B50" s="85" t="s">
        <v>65</v>
      </c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2"/>
      <c r="FT50" s="56"/>
    </row>
    <row r="51" spans="1:176" s="55" customFormat="1" ht="18">
      <c r="A51" s="50"/>
      <c r="B51" s="100" t="s">
        <v>79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8"/>
      <c r="FT51" s="56"/>
    </row>
    <row r="52" spans="1:176" s="55" customFormat="1" ht="18">
      <c r="A52" s="50"/>
      <c r="B52" s="101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80"/>
      <c r="FT52" s="56"/>
    </row>
    <row r="53" spans="1:176" s="55" customFormat="1" ht="18.600000000000001" thickBot="1">
      <c r="A53" s="50"/>
      <c r="B53" s="102" t="s">
        <v>88</v>
      </c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2"/>
      <c r="FT53" s="56"/>
    </row>
    <row r="54" spans="1:176" s="55" customFormat="1" ht="18">
      <c r="A54" s="50"/>
      <c r="B54" s="100" t="s">
        <v>80</v>
      </c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8"/>
    </row>
    <row r="55" spans="1:176" s="55" customFormat="1" ht="18">
      <c r="A55" s="50"/>
      <c r="B55" s="101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80"/>
      <c r="FT55" s="56"/>
    </row>
    <row r="56" spans="1:176" s="55" customFormat="1" ht="18.600000000000001" thickBot="1">
      <c r="A56" s="50"/>
      <c r="B56" s="102" t="s">
        <v>88</v>
      </c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2"/>
      <c r="FT56" s="56"/>
    </row>
    <row r="57" spans="1:176" s="55" customFormat="1" ht="18">
      <c r="A57" s="50"/>
      <c r="B57" s="100" t="s">
        <v>81</v>
      </c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8"/>
      <c r="FT57" s="56"/>
    </row>
    <row r="58" spans="1:176" s="55" customFormat="1" ht="18">
      <c r="A58" s="50"/>
      <c r="B58" s="101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80"/>
      <c r="FT58" s="56"/>
    </row>
    <row r="59" spans="1:176" s="55" customFormat="1" ht="18.600000000000001" thickBot="1">
      <c r="A59" s="50"/>
      <c r="B59" s="102" t="s">
        <v>88</v>
      </c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2"/>
      <c r="FT59" s="56"/>
    </row>
    <row r="60" spans="1:176" s="55" customFormat="1" ht="18">
      <c r="A60" s="50"/>
      <c r="B60" s="100" t="s">
        <v>82</v>
      </c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8"/>
      <c r="FT60" s="56"/>
    </row>
    <row r="61" spans="1:176" s="55" customFormat="1" ht="18">
      <c r="A61" s="50"/>
      <c r="B61" s="101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80"/>
      <c r="FT61" s="56"/>
    </row>
    <row r="62" spans="1:176" s="55" customFormat="1" ht="18.600000000000001" thickBot="1">
      <c r="A62" s="50"/>
      <c r="B62" s="102" t="s">
        <v>88</v>
      </c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2"/>
      <c r="FT62" s="56"/>
    </row>
    <row r="63" spans="1:176" s="55" customFormat="1" ht="18">
      <c r="A63" s="50"/>
      <c r="B63" s="100" t="s">
        <v>83</v>
      </c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8"/>
      <c r="FT63" s="56"/>
    </row>
    <row r="64" spans="1:176" s="55" customFormat="1" ht="18">
      <c r="A64" s="50"/>
      <c r="B64" s="101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80"/>
      <c r="FT64" s="56"/>
    </row>
    <row r="65" spans="1:176" s="55" customFormat="1" ht="18.600000000000001" thickBot="1">
      <c r="A65" s="50"/>
      <c r="B65" s="102" t="s">
        <v>88</v>
      </c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2"/>
      <c r="FT65" s="56"/>
    </row>
    <row r="66" spans="1:176" s="55" customFormat="1" ht="18">
      <c r="A66" s="50"/>
      <c r="B66" s="100" t="s">
        <v>84</v>
      </c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8"/>
      <c r="FT66" s="56"/>
    </row>
    <row r="67" spans="1:176" s="55" customFormat="1" ht="18">
      <c r="A67" s="50"/>
      <c r="B67" s="101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80"/>
      <c r="FT67" s="56"/>
    </row>
    <row r="68" spans="1:176" s="55" customFormat="1" ht="18.600000000000001" thickBot="1">
      <c r="A68" s="50"/>
      <c r="B68" s="102" t="s">
        <v>88</v>
      </c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2"/>
      <c r="FT68" s="56"/>
    </row>
    <row r="69" spans="1:176" s="55" customFormat="1" ht="18">
      <c r="A69" s="50"/>
      <c r="B69" s="100" t="s">
        <v>85</v>
      </c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77"/>
      <c r="AE69" s="77"/>
      <c r="AF69" s="77"/>
      <c r="AG69" s="78"/>
      <c r="FT69" s="56"/>
    </row>
    <row r="70" spans="1:176" s="55" customFormat="1" ht="18">
      <c r="A70" s="50"/>
      <c r="B70" s="101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80"/>
      <c r="FT70" s="56"/>
    </row>
    <row r="71" spans="1:176" s="55" customFormat="1" ht="18.600000000000001" thickBot="1">
      <c r="A71" s="50"/>
      <c r="B71" s="102" t="s">
        <v>88</v>
      </c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2"/>
      <c r="FT71" s="56"/>
    </row>
    <row r="72" spans="1:176" s="55" customFormat="1" ht="18">
      <c r="A72" s="50"/>
      <c r="B72" s="100" t="s">
        <v>86</v>
      </c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G72" s="78"/>
      <c r="FT72" s="56"/>
    </row>
    <row r="73" spans="1:176" s="55" customFormat="1" ht="18">
      <c r="A73" s="50"/>
      <c r="B73" s="10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80"/>
      <c r="FT73" s="56"/>
    </row>
    <row r="74" spans="1:176" s="55" customFormat="1" ht="18.600000000000001" thickBot="1">
      <c r="A74" s="50"/>
      <c r="B74" s="102" t="s">
        <v>88</v>
      </c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2"/>
      <c r="FT74" s="56"/>
    </row>
    <row r="75" spans="1:176" s="55" customFormat="1" ht="18">
      <c r="A75" s="50"/>
      <c r="B75" s="100" t="s">
        <v>87</v>
      </c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8"/>
      <c r="FT75" s="56"/>
    </row>
    <row r="76" spans="1:176" s="55" customFormat="1" ht="18">
      <c r="A76" s="50"/>
      <c r="B76" s="101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80"/>
      <c r="FT76" s="56"/>
    </row>
    <row r="77" spans="1:176" s="55" customFormat="1" ht="18.600000000000001" thickBot="1">
      <c r="A77" s="50"/>
      <c r="B77" s="102" t="s">
        <v>88</v>
      </c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2"/>
      <c r="FT77" s="56"/>
    </row>
    <row r="78" spans="1:176" s="55" customFormat="1" ht="18">
      <c r="A78" s="50"/>
      <c r="B78" s="100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8"/>
      <c r="FT78" s="56"/>
    </row>
    <row r="79" spans="1:176" s="55" customFormat="1" ht="18">
      <c r="A79" s="50"/>
      <c r="B79" s="101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80"/>
      <c r="FT79" s="56"/>
    </row>
    <row r="80" spans="1:176" s="55" customFormat="1" ht="18.600000000000001" thickBot="1">
      <c r="A80" s="50"/>
      <c r="B80" s="102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2"/>
      <c r="FT80" s="56"/>
    </row>
    <row r="81" spans="1:176" s="55" customFormat="1" ht="18">
      <c r="A81" s="50"/>
      <c r="B81" s="100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8"/>
      <c r="FT81" s="56"/>
    </row>
    <row r="82" spans="1:176" s="55" customFormat="1" ht="18">
      <c r="A82" s="50"/>
      <c r="B82" s="101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80"/>
      <c r="FT82" s="56"/>
    </row>
    <row r="83" spans="1:176" s="55" customFormat="1" ht="18.600000000000001" thickBot="1">
      <c r="A83" s="50"/>
      <c r="B83" s="102"/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81"/>
      <c r="AE83" s="81"/>
      <c r="AF83" s="81"/>
      <c r="AG83" s="82"/>
      <c r="FT83" s="56"/>
    </row>
    <row r="84" spans="1:176" s="55" customFormat="1" ht="18">
      <c r="A84" s="50"/>
      <c r="B84" s="100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8"/>
      <c r="FT84" s="56"/>
    </row>
    <row r="85" spans="1:176" s="55" customFormat="1" ht="18">
      <c r="A85" s="50"/>
      <c r="B85" s="103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80"/>
      <c r="FT85" s="56"/>
    </row>
    <row r="86" spans="1:176" s="55" customFormat="1" ht="18.600000000000001" thickBot="1">
      <c r="A86" s="50"/>
      <c r="B86" s="102"/>
      <c r="C86" s="81"/>
      <c r="D86" s="81"/>
      <c r="E86" s="81"/>
      <c r="F86" s="81"/>
      <c r="G86" s="81"/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81"/>
      <c r="AC86" s="81"/>
      <c r="AD86" s="81"/>
      <c r="AE86" s="81"/>
      <c r="AF86" s="81"/>
      <c r="AG86" s="82"/>
      <c r="FT86" s="56"/>
    </row>
    <row r="87" spans="1:176" s="68" customFormat="1" ht="18">
      <c r="A87" s="50"/>
      <c r="B87" s="100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77"/>
      <c r="AE87" s="77"/>
      <c r="AF87" s="77"/>
      <c r="AG87" s="78"/>
      <c r="AI87" s="55"/>
      <c r="AJ87" s="55"/>
      <c r="AK87" s="55"/>
      <c r="FT87" s="69"/>
    </row>
    <row r="88" spans="1:176" s="68" customFormat="1" ht="15.6">
      <c r="A88" s="61"/>
      <c r="B88" s="10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80"/>
      <c r="AI88" s="55"/>
      <c r="AJ88" s="55"/>
      <c r="AK88" s="55"/>
      <c r="FT88" s="69"/>
    </row>
    <row r="89" spans="1:176" s="68" customFormat="1" ht="15.6" thickBot="1">
      <c r="A89" s="61"/>
      <c r="B89" s="102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2"/>
      <c r="FT89" s="69"/>
    </row>
    <row r="90" spans="1:176" s="68" customFormat="1" ht="15">
      <c r="A90" s="61"/>
      <c r="B90" s="86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8"/>
      <c r="FT90" s="69"/>
    </row>
    <row r="91" spans="1:176" s="68" customFormat="1">
      <c r="A91" s="61"/>
      <c r="B91" s="62"/>
      <c r="C91" s="63"/>
      <c r="D91" s="64"/>
      <c r="E91" s="62"/>
      <c r="F91" s="62"/>
      <c r="G91" s="62"/>
      <c r="H91" s="62"/>
      <c r="I91" s="62"/>
      <c r="J91" s="63"/>
      <c r="K91" s="64"/>
      <c r="L91" s="62"/>
      <c r="M91" s="62"/>
      <c r="N91" s="62"/>
      <c r="O91" s="62"/>
      <c r="P91" s="62"/>
      <c r="Q91" s="63"/>
      <c r="R91" s="64"/>
      <c r="S91" s="62"/>
      <c r="T91" s="62"/>
      <c r="U91" s="62"/>
      <c r="V91" s="62"/>
      <c r="W91" s="62"/>
      <c r="X91" s="63"/>
      <c r="Y91" s="64"/>
      <c r="Z91" s="62"/>
      <c r="AA91" s="62"/>
      <c r="AB91" s="62"/>
      <c r="AC91" s="62"/>
      <c r="AD91" s="62"/>
      <c r="AE91" s="63"/>
      <c r="AF91" s="64"/>
      <c r="AG91" s="64"/>
      <c r="FT91" s="69"/>
    </row>
    <row r="92" spans="1:176" s="68" customFormat="1">
      <c r="A92" s="61"/>
      <c r="B92" s="62"/>
      <c r="C92" s="63"/>
      <c r="D92" s="64"/>
      <c r="E92" s="62"/>
      <c r="F92" s="62"/>
      <c r="G92" s="62"/>
      <c r="H92" s="62"/>
      <c r="I92" s="62"/>
      <c r="J92" s="63"/>
      <c r="K92" s="65"/>
      <c r="L92" s="62"/>
      <c r="M92" s="62"/>
      <c r="N92" s="62"/>
      <c r="O92" s="62"/>
      <c r="P92" s="62"/>
      <c r="Q92" s="63"/>
      <c r="R92" s="64"/>
      <c r="S92" s="62"/>
      <c r="T92" s="62"/>
      <c r="U92" s="62"/>
      <c r="V92" s="62"/>
      <c r="W92" s="62"/>
      <c r="X92" s="63"/>
      <c r="Y92" s="64"/>
      <c r="Z92" s="62"/>
      <c r="AA92" s="62"/>
      <c r="AB92" s="62"/>
      <c r="AC92" s="62"/>
      <c r="AD92" s="62"/>
      <c r="AE92" s="63"/>
      <c r="AF92" s="64"/>
      <c r="AG92" s="64"/>
      <c r="FT92" s="69"/>
    </row>
    <row r="93" spans="1:176" s="68" customFormat="1">
      <c r="A93" s="61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FT93" s="69"/>
    </row>
    <row r="94" spans="1:176" s="68" customFormat="1">
      <c r="A94" s="61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FT94" s="69"/>
    </row>
    <row r="95" spans="1:176" s="68" customFormat="1">
      <c r="A95" s="61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FT95" s="69"/>
    </row>
    <row r="96" spans="1:176" s="68" customFormat="1">
      <c r="A96" s="61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FT96" s="69"/>
    </row>
    <row r="97" spans="1:176" s="68" customFormat="1">
      <c r="A97" s="61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FT97" s="69"/>
    </row>
    <row r="98" spans="1:176" s="68" customFormat="1">
      <c r="A98" s="66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FT98" s="69"/>
    </row>
    <row r="99" spans="1:176" s="68" customFormat="1">
      <c r="A99" s="66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FT99" s="69"/>
    </row>
    <row r="100" spans="1:176" s="68" customFormat="1">
      <c r="A100" s="66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FT100" s="69"/>
    </row>
    <row r="101" spans="1:176" s="68" customFormat="1">
      <c r="A101" s="66"/>
      <c r="B101" s="67"/>
      <c r="FT101" s="69"/>
    </row>
    <row r="102" spans="1:176" s="68" customFormat="1">
      <c r="A102" s="66"/>
      <c r="B102" s="67"/>
      <c r="FT102" s="69"/>
    </row>
    <row r="103" spans="1:176" s="68" customFormat="1">
      <c r="A103" s="66"/>
      <c r="B103" s="67"/>
      <c r="FT103" s="69"/>
    </row>
    <row r="104" spans="1:176" s="68" customFormat="1">
      <c r="A104" s="66"/>
      <c r="B104" s="67"/>
      <c r="FT104" s="69"/>
    </row>
    <row r="105" spans="1:176" s="68" customFormat="1">
      <c r="A105" s="66"/>
      <c r="B105" s="67"/>
      <c r="FT105" s="69"/>
    </row>
    <row r="106" spans="1:176" s="68" customFormat="1">
      <c r="A106" s="66"/>
      <c r="B106" s="67"/>
      <c r="FT106" s="69"/>
    </row>
    <row r="107" spans="1:176" s="68" customFormat="1">
      <c r="A107" s="66"/>
      <c r="B107" s="67"/>
      <c r="FT107" s="69"/>
    </row>
    <row r="108" spans="1:176" s="68" customFormat="1">
      <c r="A108" s="46"/>
      <c r="B108" s="67"/>
      <c r="FT108" s="69"/>
    </row>
    <row r="109" spans="1:176" s="68" customFormat="1">
      <c r="A109" s="46"/>
      <c r="B109" s="67"/>
      <c r="FT109" s="69"/>
    </row>
    <row r="110" spans="1:176" s="68" customFormat="1">
      <c r="A110" s="46"/>
      <c r="B110" s="67"/>
      <c r="FT110" s="69"/>
    </row>
    <row r="111" spans="1:176" s="68" customFormat="1">
      <c r="A111" s="46"/>
      <c r="B111" s="67"/>
      <c r="FT111" s="69"/>
    </row>
    <row r="112" spans="1:176" s="68" customFormat="1">
      <c r="A112" s="46"/>
      <c r="B112" s="67"/>
      <c r="FT112" s="69"/>
    </row>
    <row r="113" spans="1:176" s="68" customFormat="1">
      <c r="A113" s="46"/>
      <c r="B113" s="67"/>
      <c r="FT113" s="69"/>
    </row>
    <row r="114" spans="1:176" s="68" customFormat="1">
      <c r="A114" s="46"/>
      <c r="B114" s="67"/>
      <c r="FT114" s="69"/>
    </row>
    <row r="115" spans="1:176" s="68" customFormat="1">
      <c r="A115" s="46"/>
      <c r="B115" s="67"/>
      <c r="FT115" s="69"/>
    </row>
    <row r="116" spans="1:176" s="68" customFormat="1">
      <c r="A116" s="46"/>
      <c r="B116" s="67"/>
      <c r="FT116" s="69"/>
    </row>
    <row r="117" spans="1:176" s="68" customFormat="1">
      <c r="A117" s="46"/>
      <c r="B117" s="67"/>
      <c r="FT117" s="69"/>
    </row>
    <row r="118" spans="1:176" s="68" customFormat="1">
      <c r="A118" s="46"/>
      <c r="B118" s="67"/>
      <c r="FT118" s="69"/>
    </row>
    <row r="119" spans="1:176" s="68" customFormat="1">
      <c r="A119" s="46"/>
      <c r="B119" s="67"/>
      <c r="FT119" s="69"/>
    </row>
    <row r="120" spans="1:176" s="68" customFormat="1">
      <c r="A120" s="46"/>
      <c r="B120" s="67"/>
      <c r="FT120" s="69"/>
    </row>
    <row r="121" spans="1:176" s="68" customFormat="1">
      <c r="A121" s="46"/>
      <c r="B121" s="67"/>
      <c r="FT121" s="69"/>
    </row>
    <row r="122" spans="1:176" s="68" customFormat="1">
      <c r="A122" s="46"/>
      <c r="B122" s="67"/>
      <c r="FT122" s="69"/>
    </row>
    <row r="123" spans="1:176" s="68" customFormat="1">
      <c r="A123" s="46"/>
      <c r="B123" s="67"/>
      <c r="FT123" s="69"/>
    </row>
    <row r="124" spans="1:176" s="68" customFormat="1">
      <c r="A124" s="46"/>
      <c r="B124" s="67"/>
      <c r="FT124" s="69"/>
    </row>
    <row r="125" spans="1:176" s="68" customFormat="1">
      <c r="A125" s="46"/>
      <c r="B125" s="67"/>
      <c r="FT125" s="69"/>
    </row>
    <row r="126" spans="1:176" s="68" customFormat="1">
      <c r="A126" s="46"/>
      <c r="B126" s="67"/>
      <c r="FT126" s="69"/>
    </row>
    <row r="127" spans="1:176" s="68" customFormat="1">
      <c r="A127" s="46"/>
      <c r="B127" s="67"/>
      <c r="FT127" s="69"/>
    </row>
    <row r="128" spans="1:176" s="68" customFormat="1">
      <c r="A128" s="46"/>
      <c r="B128" s="67"/>
      <c r="FT128" s="69"/>
    </row>
    <row r="129" spans="1:176" s="68" customFormat="1">
      <c r="A129" s="46"/>
      <c r="B129" s="67"/>
      <c r="FT129" s="69"/>
    </row>
    <row r="130" spans="1:176" s="68" customFormat="1">
      <c r="A130" s="46"/>
      <c r="B130" s="67"/>
      <c r="FT130" s="69"/>
    </row>
    <row r="131" spans="1:176" s="68" customFormat="1">
      <c r="A131" s="46"/>
      <c r="B131" s="67"/>
      <c r="FT131" s="69"/>
    </row>
    <row r="132" spans="1:176" s="68" customFormat="1">
      <c r="A132" s="46"/>
      <c r="B132" s="67"/>
      <c r="FT132" s="69"/>
    </row>
    <row r="133" spans="1:176" s="68" customFormat="1">
      <c r="A133" s="46"/>
      <c r="B133" s="67"/>
      <c r="FT133" s="69"/>
    </row>
    <row r="134" spans="1:176" s="68" customFormat="1">
      <c r="A134" s="46"/>
      <c r="B134" s="67"/>
      <c r="FT134" s="69"/>
    </row>
    <row r="135" spans="1:176" s="68" customFormat="1">
      <c r="A135" s="46"/>
      <c r="B135" s="67"/>
      <c r="FT135" s="69"/>
    </row>
    <row r="136" spans="1:176" s="68" customFormat="1">
      <c r="A136" s="46"/>
      <c r="B136" s="67"/>
      <c r="FT136" s="69"/>
    </row>
    <row r="137" spans="1:176" s="68" customFormat="1">
      <c r="A137" s="46"/>
      <c r="B137" s="67"/>
      <c r="FT137" s="69"/>
    </row>
    <row r="138" spans="1:176" s="68" customFormat="1">
      <c r="A138" s="46"/>
      <c r="B138" s="67"/>
      <c r="FT138" s="69"/>
    </row>
    <row r="139" spans="1:176" s="68" customFormat="1">
      <c r="A139" s="46"/>
      <c r="B139" s="67"/>
      <c r="FT139" s="69"/>
    </row>
    <row r="140" spans="1:176" s="68" customFormat="1">
      <c r="A140" s="46"/>
      <c r="B140" s="67"/>
      <c r="FT140" s="69"/>
    </row>
    <row r="141" spans="1:176" s="68" customFormat="1">
      <c r="A141" s="46"/>
      <c r="B141" s="67"/>
      <c r="FT141" s="69"/>
    </row>
    <row r="142" spans="1:176" s="68" customFormat="1">
      <c r="A142" s="46"/>
      <c r="B142" s="67"/>
      <c r="FT142" s="69"/>
    </row>
    <row r="143" spans="1:176" s="68" customFormat="1">
      <c r="A143" s="46"/>
      <c r="B143" s="67"/>
      <c r="FT143" s="69"/>
    </row>
    <row r="144" spans="1:176" s="68" customFormat="1">
      <c r="A144" s="46"/>
      <c r="B144" s="67"/>
      <c r="FT144" s="69"/>
    </row>
    <row r="145" spans="1:176" s="68" customFormat="1">
      <c r="A145" s="46"/>
      <c r="B145" s="67"/>
      <c r="FT145" s="69"/>
    </row>
    <row r="146" spans="1:176" s="68" customFormat="1">
      <c r="A146" s="46"/>
      <c r="B146" s="67"/>
      <c r="FT146" s="69"/>
    </row>
    <row r="147" spans="1:176" s="68" customFormat="1">
      <c r="A147" s="46"/>
      <c r="B147" s="67"/>
      <c r="FT147" s="69"/>
    </row>
    <row r="148" spans="1:176" s="68" customFormat="1">
      <c r="A148" s="46"/>
      <c r="B148" s="67"/>
      <c r="FT148" s="69"/>
    </row>
    <row r="149" spans="1:176" s="68" customFormat="1">
      <c r="A149" s="46"/>
      <c r="B149" s="67"/>
      <c r="FT149" s="69"/>
    </row>
    <row r="150" spans="1:176" s="68" customFormat="1">
      <c r="A150" s="46"/>
      <c r="B150" s="67"/>
      <c r="FT150" s="69"/>
    </row>
    <row r="151" spans="1:176" s="68" customFormat="1">
      <c r="A151" s="46"/>
      <c r="B151" s="67"/>
      <c r="FT151" s="69"/>
    </row>
    <row r="152" spans="1:176" s="68" customFormat="1">
      <c r="A152" s="46"/>
      <c r="B152" s="67"/>
      <c r="FT152" s="69"/>
    </row>
    <row r="153" spans="1:176" s="68" customFormat="1">
      <c r="A153" s="46"/>
      <c r="B153" s="67"/>
      <c r="FT153" s="69"/>
    </row>
    <row r="154" spans="1:176" s="68" customFormat="1">
      <c r="A154" s="46"/>
      <c r="B154" s="67"/>
      <c r="FT154" s="69"/>
    </row>
    <row r="155" spans="1:176" s="68" customFormat="1">
      <c r="A155" s="46"/>
      <c r="B155" s="67"/>
      <c r="FT155" s="69"/>
    </row>
    <row r="156" spans="1:176" s="68" customFormat="1">
      <c r="A156" s="46"/>
      <c r="B156" s="67"/>
      <c r="FT156" s="69"/>
    </row>
    <row r="157" spans="1:176" s="68" customFormat="1">
      <c r="A157" s="46"/>
      <c r="B157" s="67"/>
      <c r="FT157" s="69"/>
    </row>
    <row r="158" spans="1:176" s="68" customFormat="1">
      <c r="A158" s="46"/>
      <c r="B158" s="67"/>
      <c r="FT158" s="69"/>
    </row>
    <row r="159" spans="1:176" s="68" customFormat="1">
      <c r="A159" s="46"/>
      <c r="B159" s="67"/>
      <c r="FT159" s="69"/>
    </row>
    <row r="160" spans="1:176" s="68" customFormat="1">
      <c r="A160" s="46"/>
      <c r="B160" s="67"/>
      <c r="FT160" s="69"/>
    </row>
    <row r="161" spans="1:176" s="68" customFormat="1">
      <c r="A161" s="46"/>
      <c r="B161" s="67"/>
      <c r="FT161" s="69"/>
    </row>
    <row r="162" spans="1:176" s="68" customFormat="1">
      <c r="A162" s="46"/>
      <c r="B162" s="67"/>
      <c r="FT162" s="69"/>
    </row>
    <row r="163" spans="1:176" s="68" customFormat="1">
      <c r="A163" s="46"/>
      <c r="B163" s="67"/>
      <c r="FT163" s="69"/>
    </row>
    <row r="164" spans="1:176" s="68" customFormat="1">
      <c r="A164" s="46"/>
      <c r="B164" s="67"/>
      <c r="FT164" s="69"/>
    </row>
    <row r="165" spans="1:176" s="68" customFormat="1">
      <c r="A165" s="46"/>
      <c r="B165" s="67"/>
      <c r="FT165" s="69"/>
    </row>
    <row r="166" spans="1:176" s="68" customFormat="1">
      <c r="A166" s="46"/>
      <c r="B166" s="67"/>
      <c r="FT166" s="69"/>
    </row>
    <row r="167" spans="1:176" s="68" customFormat="1">
      <c r="A167" s="46"/>
      <c r="B167" s="67"/>
      <c r="FT167" s="69"/>
    </row>
    <row r="168" spans="1:176" s="68" customFormat="1">
      <c r="A168" s="46"/>
      <c r="B168" s="67"/>
      <c r="FT168" s="69"/>
    </row>
    <row r="169" spans="1:176" s="68" customFormat="1">
      <c r="A169" s="46"/>
      <c r="B169" s="67"/>
      <c r="FT169" s="69"/>
    </row>
    <row r="170" spans="1:176" s="68" customFormat="1">
      <c r="A170" s="46"/>
      <c r="B170" s="67"/>
      <c r="FT170" s="69"/>
    </row>
    <row r="171" spans="1:176" s="68" customFormat="1">
      <c r="A171" s="46"/>
      <c r="B171" s="67"/>
      <c r="FT171" s="69"/>
    </row>
    <row r="172" spans="1:176" s="68" customFormat="1">
      <c r="A172" s="46"/>
      <c r="B172" s="67"/>
      <c r="FT172" s="69"/>
    </row>
    <row r="173" spans="1:176" s="68" customFormat="1">
      <c r="A173" s="46"/>
      <c r="B173" s="67"/>
      <c r="FT173" s="69"/>
    </row>
    <row r="174" spans="1:176" s="68" customFormat="1">
      <c r="A174" s="46"/>
      <c r="B174" s="67"/>
      <c r="FT174" s="69"/>
    </row>
    <row r="175" spans="1:176" s="68" customFormat="1">
      <c r="A175" s="46"/>
      <c r="B175" s="67"/>
      <c r="FT175" s="69"/>
    </row>
    <row r="176" spans="1:176" s="68" customFormat="1">
      <c r="A176" s="46"/>
      <c r="B176" s="67"/>
      <c r="FT176" s="69"/>
    </row>
    <row r="177" spans="1:176" s="68" customFormat="1">
      <c r="A177" s="46"/>
      <c r="B177" s="67"/>
      <c r="FT177" s="69"/>
    </row>
    <row r="178" spans="1:176" s="68" customFormat="1">
      <c r="A178" s="46"/>
      <c r="B178" s="67"/>
      <c r="FT178" s="69"/>
    </row>
    <row r="179" spans="1:176" s="68" customFormat="1">
      <c r="A179" s="46"/>
      <c r="B179" s="67"/>
      <c r="FT179" s="69"/>
    </row>
    <row r="180" spans="1:176" s="68" customFormat="1">
      <c r="A180" s="46"/>
      <c r="B180" s="67"/>
      <c r="FT180" s="69"/>
    </row>
    <row r="181" spans="1:176" s="68" customFormat="1">
      <c r="A181" s="46"/>
      <c r="B181" s="67"/>
      <c r="FT181" s="69"/>
    </row>
    <row r="182" spans="1:176" s="68" customFormat="1">
      <c r="A182" s="46"/>
      <c r="B182" s="67"/>
      <c r="FT182" s="69"/>
    </row>
    <row r="183" spans="1:176" s="68" customFormat="1">
      <c r="A183" s="46"/>
      <c r="B183" s="67"/>
      <c r="FT183" s="69"/>
    </row>
    <row r="184" spans="1:176" s="68" customFormat="1">
      <c r="A184" s="46"/>
      <c r="B184" s="67"/>
      <c r="FT184" s="69"/>
    </row>
    <row r="185" spans="1:176" s="68" customFormat="1">
      <c r="A185" s="46"/>
      <c r="B185" s="67"/>
      <c r="FT185" s="69"/>
    </row>
    <row r="186" spans="1:176" s="68" customFormat="1">
      <c r="A186" s="46"/>
      <c r="B186" s="67"/>
      <c r="FT186" s="69"/>
    </row>
    <row r="187" spans="1:176" s="68" customFormat="1">
      <c r="A187" s="46"/>
      <c r="B187" s="67"/>
      <c r="FT187" s="69"/>
    </row>
    <row r="188" spans="1:176" s="68" customFormat="1">
      <c r="A188" s="46"/>
      <c r="B188" s="67"/>
      <c r="FT188" s="69"/>
    </row>
    <row r="189" spans="1:176" s="68" customFormat="1">
      <c r="A189" s="46"/>
      <c r="B189" s="67"/>
      <c r="FT189" s="69"/>
    </row>
    <row r="190" spans="1:176" s="68" customFormat="1">
      <c r="A190" s="46"/>
      <c r="B190" s="67"/>
      <c r="FT190" s="69"/>
    </row>
    <row r="191" spans="1:176" s="68" customFormat="1">
      <c r="A191" s="46"/>
      <c r="B191" s="67"/>
      <c r="FT191" s="69"/>
    </row>
    <row r="192" spans="1:176" s="68" customFormat="1">
      <c r="A192" s="46"/>
      <c r="B192" s="67"/>
      <c r="FT192" s="69"/>
    </row>
    <row r="193" spans="1:176" s="68" customFormat="1">
      <c r="A193" s="46"/>
      <c r="B193" s="67"/>
      <c r="FT193" s="69"/>
    </row>
    <row r="194" spans="1:176" s="68" customFormat="1">
      <c r="A194" s="46"/>
      <c r="B194" s="67"/>
      <c r="FT194" s="69"/>
    </row>
    <row r="195" spans="1:176" s="68" customFormat="1">
      <c r="A195" s="46"/>
      <c r="B195" s="67"/>
      <c r="FT195" s="69"/>
    </row>
    <row r="196" spans="1:176" s="68" customFormat="1">
      <c r="A196" s="46"/>
      <c r="B196" s="67"/>
      <c r="FT196" s="69"/>
    </row>
    <row r="197" spans="1:176" s="68" customFormat="1">
      <c r="A197" s="46"/>
      <c r="B197" s="67"/>
      <c r="FT197" s="69"/>
    </row>
    <row r="198" spans="1:176" s="68" customFormat="1">
      <c r="A198" s="46"/>
      <c r="B198" s="67"/>
      <c r="FT198" s="69"/>
    </row>
    <row r="199" spans="1:176" s="68" customFormat="1">
      <c r="A199" s="46"/>
      <c r="B199" s="67"/>
      <c r="FT199" s="69"/>
    </row>
    <row r="200" spans="1:176" s="68" customFormat="1">
      <c r="A200" s="46"/>
      <c r="B200" s="67"/>
      <c r="FT200" s="69"/>
    </row>
    <row r="201" spans="1:176" s="68" customFormat="1">
      <c r="A201" s="46"/>
      <c r="B201" s="67"/>
      <c r="FT201" s="69"/>
    </row>
    <row r="202" spans="1:176" s="68" customFormat="1">
      <c r="A202" s="46"/>
      <c r="B202" s="67"/>
      <c r="FT202" s="69"/>
    </row>
    <row r="203" spans="1:176" s="68" customFormat="1">
      <c r="A203" s="46"/>
      <c r="B203" s="67"/>
      <c r="FT203" s="69"/>
    </row>
    <row r="204" spans="1:176" s="68" customFormat="1">
      <c r="A204" s="46"/>
      <c r="B204" s="67"/>
      <c r="FT204" s="69"/>
    </row>
    <row r="205" spans="1:176" s="68" customFormat="1">
      <c r="A205" s="46"/>
      <c r="B205" s="67"/>
      <c r="FT205" s="69"/>
    </row>
    <row r="206" spans="1:176" s="68" customFormat="1">
      <c r="A206" s="46"/>
      <c r="B206" s="67"/>
      <c r="FT206" s="69"/>
    </row>
    <row r="207" spans="1:176" s="68" customFormat="1">
      <c r="A207" s="46"/>
      <c r="B207" s="67"/>
      <c r="FT207" s="69"/>
    </row>
    <row r="208" spans="1:176" s="68" customFormat="1">
      <c r="A208" s="46"/>
      <c r="B208" s="67"/>
      <c r="FT208" s="69"/>
    </row>
    <row r="209" spans="1:176" s="68" customFormat="1">
      <c r="A209" s="46"/>
      <c r="B209" s="67"/>
      <c r="FT209" s="69"/>
    </row>
    <row r="210" spans="1:176" s="68" customFormat="1">
      <c r="A210" s="46"/>
      <c r="B210" s="67"/>
      <c r="FT210" s="69"/>
    </row>
    <row r="211" spans="1:176" s="68" customFormat="1">
      <c r="A211" s="46"/>
      <c r="B211" s="67"/>
      <c r="FT211" s="69"/>
    </row>
    <row r="212" spans="1:176" s="68" customFormat="1">
      <c r="A212" s="46"/>
      <c r="B212" s="67"/>
      <c r="FT212" s="69"/>
    </row>
    <row r="213" spans="1:176" s="68" customFormat="1">
      <c r="A213" s="46"/>
      <c r="B213" s="67"/>
      <c r="FT213" s="69"/>
    </row>
    <row r="214" spans="1:176" s="68" customFormat="1">
      <c r="A214" s="46"/>
      <c r="B214" s="67"/>
      <c r="FT214" s="69"/>
    </row>
    <row r="215" spans="1:176" s="68" customFormat="1">
      <c r="A215" s="46"/>
      <c r="B215" s="67"/>
      <c r="FT215" s="69"/>
    </row>
    <row r="216" spans="1:176" s="68" customFormat="1">
      <c r="A216" s="46"/>
      <c r="B216" s="67"/>
      <c r="FT216" s="69"/>
    </row>
    <row r="217" spans="1:176" s="68" customFormat="1">
      <c r="A217" s="46"/>
      <c r="B217" s="67"/>
      <c r="FT217" s="69"/>
    </row>
    <row r="218" spans="1:176" s="68" customFormat="1">
      <c r="A218" s="46"/>
      <c r="B218" s="67"/>
      <c r="FT218" s="69"/>
    </row>
    <row r="219" spans="1:176" s="68" customFormat="1">
      <c r="A219" s="46"/>
      <c r="B219" s="67"/>
      <c r="FT219" s="69"/>
    </row>
    <row r="220" spans="1:176" s="68" customFormat="1">
      <c r="A220" s="46"/>
      <c r="B220" s="67"/>
      <c r="FT220" s="69"/>
    </row>
    <row r="221" spans="1:176" s="68" customFormat="1">
      <c r="A221" s="46"/>
      <c r="B221" s="67"/>
      <c r="FT221" s="69"/>
    </row>
    <row r="222" spans="1:176" s="68" customFormat="1">
      <c r="A222" s="46"/>
      <c r="B222" s="67"/>
      <c r="FT222" s="69"/>
    </row>
    <row r="223" spans="1:176" s="68" customFormat="1">
      <c r="A223" s="46"/>
      <c r="B223" s="67"/>
      <c r="FT223" s="69"/>
    </row>
    <row r="224" spans="1:176" s="68" customFormat="1">
      <c r="A224" s="46"/>
      <c r="B224" s="67"/>
      <c r="FT224" s="69"/>
    </row>
    <row r="225" spans="1:176" s="68" customFormat="1">
      <c r="A225" s="46"/>
      <c r="B225" s="67"/>
      <c r="FT225" s="69"/>
    </row>
    <row r="226" spans="1:176" s="68" customFormat="1">
      <c r="A226" s="46"/>
      <c r="B226" s="67"/>
      <c r="FT226" s="69"/>
    </row>
    <row r="227" spans="1:176" s="68" customFormat="1">
      <c r="A227" s="46"/>
      <c r="B227" s="67"/>
      <c r="FT227" s="69"/>
    </row>
    <row r="228" spans="1:176" s="68" customFormat="1">
      <c r="A228" s="46"/>
      <c r="B228" s="67"/>
      <c r="FT228" s="69"/>
    </row>
    <row r="229" spans="1:176" s="68" customFormat="1">
      <c r="A229" s="46"/>
      <c r="B229" s="67"/>
      <c r="FT229" s="69"/>
    </row>
    <row r="230" spans="1:176" s="68" customFormat="1">
      <c r="A230" s="46"/>
      <c r="B230" s="67"/>
      <c r="FT230" s="69"/>
    </row>
    <row r="231" spans="1:176" s="68" customFormat="1">
      <c r="A231" s="46"/>
      <c r="B231" s="67"/>
      <c r="FT231" s="69"/>
    </row>
    <row r="232" spans="1:176" s="68" customFormat="1">
      <c r="A232" s="46"/>
      <c r="B232" s="67"/>
      <c r="FT232" s="69"/>
    </row>
    <row r="233" spans="1:176" s="68" customFormat="1">
      <c r="A233" s="46"/>
      <c r="B233" s="67"/>
      <c r="FT233" s="69"/>
    </row>
    <row r="234" spans="1:176" s="68" customFormat="1">
      <c r="A234" s="46"/>
      <c r="B234" s="67"/>
      <c r="FT234" s="69"/>
    </row>
    <row r="235" spans="1:176" s="68" customFormat="1">
      <c r="A235" s="46"/>
      <c r="B235" s="67"/>
      <c r="FT235" s="69"/>
    </row>
    <row r="236" spans="1:176" s="68" customFormat="1">
      <c r="A236" s="46"/>
      <c r="B236" s="67"/>
      <c r="FT236" s="69"/>
    </row>
    <row r="237" spans="1:176" s="68" customFormat="1">
      <c r="A237" s="46"/>
      <c r="B237" s="67"/>
      <c r="FT237" s="69"/>
    </row>
    <row r="238" spans="1:176" s="68" customFormat="1">
      <c r="A238" s="46"/>
      <c r="B238" s="67"/>
      <c r="FT238" s="69"/>
    </row>
    <row r="239" spans="1:176" s="68" customFormat="1">
      <c r="A239" s="46"/>
      <c r="B239" s="67"/>
      <c r="FT239" s="69"/>
    </row>
    <row r="240" spans="1:176" s="68" customFormat="1">
      <c r="A240" s="46"/>
      <c r="B240" s="67"/>
      <c r="FT240" s="69"/>
    </row>
    <row r="241" spans="1:176" s="68" customFormat="1">
      <c r="A241" s="46"/>
      <c r="B241" s="67"/>
      <c r="FT241" s="69"/>
    </row>
    <row r="242" spans="1:176" s="68" customFormat="1">
      <c r="A242" s="46"/>
      <c r="B242" s="67"/>
      <c r="FT242" s="69"/>
    </row>
    <row r="243" spans="1:176" s="68" customFormat="1">
      <c r="A243" s="46"/>
      <c r="B243" s="67"/>
      <c r="FT243" s="69"/>
    </row>
    <row r="244" spans="1:176" s="68" customFormat="1">
      <c r="A244" s="46"/>
      <c r="B244" s="67"/>
      <c r="FT244" s="69"/>
    </row>
    <row r="245" spans="1:176" s="68" customFormat="1">
      <c r="A245" s="46"/>
      <c r="B245" s="67"/>
      <c r="FT245" s="69"/>
    </row>
    <row r="246" spans="1:176" s="68" customFormat="1">
      <c r="A246" s="46"/>
      <c r="B246" s="67"/>
      <c r="FT246" s="69"/>
    </row>
    <row r="247" spans="1:176" s="68" customFormat="1">
      <c r="A247" s="46"/>
      <c r="B247" s="67"/>
      <c r="FT247" s="69"/>
    </row>
    <row r="248" spans="1:176" s="68" customFormat="1">
      <c r="A248" s="46"/>
      <c r="B248" s="67"/>
      <c r="FT248" s="69"/>
    </row>
    <row r="249" spans="1:176" s="68" customFormat="1">
      <c r="A249" s="46"/>
      <c r="B249" s="67"/>
      <c r="FT249" s="69"/>
    </row>
    <row r="250" spans="1:176" s="68" customFormat="1">
      <c r="A250" s="46"/>
      <c r="B250" s="67"/>
      <c r="FT250" s="69"/>
    </row>
    <row r="251" spans="1:176" s="68" customFormat="1">
      <c r="A251" s="46"/>
      <c r="B251" s="67"/>
      <c r="FT251" s="69"/>
    </row>
    <row r="252" spans="1:176" s="68" customFormat="1">
      <c r="A252" s="46"/>
      <c r="B252" s="67"/>
      <c r="FT252" s="69"/>
    </row>
    <row r="253" spans="1:176" s="68" customFormat="1">
      <c r="A253" s="46"/>
      <c r="B253" s="67"/>
      <c r="FT253" s="69"/>
    </row>
    <row r="254" spans="1:176" s="68" customFormat="1">
      <c r="A254" s="46"/>
      <c r="B254" s="67"/>
      <c r="FT254" s="69"/>
    </row>
    <row r="255" spans="1:176" s="68" customFormat="1">
      <c r="A255" s="46"/>
      <c r="B255" s="67"/>
      <c r="FT255" s="69"/>
    </row>
    <row r="256" spans="1:176" s="68" customFormat="1">
      <c r="A256" s="46"/>
      <c r="B256" s="67"/>
      <c r="FT256" s="69"/>
    </row>
    <row r="257" spans="1:176" s="68" customFormat="1">
      <c r="A257" s="46"/>
      <c r="B257" s="67"/>
      <c r="FT257" s="69"/>
    </row>
    <row r="258" spans="1:176" s="68" customFormat="1">
      <c r="A258" s="46"/>
      <c r="B258" s="67"/>
      <c r="FT258" s="69"/>
    </row>
    <row r="259" spans="1:176" s="68" customFormat="1">
      <c r="A259" s="46"/>
      <c r="B259" s="67"/>
      <c r="FT259" s="69"/>
    </row>
    <row r="260" spans="1:176" s="68" customFormat="1">
      <c r="A260" s="46"/>
      <c r="B260" s="67"/>
      <c r="FT260" s="69"/>
    </row>
    <row r="261" spans="1:176" s="68" customFormat="1">
      <c r="A261" s="46"/>
      <c r="B261" s="67"/>
      <c r="FT261" s="69"/>
    </row>
    <row r="262" spans="1:176" s="68" customFormat="1">
      <c r="A262" s="46"/>
      <c r="B262" s="67"/>
      <c r="FT262" s="69"/>
    </row>
    <row r="263" spans="1:176" s="68" customFormat="1">
      <c r="A263" s="46"/>
      <c r="B263" s="67"/>
      <c r="FT263" s="69"/>
    </row>
    <row r="264" spans="1:176" s="68" customFormat="1">
      <c r="A264" s="46"/>
      <c r="B264" s="67"/>
      <c r="FT264" s="69"/>
    </row>
    <row r="265" spans="1:176" s="68" customFormat="1">
      <c r="A265" s="46"/>
      <c r="B265" s="67"/>
      <c r="FT265" s="69"/>
    </row>
    <row r="266" spans="1:176" s="68" customFormat="1">
      <c r="A266" s="46"/>
      <c r="B266" s="67"/>
      <c r="FT266" s="69"/>
    </row>
    <row r="267" spans="1:176" s="68" customFormat="1">
      <c r="A267" s="46"/>
      <c r="B267" s="67"/>
      <c r="FT267" s="69"/>
    </row>
    <row r="268" spans="1:176" s="68" customFormat="1">
      <c r="A268" s="46"/>
      <c r="B268" s="67"/>
      <c r="FT268" s="69"/>
    </row>
    <row r="269" spans="1:176" s="68" customFormat="1">
      <c r="A269" s="46"/>
      <c r="B269" s="67"/>
      <c r="FT269" s="69"/>
    </row>
    <row r="270" spans="1:176" s="68" customFormat="1">
      <c r="A270" s="46"/>
      <c r="B270" s="67"/>
      <c r="FT270" s="69"/>
    </row>
    <row r="271" spans="1:176" s="68" customFormat="1">
      <c r="A271" s="46"/>
      <c r="B271" s="67"/>
      <c r="FT271" s="69"/>
    </row>
    <row r="272" spans="1:176" s="68" customFormat="1">
      <c r="A272" s="46"/>
      <c r="B272" s="67"/>
      <c r="FT272" s="69"/>
    </row>
    <row r="273" spans="1:176" s="68" customFormat="1">
      <c r="A273" s="46"/>
      <c r="B273" s="67"/>
      <c r="FT273" s="69"/>
    </row>
    <row r="274" spans="1:176" s="68" customFormat="1">
      <c r="A274" s="46"/>
      <c r="B274" s="67"/>
      <c r="FT274" s="69"/>
    </row>
    <row r="275" spans="1:176" s="68" customFormat="1">
      <c r="A275" s="46"/>
      <c r="B275" s="67"/>
      <c r="FT275" s="69"/>
    </row>
    <row r="276" spans="1:176" s="68" customFormat="1">
      <c r="A276" s="46"/>
      <c r="B276" s="67"/>
      <c r="FT276" s="69"/>
    </row>
    <row r="277" spans="1:176" s="68" customFormat="1">
      <c r="A277" s="46"/>
      <c r="B277" s="67"/>
      <c r="FT277" s="69"/>
    </row>
    <row r="278" spans="1:176" s="68" customFormat="1">
      <c r="A278" s="46"/>
      <c r="B278" s="67"/>
      <c r="FT278" s="69"/>
    </row>
    <row r="279" spans="1:176" s="68" customFormat="1">
      <c r="A279" s="46"/>
      <c r="B279" s="67"/>
      <c r="FT279" s="69"/>
    </row>
    <row r="280" spans="1:176" s="68" customFormat="1">
      <c r="A280" s="46"/>
      <c r="B280" s="67"/>
      <c r="FT280" s="69"/>
    </row>
    <row r="281" spans="1:176" s="68" customFormat="1">
      <c r="A281" s="46"/>
      <c r="B281" s="67"/>
      <c r="FT281" s="69"/>
    </row>
    <row r="282" spans="1:176" s="68" customFormat="1">
      <c r="A282" s="46"/>
      <c r="B282" s="67"/>
      <c r="FT282" s="69"/>
    </row>
    <row r="283" spans="1:176" s="68" customFormat="1">
      <c r="A283" s="46"/>
      <c r="B283" s="67"/>
      <c r="FT283" s="69"/>
    </row>
    <row r="284" spans="1:176" s="68" customFormat="1">
      <c r="A284" s="46"/>
      <c r="B284" s="67"/>
      <c r="FT284" s="69"/>
    </row>
    <row r="285" spans="1:176" s="68" customFormat="1">
      <c r="A285" s="46"/>
      <c r="B285" s="67"/>
      <c r="FT285" s="69"/>
    </row>
    <row r="286" spans="1:176" s="68" customFormat="1">
      <c r="A286" s="46"/>
      <c r="B286" s="67"/>
      <c r="FT286" s="69"/>
    </row>
    <row r="287" spans="1:176" s="68" customFormat="1">
      <c r="A287" s="46"/>
      <c r="B287" s="67"/>
      <c r="FT287" s="69"/>
    </row>
    <row r="288" spans="1:176" s="68" customFormat="1">
      <c r="A288" s="46"/>
      <c r="B288" s="67"/>
      <c r="FT288" s="69"/>
    </row>
    <row r="289" spans="1:176" s="68" customFormat="1">
      <c r="A289" s="46"/>
      <c r="B289" s="67"/>
      <c r="FT289" s="69"/>
    </row>
    <row r="290" spans="1:176" s="68" customFormat="1">
      <c r="A290" s="46"/>
      <c r="B290" s="67"/>
      <c r="FT290" s="69"/>
    </row>
    <row r="291" spans="1:176" s="68" customFormat="1">
      <c r="A291" s="46"/>
      <c r="B291" s="67"/>
      <c r="FT291" s="69"/>
    </row>
    <row r="292" spans="1:176" s="68" customFormat="1">
      <c r="A292" s="46"/>
      <c r="B292" s="67"/>
      <c r="FT292" s="69"/>
    </row>
    <row r="293" spans="1:176" s="68" customFormat="1">
      <c r="A293" s="46"/>
      <c r="B293" s="67"/>
      <c r="FT293" s="69"/>
    </row>
    <row r="294" spans="1:176" s="68" customFormat="1">
      <c r="A294" s="46"/>
      <c r="B294" s="67"/>
      <c r="FT294" s="69"/>
    </row>
    <row r="295" spans="1:176" s="68" customFormat="1">
      <c r="A295" s="46"/>
      <c r="B295" s="67"/>
      <c r="FT295" s="69"/>
    </row>
    <row r="296" spans="1:176" s="68" customFormat="1">
      <c r="A296" s="46"/>
      <c r="B296" s="67"/>
      <c r="FT296" s="69"/>
    </row>
    <row r="297" spans="1:176" s="68" customFormat="1">
      <c r="A297" s="46"/>
      <c r="B297" s="67"/>
      <c r="FT297" s="69"/>
    </row>
    <row r="298" spans="1:176" s="68" customFormat="1">
      <c r="A298" s="46"/>
      <c r="B298" s="67"/>
      <c r="FT298" s="69"/>
    </row>
    <row r="299" spans="1:176" s="68" customFormat="1">
      <c r="A299" s="46"/>
      <c r="B299" s="67"/>
      <c r="FT299" s="69"/>
    </row>
    <row r="300" spans="1:176" s="68" customFormat="1">
      <c r="A300" s="46"/>
      <c r="B300" s="67"/>
      <c r="FT300" s="69"/>
    </row>
    <row r="301" spans="1:176" s="68" customFormat="1">
      <c r="A301" s="46"/>
      <c r="B301" s="67"/>
      <c r="FT301" s="69"/>
    </row>
    <row r="302" spans="1:176" s="68" customFormat="1">
      <c r="A302" s="46"/>
      <c r="B302" s="67"/>
      <c r="FT302" s="69"/>
    </row>
    <row r="303" spans="1:176" s="68" customFormat="1">
      <c r="A303" s="46"/>
      <c r="B303" s="67"/>
      <c r="FT303" s="69"/>
    </row>
    <row r="304" spans="1:176" s="68" customFormat="1">
      <c r="A304" s="46"/>
      <c r="B304" s="67"/>
      <c r="FT304" s="69"/>
    </row>
    <row r="305" spans="1:176" s="68" customFormat="1">
      <c r="A305" s="46"/>
      <c r="B305" s="67"/>
      <c r="FT305" s="69"/>
    </row>
    <row r="306" spans="1:176" s="68" customFormat="1">
      <c r="A306" s="46"/>
      <c r="B306" s="67"/>
      <c r="FT306" s="69"/>
    </row>
    <row r="307" spans="1:176" s="68" customFormat="1">
      <c r="A307" s="46"/>
      <c r="B307" s="67"/>
      <c r="FT307" s="69"/>
    </row>
    <row r="308" spans="1:176" s="68" customFormat="1">
      <c r="A308" s="46"/>
      <c r="B308" s="67"/>
      <c r="FT308" s="69"/>
    </row>
    <row r="309" spans="1:176" s="68" customFormat="1">
      <c r="A309" s="46"/>
      <c r="B309" s="67"/>
      <c r="FT309" s="69"/>
    </row>
    <row r="310" spans="1:176" s="68" customFormat="1">
      <c r="A310" s="46"/>
      <c r="B310" s="67"/>
      <c r="FT310" s="69"/>
    </row>
    <row r="311" spans="1:176" s="68" customFormat="1">
      <c r="A311" s="46"/>
      <c r="B311" s="67"/>
      <c r="FT311" s="69"/>
    </row>
    <row r="312" spans="1:176" s="68" customFormat="1">
      <c r="A312" s="46"/>
      <c r="B312" s="67"/>
      <c r="FT312" s="69"/>
    </row>
    <row r="313" spans="1:176" s="68" customFormat="1">
      <c r="A313" s="46"/>
      <c r="B313" s="67"/>
      <c r="FT313" s="69"/>
    </row>
    <row r="314" spans="1:176" s="68" customFormat="1">
      <c r="A314" s="46"/>
      <c r="B314" s="67"/>
      <c r="FT314" s="69"/>
    </row>
    <row r="315" spans="1:176" s="68" customFormat="1">
      <c r="A315" s="46"/>
      <c r="B315" s="67"/>
      <c r="FT315" s="69"/>
    </row>
    <row r="316" spans="1:176" s="68" customFormat="1">
      <c r="A316" s="46"/>
      <c r="B316" s="67"/>
      <c r="FT316" s="69"/>
    </row>
    <row r="317" spans="1:176" s="68" customFormat="1">
      <c r="A317" s="46"/>
      <c r="B317" s="67"/>
      <c r="FT317" s="69"/>
    </row>
    <row r="318" spans="1:176" s="68" customFormat="1">
      <c r="A318" s="46"/>
      <c r="B318" s="67"/>
      <c r="FT318" s="69"/>
    </row>
    <row r="319" spans="1:176" s="68" customFormat="1">
      <c r="A319" s="46"/>
      <c r="B319" s="67"/>
      <c r="FT319" s="69"/>
    </row>
    <row r="320" spans="1:176" s="68" customFormat="1">
      <c r="A320" s="46"/>
      <c r="B320" s="67"/>
      <c r="FT320" s="69"/>
    </row>
    <row r="321" spans="1:176" s="68" customFormat="1">
      <c r="A321" s="46"/>
      <c r="B321" s="67"/>
      <c r="FT321" s="69"/>
    </row>
    <row r="322" spans="1:176" s="68" customFormat="1">
      <c r="A322" s="46"/>
      <c r="B322" s="67"/>
      <c r="FT322" s="69"/>
    </row>
    <row r="323" spans="1:176" s="68" customFormat="1">
      <c r="A323" s="46"/>
      <c r="B323" s="67"/>
      <c r="FT323" s="69"/>
    </row>
    <row r="324" spans="1:176" s="68" customFormat="1">
      <c r="A324" s="46"/>
      <c r="B324" s="67"/>
      <c r="FT324" s="69"/>
    </row>
    <row r="325" spans="1:176" s="68" customFormat="1">
      <c r="A325" s="46"/>
      <c r="B325" s="67"/>
      <c r="FT325" s="69"/>
    </row>
    <row r="326" spans="1:176" s="68" customFormat="1">
      <c r="A326" s="46"/>
      <c r="B326" s="67"/>
      <c r="FT326" s="69"/>
    </row>
    <row r="327" spans="1:176" s="68" customFormat="1">
      <c r="A327" s="46"/>
      <c r="B327" s="67"/>
      <c r="FT327" s="69"/>
    </row>
    <row r="328" spans="1:176" s="68" customFormat="1">
      <c r="A328" s="46"/>
      <c r="B328" s="67"/>
      <c r="FT328" s="69"/>
    </row>
    <row r="329" spans="1:176" s="68" customFormat="1">
      <c r="A329" s="46"/>
      <c r="B329" s="67"/>
      <c r="FT329" s="69"/>
    </row>
    <row r="330" spans="1:176" s="68" customFormat="1">
      <c r="A330" s="46"/>
      <c r="B330" s="67"/>
      <c r="FT330" s="69"/>
    </row>
    <row r="331" spans="1:176" s="68" customFormat="1">
      <c r="A331" s="46"/>
      <c r="B331" s="67"/>
      <c r="FT331" s="69"/>
    </row>
    <row r="332" spans="1:176" s="68" customFormat="1">
      <c r="A332" s="46"/>
      <c r="B332" s="67"/>
      <c r="FT332" s="69"/>
    </row>
    <row r="333" spans="1:176" s="68" customFormat="1">
      <c r="A333" s="46"/>
      <c r="B333" s="67"/>
      <c r="FT333" s="69"/>
    </row>
    <row r="334" spans="1:176" s="68" customFormat="1">
      <c r="A334" s="46"/>
      <c r="B334" s="67"/>
      <c r="FT334" s="69"/>
    </row>
    <row r="335" spans="1:176" s="68" customFormat="1">
      <c r="A335" s="46"/>
      <c r="B335" s="67"/>
      <c r="FT335" s="69"/>
    </row>
    <row r="336" spans="1:176" s="68" customFormat="1">
      <c r="A336" s="46"/>
      <c r="B336" s="67"/>
      <c r="FT336" s="69"/>
    </row>
    <row r="337" spans="1:176" s="68" customFormat="1">
      <c r="A337" s="46"/>
      <c r="B337" s="67"/>
      <c r="FT337" s="69"/>
    </row>
    <row r="338" spans="1:176" s="68" customFormat="1">
      <c r="A338" s="46"/>
      <c r="B338" s="67"/>
      <c r="FT338" s="69"/>
    </row>
    <row r="339" spans="1:176" s="68" customFormat="1">
      <c r="A339" s="46"/>
      <c r="B339" s="67"/>
      <c r="FT339" s="69"/>
    </row>
    <row r="340" spans="1:176" s="68" customFormat="1">
      <c r="A340" s="46"/>
      <c r="B340" s="67"/>
      <c r="FT340" s="69"/>
    </row>
    <row r="341" spans="1:176" s="68" customFormat="1">
      <c r="A341" s="46"/>
      <c r="B341" s="67"/>
      <c r="FT341" s="69"/>
    </row>
    <row r="342" spans="1:176" s="68" customFormat="1">
      <c r="A342" s="46"/>
      <c r="B342" s="67"/>
      <c r="FT342" s="69"/>
    </row>
    <row r="343" spans="1:176" s="68" customFormat="1">
      <c r="A343" s="46"/>
      <c r="B343" s="67"/>
      <c r="FT343" s="69"/>
    </row>
    <row r="344" spans="1:176" s="68" customFormat="1">
      <c r="A344" s="46"/>
      <c r="B344" s="67"/>
      <c r="FT344" s="69"/>
    </row>
    <row r="345" spans="1:176" s="68" customFormat="1">
      <c r="A345" s="46"/>
      <c r="B345" s="67"/>
      <c r="FT345" s="69"/>
    </row>
    <row r="346" spans="1:176" s="68" customFormat="1">
      <c r="A346" s="46"/>
      <c r="B346" s="67"/>
      <c r="FT346" s="69"/>
    </row>
    <row r="347" spans="1:176" s="68" customFormat="1">
      <c r="A347" s="46"/>
      <c r="B347" s="67"/>
      <c r="FT347" s="69"/>
    </row>
    <row r="348" spans="1:176" s="68" customFormat="1">
      <c r="A348" s="46"/>
      <c r="B348" s="67"/>
      <c r="FT348" s="69"/>
    </row>
    <row r="349" spans="1:176" s="68" customFormat="1">
      <c r="A349" s="46"/>
      <c r="B349" s="67"/>
      <c r="FT349" s="69"/>
    </row>
    <row r="350" spans="1:176" s="68" customFormat="1">
      <c r="A350" s="46"/>
      <c r="B350" s="67"/>
      <c r="FT350" s="69"/>
    </row>
    <row r="351" spans="1:176" s="68" customFormat="1">
      <c r="A351" s="46"/>
      <c r="B351" s="67"/>
      <c r="FT351" s="69"/>
    </row>
    <row r="352" spans="1:176" s="68" customFormat="1">
      <c r="A352" s="46"/>
      <c r="B352" s="67"/>
      <c r="FT352" s="69"/>
    </row>
    <row r="353" spans="1:176" s="68" customFormat="1">
      <c r="A353" s="46"/>
      <c r="B353" s="67"/>
      <c r="FT353" s="69"/>
    </row>
    <row r="354" spans="1:176" s="68" customFormat="1">
      <c r="A354" s="46"/>
      <c r="B354" s="67"/>
      <c r="FT354" s="69"/>
    </row>
    <row r="355" spans="1:176" s="68" customFormat="1">
      <c r="A355" s="46"/>
      <c r="B355" s="67"/>
      <c r="FT355" s="69"/>
    </row>
    <row r="356" spans="1:176">
      <c r="B356" s="67"/>
      <c r="C356" s="68"/>
      <c r="D356" s="68"/>
      <c r="E356" s="68"/>
      <c r="F356" s="68"/>
      <c r="G356" s="68"/>
      <c r="H356" s="68"/>
      <c r="I356" s="68"/>
      <c r="J356" s="68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68"/>
      <c r="X356" s="68"/>
      <c r="Y356" s="68"/>
      <c r="Z356" s="68"/>
      <c r="AA356" s="68"/>
      <c r="AB356" s="68"/>
      <c r="AC356" s="68"/>
      <c r="AD356" s="68"/>
      <c r="AE356" s="68"/>
      <c r="AF356" s="68"/>
      <c r="AG356" s="68"/>
      <c r="AI356" s="68"/>
      <c r="AJ356" s="68"/>
      <c r="AK356" s="68"/>
    </row>
    <row r="357" spans="1:176">
      <c r="B357" s="67"/>
      <c r="C357" s="68"/>
      <c r="D357" s="68"/>
      <c r="E357" s="68"/>
      <c r="F357" s="68"/>
      <c r="G357" s="68"/>
      <c r="H357" s="68"/>
      <c r="I357" s="68"/>
      <c r="J357" s="68"/>
      <c r="K357" s="68"/>
      <c r="L357" s="68"/>
      <c r="M357" s="68"/>
      <c r="N357" s="68"/>
      <c r="O357" s="68"/>
      <c r="P357" s="68"/>
      <c r="Q357" s="68"/>
      <c r="R357" s="68"/>
      <c r="S357" s="68"/>
      <c r="T357" s="68"/>
      <c r="U357" s="68"/>
      <c r="V357" s="68"/>
      <c r="W357" s="68"/>
      <c r="X357" s="68"/>
      <c r="Y357" s="68"/>
      <c r="Z357" s="68"/>
      <c r="AA357" s="68"/>
      <c r="AB357" s="68"/>
      <c r="AC357" s="68"/>
      <c r="AD357" s="68"/>
      <c r="AE357" s="68"/>
      <c r="AF357" s="68"/>
      <c r="AG357" s="68"/>
      <c r="AI357" s="68"/>
      <c r="AJ357" s="68"/>
      <c r="AK357" s="68"/>
    </row>
    <row r="358" spans="1:176">
      <c r="B358" s="67"/>
      <c r="C358" s="68"/>
      <c r="D358" s="68"/>
      <c r="E358" s="68"/>
      <c r="F358" s="68"/>
      <c r="G358" s="68"/>
      <c r="H358" s="68"/>
      <c r="I358" s="68"/>
      <c r="J358" s="68"/>
      <c r="K358" s="68"/>
      <c r="L358" s="68"/>
      <c r="M358" s="68"/>
      <c r="N358" s="68"/>
      <c r="O358" s="68"/>
      <c r="P358" s="68"/>
      <c r="Q358" s="68"/>
      <c r="R358" s="68"/>
      <c r="S358" s="68"/>
      <c r="T358" s="68"/>
      <c r="U358" s="68"/>
      <c r="V358" s="68"/>
      <c r="W358" s="68"/>
      <c r="X358" s="68"/>
      <c r="Y358" s="68"/>
      <c r="Z358" s="68"/>
      <c r="AA358" s="68"/>
      <c r="AB358" s="68"/>
      <c r="AC358" s="68"/>
      <c r="AD358" s="68"/>
      <c r="AE358" s="68"/>
      <c r="AF358" s="68"/>
      <c r="AG358" s="68"/>
    </row>
    <row r="359" spans="1:176">
      <c r="B359" s="67"/>
      <c r="C359" s="68"/>
      <c r="D359" s="68"/>
      <c r="E359" s="68"/>
      <c r="F359" s="68"/>
      <c r="G359" s="68"/>
      <c r="H359" s="68"/>
      <c r="I359" s="68"/>
      <c r="J359" s="68"/>
      <c r="K359" s="68"/>
      <c r="L359" s="68"/>
      <c r="M359" s="68"/>
      <c r="N359" s="68"/>
      <c r="O359" s="68"/>
      <c r="P359" s="68"/>
      <c r="Q359" s="68"/>
      <c r="R359" s="68"/>
      <c r="S359" s="68"/>
      <c r="T359" s="68"/>
      <c r="U359" s="68"/>
      <c r="V359" s="68"/>
      <c r="W359" s="68"/>
      <c r="X359" s="68"/>
      <c r="Y359" s="68"/>
      <c r="Z359" s="68"/>
      <c r="AA359" s="68"/>
      <c r="AB359" s="68"/>
      <c r="AC359" s="68"/>
      <c r="AD359" s="68"/>
      <c r="AE359" s="68"/>
      <c r="AF359" s="68"/>
      <c r="AG359" s="68"/>
    </row>
    <row r="360" spans="1:176">
      <c r="B360" s="67"/>
      <c r="C360" s="68"/>
      <c r="D360" s="68"/>
      <c r="E360" s="68"/>
      <c r="F360" s="68"/>
      <c r="G360" s="68"/>
      <c r="H360" s="68"/>
      <c r="I360" s="68"/>
      <c r="J360" s="68"/>
      <c r="K360" s="68"/>
      <c r="L360" s="68"/>
      <c r="M360" s="68"/>
      <c r="N360" s="68"/>
      <c r="O360" s="68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68"/>
      <c r="AG360" s="68"/>
    </row>
    <row r="361" spans="1:176">
      <c r="B361" s="67"/>
      <c r="C361" s="68"/>
      <c r="D361" s="68"/>
      <c r="E361" s="68"/>
      <c r="F361" s="68"/>
      <c r="G361" s="68"/>
      <c r="H361" s="68"/>
      <c r="I361" s="68"/>
      <c r="J361" s="68"/>
      <c r="K361" s="68"/>
      <c r="L361" s="68"/>
      <c r="M361" s="68"/>
      <c r="N361" s="68"/>
      <c r="O361" s="68"/>
      <c r="P361" s="68"/>
      <c r="Q361" s="68"/>
      <c r="R361" s="68"/>
      <c r="S361" s="68"/>
      <c r="T361" s="68"/>
      <c r="U361" s="68"/>
      <c r="V361" s="68"/>
      <c r="W361" s="68"/>
      <c r="X361" s="68"/>
      <c r="Y361" s="68"/>
      <c r="Z361" s="68"/>
      <c r="AA361" s="68"/>
      <c r="AB361" s="68"/>
      <c r="AC361" s="68"/>
      <c r="AD361" s="68"/>
      <c r="AE361" s="68"/>
      <c r="AF361" s="68"/>
      <c r="AG361" s="68"/>
    </row>
    <row r="362" spans="1:176">
      <c r="B362" s="67"/>
      <c r="C362" s="68"/>
      <c r="D362" s="68"/>
      <c r="E362" s="68"/>
      <c r="F362" s="68"/>
      <c r="G362" s="68"/>
      <c r="H362" s="68"/>
      <c r="I362" s="68"/>
      <c r="J362" s="68"/>
      <c r="K362" s="68"/>
      <c r="L362" s="68"/>
      <c r="M362" s="68"/>
      <c r="N362" s="68"/>
      <c r="O362" s="68"/>
      <c r="P362" s="68"/>
      <c r="Q362" s="68"/>
      <c r="R362" s="68"/>
      <c r="S362" s="68"/>
      <c r="T362" s="68"/>
      <c r="U362" s="68"/>
      <c r="V362" s="68"/>
      <c r="W362" s="68"/>
      <c r="X362" s="68"/>
      <c r="Y362" s="68"/>
      <c r="Z362" s="68"/>
      <c r="AA362" s="68"/>
      <c r="AB362" s="68"/>
      <c r="AC362" s="68"/>
      <c r="AD362" s="68"/>
      <c r="AE362" s="68"/>
      <c r="AF362" s="68"/>
      <c r="AG362" s="68"/>
    </row>
    <row r="363" spans="1:176">
      <c r="B363" s="67"/>
      <c r="C363" s="68"/>
      <c r="D363" s="68"/>
      <c r="E363" s="68"/>
      <c r="F363" s="68"/>
      <c r="G363" s="68"/>
      <c r="H363" s="68"/>
      <c r="I363" s="68"/>
      <c r="J363" s="68"/>
      <c r="K363" s="68"/>
      <c r="L363" s="68"/>
      <c r="M363" s="68"/>
      <c r="N363" s="68"/>
      <c r="O363" s="68"/>
      <c r="P363" s="68"/>
      <c r="Q363" s="68"/>
      <c r="R363" s="68"/>
      <c r="S363" s="68"/>
      <c r="T363" s="68"/>
      <c r="U363" s="68"/>
      <c r="V363" s="68"/>
      <c r="W363" s="68"/>
      <c r="X363" s="68"/>
      <c r="Y363" s="68"/>
      <c r="Z363" s="68"/>
      <c r="AA363" s="68"/>
      <c r="AB363" s="68"/>
      <c r="AC363" s="68"/>
      <c r="AD363" s="68"/>
      <c r="AE363" s="68"/>
      <c r="AF363" s="68"/>
      <c r="AG363" s="68"/>
    </row>
    <row r="364" spans="1:176">
      <c r="B364" s="67"/>
      <c r="C364" s="68"/>
      <c r="D364" s="68"/>
      <c r="E364" s="68"/>
      <c r="F364" s="68"/>
      <c r="G364" s="68"/>
      <c r="H364" s="68"/>
      <c r="I364" s="68"/>
      <c r="J364" s="68"/>
      <c r="K364" s="68"/>
      <c r="L364" s="68"/>
      <c r="M364" s="68"/>
      <c r="N364" s="68"/>
      <c r="O364" s="68"/>
      <c r="P364" s="68"/>
      <c r="Q364" s="68"/>
      <c r="R364" s="68"/>
      <c r="S364" s="68"/>
      <c r="T364" s="68"/>
      <c r="U364" s="68"/>
      <c r="V364" s="68"/>
      <c r="W364" s="68"/>
      <c r="X364" s="68"/>
      <c r="Y364" s="68"/>
      <c r="Z364" s="68"/>
      <c r="AA364" s="68"/>
      <c r="AB364" s="68"/>
      <c r="AC364" s="68"/>
      <c r="AD364" s="68"/>
      <c r="AE364" s="68"/>
      <c r="AF364" s="68"/>
      <c r="AG364" s="68"/>
    </row>
    <row r="365" spans="1:176">
      <c r="B365" s="67"/>
      <c r="C365" s="68"/>
      <c r="D365" s="68"/>
      <c r="E365" s="68"/>
      <c r="F365" s="68"/>
      <c r="G365" s="68"/>
      <c r="H365" s="68"/>
      <c r="I365" s="68"/>
      <c r="J365" s="68"/>
      <c r="K365" s="68"/>
      <c r="L365" s="68"/>
      <c r="M365" s="68"/>
      <c r="N365" s="68"/>
      <c r="O365" s="68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68"/>
      <c r="AG365" s="68"/>
    </row>
    <row r="366" spans="1:176">
      <c r="B366" s="67"/>
      <c r="C366" s="68"/>
      <c r="D366" s="68"/>
      <c r="E366" s="68"/>
      <c r="F366" s="68"/>
      <c r="G366" s="68"/>
      <c r="H366" s="68"/>
      <c r="I366" s="68"/>
      <c r="J366" s="68"/>
      <c r="K366" s="68"/>
      <c r="L366" s="68"/>
      <c r="M366" s="68"/>
      <c r="N366" s="68"/>
      <c r="O366" s="68"/>
      <c r="P366" s="68"/>
      <c r="Q366" s="68"/>
      <c r="R366" s="68"/>
      <c r="S366" s="68"/>
      <c r="T366" s="68"/>
      <c r="U366" s="68"/>
      <c r="V366" s="68"/>
      <c r="W366" s="68"/>
      <c r="X366" s="68"/>
      <c r="Y366" s="68"/>
      <c r="Z366" s="68"/>
      <c r="AA366" s="68"/>
      <c r="AB366" s="68"/>
      <c r="AC366" s="68"/>
      <c r="AD366" s="68"/>
      <c r="AE366" s="68"/>
      <c r="AF366" s="68"/>
      <c r="AG366" s="68"/>
    </row>
    <row r="367" spans="1:176">
      <c r="B367" s="67"/>
      <c r="C367" s="68"/>
      <c r="D367" s="68"/>
      <c r="E367" s="68"/>
      <c r="F367" s="68"/>
      <c r="G367" s="68"/>
      <c r="H367" s="68"/>
      <c r="I367" s="68"/>
      <c r="J367" s="68"/>
      <c r="K367" s="68"/>
      <c r="L367" s="68"/>
      <c r="M367" s="68"/>
      <c r="N367" s="68"/>
      <c r="O367" s="68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68"/>
      <c r="AG367" s="68"/>
    </row>
    <row r="368" spans="1:176">
      <c r="B368" s="67"/>
      <c r="C368" s="68"/>
      <c r="D368" s="68"/>
      <c r="E368" s="68"/>
      <c r="F368" s="68"/>
      <c r="G368" s="68"/>
      <c r="H368" s="68"/>
      <c r="I368" s="68"/>
      <c r="J368" s="68"/>
      <c r="K368" s="68"/>
      <c r="L368" s="68"/>
      <c r="M368" s="68"/>
      <c r="N368" s="68"/>
      <c r="O368" s="68"/>
      <c r="P368" s="68"/>
      <c r="Q368" s="68"/>
      <c r="R368" s="68"/>
      <c r="S368" s="68"/>
      <c r="T368" s="68"/>
      <c r="U368" s="68"/>
      <c r="V368" s="68"/>
      <c r="W368" s="68"/>
      <c r="X368" s="68"/>
      <c r="Y368" s="68"/>
      <c r="Z368" s="68"/>
      <c r="AA368" s="68"/>
      <c r="AB368" s="68"/>
      <c r="AC368" s="68"/>
      <c r="AD368" s="68"/>
      <c r="AE368" s="68"/>
      <c r="AF368" s="68"/>
      <c r="AG368" s="68"/>
    </row>
    <row r="369" spans="2:33">
      <c r="B369" s="67"/>
      <c r="C369" s="68"/>
      <c r="D369" s="68"/>
      <c r="E369" s="68"/>
      <c r="F369" s="68"/>
      <c r="G369" s="68"/>
      <c r="H369" s="68"/>
      <c r="I369" s="68"/>
      <c r="J369" s="68"/>
      <c r="K369" s="68"/>
      <c r="L369" s="68"/>
      <c r="M369" s="68"/>
      <c r="N369" s="68"/>
      <c r="O369" s="68"/>
      <c r="P369" s="68"/>
      <c r="Q369" s="68"/>
      <c r="R369" s="68"/>
      <c r="S369" s="68"/>
      <c r="T369" s="68"/>
      <c r="U369" s="68"/>
      <c r="V369" s="68"/>
      <c r="W369" s="68"/>
      <c r="X369" s="68"/>
      <c r="Y369" s="68"/>
      <c r="Z369" s="68"/>
      <c r="AA369" s="68"/>
      <c r="AB369" s="68"/>
      <c r="AC369" s="68"/>
      <c r="AD369" s="68"/>
      <c r="AE369" s="68"/>
      <c r="AF369" s="68"/>
      <c r="AG369" s="68"/>
    </row>
    <row r="1174" spans="34:175">
      <c r="AH1174" s="48">
        <v>0</v>
      </c>
      <c r="AL1174" s="48">
        <v>0</v>
      </c>
      <c r="AM1174" s="48">
        <v>0</v>
      </c>
      <c r="AN1174" s="48">
        <v>0</v>
      </c>
      <c r="AO1174" s="48">
        <v>0</v>
      </c>
      <c r="AP1174" s="48">
        <v>0</v>
      </c>
      <c r="AQ1174" s="48">
        <v>0</v>
      </c>
      <c r="AR1174" s="48">
        <v>0</v>
      </c>
      <c r="AS1174" s="48">
        <v>0</v>
      </c>
      <c r="AT1174" s="48">
        <v>0</v>
      </c>
      <c r="AU1174" s="48">
        <v>0</v>
      </c>
      <c r="AV1174" s="48">
        <v>0</v>
      </c>
      <c r="AW1174" s="48">
        <v>0</v>
      </c>
      <c r="AX1174" s="48">
        <v>0</v>
      </c>
      <c r="AY1174" s="48">
        <v>0</v>
      </c>
      <c r="AZ1174" s="48">
        <v>0</v>
      </c>
      <c r="BA1174" s="48">
        <v>0</v>
      </c>
      <c r="BB1174" s="48">
        <v>0</v>
      </c>
      <c r="BC1174" s="48">
        <v>0</v>
      </c>
      <c r="BD1174" s="48">
        <v>0</v>
      </c>
      <c r="BE1174" s="48">
        <v>0</v>
      </c>
      <c r="BF1174" s="48">
        <v>0</v>
      </c>
      <c r="BG1174" s="48">
        <v>0</v>
      </c>
      <c r="BH1174" s="48">
        <v>0</v>
      </c>
      <c r="BI1174" s="48">
        <v>0</v>
      </c>
      <c r="BJ1174" s="48">
        <v>0</v>
      </c>
      <c r="BK1174" s="48">
        <v>0</v>
      </c>
      <c r="BL1174" s="48">
        <v>0</v>
      </c>
      <c r="BM1174" s="48">
        <v>0</v>
      </c>
      <c r="BN1174" s="48">
        <v>0</v>
      </c>
      <c r="BO1174" s="48">
        <v>0</v>
      </c>
      <c r="BP1174" s="48">
        <v>0</v>
      </c>
      <c r="BQ1174" s="48">
        <v>0</v>
      </c>
      <c r="BR1174" s="48">
        <v>0</v>
      </c>
      <c r="BS1174" s="48">
        <v>0</v>
      </c>
      <c r="BT1174" s="48">
        <v>0</v>
      </c>
      <c r="BU1174" s="48">
        <v>0</v>
      </c>
      <c r="BV1174" s="48">
        <v>0</v>
      </c>
      <c r="BW1174" s="48">
        <v>0</v>
      </c>
      <c r="BX1174" s="48">
        <v>0</v>
      </c>
      <c r="BY1174" s="48">
        <v>0</v>
      </c>
      <c r="BZ1174" s="48">
        <v>0</v>
      </c>
      <c r="CA1174" s="48">
        <v>0</v>
      </c>
      <c r="CB1174" s="48">
        <v>0</v>
      </c>
      <c r="CC1174" s="48">
        <v>0</v>
      </c>
      <c r="CD1174" s="48">
        <v>0</v>
      </c>
      <c r="CE1174" s="48">
        <v>0</v>
      </c>
      <c r="CF1174" s="48">
        <v>0</v>
      </c>
      <c r="CG1174" s="48">
        <v>0</v>
      </c>
      <c r="CH1174" s="48">
        <v>0</v>
      </c>
      <c r="CI1174" s="48">
        <v>0</v>
      </c>
      <c r="CJ1174" s="48">
        <v>0</v>
      </c>
      <c r="CK1174" s="48">
        <v>0</v>
      </c>
      <c r="CL1174" s="48">
        <v>0</v>
      </c>
      <c r="CM1174" s="48">
        <v>0</v>
      </c>
      <c r="CN1174" s="48">
        <v>0</v>
      </c>
      <c r="CO1174" s="48">
        <v>0</v>
      </c>
      <c r="CP1174" s="48">
        <v>0</v>
      </c>
      <c r="CQ1174" s="48">
        <v>0</v>
      </c>
      <c r="CR1174" s="48">
        <v>0</v>
      </c>
      <c r="CS1174" s="48">
        <v>0</v>
      </c>
      <c r="CT1174" s="48">
        <v>0</v>
      </c>
      <c r="CU1174" s="48">
        <v>0</v>
      </c>
      <c r="CV1174" s="48">
        <v>0</v>
      </c>
      <c r="CW1174" s="48">
        <v>0</v>
      </c>
      <c r="CX1174" s="48">
        <v>0</v>
      </c>
      <c r="CY1174" s="48">
        <v>0</v>
      </c>
      <c r="CZ1174" s="48">
        <v>0</v>
      </c>
      <c r="DA1174" s="48">
        <v>0</v>
      </c>
      <c r="DB1174" s="48">
        <v>0</v>
      </c>
      <c r="DC1174" s="48">
        <v>0</v>
      </c>
      <c r="DD1174" s="48">
        <v>0</v>
      </c>
      <c r="DE1174" s="48">
        <v>0</v>
      </c>
      <c r="DF1174" s="48">
        <v>0</v>
      </c>
      <c r="DG1174" s="48">
        <v>0</v>
      </c>
      <c r="DH1174" s="48">
        <v>0</v>
      </c>
      <c r="DI1174" s="48">
        <v>0</v>
      </c>
      <c r="DJ1174" s="48">
        <v>0</v>
      </c>
      <c r="DK1174" s="48">
        <v>0</v>
      </c>
      <c r="DL1174" s="48">
        <v>0</v>
      </c>
      <c r="DM1174" s="48">
        <v>0</v>
      </c>
      <c r="DN1174" s="48">
        <v>0</v>
      </c>
      <c r="DO1174" s="48">
        <v>0</v>
      </c>
      <c r="DP1174" s="48">
        <v>0</v>
      </c>
      <c r="DQ1174" s="48">
        <v>0</v>
      </c>
      <c r="DR1174" s="48">
        <v>0</v>
      </c>
      <c r="DS1174" s="48">
        <v>0</v>
      </c>
      <c r="DT1174" s="48">
        <v>0</v>
      </c>
      <c r="DU1174" s="48">
        <v>0</v>
      </c>
      <c r="DV1174" s="48">
        <v>0</v>
      </c>
      <c r="DW1174" s="48">
        <v>0</v>
      </c>
      <c r="DX1174" s="48">
        <v>0</v>
      </c>
      <c r="DY1174" s="48">
        <v>0</v>
      </c>
      <c r="DZ1174" s="48">
        <v>0</v>
      </c>
      <c r="EA1174" s="48">
        <v>0</v>
      </c>
      <c r="EB1174" s="48">
        <v>0</v>
      </c>
      <c r="EC1174" s="48">
        <v>0</v>
      </c>
      <c r="ED1174" s="48">
        <v>0</v>
      </c>
      <c r="EE1174" s="48">
        <v>0</v>
      </c>
      <c r="EF1174" s="48">
        <v>0</v>
      </c>
      <c r="EG1174" s="48">
        <v>0</v>
      </c>
      <c r="EH1174" s="48">
        <v>0</v>
      </c>
      <c r="EI1174" s="48">
        <v>0</v>
      </c>
      <c r="EJ1174" s="48">
        <v>0</v>
      </c>
      <c r="EK1174" s="48">
        <v>0</v>
      </c>
      <c r="EL1174" s="48">
        <v>0</v>
      </c>
      <c r="EM1174" s="48">
        <v>0</v>
      </c>
      <c r="EN1174" s="48">
        <v>0</v>
      </c>
      <c r="EO1174" s="48">
        <v>0</v>
      </c>
      <c r="EP1174" s="48">
        <v>0</v>
      </c>
      <c r="EQ1174" s="48">
        <v>0</v>
      </c>
      <c r="ER1174" s="48">
        <v>0</v>
      </c>
      <c r="ES1174" s="48">
        <v>0</v>
      </c>
      <c r="ET1174" s="48">
        <v>0</v>
      </c>
      <c r="EU1174" s="48">
        <v>0</v>
      </c>
      <c r="EV1174" s="48">
        <v>0</v>
      </c>
      <c r="EW1174" s="48">
        <v>0</v>
      </c>
      <c r="EX1174" s="48">
        <v>0</v>
      </c>
      <c r="EY1174" s="48">
        <v>0</v>
      </c>
      <c r="EZ1174" s="48">
        <v>0</v>
      </c>
      <c r="FA1174" s="48">
        <v>0</v>
      </c>
      <c r="FB1174" s="48">
        <v>0</v>
      </c>
      <c r="FC1174" s="48">
        <v>0</v>
      </c>
      <c r="FD1174" s="48">
        <v>0</v>
      </c>
      <c r="FE1174" s="48">
        <v>0</v>
      </c>
      <c r="FF1174" s="48">
        <v>0</v>
      </c>
      <c r="FG1174" s="48">
        <v>0</v>
      </c>
      <c r="FH1174" s="48">
        <v>0</v>
      </c>
      <c r="FI1174" s="48">
        <v>0</v>
      </c>
      <c r="FJ1174" s="48">
        <v>0</v>
      </c>
      <c r="FK1174" s="48">
        <v>0</v>
      </c>
      <c r="FL1174" s="48">
        <v>0</v>
      </c>
      <c r="FM1174" s="48">
        <v>0</v>
      </c>
      <c r="FN1174" s="48">
        <v>0</v>
      </c>
      <c r="FO1174" s="48">
        <v>0</v>
      </c>
      <c r="FP1174" s="48">
        <v>0</v>
      </c>
      <c r="FQ1174" s="48">
        <v>0</v>
      </c>
      <c r="FR1174" s="48">
        <v>0</v>
      </c>
      <c r="FS1174" s="48">
        <v>0</v>
      </c>
    </row>
    <row r="1176" spans="34:175">
      <c r="AI1176" s="48">
        <v>0</v>
      </c>
      <c r="AJ1176" s="48">
        <v>0</v>
      </c>
      <c r="AK1176" s="48">
        <v>0</v>
      </c>
    </row>
  </sheetData>
  <mergeCells count="1">
    <mergeCell ref="B3:B4"/>
  </mergeCells>
  <phoneticPr fontId="0" type="noConversion"/>
  <conditionalFormatting sqref="C9:AG89">
    <cfRule type="expression" dxfId="47" priority="782">
      <formula>WEEKDAY(C$3,2)=1</formula>
    </cfRule>
  </conditionalFormatting>
  <conditionalFormatting sqref="C3:AG89">
    <cfRule type="expression" dxfId="46" priority="66" stopIfTrue="1">
      <formula>MATCH(C$4,FERIES,0)&gt;0</formula>
    </cfRule>
    <cfRule type="expression" dxfId="45" priority="67" stopIfTrue="1">
      <formula>WEEKDAY(C$4,2)=6</formula>
    </cfRule>
    <cfRule type="expression" dxfId="44" priority="68" stopIfTrue="1">
      <formula>WEEKDAY(C$4,2)=7</formula>
    </cfRule>
  </conditionalFormatting>
  <conditionalFormatting sqref="AI38">
    <cfRule type="cellIs" dxfId="43" priority="44" operator="equal">
      <formula>"AI32"</formula>
    </cfRule>
  </conditionalFormatting>
  <conditionalFormatting sqref="C5:AG8">
    <cfRule type="expression" dxfId="42" priority="43">
      <formula>WEEKDAY(C$3,2)=1</formula>
    </cfRule>
  </conditionalFormatting>
  <conditionalFormatting sqref="C9:AG10 C12:AG13 V26 C5:AG7 C15:AG16 C18:AG19 C21:AG22 C24:AG25 C27:AG28 C30:AG31 C33:AG34 C36:AG37 C39:AG40 C42:AG43 C45:AG46 C48:AG49 C51:AG52 C54:AG55 C57:AG58 C60:AG61 C63:AG64 C66:AG67 C69:AG70 C72:AG73 C75:AG76 C78:AG79 C81:AG82 C84:AG85 C87:AG88">
    <cfRule type="cellIs" dxfId="41" priority="804" operator="equal">
      <formula>$AI$37</formula>
    </cfRule>
    <cfRule type="cellIs" dxfId="40" priority="805" operator="equal">
      <formula>$AI$28</formula>
    </cfRule>
    <cfRule type="cellIs" dxfId="39" priority="806" operator="equal">
      <formula>$AI$27</formula>
    </cfRule>
    <cfRule type="cellIs" dxfId="38" priority="807" operator="equal">
      <formula>$AI$26</formula>
    </cfRule>
    <cfRule type="cellIs" dxfId="37" priority="808" operator="equal">
      <formula>$AI$25</formula>
    </cfRule>
    <cfRule type="cellIs" dxfId="36" priority="809" operator="equal">
      <formula>$AI$24</formula>
    </cfRule>
    <cfRule type="cellIs" dxfId="35" priority="810" operator="equal">
      <formula>$AI$23</formula>
    </cfRule>
    <cfRule type="cellIs" dxfId="34" priority="811" operator="equal">
      <formula>$AI$22</formula>
    </cfRule>
    <cfRule type="cellIs" dxfId="33" priority="812" operator="equal">
      <formula>$AI$21</formula>
    </cfRule>
    <cfRule type="cellIs" dxfId="32" priority="813" operator="equal">
      <formula>$AI$20</formula>
    </cfRule>
    <cfRule type="cellIs" dxfId="31" priority="814" operator="equal">
      <formula>$AI$19</formula>
    </cfRule>
    <cfRule type="cellIs" dxfId="30" priority="815" operator="equal">
      <formula>$AI$18</formula>
    </cfRule>
    <cfRule type="cellIs" dxfId="29" priority="816" operator="equal">
      <formula>$AI$17</formula>
    </cfRule>
    <cfRule type="cellIs" dxfId="28" priority="817" operator="equal">
      <formula>$AI$16</formula>
    </cfRule>
    <cfRule type="cellIs" dxfId="27" priority="818" operator="equal">
      <formula>$AI$15</formula>
    </cfRule>
    <cfRule type="cellIs" dxfId="26" priority="819" operator="equal">
      <formula>$AI$14</formula>
    </cfRule>
    <cfRule type="cellIs" dxfId="25" priority="820" operator="equal">
      <formula>$AI$13</formula>
    </cfRule>
    <cfRule type="cellIs" dxfId="24" priority="821" operator="equal">
      <formula>$AI$12</formula>
    </cfRule>
    <cfRule type="cellIs" dxfId="23" priority="822" operator="equal">
      <formula>$AI$11</formula>
    </cfRule>
    <cfRule type="cellIs" dxfId="22" priority="823" operator="equal">
      <formula>$AI$10</formula>
    </cfRule>
    <cfRule type="cellIs" dxfId="21" priority="824" operator="equal">
      <formula>$AI$9</formula>
    </cfRule>
  </conditionalFormatting>
  <conditionalFormatting sqref="C78:AG79">
    <cfRule type="cellIs" dxfId="20" priority="1" operator="equal">
      <formula>$AI$37</formula>
    </cfRule>
    <cfRule type="cellIs" dxfId="19" priority="2" operator="equal">
      <formula>$AI$28</formula>
    </cfRule>
    <cfRule type="cellIs" dxfId="18" priority="3" operator="equal">
      <formula>$AI$27</formula>
    </cfRule>
    <cfRule type="cellIs" dxfId="17" priority="4" operator="equal">
      <formula>$AI$26</formula>
    </cfRule>
    <cfRule type="cellIs" dxfId="16" priority="5" operator="equal">
      <formula>$AI$25</formula>
    </cfRule>
    <cfRule type="cellIs" dxfId="15" priority="6" operator="equal">
      <formula>$AI$24</formula>
    </cfRule>
    <cfRule type="cellIs" dxfId="14" priority="7" operator="equal">
      <formula>$AI$23</formula>
    </cfRule>
    <cfRule type="cellIs" dxfId="13" priority="8" operator="equal">
      <formula>$AI$22</formula>
    </cfRule>
    <cfRule type="cellIs" dxfId="12" priority="9" operator="equal">
      <formula>$AI$21</formula>
    </cfRule>
    <cfRule type="cellIs" dxfId="11" priority="10" operator="equal">
      <formula>$AI$20</formula>
    </cfRule>
    <cfRule type="cellIs" dxfId="10" priority="11" operator="equal">
      <formula>$AI$19</formula>
    </cfRule>
    <cfRule type="cellIs" dxfId="9" priority="12" operator="equal">
      <formula>$AI$18</formula>
    </cfRule>
    <cfRule type="cellIs" dxfId="8" priority="13" operator="equal">
      <formula>$AI$17</formula>
    </cfRule>
    <cfRule type="cellIs" dxfId="7" priority="14" operator="equal">
      <formula>$AI$16</formula>
    </cfRule>
    <cfRule type="cellIs" dxfId="6" priority="15" operator="equal">
      <formula>$AI$15</formula>
    </cfRule>
    <cfRule type="cellIs" dxfId="5" priority="16" operator="equal">
      <formula>$AI$14</formula>
    </cfRule>
    <cfRule type="cellIs" dxfId="4" priority="17" operator="equal">
      <formula>$AI$13</formula>
    </cfRule>
    <cfRule type="cellIs" dxfId="3" priority="18" operator="equal">
      <formula>$AI$12</formula>
    </cfRule>
    <cfRule type="cellIs" dxfId="2" priority="19" operator="equal">
      <formula>$AI$11</formula>
    </cfRule>
    <cfRule type="cellIs" dxfId="1" priority="20" operator="equal">
      <formula>$AI$10</formula>
    </cfRule>
    <cfRule type="cellIs" dxfId="0" priority="21" operator="equal">
      <formula>$AI$9</formula>
    </cfRule>
  </conditionalFormatting>
  <dataValidations xWindow="1452" yWindow="770" count="2">
    <dataValidation allowBlank="1" showInputMessage="1" showErrorMessage="1" promptTitle="Identification du collaborateur" prompt="Les changements de  noms, prénoms ou fonctions doivent être effectués dans le module 3 (CYCLES)" sqref="B90"/>
    <dataValidation type="list" allowBlank="1" showInputMessage="1" showErrorMessage="1" sqref="C12:AG13 C15:AG16 C18:AG19 C21:AG22 C24:AG25 C27:AG28 C30:AG31 C33:AG34 C36:AG37 C39:AG40 C42:AG43 C45:AG46 C48:AG49 C51:AG52 C54:AG55 C57:AG58 C60:AG61 C63:AG64 C66:AG67 C69:AG70 C72:AG73 C75:AG76 C78:AG79 C81:AG82 C84:AG85 C87:AG88">
      <formula1>$AI$9:$AI$47</formula1>
    </dataValidation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A2" sqref="A2"/>
    </sheetView>
  </sheetViews>
  <sheetFormatPr baseColWidth="10" defaultRowHeight="14.4"/>
  <cols>
    <col min="3" max="3" width="39.33203125" bestFit="1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Menu</vt:lpstr>
      <vt:lpstr>09-12</vt:lpstr>
      <vt:lpstr>Modèle</vt:lpstr>
      <vt:lpstr>Aide</vt:lpstr>
      <vt:lpstr>ChoixAn</vt:lpstr>
      <vt:lpstr>ChoixDate</vt:lpstr>
      <vt:lpstr>ChoixMois</vt:lpstr>
      <vt:lpstr>'09-12'!FERIES</vt:lpstr>
      <vt:lpstr>FERIES</vt:lpstr>
      <vt:lpstr>'09-12'!MoisCourant</vt:lpstr>
      <vt:lpstr>MoisCourant</vt:lpstr>
      <vt:lpstr>'09-12'!Zone_d_impression</vt:lpstr>
      <vt:lpstr>Modèle!Zone_d_impression</vt:lpstr>
      <vt:lpstr>'09-12'!ZonePlanning</vt:lpstr>
      <vt:lpstr>ZonePlanning</vt:lpstr>
    </vt:vector>
  </TitlesOfParts>
  <Company>CNAV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M.C. Ribaud de Gineste</dc:creator>
  <cp:lastModifiedBy>Marie-Christine Ribaud de Gineste</cp:lastModifiedBy>
  <cp:lastPrinted>2012-08-16T14:13:45Z</cp:lastPrinted>
  <dcterms:created xsi:type="dcterms:W3CDTF">2012-01-23T13:46:21Z</dcterms:created>
  <dcterms:modified xsi:type="dcterms:W3CDTF">2012-08-29T10:21:19Z</dcterms:modified>
</cp:coreProperties>
</file>