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88" yWindow="48" windowWidth="16812" windowHeight="7944" activeTab="2"/>
  </bookViews>
  <sheets>
    <sheet name="RÉGLAGES USINAGE" sheetId="3" r:id="rId1"/>
    <sheet name="CAS de FIGURE" sheetId="1" r:id="rId2"/>
    <sheet name="MESURE OUTIL" sheetId="5" r:id="rId3"/>
  </sheets>
  <calcPr calcId="125725"/>
</workbook>
</file>

<file path=xl/calcChain.xml><?xml version="1.0" encoding="utf-8"?>
<calcChain xmlns="http://schemas.openxmlformats.org/spreadsheetml/2006/main">
  <c r="K6" i="3"/>
  <c r="M5"/>
  <c r="A3"/>
  <c r="L9" s="1"/>
  <c r="A2"/>
  <c r="B3" l="1"/>
  <c r="L6" s="1"/>
  <c r="B2"/>
  <c r="A4"/>
  <c r="J14" s="1"/>
  <c r="K7"/>
  <c r="M7"/>
  <c r="L7"/>
  <c r="M6"/>
  <c r="L5"/>
  <c r="K5"/>
  <c r="L11" l="1"/>
</calcChain>
</file>

<file path=xl/sharedStrings.xml><?xml version="1.0" encoding="utf-8"?>
<sst xmlns="http://schemas.openxmlformats.org/spreadsheetml/2006/main" count="28" uniqueCount="27">
  <si>
    <t>Diamètre tenue :</t>
  </si>
  <si>
    <t>Diamètre outil :</t>
  </si>
  <si>
    <t>α</t>
  </si>
  <si>
    <t>α'</t>
  </si>
  <si>
    <t>Choix :</t>
  </si>
  <si>
    <t>Ø Outil :</t>
  </si>
  <si>
    <t>Ø Sphère :</t>
  </si>
  <si>
    <t>Ø Tenue :</t>
  </si>
  <si>
    <t>Modifiez les dimensions :</t>
  </si>
  <si>
    <t>sinus (α) :</t>
  </si>
  <si>
    <t>sinus (α') :</t>
  </si>
  <si>
    <t>Diamètre sphère :</t>
  </si>
  <si>
    <t>Usinage premier coté</t>
  </si>
  <si>
    <t>Usinage deuxième coté</t>
  </si>
  <si>
    <t>Usinage en une fois</t>
  </si>
  <si>
    <t>Usinage deuxième coté à la retourne avec contre-pointe</t>
  </si>
  <si>
    <t>Usinage deuxième coté à la retourne sans contre-pointe</t>
  </si>
  <si>
    <t>&lt;degrés</t>
  </si>
  <si>
    <t>&lt;radians</t>
  </si>
  <si>
    <t>&lt;mini</t>
  </si>
  <si>
    <t>β</t>
  </si>
  <si>
    <t>Ø Outil</t>
  </si>
  <si>
    <t>Ø Gauche</t>
  </si>
  <si>
    <t>Ø Droite</t>
  </si>
  <si>
    <t xml:space="preserve">Ø Ébauche sphère </t>
  </si>
  <si>
    <t>Je ne connais pas le diamètre d'action 
de l'outil. J'exécute l'usinage, je 
renseigne les diamètres et je valide,</t>
  </si>
  <si>
    <t>VALIDATION du CALCUL</t>
  </si>
</sst>
</file>

<file path=xl/styles.xml><?xml version="1.0" encoding="utf-8"?>
<styleSheet xmlns="http://schemas.openxmlformats.org/spreadsheetml/2006/main">
  <numFmts count="2">
    <numFmt numFmtId="164" formatCode="0.00000"/>
    <numFmt numFmtId="165" formatCode="0.0000"/>
  </numFmts>
  <fonts count="9">
    <font>
      <sz val="12"/>
      <color theme="1"/>
      <name val="Arial"/>
      <family val="2"/>
    </font>
    <font>
      <sz val="12"/>
      <color theme="0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sz val="10"/>
      <color theme="0"/>
      <name val="Arial"/>
      <family val="2"/>
    </font>
    <font>
      <b/>
      <sz val="9"/>
      <color theme="0"/>
      <name val="Arial"/>
      <family val="2"/>
    </font>
    <font>
      <b/>
      <sz val="11"/>
      <color theme="1"/>
      <name val="Arial"/>
      <family val="2"/>
    </font>
    <font>
      <b/>
      <sz val="14"/>
      <color theme="0"/>
      <name val="Arial"/>
      <family val="2"/>
    </font>
    <font>
      <sz val="2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 style="thin">
        <color theme="0"/>
      </right>
      <top style="medium">
        <color theme="1"/>
      </top>
      <bottom style="medium">
        <color theme="1"/>
      </bottom>
      <diagonal/>
    </border>
    <border>
      <left style="thin">
        <color theme="0"/>
      </left>
      <right style="thin">
        <color theme="0"/>
      </right>
      <top style="medium">
        <color theme="1"/>
      </top>
      <bottom style="medium">
        <color theme="1"/>
      </bottom>
      <diagonal/>
    </border>
    <border>
      <left style="thin">
        <color theme="0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NumberForma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right" vertical="center" wrapText="1"/>
    </xf>
    <xf numFmtId="0" fontId="0" fillId="2" borderId="1" xfId="0" applyFill="1" applyBorder="1" applyAlignment="1">
      <alignment horizontal="left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0" fillId="2" borderId="1" xfId="0" applyNumberForma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5" fontId="6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0" fillId="2" borderId="0" xfId="0" applyFill="1" applyBorder="1"/>
    <xf numFmtId="0" fontId="7" fillId="2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165" fontId="6" fillId="3" borderId="7" xfId="0" applyNumberFormat="1" applyFont="1" applyFill="1" applyBorder="1" applyAlignment="1" applyProtection="1">
      <alignment horizontal="center" vertical="center" wrapText="1"/>
      <protection locked="0"/>
    </xf>
    <xf numFmtId="165" fontId="6" fillId="3" borderId="9" xfId="0" applyNumberFormat="1" applyFont="1" applyFill="1" applyBorder="1" applyAlignment="1" applyProtection="1">
      <alignment horizontal="center" vertical="center" wrapText="1"/>
      <protection locked="0"/>
    </xf>
    <xf numFmtId="165" fontId="6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>
      <alignment horizontal="center"/>
    </xf>
    <xf numFmtId="0" fontId="0" fillId="4" borderId="0" xfId="0" applyFill="1" applyBorder="1" applyAlignment="1" applyProtection="1">
      <alignment horizontal="center" vertical="center" textRotation="90"/>
      <protection locked="0"/>
    </xf>
    <xf numFmtId="0" fontId="8" fillId="6" borderId="11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 wrapText="1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8" fillId="2" borderId="0" xfId="0" applyFont="1" applyFill="1" applyBorder="1" applyAlignment="1">
      <alignment vertical="center" wrapText="1"/>
    </xf>
    <xf numFmtId="0" fontId="8" fillId="2" borderId="0" xfId="0" applyFont="1" applyFill="1" applyBorder="1" applyAlignment="1">
      <alignment vertical="center"/>
    </xf>
  </cellXfs>
  <cellStyles count="1">
    <cellStyle name="Normal" xfId="0" builtinId="0"/>
  </cellStyles>
  <dxfs count="23">
    <dxf>
      <font>
        <b/>
        <i val="0"/>
        <color theme="1"/>
      </font>
      <fill>
        <patternFill>
          <bgColor theme="9" tint="0.39994506668294322"/>
        </patternFill>
      </fill>
      <border>
        <left/>
        <right/>
        <top/>
        <bottom/>
        <vertical/>
        <horizontal/>
      </border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5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5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5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6" tint="0.3999450666829432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6" tint="0.3999450666829432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6" tint="0.3999450666829432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6" tint="0.3999450666829432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6" tint="0.3999450666829432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6" tint="0.3999450666829432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5" tint="0.79998168889431442"/>
        </patternFill>
      </fill>
    </dxf>
    <dxf>
      <font>
        <color theme="1"/>
      </font>
      <fill>
        <patternFill>
          <bgColor theme="5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5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5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5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5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5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5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5" tint="0.79998168889431442"/>
        </patternFill>
      </fill>
    </dxf>
  </dxfs>
  <tableStyles count="0" defaultTableStyle="TableStyleMedium9" defaultPivotStyle="PivotStyleLight16"/>
  <colors>
    <mruColors>
      <color rgb="FFFFA7A7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259080</xdr:colOff>
      <xdr:row>2</xdr:row>
      <xdr:rowOff>83820</xdr:rowOff>
    </xdr:from>
    <xdr:to>
      <xdr:col>8</xdr:col>
      <xdr:colOff>451237</xdr:colOff>
      <xdr:row>20</xdr:row>
      <xdr:rowOff>28160</xdr:rowOff>
    </xdr:to>
    <xdr:grpSp>
      <xdr:nvGrpSpPr>
        <xdr:cNvPr id="15" name="Groupe 14"/>
        <xdr:cNvGrpSpPr/>
      </xdr:nvGrpSpPr>
      <xdr:grpSpPr>
        <a:xfrm>
          <a:off x="259080" y="512798"/>
          <a:ext cx="4707713" cy="3466473"/>
          <a:chOff x="259080" y="464820"/>
          <a:chExt cx="4703197" cy="3464780"/>
        </a:xfrm>
      </xdr:grpSpPr>
      <xdr:sp macro="" textlink="">
        <xdr:nvSpPr>
          <xdr:cNvPr id="13" name="Ellipse 2"/>
          <xdr:cNvSpPr/>
        </xdr:nvSpPr>
        <xdr:spPr>
          <a:xfrm>
            <a:off x="1397442" y="464820"/>
            <a:ext cx="3419060" cy="3464780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4" name="Rectangle 7"/>
          <xdr:cNvSpPr/>
        </xdr:nvSpPr>
        <xdr:spPr>
          <a:xfrm>
            <a:off x="555929" y="1569722"/>
            <a:ext cx="954157" cy="1255646"/>
          </a:xfrm>
          <a:prstGeom prst="rect">
            <a:avLst/>
          </a:prstGeom>
          <a:solidFill>
            <a:sysClr val="window" lastClr="FFFFFF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1" name="Connecteur droit 6"/>
          <xdr:cNvCxnSpPr/>
        </xdr:nvCxnSpPr>
        <xdr:spPr>
          <a:xfrm>
            <a:off x="3087094" y="1912171"/>
            <a:ext cx="6626" cy="564034"/>
          </a:xfrm>
          <a:prstGeom prst="line">
            <a:avLst/>
          </a:prstGeom>
          <a:ln w="3175">
            <a:solidFill>
              <a:srgbClr val="FF0000"/>
            </a:solidFill>
            <a:prstDash val="dashDot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 flipV="1">
            <a:off x="259080" y="2180759"/>
            <a:ext cx="4703197" cy="10072"/>
          </a:xfrm>
          <a:prstGeom prst="line">
            <a:avLst/>
          </a:prstGeom>
          <a:ln w="3175">
            <a:solidFill>
              <a:srgbClr val="FF0000"/>
            </a:solidFill>
            <a:prstDash val="dashDot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7" name="Connecteur droit 3"/>
          <xdr:cNvCxnSpPr/>
        </xdr:nvCxnSpPr>
        <xdr:spPr>
          <a:xfrm flipV="1">
            <a:off x="2338346" y="2174044"/>
            <a:ext cx="2478156" cy="1544379"/>
          </a:xfrm>
          <a:prstGeom prst="line">
            <a:avLst/>
          </a:prstGeom>
          <a:ln w="19050">
            <a:solidFill>
              <a:schemeClr val="tx1"/>
            </a:solidFill>
            <a:prstDash val="dash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8" name="Connecteur droit 7"/>
          <xdr:cNvCxnSpPr/>
        </xdr:nvCxnSpPr>
        <xdr:spPr>
          <a:xfrm rot="20280000" flipH="1" flipV="1">
            <a:off x="1715493" y="2302559"/>
            <a:ext cx="2478156" cy="1544379"/>
          </a:xfrm>
          <a:prstGeom prst="line">
            <a:avLst/>
          </a:prstGeom>
          <a:ln w="19050">
            <a:solidFill>
              <a:schemeClr val="tx1"/>
            </a:solidFill>
            <a:prstDash val="dash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251011</xdr:colOff>
      <xdr:row>2</xdr:row>
      <xdr:rowOff>26894</xdr:rowOff>
    </xdr:from>
    <xdr:to>
      <xdr:col>0</xdr:col>
      <xdr:colOff>3123751</xdr:colOff>
      <xdr:row>15</xdr:row>
      <xdr:rowOff>63649</xdr:rowOff>
    </xdr:to>
    <xdr:pic>
      <xdr:nvPicPr>
        <xdr:cNvPr id="2" name="Image 1" descr="1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1011" y="403412"/>
          <a:ext cx="2872740" cy="2484120"/>
        </a:xfrm>
        <a:prstGeom prst="rect">
          <a:avLst/>
        </a:prstGeom>
      </xdr:spPr>
    </xdr:pic>
    <xdr:clientData/>
  </xdr:twoCellAnchor>
  <xdr:twoCellAnchor editAs="oneCell">
    <xdr:from>
      <xdr:col>1</xdr:col>
      <xdr:colOff>197224</xdr:colOff>
      <xdr:row>2</xdr:row>
      <xdr:rowOff>26893</xdr:rowOff>
    </xdr:from>
    <xdr:to>
      <xdr:col>2</xdr:col>
      <xdr:colOff>2686723</xdr:colOff>
      <xdr:row>15</xdr:row>
      <xdr:rowOff>284628</xdr:rowOff>
    </xdr:to>
    <xdr:pic>
      <xdr:nvPicPr>
        <xdr:cNvPr id="3" name="Image 2" descr="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325906" y="403411"/>
          <a:ext cx="2758440" cy="27051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2872740</xdr:colOff>
      <xdr:row>14</xdr:row>
      <xdr:rowOff>131333</xdr:rowOff>
    </xdr:to>
    <xdr:pic>
      <xdr:nvPicPr>
        <xdr:cNvPr id="4" name="Image 3" descr="Un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427694" y="564776"/>
          <a:ext cx="2872740" cy="2202180"/>
        </a:xfrm>
        <a:prstGeom prst="rect">
          <a:avLst/>
        </a:prstGeom>
      </xdr:spPr>
    </xdr:pic>
    <xdr:clientData/>
  </xdr:twoCellAnchor>
  <xdr:twoCellAnchor editAs="oneCell">
    <xdr:from>
      <xdr:col>0</xdr:col>
      <xdr:colOff>197224</xdr:colOff>
      <xdr:row>16</xdr:row>
      <xdr:rowOff>71717</xdr:rowOff>
    </xdr:from>
    <xdr:to>
      <xdr:col>0</xdr:col>
      <xdr:colOff>3801484</xdr:colOff>
      <xdr:row>29</xdr:row>
      <xdr:rowOff>161812</xdr:rowOff>
    </xdr:to>
    <xdr:pic>
      <xdr:nvPicPr>
        <xdr:cNvPr id="5" name="Image 4" descr="Deux.jp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97224" y="3567952"/>
          <a:ext cx="3604260" cy="2537460"/>
        </a:xfrm>
        <a:prstGeom prst="rect">
          <a:avLst/>
        </a:prstGeom>
      </xdr:spPr>
    </xdr:pic>
    <xdr:clientData/>
  </xdr:twoCellAnchor>
  <xdr:twoCellAnchor editAs="oneCell">
    <xdr:from>
      <xdr:col>4</xdr:col>
      <xdr:colOff>259977</xdr:colOff>
      <xdr:row>16</xdr:row>
      <xdr:rowOff>134470</xdr:rowOff>
    </xdr:from>
    <xdr:to>
      <xdr:col>5</xdr:col>
      <xdr:colOff>92785</xdr:colOff>
      <xdr:row>30</xdr:row>
      <xdr:rowOff>120127</xdr:rowOff>
    </xdr:to>
    <xdr:pic>
      <xdr:nvPicPr>
        <xdr:cNvPr id="6" name="Image 5" descr="R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6687671" y="3254188"/>
          <a:ext cx="2827020" cy="262128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144780</xdr:colOff>
      <xdr:row>0</xdr:row>
      <xdr:rowOff>182880</xdr:rowOff>
    </xdr:from>
    <xdr:to>
      <xdr:col>15</xdr:col>
      <xdr:colOff>160020</xdr:colOff>
      <xdr:row>22</xdr:row>
      <xdr:rowOff>126849</xdr:rowOff>
    </xdr:to>
    <xdr:grpSp>
      <xdr:nvGrpSpPr>
        <xdr:cNvPr id="2" name="Groupe 1"/>
        <xdr:cNvGrpSpPr/>
      </xdr:nvGrpSpPr>
      <xdr:grpSpPr>
        <a:xfrm>
          <a:off x="144780" y="182880"/>
          <a:ext cx="4587240" cy="4180689"/>
          <a:chOff x="641450" y="327206"/>
          <a:chExt cx="4630233" cy="4134969"/>
        </a:xfrm>
      </xdr:grpSpPr>
      <xdr:cxnSp macro="">
        <xdr:nvCxnSpPr>
          <xdr:cNvPr id="3" name="Connecteur droit 2"/>
          <xdr:cNvCxnSpPr/>
        </xdr:nvCxnSpPr>
        <xdr:spPr>
          <a:xfrm>
            <a:off x="1094154" y="2051537"/>
            <a:ext cx="3790461" cy="0"/>
          </a:xfrm>
          <a:prstGeom prst="line">
            <a:avLst/>
          </a:prstGeom>
          <a:ln w="3175">
            <a:solidFill>
              <a:srgbClr val="FF0000"/>
            </a:solidFill>
            <a:prstDash val="dashDot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4" name="Flèche droite 3"/>
          <xdr:cNvSpPr/>
        </xdr:nvSpPr>
        <xdr:spPr>
          <a:xfrm>
            <a:off x="4075067" y="3937458"/>
            <a:ext cx="267890" cy="136922"/>
          </a:xfrm>
          <a:prstGeom prst="rightArrow">
            <a:avLst/>
          </a:prstGeom>
          <a:solidFill>
            <a:srgbClr val="00B0F0"/>
          </a:solidFill>
          <a:ln w="952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" name="Flèche droite 4"/>
          <xdr:cNvSpPr/>
        </xdr:nvSpPr>
        <xdr:spPr>
          <a:xfrm flipH="1">
            <a:off x="1561246" y="3937458"/>
            <a:ext cx="267890" cy="136922"/>
          </a:xfrm>
          <a:prstGeom prst="rightArrow">
            <a:avLst/>
          </a:prstGeom>
          <a:solidFill>
            <a:srgbClr val="00B050"/>
          </a:solidFill>
          <a:ln w="9525">
            <a:solidFill>
              <a:srgbClr val="00B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6" name="Arc 5"/>
          <xdr:cNvSpPr/>
        </xdr:nvSpPr>
        <xdr:spPr>
          <a:xfrm rot="16200000">
            <a:off x="1235293" y="365453"/>
            <a:ext cx="3463543" cy="3387049"/>
          </a:xfrm>
          <a:prstGeom prst="arc">
            <a:avLst>
              <a:gd name="adj1" fmla="val 7575"/>
              <a:gd name="adj2" fmla="val 21599886"/>
            </a:avLst>
          </a:prstGeom>
          <a:ln w="3175">
            <a:solidFill>
              <a:srgbClr val="FF0000"/>
            </a:solidFill>
            <a:prstDash val="dashDot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7" name="Groupe 40"/>
          <xdr:cNvGrpSpPr/>
        </xdr:nvGrpSpPr>
        <xdr:grpSpPr>
          <a:xfrm>
            <a:off x="1132341" y="327206"/>
            <a:ext cx="3655104" cy="3463543"/>
            <a:chOff x="1128926" y="321704"/>
            <a:chExt cx="3641447" cy="3364523"/>
          </a:xfrm>
        </xdr:grpSpPr>
        <xdr:sp macro="" textlink="">
          <xdr:nvSpPr>
            <xdr:cNvPr id="28" name="Forme libre 27"/>
            <xdr:cNvSpPr/>
          </xdr:nvSpPr>
          <xdr:spPr>
            <a:xfrm>
              <a:off x="1547707" y="693905"/>
              <a:ext cx="403999" cy="60697"/>
            </a:xfrm>
            <a:custGeom>
              <a:avLst/>
              <a:gdLst>
                <a:gd name="connsiteX0" fmla="*/ 0 w 381000"/>
                <a:gd name="connsiteY0" fmla="*/ 0 h 83820"/>
                <a:gd name="connsiteX1" fmla="*/ 152400 w 381000"/>
                <a:gd name="connsiteY1" fmla="*/ 83820 h 83820"/>
                <a:gd name="connsiteX2" fmla="*/ 381000 w 381000"/>
                <a:gd name="connsiteY2" fmla="*/ 83820 h 83820"/>
                <a:gd name="connsiteX0" fmla="*/ 0 w 403582"/>
                <a:gd name="connsiteY0" fmla="*/ 0 h 61095"/>
                <a:gd name="connsiteX1" fmla="*/ 174982 w 403582"/>
                <a:gd name="connsiteY1" fmla="*/ 61095 h 61095"/>
                <a:gd name="connsiteX2" fmla="*/ 403582 w 403582"/>
                <a:gd name="connsiteY2" fmla="*/ 61095 h 6109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</a:cxnLst>
              <a:rect l="l" t="t" r="r" b="b"/>
              <a:pathLst>
                <a:path w="403582" h="61095">
                  <a:moveTo>
                    <a:pt x="0" y="0"/>
                  </a:moveTo>
                  <a:lnTo>
                    <a:pt x="174982" y="61095"/>
                  </a:lnTo>
                  <a:lnTo>
                    <a:pt x="403582" y="61095"/>
                  </a:lnTo>
                </a:path>
              </a:pathLst>
            </a:custGeom>
            <a:ln w="9525"/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29" name="Arc 28"/>
            <xdr:cNvSpPr/>
          </xdr:nvSpPr>
          <xdr:spPr>
            <a:xfrm rot="16200000">
              <a:off x="1132553" y="318077"/>
              <a:ext cx="3364523" cy="3371778"/>
            </a:xfrm>
            <a:prstGeom prst="arc">
              <a:avLst>
                <a:gd name="adj1" fmla="val 259801"/>
                <a:gd name="adj2" fmla="val 2530472"/>
              </a:avLst>
            </a:prstGeom>
            <a:ln w="9525">
              <a:solidFill>
                <a:srgbClr val="00B050"/>
              </a:solidFill>
              <a:prstDash val="solid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30" name="Arc 29"/>
            <xdr:cNvSpPr/>
          </xdr:nvSpPr>
          <xdr:spPr>
            <a:xfrm rot="16200000">
              <a:off x="1401415" y="317270"/>
              <a:ext cx="3364523" cy="3373392"/>
            </a:xfrm>
            <a:prstGeom prst="arc">
              <a:avLst>
                <a:gd name="adj1" fmla="val 19068311"/>
                <a:gd name="adj2" fmla="val 21305517"/>
              </a:avLst>
            </a:prstGeom>
            <a:ln w="9525">
              <a:solidFill>
                <a:srgbClr val="00B0F0"/>
              </a:solidFill>
              <a:prstDash val="solid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31" name="Forme libre 30"/>
            <xdr:cNvSpPr/>
          </xdr:nvSpPr>
          <xdr:spPr>
            <a:xfrm flipH="1">
              <a:off x="3942213" y="693905"/>
              <a:ext cx="403999" cy="60697"/>
            </a:xfrm>
            <a:custGeom>
              <a:avLst/>
              <a:gdLst>
                <a:gd name="connsiteX0" fmla="*/ 0 w 381000"/>
                <a:gd name="connsiteY0" fmla="*/ 0 h 83820"/>
                <a:gd name="connsiteX1" fmla="*/ 152400 w 381000"/>
                <a:gd name="connsiteY1" fmla="*/ 83820 h 83820"/>
                <a:gd name="connsiteX2" fmla="*/ 381000 w 381000"/>
                <a:gd name="connsiteY2" fmla="*/ 83820 h 83820"/>
                <a:gd name="connsiteX0" fmla="*/ 0 w 403582"/>
                <a:gd name="connsiteY0" fmla="*/ 0 h 61095"/>
                <a:gd name="connsiteX1" fmla="*/ 174982 w 403582"/>
                <a:gd name="connsiteY1" fmla="*/ 61095 h 61095"/>
                <a:gd name="connsiteX2" fmla="*/ 403582 w 403582"/>
                <a:gd name="connsiteY2" fmla="*/ 61095 h 6109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</a:cxnLst>
              <a:rect l="l" t="t" r="r" b="b"/>
              <a:pathLst>
                <a:path w="403582" h="61095">
                  <a:moveTo>
                    <a:pt x="0" y="0"/>
                  </a:moveTo>
                  <a:lnTo>
                    <a:pt x="174982" y="61095"/>
                  </a:lnTo>
                  <a:lnTo>
                    <a:pt x="403582" y="61095"/>
                  </a:lnTo>
                </a:path>
              </a:pathLst>
            </a:custGeom>
            <a:ln w="9525"/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</xdr:grpSp>
      <xdr:grpSp>
        <xdr:nvGrpSpPr>
          <xdr:cNvPr id="8" name="Groupe 41"/>
          <xdr:cNvGrpSpPr/>
        </xdr:nvGrpSpPr>
        <xdr:grpSpPr>
          <a:xfrm flipV="1">
            <a:off x="1129874" y="334605"/>
            <a:ext cx="3655104" cy="3463543"/>
            <a:chOff x="1128926" y="321704"/>
            <a:chExt cx="3641447" cy="3364523"/>
          </a:xfrm>
        </xdr:grpSpPr>
        <xdr:sp macro="" textlink="">
          <xdr:nvSpPr>
            <xdr:cNvPr id="24" name="Forme libre 23"/>
            <xdr:cNvSpPr/>
          </xdr:nvSpPr>
          <xdr:spPr>
            <a:xfrm>
              <a:off x="1547707" y="693905"/>
              <a:ext cx="403999" cy="60697"/>
            </a:xfrm>
            <a:custGeom>
              <a:avLst/>
              <a:gdLst>
                <a:gd name="connsiteX0" fmla="*/ 0 w 381000"/>
                <a:gd name="connsiteY0" fmla="*/ 0 h 83820"/>
                <a:gd name="connsiteX1" fmla="*/ 152400 w 381000"/>
                <a:gd name="connsiteY1" fmla="*/ 83820 h 83820"/>
                <a:gd name="connsiteX2" fmla="*/ 381000 w 381000"/>
                <a:gd name="connsiteY2" fmla="*/ 83820 h 83820"/>
                <a:gd name="connsiteX0" fmla="*/ 0 w 403582"/>
                <a:gd name="connsiteY0" fmla="*/ 0 h 61095"/>
                <a:gd name="connsiteX1" fmla="*/ 174982 w 403582"/>
                <a:gd name="connsiteY1" fmla="*/ 61095 h 61095"/>
                <a:gd name="connsiteX2" fmla="*/ 403582 w 403582"/>
                <a:gd name="connsiteY2" fmla="*/ 61095 h 6109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</a:cxnLst>
              <a:rect l="l" t="t" r="r" b="b"/>
              <a:pathLst>
                <a:path w="403582" h="61095">
                  <a:moveTo>
                    <a:pt x="0" y="0"/>
                  </a:moveTo>
                  <a:lnTo>
                    <a:pt x="174982" y="61095"/>
                  </a:lnTo>
                  <a:lnTo>
                    <a:pt x="403582" y="61095"/>
                  </a:lnTo>
                </a:path>
              </a:pathLst>
            </a:custGeom>
            <a:ln w="9525"/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25" name="Arc 24"/>
            <xdr:cNvSpPr/>
          </xdr:nvSpPr>
          <xdr:spPr>
            <a:xfrm rot="16200000">
              <a:off x="1132553" y="318077"/>
              <a:ext cx="3364523" cy="3371778"/>
            </a:xfrm>
            <a:prstGeom prst="arc">
              <a:avLst>
                <a:gd name="adj1" fmla="val 259801"/>
                <a:gd name="adj2" fmla="val 2530472"/>
              </a:avLst>
            </a:prstGeom>
            <a:ln w="9525">
              <a:solidFill>
                <a:srgbClr val="00B050"/>
              </a:solidFill>
              <a:prstDash val="solid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26" name="Arc 25"/>
            <xdr:cNvSpPr/>
          </xdr:nvSpPr>
          <xdr:spPr>
            <a:xfrm rot="16200000">
              <a:off x="1401415" y="317270"/>
              <a:ext cx="3364523" cy="3373392"/>
            </a:xfrm>
            <a:prstGeom prst="arc">
              <a:avLst>
                <a:gd name="adj1" fmla="val 19068311"/>
                <a:gd name="adj2" fmla="val 21305517"/>
              </a:avLst>
            </a:prstGeom>
            <a:ln w="9525">
              <a:solidFill>
                <a:srgbClr val="00B0F0"/>
              </a:solidFill>
              <a:prstDash val="solid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27" name="Forme libre 26"/>
            <xdr:cNvSpPr/>
          </xdr:nvSpPr>
          <xdr:spPr>
            <a:xfrm flipH="1">
              <a:off x="3942213" y="693905"/>
              <a:ext cx="403999" cy="60697"/>
            </a:xfrm>
            <a:custGeom>
              <a:avLst/>
              <a:gdLst>
                <a:gd name="connsiteX0" fmla="*/ 0 w 381000"/>
                <a:gd name="connsiteY0" fmla="*/ 0 h 83820"/>
                <a:gd name="connsiteX1" fmla="*/ 152400 w 381000"/>
                <a:gd name="connsiteY1" fmla="*/ 83820 h 83820"/>
                <a:gd name="connsiteX2" fmla="*/ 381000 w 381000"/>
                <a:gd name="connsiteY2" fmla="*/ 83820 h 83820"/>
                <a:gd name="connsiteX0" fmla="*/ 0 w 403582"/>
                <a:gd name="connsiteY0" fmla="*/ 0 h 61095"/>
                <a:gd name="connsiteX1" fmla="*/ 174982 w 403582"/>
                <a:gd name="connsiteY1" fmla="*/ 61095 h 61095"/>
                <a:gd name="connsiteX2" fmla="*/ 403582 w 403582"/>
                <a:gd name="connsiteY2" fmla="*/ 61095 h 6109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</a:cxnLst>
              <a:rect l="l" t="t" r="r" b="b"/>
              <a:pathLst>
                <a:path w="403582" h="61095">
                  <a:moveTo>
                    <a:pt x="0" y="0"/>
                  </a:moveTo>
                  <a:lnTo>
                    <a:pt x="174982" y="61095"/>
                  </a:lnTo>
                  <a:lnTo>
                    <a:pt x="403582" y="61095"/>
                  </a:lnTo>
                </a:path>
              </a:pathLst>
            </a:custGeom>
            <a:ln w="9525"/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</xdr:grpSp>
      <xdr:cxnSp macro="">
        <xdr:nvCxnSpPr>
          <xdr:cNvPr id="9" name="Connecteur droit 8"/>
          <xdr:cNvCxnSpPr/>
        </xdr:nvCxnSpPr>
        <xdr:spPr>
          <a:xfrm flipH="1">
            <a:off x="1962758" y="771301"/>
            <a:ext cx="2467" cy="2582751"/>
          </a:xfrm>
          <a:prstGeom prst="line">
            <a:avLst/>
          </a:prstGeom>
          <a:ln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 flipH="1">
            <a:off x="4192280" y="771301"/>
            <a:ext cx="2467" cy="2582751"/>
          </a:xfrm>
          <a:prstGeom prst="line">
            <a:avLst/>
          </a:prstGeom>
          <a:ln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 flipH="1">
            <a:off x="3954155" y="771301"/>
            <a:ext cx="2467" cy="2582751"/>
          </a:xfrm>
          <a:prstGeom prst="line">
            <a:avLst/>
          </a:prstGeom>
          <a:ln>
            <a:solidFill>
              <a:srgbClr val="00B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 flipH="1">
            <a:off x="1720130" y="771301"/>
            <a:ext cx="2467" cy="2582751"/>
          </a:xfrm>
          <a:prstGeom prst="line">
            <a:avLst/>
          </a:prstGeom>
          <a:ln>
            <a:solidFill>
              <a:srgbClr val="00B0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>
            <a:stCxn id="29" idx="0"/>
            <a:endCxn id="25" idx="0"/>
          </xdr:cNvCxnSpPr>
        </xdr:nvCxnSpPr>
        <xdr:spPr>
          <a:xfrm flipH="1">
            <a:off x="2950182" y="332047"/>
            <a:ext cx="2467" cy="3461261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832112" y="3357259"/>
            <a:ext cx="0" cy="1104916"/>
          </a:xfrm>
          <a:prstGeom prst="line">
            <a:avLst/>
          </a:prstGeom>
          <a:ln w="31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4072090" y="3357259"/>
            <a:ext cx="0" cy="1104916"/>
          </a:xfrm>
          <a:prstGeom prst="line">
            <a:avLst/>
          </a:prstGeom>
          <a:ln w="31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 rot="5400000">
            <a:off x="4729186" y="2807320"/>
            <a:ext cx="0" cy="1084995"/>
          </a:xfrm>
          <a:prstGeom prst="line">
            <a:avLst/>
          </a:prstGeom>
          <a:ln w="31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 rot="5400000">
            <a:off x="1183948" y="232670"/>
            <a:ext cx="0" cy="1084995"/>
          </a:xfrm>
          <a:prstGeom prst="line">
            <a:avLst/>
          </a:prstGeom>
          <a:ln w="31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 rot="5400000">
            <a:off x="1183948" y="2810296"/>
            <a:ext cx="0" cy="1084995"/>
          </a:xfrm>
          <a:prstGeom prst="line">
            <a:avLst/>
          </a:prstGeom>
          <a:ln w="31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avec flèche 18"/>
          <xdr:cNvCxnSpPr/>
        </xdr:nvCxnSpPr>
        <xdr:spPr>
          <a:xfrm flipV="1">
            <a:off x="767953" y="784515"/>
            <a:ext cx="0" cy="2569765"/>
          </a:xfrm>
          <a:prstGeom prst="straightConnector1">
            <a:avLst/>
          </a:prstGeom>
          <a:ln w="3175">
            <a:solidFill>
              <a:srgbClr val="FF0000"/>
            </a:solidFill>
            <a:headEnd type="stealth" w="med" len="lg"/>
            <a:tailEnd type="stealth" w="med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Connecteur droit avec flèche 19"/>
          <xdr:cNvCxnSpPr/>
        </xdr:nvCxnSpPr>
        <xdr:spPr>
          <a:xfrm flipV="1">
            <a:off x="5088624" y="770700"/>
            <a:ext cx="0" cy="2574649"/>
          </a:xfrm>
          <a:prstGeom prst="straightConnector1">
            <a:avLst/>
          </a:prstGeom>
          <a:ln w="3175">
            <a:solidFill>
              <a:srgbClr val="FF0000"/>
            </a:solidFill>
            <a:headEnd type="stealth" w="med" len="lg"/>
            <a:tailEnd type="stealth" w="med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avec flèche 20"/>
          <xdr:cNvCxnSpPr/>
        </xdr:nvCxnSpPr>
        <xdr:spPr>
          <a:xfrm flipV="1">
            <a:off x="1839595" y="4349064"/>
            <a:ext cx="2235470" cy="2979"/>
          </a:xfrm>
          <a:prstGeom prst="straightConnector1">
            <a:avLst/>
          </a:prstGeom>
          <a:ln w="3175">
            <a:solidFill>
              <a:srgbClr val="FF0000"/>
            </a:solidFill>
            <a:headEnd type="stealth" w="med" len="lg"/>
            <a:tailEnd type="stealth" w="med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 rot="5400000">
            <a:off x="4729186" y="230393"/>
            <a:ext cx="0" cy="1084995"/>
          </a:xfrm>
          <a:prstGeom prst="line">
            <a:avLst/>
          </a:prstGeom>
          <a:ln w="31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Connecteur droit avec flèche 22"/>
          <xdr:cNvCxnSpPr/>
        </xdr:nvCxnSpPr>
        <xdr:spPr>
          <a:xfrm flipV="1">
            <a:off x="2022231" y="595923"/>
            <a:ext cx="1836615" cy="2911231"/>
          </a:xfrm>
          <a:prstGeom prst="straightConnector1">
            <a:avLst/>
          </a:prstGeom>
          <a:ln w="3175">
            <a:solidFill>
              <a:srgbClr val="FF0000"/>
            </a:solidFill>
            <a:headEnd type="stealth" w="med" len="lg"/>
            <a:tailEnd type="stealth" w="med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ln w="9525"/>
      </a:spPr>
      <a:bodyPr vertOverflow="clip" rtlCol="0" anchor="ctr"/>
      <a:lstStyle>
        <a:defPPr algn="ctr">
          <a:defRPr sz="1100"/>
        </a:defPPr>
      </a:lstStyle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spDef>
    <a:lnDef>
      <a:spPr>
        <a:ln w="3175">
          <a:solidFill>
            <a:srgbClr val="FF0000"/>
          </a:solidFill>
          <a:headEnd type="stealth" w="med" len="lg"/>
          <a:tailEnd type="stealth" w="med" len="lg"/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1"/>
  <sheetViews>
    <sheetView zoomScale="135" zoomScaleNormal="135" workbookViewId="0">
      <selection activeCell="B8" sqref="B8"/>
    </sheetView>
  </sheetViews>
  <sheetFormatPr baseColWidth="10" defaultColWidth="0" defaultRowHeight="15" zeroHeight="1"/>
  <cols>
    <col min="1" max="9" width="6.7265625" style="2" customWidth="1"/>
    <col min="10" max="10" width="11.7265625" style="2" customWidth="1"/>
    <col min="11" max="14" width="6.7265625" style="2" customWidth="1"/>
    <col min="15" max="15" width="9.453125" style="2" customWidth="1"/>
    <col min="16" max="17" width="6.7265625" style="2" hidden="1" customWidth="1"/>
    <col min="18" max="18" width="6.453125" style="2" hidden="1" customWidth="1"/>
    <col min="19" max="16384" width="10.90625" style="2" hidden="1"/>
  </cols>
  <sheetData>
    <row r="1" spans="1:14">
      <c r="A1" s="20" t="s">
        <v>2</v>
      </c>
      <c r="B1" s="14" t="s">
        <v>20</v>
      </c>
      <c r="C1" s="14"/>
    </row>
    <row r="2" spans="1:14" ht="18.600000000000001" customHeight="1">
      <c r="A2" s="19">
        <f>180*ACOS(E15/E7)/PI()</f>
        <v>49.92798066369037</v>
      </c>
      <c r="B2" s="19">
        <f>180*ASIN(B8/E7)/PI()</f>
        <v>20.105509787916006</v>
      </c>
      <c r="C2" s="19" t="s">
        <v>17</v>
      </c>
      <c r="J2" s="23" t="s">
        <v>8</v>
      </c>
      <c r="K2" s="23"/>
      <c r="L2" s="23"/>
      <c r="M2" s="23"/>
    </row>
    <row r="3" spans="1:14">
      <c r="A3" s="19">
        <f>ACOS(E15/E7)</f>
        <v>0.87140765145346055</v>
      </c>
      <c r="B3" s="19">
        <f>ASIN(B8/E7)</f>
        <v>0.35090734359108111</v>
      </c>
      <c r="C3" s="19" t="s">
        <v>18</v>
      </c>
      <c r="J3" s="23"/>
      <c r="K3" s="23"/>
      <c r="L3" s="23"/>
      <c r="M3" s="23"/>
    </row>
    <row r="4" spans="1:14">
      <c r="A4" s="15">
        <f>2*E15*SIN(A3)</f>
        <v>31.527717864602884</v>
      </c>
      <c r="B4" s="19" t="s">
        <v>19</v>
      </c>
      <c r="C4" s="14"/>
      <c r="J4" s="3" t="s">
        <v>4</v>
      </c>
      <c r="K4" s="14">
        <v>1</v>
      </c>
      <c r="L4" s="14">
        <v>2</v>
      </c>
      <c r="M4" s="14">
        <v>3</v>
      </c>
    </row>
    <row r="5" spans="1:14" ht="16.2" customHeight="1">
      <c r="J5" s="14" t="s">
        <v>6</v>
      </c>
      <c r="K5" s="16">
        <f>E7</f>
        <v>32</v>
      </c>
      <c r="L5" s="16">
        <f>E7</f>
        <v>32</v>
      </c>
      <c r="M5" s="16">
        <f>E7/COS(ASIN((B8/(2*E15))))</f>
        <v>33.205381279525341</v>
      </c>
    </row>
    <row r="6" spans="1:14" ht="16.2" customHeight="1" thickBot="1">
      <c r="E6" s="26" t="s">
        <v>11</v>
      </c>
      <c r="F6" s="27"/>
      <c r="G6" s="27"/>
      <c r="J6" s="14" t="s">
        <v>5</v>
      </c>
      <c r="K6" s="16">
        <f>E15</f>
        <v>20.6</v>
      </c>
      <c r="L6" s="16">
        <f>E7*COS((B3)/2)</f>
        <v>31.508718387807129</v>
      </c>
      <c r="M6" s="16">
        <f>E15</f>
        <v>20.6</v>
      </c>
    </row>
    <row r="7" spans="1:14" ht="16.2" customHeight="1" thickBot="1">
      <c r="A7" s="28" t="s">
        <v>0</v>
      </c>
      <c r="B7" s="27"/>
      <c r="C7" s="29"/>
      <c r="D7" s="6"/>
      <c r="E7" s="30">
        <v>32</v>
      </c>
      <c r="F7" s="32"/>
      <c r="G7" s="31"/>
      <c r="H7" s="8"/>
      <c r="J7" s="14" t="s">
        <v>7</v>
      </c>
      <c r="K7" s="16">
        <f>2*E15*SIN(A3)</f>
        <v>31.527717864602884</v>
      </c>
      <c r="L7" s="16">
        <f>B8</f>
        <v>11</v>
      </c>
      <c r="M7" s="16">
        <f>B8</f>
        <v>11</v>
      </c>
    </row>
    <row r="8" spans="1:14" ht="15.6" thickBot="1">
      <c r="A8" s="6"/>
      <c r="B8" s="17">
        <v>11</v>
      </c>
      <c r="C8" s="7"/>
      <c r="E8" s="9"/>
      <c r="F8" s="9"/>
      <c r="G8" s="9"/>
      <c r="J8" s="10"/>
      <c r="K8" s="10"/>
      <c r="L8" s="10"/>
      <c r="M8" s="10"/>
    </row>
    <row r="9" spans="1:14" ht="15.6">
      <c r="B9" s="9">
        <v>11</v>
      </c>
      <c r="I9" s="6"/>
      <c r="J9" s="24" t="s">
        <v>9</v>
      </c>
      <c r="K9" s="24"/>
      <c r="L9" s="25">
        <f>SIN(A3)</f>
        <v>0.76523587050006991</v>
      </c>
      <c r="M9" s="25"/>
      <c r="N9" s="8"/>
    </row>
    <row r="10" spans="1:14">
      <c r="J10" s="11"/>
      <c r="K10" s="11"/>
      <c r="L10" s="11"/>
      <c r="M10" s="11"/>
    </row>
    <row r="11" spans="1:14" ht="15.6">
      <c r="I11" s="6"/>
      <c r="J11" s="24" t="s">
        <v>10</v>
      </c>
      <c r="K11" s="24"/>
      <c r="L11" s="25">
        <f>ABS(SIN(A3-B3))</f>
        <v>0.49731425239781529</v>
      </c>
      <c r="M11" s="25"/>
      <c r="N11" s="8"/>
    </row>
    <row r="12" spans="1:14">
      <c r="H12" s="4" t="s">
        <v>2</v>
      </c>
      <c r="J12" s="9"/>
      <c r="K12" s="9"/>
      <c r="L12" s="9"/>
      <c r="M12" s="9"/>
    </row>
    <row r="13" spans="1:14">
      <c r="D13" s="5" t="s">
        <v>3</v>
      </c>
      <c r="J13" s="13"/>
      <c r="K13" s="13"/>
      <c r="L13" s="13"/>
      <c r="M13" s="13"/>
    </row>
    <row r="14" spans="1:14" ht="15.6" customHeight="1" thickBot="1">
      <c r="D14" s="28" t="s">
        <v>1</v>
      </c>
      <c r="E14" s="27"/>
      <c r="F14" s="27"/>
      <c r="G14" s="29"/>
      <c r="I14" s="6"/>
      <c r="J14" s="22" t="str">
        <f>"L'usinage sera fait en "&amp;IF(ABS($B$8-$A$4)&lt;0.05,"1",IF($B$8&lt;$A$4,"2",""))&amp;" fois "&amp;IF(4*$A$2-$B$2&gt;180,"et","mais")&amp;" sera "&amp;IF(4*$A$2-$B$2&gt;180,"in","")&amp;"complet."&amp;IF(4*$A$2-$B$2&gt;180,"            (Prendre un outil plus grand)","")</f>
        <v>L'usinage sera fait en 2 fois mais sera complet.</v>
      </c>
      <c r="K14" s="22"/>
      <c r="L14" s="22"/>
      <c r="M14" s="22"/>
      <c r="N14" s="8"/>
    </row>
    <row r="15" spans="1:14" ht="15.6" customHeight="1" thickBot="1">
      <c r="D15" s="6"/>
      <c r="E15" s="30">
        <v>20.6</v>
      </c>
      <c r="F15" s="31"/>
      <c r="G15" s="8"/>
      <c r="I15" s="6"/>
      <c r="J15" s="22"/>
      <c r="K15" s="22"/>
      <c r="L15" s="22"/>
      <c r="M15" s="22"/>
      <c r="N15" s="8"/>
    </row>
    <row r="16" spans="1:14" ht="15" customHeight="1">
      <c r="E16" s="9"/>
      <c r="F16" s="9"/>
      <c r="I16" s="6"/>
      <c r="J16" s="22"/>
      <c r="K16" s="22"/>
      <c r="L16" s="22"/>
      <c r="M16" s="22"/>
      <c r="N16" s="8"/>
    </row>
    <row r="17" spans="9:14">
      <c r="I17" s="6"/>
      <c r="J17" s="22"/>
      <c r="K17" s="22"/>
      <c r="L17" s="22"/>
      <c r="M17" s="22"/>
      <c r="N17" s="8"/>
    </row>
    <row r="18" spans="9:14" ht="15.6">
      <c r="J18" s="9"/>
      <c r="K18" s="18"/>
      <c r="L18" s="18"/>
      <c r="M18" s="9"/>
    </row>
    <row r="19" spans="9:14"/>
    <row r="20" spans="9:14"/>
    <row r="21" spans="9:14"/>
  </sheetData>
  <sheetProtection sheet="1" objects="1" scenarios="1" selectLockedCells="1"/>
  <mergeCells count="11">
    <mergeCell ref="E6:G6"/>
    <mergeCell ref="A7:C7"/>
    <mergeCell ref="D14:G14"/>
    <mergeCell ref="E15:F15"/>
    <mergeCell ref="E7:G7"/>
    <mergeCell ref="J14:M17"/>
    <mergeCell ref="J2:M3"/>
    <mergeCell ref="J9:K9"/>
    <mergeCell ref="J11:K11"/>
    <mergeCell ref="L9:M9"/>
    <mergeCell ref="L11:M11"/>
  </mergeCells>
  <conditionalFormatting sqref="J2:M3">
    <cfRule type="expression" dxfId="22" priority="26">
      <formula>$B$8&gt;2*E15*SIN($A$3)</formula>
    </cfRule>
  </conditionalFormatting>
  <conditionalFormatting sqref="J4">
    <cfRule type="expression" dxfId="21" priority="27">
      <formula>$B$8&gt;2*E15*SIN($A$3)</formula>
    </cfRule>
  </conditionalFormatting>
  <conditionalFormatting sqref="J5">
    <cfRule type="expression" dxfId="20" priority="28">
      <formula>$B$8&gt;2*E15*SIN($A$3)</formula>
    </cfRule>
  </conditionalFormatting>
  <conditionalFormatting sqref="J6">
    <cfRule type="expression" dxfId="19" priority="29">
      <formula>$B$8&gt;2*E15*SIN($A$3)</formula>
    </cfRule>
  </conditionalFormatting>
  <conditionalFormatting sqref="J7">
    <cfRule type="expression" dxfId="18" priority="30">
      <formula>$B$8&gt;2*E15*SIN($A$3)</formula>
    </cfRule>
  </conditionalFormatting>
  <conditionalFormatting sqref="K4">
    <cfRule type="expression" dxfId="17" priority="31">
      <formula>$B$8&gt;2*E15*SIN($A$3)</formula>
    </cfRule>
  </conditionalFormatting>
  <conditionalFormatting sqref="L4">
    <cfRule type="expression" dxfId="16" priority="32">
      <formula>$B$8&gt;2*E15*SIN($A$3)</formula>
    </cfRule>
  </conditionalFormatting>
  <conditionalFormatting sqref="M4">
    <cfRule type="expression" dxfId="15" priority="33">
      <formula>$B$8&gt;2*E15*SIN($A$3)</formula>
    </cfRule>
    <cfRule type="expression" dxfId="14" priority="34">
      <formula>$B$8&gt;2*F15*SIN(ACOS(F15/F7))</formula>
    </cfRule>
  </conditionalFormatting>
  <conditionalFormatting sqref="K5">
    <cfRule type="expression" dxfId="13" priority="35">
      <formula>$B$8&gt;2*E15*SIN($A$3)</formula>
    </cfRule>
  </conditionalFormatting>
  <conditionalFormatting sqref="K6">
    <cfRule type="expression" dxfId="12" priority="36">
      <formula>$B$8&gt;2*E15*SIN($A$3)</formula>
    </cfRule>
  </conditionalFormatting>
  <conditionalFormatting sqref="L5">
    <cfRule type="expression" dxfId="11" priority="37">
      <formula>$B$8&gt;2*E15*SIN($A$3)</formula>
    </cfRule>
  </conditionalFormatting>
  <conditionalFormatting sqref="M6">
    <cfRule type="expression" dxfId="10" priority="38">
      <formula>$B$8&gt;2*E15*SIN($A$3)</formula>
    </cfRule>
  </conditionalFormatting>
  <conditionalFormatting sqref="L7">
    <cfRule type="expression" dxfId="9" priority="39">
      <formula>$B$8&gt;2*E15*SIN($A$3)</formula>
    </cfRule>
  </conditionalFormatting>
  <conditionalFormatting sqref="M7">
    <cfRule type="expression" dxfId="8" priority="40">
      <formula>$B$8&gt;2*E15*SIN($A$3)</formula>
    </cfRule>
  </conditionalFormatting>
  <conditionalFormatting sqref="K7">
    <cfRule type="expression" dxfId="7" priority="41">
      <formula>$B$8&gt;2*E15*SIN($A$3)</formula>
    </cfRule>
  </conditionalFormatting>
  <conditionalFormatting sqref="L6">
    <cfRule type="expression" dxfId="6" priority="42">
      <formula>$B$8&gt;2*E15*SIN($A$3)</formula>
    </cfRule>
  </conditionalFormatting>
  <conditionalFormatting sqref="M5">
    <cfRule type="expression" dxfId="5" priority="43">
      <formula>$B$8&gt;2*E15*SIN($A$3)</formula>
    </cfRule>
  </conditionalFormatting>
  <conditionalFormatting sqref="J9:K9">
    <cfRule type="expression" dxfId="4" priority="44">
      <formula>NOT($B$8&gt;$A$4)</formula>
    </cfRule>
  </conditionalFormatting>
  <conditionalFormatting sqref="L9:M9">
    <cfRule type="expression" dxfId="3" priority="45">
      <formula>NOT($B$8&gt;$A$4)</formula>
    </cfRule>
  </conditionalFormatting>
  <conditionalFormatting sqref="J11:K11">
    <cfRule type="expression" dxfId="2" priority="46">
      <formula>AND(NOT(ABS($B$8-$A$4)&lt;0.05),NOT($B$8=0),NOT($B$8&gt;$A$4))</formula>
    </cfRule>
  </conditionalFormatting>
  <conditionalFormatting sqref="L11:M11">
    <cfRule type="expression" dxfId="1" priority="47">
      <formula>AND(NOT(ABS($B$8-$A$4)&lt;0.05),NOT($B$8=0),NOT($B$8&gt;$A$4))</formula>
    </cfRule>
  </conditionalFormatting>
  <conditionalFormatting sqref="J14">
    <cfRule type="expression" dxfId="0" priority="1">
      <formula>NOT($B$8&gt;$A$4)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1"/>
  <sheetViews>
    <sheetView zoomScale="96" zoomScaleNormal="96" workbookViewId="0">
      <selection activeCell="A32" sqref="A32:XFD1048576"/>
    </sheetView>
  </sheetViews>
  <sheetFormatPr baseColWidth="10" defaultColWidth="0" defaultRowHeight="15" zeroHeight="1"/>
  <cols>
    <col min="1" max="1" width="45.54296875" style="1" customWidth="1"/>
    <col min="2" max="2" width="3.1796875" style="1" customWidth="1"/>
    <col min="3" max="3" width="32.6328125" style="1" customWidth="1"/>
    <col min="4" max="4" width="3.54296875" style="1" customWidth="1"/>
    <col min="5" max="5" width="35.7265625" style="1" customWidth="1"/>
    <col min="6" max="6" width="27.54296875" style="1" customWidth="1"/>
    <col min="7" max="16384" width="10.90625" style="1" hidden="1"/>
  </cols>
  <sheetData>
    <row r="1" spans="1:5" ht="9" customHeight="1"/>
    <row r="2" spans="1:5">
      <c r="A2" s="1" t="s">
        <v>12</v>
      </c>
      <c r="C2" s="1" t="s">
        <v>13</v>
      </c>
      <c r="E2" s="1" t="s">
        <v>14</v>
      </c>
    </row>
    <row r="3" spans="1:5"/>
    <row r="4" spans="1:5"/>
    <row r="5" spans="1:5"/>
    <row r="6" spans="1:5"/>
    <row r="7" spans="1:5"/>
    <row r="8" spans="1:5"/>
    <row r="9" spans="1:5"/>
    <row r="10" spans="1:5"/>
    <row r="11" spans="1:5"/>
    <row r="12" spans="1:5"/>
    <row r="13" spans="1:5"/>
    <row r="14" spans="1:5"/>
    <row r="15" spans="1:5"/>
    <row r="16" spans="1:5" ht="25.8" customHeight="1">
      <c r="A16" s="12" t="s">
        <v>15</v>
      </c>
      <c r="E16" s="1" t="s">
        <v>16</v>
      </c>
    </row>
    <row r="17"/>
    <row r="18"/>
    <row r="19"/>
    <row r="20"/>
    <row r="21"/>
    <row r="22"/>
    <row r="23"/>
    <row r="24"/>
    <row r="25"/>
    <row r="26"/>
    <row r="27"/>
    <row r="28"/>
    <row r="29"/>
    <row r="30"/>
    <row r="31"/>
  </sheetData>
  <sheetProtection sheet="1" objects="1" scenarios="1" selectLockedCells="1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P30"/>
  <sheetViews>
    <sheetView tabSelected="1" zoomScaleNormal="100" workbookViewId="0">
      <selection activeCell="AH15" sqref="AH15"/>
    </sheetView>
  </sheetViews>
  <sheetFormatPr baseColWidth="10" defaultColWidth="0" defaultRowHeight="15" zeroHeight="1"/>
  <cols>
    <col min="1" max="36" width="3.6328125" style="21" customWidth="1"/>
    <col min="37" max="42" width="3.6328125" style="21" hidden="1" customWidth="1"/>
    <col min="43" max="16384" width="10.90625" style="21" hidden="1"/>
  </cols>
  <sheetData>
    <row r="1" spans="2:32"/>
    <row r="2" spans="2:32"/>
    <row r="3" spans="2:32"/>
    <row r="4" spans="2:32" ht="15.6" customHeight="1">
      <c r="R4" s="46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</row>
    <row r="5" spans="2:32" ht="15" customHeight="1"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</row>
    <row r="6" spans="2:32" ht="15" customHeight="1"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</row>
    <row r="7" spans="2:32" ht="15.6" customHeight="1">
      <c r="O7" s="35" t="s">
        <v>23</v>
      </c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</row>
    <row r="8" spans="2:32">
      <c r="B8" s="35" t="s">
        <v>22</v>
      </c>
      <c r="F8" s="33" t="s">
        <v>24</v>
      </c>
      <c r="G8" s="33"/>
      <c r="H8" s="33"/>
      <c r="I8" s="33"/>
      <c r="J8" s="33"/>
      <c r="K8" s="33"/>
      <c r="O8" s="35"/>
    </row>
    <row r="9" spans="2:32" ht="15" customHeight="1">
      <c r="B9" s="35"/>
      <c r="F9" s="33"/>
      <c r="G9" s="33"/>
      <c r="H9" s="33"/>
      <c r="I9" s="33"/>
      <c r="J9" s="33"/>
      <c r="K9" s="33"/>
      <c r="O9" s="35"/>
      <c r="R9" s="37" t="s">
        <v>25</v>
      </c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</row>
    <row r="10" spans="2:32" ht="15" customHeight="1">
      <c r="B10" s="35"/>
      <c r="O10" s="35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</row>
    <row r="11" spans="2:32" ht="15" customHeight="1">
      <c r="B11" s="35"/>
      <c r="O11" s="35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</row>
    <row r="12" spans="2:32" ht="15" customHeight="1">
      <c r="B12" s="35"/>
      <c r="O12" s="35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</row>
    <row r="13" spans="2:32">
      <c r="B13" s="35"/>
      <c r="O13" s="35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</row>
    <row r="14" spans="2:32">
      <c r="O14" s="35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</row>
    <row r="15" spans="2:32"/>
    <row r="16" spans="2:32" ht="15.6" thickBot="1"/>
    <row r="17" spans="7:32" ht="15.6" thickTop="1">
      <c r="R17" s="36" t="s">
        <v>26</v>
      </c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9"/>
    </row>
    <row r="18" spans="7:32">
      <c r="R18" s="40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2"/>
    </row>
    <row r="19" spans="7:32" ht="15.6" thickBot="1">
      <c r="R19" s="43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5"/>
    </row>
    <row r="20" spans="7:32" ht="15.6" thickTop="1"/>
    <row r="21" spans="7:32"/>
    <row r="22" spans="7:32">
      <c r="G22" s="34" t="s">
        <v>21</v>
      </c>
      <c r="H22" s="34"/>
      <c r="I22" s="34"/>
      <c r="J22" s="34"/>
    </row>
    <row r="23" spans="7:32"/>
    <row r="24" spans="7:32"/>
    <row r="25" spans="7:32"/>
    <row r="26" spans="7:32"/>
    <row r="27" spans="7:32"/>
    <row r="28" spans="7:32"/>
    <row r="29" spans="7:32"/>
    <row r="30" spans="7:32"/>
  </sheetData>
  <mergeCells count="6">
    <mergeCell ref="F8:K9"/>
    <mergeCell ref="G22:J22"/>
    <mergeCell ref="B8:B13"/>
    <mergeCell ref="O7:O14"/>
    <mergeCell ref="R9:AF14"/>
    <mergeCell ref="R17:AF19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control shapeId="1025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RÉGLAGES USINAGE</vt:lpstr>
      <vt:lpstr>CAS de FIGURE</vt:lpstr>
      <vt:lpstr>MESURE OUTIL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2012-09-02T08:09:46Z</dcterms:created>
  <dcterms:modified xsi:type="dcterms:W3CDTF">2014-02-15T13:45:03Z</dcterms:modified>
</cp:coreProperties>
</file>