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P:\VIQUEL\Immobilisations\"/>
    </mc:Choice>
  </mc:AlternateContent>
  <xr:revisionPtr revIDLastSave="0" documentId="8_{0AFB34A9-A7FC-45FB-962B-30FA23C6CE33}" xr6:coauthVersionLast="34" xr6:coauthVersionMax="34" xr10:uidLastSave="{00000000-0000-0000-0000-000000000000}"/>
  <bookViews>
    <workbookView xWindow="0" yWindow="0" windowWidth="25200" windowHeight="10860" xr2:uid="{AAB6659B-943F-487A-AC78-6A584E730BAF}"/>
  </bookViews>
  <sheets>
    <sheet name="formule" sheetId="1" r:id="rId1"/>
  </sheets>
  <externalReferences>
    <externalReference r:id="rId2"/>
  </externalReferences>
  <definedNames>
    <definedName name="_xlnm._FilterDatabase" localSheetId="0" hidden="1">formule!$B$2:$E$3</definedName>
    <definedName name="Client">'[1]Tableau des règles et légende'!$X$3:$X$105</definedName>
    <definedName name="eXcent">'[1]Tableau des règles et légende'!$P$3:$P$14</definedName>
    <definedName name="Externalisable">'[1]Tableau des règles et légende'!$T$3:$T$4</definedName>
    <definedName name="Famille_d_outillage">'[1]Tableau des règles et légende'!$R$3:$R$19</definedName>
    <definedName name="_xlnm.Print_Titles" localSheetId="0">formule!$2:$3</definedName>
    <definedName name="MDP">'[1]Tableau des règles et légende'!$N$3:$N$29</definedName>
    <definedName name="Réussite">'[1]Tableau des règles et légende'!$V$3:$V$5</definedName>
    <definedName name="STATUT">'[1]Tableau des règles et légende'!$L$4:$L$11</definedName>
    <definedName name="_xlnm.Print_Area" localSheetId="0">formule!$A$2:$U$10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D9" i="1" s="1"/>
  <c r="E6" i="1"/>
  <c r="H6" i="1" s="1"/>
  <c r="D6" i="1" l="1"/>
  <c r="I6" i="1"/>
  <c r="J6" i="1" s="1"/>
  <c r="H9" i="1"/>
  <c r="I9" i="1" l="1"/>
  <c r="J9" i="1" s="1"/>
  <c r="K6" i="1"/>
  <c r="K9" i="1" l="1"/>
  <c r="L9" i="1" s="1"/>
  <c r="L6" i="1"/>
  <c r="M9" i="1" l="1"/>
  <c r="N9" i="1" s="1"/>
  <c r="M6" i="1"/>
  <c r="N6" i="1" l="1"/>
  <c r="O9" i="1"/>
  <c r="P9" i="1" l="1"/>
  <c r="Q9" i="1" s="1"/>
  <c r="R9" i="1" s="1"/>
  <c r="O6" i="1"/>
  <c r="P6" i="1" l="1"/>
  <c r="S9" i="1"/>
  <c r="T9" i="1" l="1"/>
  <c r="Q6" i="1"/>
  <c r="R6" i="1" s="1"/>
  <c r="S6" i="1" s="1"/>
  <c r="T6" i="1" s="1"/>
</calcChain>
</file>

<file path=xl/sharedStrings.xml><?xml version="1.0" encoding="utf-8"?>
<sst xmlns="http://schemas.openxmlformats.org/spreadsheetml/2006/main" count="12" uniqueCount="12">
  <si>
    <t>debut periode</t>
  </si>
  <si>
    <t>fin periode</t>
  </si>
  <si>
    <t>ACHAT HT</t>
  </si>
  <si>
    <t>TOTAL AMORTI</t>
  </si>
  <si>
    <t>Durée en j</t>
  </si>
  <si>
    <t>Test 1ère formule</t>
  </si>
  <si>
    <t>Test 2è formule</t>
  </si>
  <si>
    <t xml:space="preserve"> : supérieur à la valeur d'origine</t>
  </si>
  <si>
    <t xml:space="preserve"> : inférieur à la valeur d'origine</t>
  </si>
  <si>
    <t>données calculées</t>
  </si>
  <si>
    <t>données saisies</t>
  </si>
  <si>
    <t>CUMUL  AMORTI au 31/12/17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</si>
</sst>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\ _€_-;\-* #,##0.00\ _€_-;_-* &quot;-&quot;??\ _€_-;_-@_-"/>
    <numFmt numFmtId="164" formatCode="dd/mm/yyyy;@"/>
    <numFmt numFmtId="165" formatCode="#,##0.00_ ;\-#,##0.00\ "/>
    <numFmt numFmtId="167" formatCode="d/mm/yyyy;@"/>
    <numFmt numFmtId="169" formatCode="_-* #,##0\ _€_-;\-* #,##0\ _€_-;_-* &quot;-&quot;??\ _€_-;_-@_-"/>
  </numFmts>
  <fonts count="16" x14ac:knownFonts="1">
    <font>
      <sz val="10"/>
      <color rgb="FF000000"/>
      <name val="Times New Roman"/>
      <family val="1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0"/>
      <color rgb="FF000000"/>
      <name val="Times New Roman"/>
      <family val="1"/>
    </font>
    <font>
      <sz val="11"/>
      <name val="Arial"/>
      <family val="2"/>
    </font>
    <font>
      <sz val="11"/>
      <color rgb="FF000000"/>
      <name val="Arial"/>
      <family val="2"/>
    </font>
    <font>
      <sz val="12"/>
      <color theme="0"/>
      <name val="Arial"/>
      <family val="2"/>
    </font>
    <font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2"/>
      <name val="Arial"/>
      <family val="2"/>
    </font>
    <font>
      <sz val="12"/>
      <color rgb="FF000000"/>
      <name val="Arial"/>
      <family val="2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53">
    <xf numFmtId="0" fontId="0" fillId="0" borderId="0" xfId="0"/>
    <xf numFmtId="14" fontId="1" fillId="0" borderId="0" xfId="2" applyNumberFormat="1" applyAlignment="1">
      <alignment horizontal="center"/>
    </xf>
    <xf numFmtId="0" fontId="1" fillId="0" borderId="0" xfId="2" applyAlignment="1">
      <alignment horizontal="center"/>
    </xf>
    <xf numFmtId="0" fontId="1" fillId="0" borderId="0" xfId="2"/>
    <xf numFmtId="1" fontId="1" fillId="0" borderId="0" xfId="2" applyNumberFormat="1" applyAlignment="1">
      <alignment horizontal="center"/>
    </xf>
    <xf numFmtId="0" fontId="2" fillId="0" borderId="0" xfId="2" applyFont="1"/>
    <xf numFmtId="4" fontId="2" fillId="0" borderId="0" xfId="2" applyNumberFormat="1" applyFont="1"/>
    <xf numFmtId="164" fontId="6" fillId="0" borderId="0" xfId="0" applyNumberFormat="1" applyFont="1" applyFill="1" applyBorder="1" applyAlignment="1">
      <alignment horizontal="center" vertical="top" shrinkToFit="1"/>
    </xf>
    <xf numFmtId="4" fontId="1" fillId="0" borderId="0" xfId="2" applyNumberFormat="1" applyFill="1"/>
    <xf numFmtId="0" fontId="3" fillId="0" borderId="0" xfId="0" applyNumberFormat="1" applyFont="1" applyFill="1" applyBorder="1" applyAlignment="1">
      <alignment horizontal="right" vertical="top" wrapText="1"/>
    </xf>
    <xf numFmtId="0" fontId="1" fillId="0" borderId="0" xfId="2" applyFill="1"/>
    <xf numFmtId="43" fontId="1" fillId="0" borderId="0" xfId="2" quotePrefix="1" applyNumberFormat="1" applyFill="1" applyAlignment="1">
      <alignment wrapText="1"/>
    </xf>
    <xf numFmtId="14" fontId="2" fillId="0" borderId="0" xfId="2" applyNumberFormat="1" applyFont="1" applyFill="1" applyAlignment="1">
      <alignment horizontal="center"/>
    </xf>
    <xf numFmtId="165" fontId="1" fillId="0" borderId="0" xfId="2" quotePrefix="1" applyNumberFormat="1" applyFill="1" applyAlignment="1">
      <alignment wrapText="1"/>
    </xf>
    <xf numFmtId="43" fontId="1" fillId="0" borderId="0" xfId="1" applyFont="1" applyAlignment="1">
      <alignment horizontal="center"/>
    </xf>
    <xf numFmtId="43" fontId="5" fillId="0" borderId="0" xfId="1" applyFont="1" applyFill="1" applyBorder="1" applyAlignment="1">
      <alignment vertical="top" wrapText="1"/>
    </xf>
    <xf numFmtId="43" fontId="7" fillId="2" borderId="1" xfId="3" applyFont="1" applyFill="1" applyBorder="1" applyAlignment="1" applyProtection="1">
      <alignment horizontal="center" vertical="center"/>
      <protection locked="0"/>
    </xf>
    <xf numFmtId="14" fontId="7" fillId="2" borderId="1" xfId="2" applyNumberFormat="1" applyFont="1" applyFill="1" applyBorder="1" applyAlignment="1" applyProtection="1">
      <alignment horizontal="center" vertical="center"/>
      <protection locked="0"/>
    </xf>
    <xf numFmtId="1" fontId="7" fillId="2" borderId="2" xfId="2" applyNumberFormat="1" applyFont="1" applyFill="1" applyBorder="1" applyAlignment="1" applyProtection="1">
      <alignment horizontal="center" vertical="center"/>
      <protection locked="0"/>
    </xf>
    <xf numFmtId="167" fontId="7" fillId="2" borderId="1" xfId="3" applyNumberFormat="1" applyFont="1" applyFill="1" applyBorder="1" applyAlignment="1" applyProtection="1">
      <alignment horizontal="center" vertical="center"/>
      <protection locked="0"/>
    </xf>
    <xf numFmtId="0" fontId="9" fillId="0" borderId="0" xfId="2" applyFont="1"/>
    <xf numFmtId="43" fontId="10" fillId="0" borderId="0" xfId="3" applyFont="1" applyAlignment="1">
      <alignment horizontal="center"/>
    </xf>
    <xf numFmtId="14" fontId="9" fillId="0" borderId="0" xfId="2" applyNumberFormat="1" applyFont="1" applyAlignment="1">
      <alignment horizontal="center"/>
    </xf>
    <xf numFmtId="1" fontId="10" fillId="0" borderId="0" xfId="3" applyNumberFormat="1" applyFont="1" applyAlignment="1">
      <alignment horizontal="center"/>
    </xf>
    <xf numFmtId="4" fontId="9" fillId="0" borderId="0" xfId="2" quotePrefix="1" applyNumberFormat="1" applyFont="1" applyAlignment="1">
      <alignment wrapText="1"/>
    </xf>
    <xf numFmtId="43" fontId="9" fillId="0" borderId="0" xfId="2" quotePrefix="1" applyNumberFormat="1" applyFont="1" applyAlignment="1">
      <alignment wrapText="1"/>
    </xf>
    <xf numFmtId="2" fontId="11" fillId="0" borderId="0" xfId="1" applyNumberFormat="1" applyFont="1" applyFill="1" applyBorder="1" applyAlignment="1">
      <alignment horizontal="right" vertical="top" wrapText="1"/>
    </xf>
    <xf numFmtId="164" fontId="12" fillId="0" borderId="0" xfId="0" applyNumberFormat="1" applyFont="1" applyFill="1" applyBorder="1" applyAlignment="1">
      <alignment horizontal="center" vertical="top" shrinkToFit="1"/>
    </xf>
    <xf numFmtId="14" fontId="8" fillId="0" borderId="0" xfId="2" applyNumberFormat="1" applyFont="1" applyFill="1" applyAlignment="1">
      <alignment horizontal="center"/>
    </xf>
    <xf numFmtId="1" fontId="10" fillId="0" borderId="0" xfId="3" applyNumberFormat="1" applyFont="1" applyFill="1" applyAlignment="1">
      <alignment horizontal="center"/>
    </xf>
    <xf numFmtId="4" fontId="9" fillId="0" borderId="0" xfId="2" applyNumberFormat="1" applyFont="1" applyFill="1"/>
    <xf numFmtId="0" fontId="11" fillId="0" borderId="0" xfId="0" applyNumberFormat="1" applyFont="1" applyFill="1" applyBorder="1" applyAlignment="1">
      <alignment horizontal="right" vertical="top" wrapText="1"/>
    </xf>
    <xf numFmtId="165" fontId="9" fillId="0" borderId="0" xfId="2" quotePrefix="1" applyNumberFormat="1" applyFont="1" applyFill="1" applyAlignment="1">
      <alignment wrapText="1"/>
    </xf>
    <xf numFmtId="43" fontId="9" fillId="0" borderId="0" xfId="2" quotePrefix="1" applyNumberFormat="1" applyFont="1" applyFill="1" applyAlignment="1">
      <alignment wrapText="1"/>
    </xf>
    <xf numFmtId="0" fontId="9" fillId="0" borderId="0" xfId="2" applyFont="1" applyFill="1"/>
    <xf numFmtId="43" fontId="9" fillId="3" borderId="0" xfId="1" quotePrefix="1" applyFont="1" applyFill="1" applyAlignment="1">
      <alignment wrapText="1"/>
    </xf>
    <xf numFmtId="43" fontId="11" fillId="0" borderId="0" xfId="1" applyFont="1" applyFill="1" applyBorder="1" applyAlignment="1">
      <alignment vertical="top" wrapText="1"/>
    </xf>
    <xf numFmtId="43" fontId="7" fillId="2" borderId="1" xfId="3" applyFont="1" applyFill="1" applyBorder="1" applyAlignment="1" applyProtection="1">
      <alignment horizontal="center" vertical="center" wrapText="1"/>
      <protection locked="0"/>
    </xf>
    <xf numFmtId="43" fontId="13" fillId="3" borderId="0" xfId="1" quotePrefix="1" applyFont="1" applyFill="1" applyAlignment="1">
      <alignment wrapText="1"/>
    </xf>
    <xf numFmtId="43" fontId="13" fillId="0" borderId="0" xfId="2" quotePrefix="1" applyNumberFormat="1" applyFont="1" applyFill="1" applyAlignment="1">
      <alignment wrapText="1"/>
    </xf>
    <xf numFmtId="169" fontId="10" fillId="0" borderId="0" xfId="1" applyNumberFormat="1" applyFont="1" applyFill="1" applyAlignment="1">
      <alignment horizontal="center"/>
    </xf>
    <xf numFmtId="169" fontId="0" fillId="0" borderId="0" xfId="1" applyNumberFormat="1" applyFont="1" applyFill="1" applyAlignment="1">
      <alignment horizontal="center"/>
    </xf>
    <xf numFmtId="14" fontId="14" fillId="0" borderId="0" xfId="2" applyNumberFormat="1" applyFont="1" applyFill="1" applyAlignment="1">
      <alignment horizontal="center"/>
    </xf>
    <xf numFmtId="0" fontId="8" fillId="0" borderId="0" xfId="2" applyFont="1" applyFill="1"/>
    <xf numFmtId="43" fontId="11" fillId="4" borderId="0" xfId="1" applyFont="1" applyFill="1" applyBorder="1" applyAlignment="1">
      <alignment vertical="top" wrapText="1"/>
    </xf>
    <xf numFmtId="164" fontId="12" fillId="4" borderId="0" xfId="0" applyNumberFormat="1" applyFont="1" applyFill="1" applyBorder="1" applyAlignment="1">
      <alignment horizontal="center" vertical="top" shrinkToFit="1"/>
    </xf>
    <xf numFmtId="14" fontId="14" fillId="4" borderId="0" xfId="2" applyNumberFormat="1" applyFont="1" applyFill="1" applyAlignment="1">
      <alignment horizontal="center"/>
    </xf>
    <xf numFmtId="169" fontId="10" fillId="4" borderId="0" xfId="1" applyNumberFormat="1" applyFont="1" applyFill="1" applyAlignment="1">
      <alignment horizontal="center"/>
    </xf>
    <xf numFmtId="14" fontId="9" fillId="0" borderId="3" xfId="2" applyNumberFormat="1" applyFont="1" applyFill="1" applyBorder="1" applyAlignment="1">
      <alignment horizontal="center" vertical="center"/>
    </xf>
    <xf numFmtId="0" fontId="11" fillId="4" borderId="3" xfId="0" applyNumberFormat="1" applyFont="1" applyFill="1" applyBorder="1" applyAlignment="1">
      <alignment horizontal="center" vertical="top" wrapText="1"/>
    </xf>
    <xf numFmtId="165" fontId="9" fillId="3" borderId="3" xfId="2" quotePrefix="1" applyNumberFormat="1" applyFont="1" applyFill="1" applyBorder="1" applyAlignment="1">
      <alignment horizontal="center" wrapText="1"/>
    </xf>
    <xf numFmtId="0" fontId="15" fillId="0" borderId="0" xfId="2" applyFont="1" applyFill="1"/>
    <xf numFmtId="169" fontId="11" fillId="4" borderId="0" xfId="1" applyNumberFormat="1" applyFont="1" applyFill="1" applyBorder="1" applyAlignment="1">
      <alignment horizontal="right" vertical="center" wrapText="1"/>
    </xf>
  </cellXfs>
  <cellStyles count="4">
    <cellStyle name="Milliers" xfId="1" builtinId="3"/>
    <cellStyle name="Milliers 2" xfId="3" xr:uid="{5339F669-71C1-4676-A1A7-8B6602FECB16}"/>
    <cellStyle name="Normal" xfId="0" builtinId="0"/>
    <cellStyle name="Normal 2" xfId="2" xr:uid="{E4BCAF1E-9469-4131-828F-2B1038B10E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ichel\AppData\Local\Temp\Copie%20de%20suivi%20A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s règles et légende"/>
      <sheetName val="Suivi AO"/>
      <sheetName val="VA prévisionnelle"/>
      <sheetName val="Graphique BE MECA"/>
      <sheetName val="Graphique MDP"/>
      <sheetName val="Graphique Calcul"/>
      <sheetName val="Graphique Automatisme"/>
      <sheetName val="Graphique Intégration"/>
      <sheetName val="Graphique général en %"/>
      <sheetName val="Graphique général en volume"/>
    </sheetNames>
    <sheetDataSet>
      <sheetData sheetId="0">
        <row r="3">
          <cell r="N3" t="str">
            <v>ABS</v>
          </cell>
          <cell r="P3" t="str">
            <v>Xbe</v>
          </cell>
          <cell r="R3" t="str">
            <v>Acces &amp; aménagement de poste</v>
          </cell>
          <cell r="T3" t="str">
            <v>oui</v>
          </cell>
          <cell r="V3">
            <v>0.1</v>
          </cell>
          <cell r="X3" t="str">
            <v>ACTIS</v>
          </cell>
        </row>
        <row r="4">
          <cell r="L4" t="str">
            <v>En attente</v>
          </cell>
          <cell r="N4" t="str">
            <v>ADM</v>
          </cell>
          <cell r="P4" t="str">
            <v>Xbx</v>
          </cell>
          <cell r="R4" t="str">
            <v>Chariot</v>
          </cell>
          <cell r="T4" t="str">
            <v>non</v>
          </cell>
          <cell r="V4">
            <v>0.5</v>
          </cell>
          <cell r="X4" t="str">
            <v xml:space="preserve">AERO CONSEIL </v>
          </cell>
        </row>
        <row r="5">
          <cell r="L5" t="str">
            <v>A Chiffrer</v>
          </cell>
          <cell r="N5" t="str">
            <v>AFU</v>
          </cell>
          <cell r="P5" t="str">
            <v>Xbx</v>
          </cell>
          <cell r="R5" t="str">
            <v>Emboutissage</v>
          </cell>
          <cell r="V5">
            <v>0.9</v>
          </cell>
          <cell r="X5" t="str">
            <v>AGENCE ITER FRANCE</v>
          </cell>
        </row>
        <row r="6">
          <cell r="L6" t="str">
            <v>Négo</v>
          </cell>
          <cell r="N6" t="str">
            <v>DBO</v>
          </cell>
          <cell r="P6" t="str">
            <v>Xfi</v>
          </cell>
          <cell r="R6" t="str">
            <v>Etude</v>
          </cell>
          <cell r="X6" t="str">
            <v>AGORA</v>
          </cell>
        </row>
        <row r="7">
          <cell r="L7" t="str">
            <v>Révision</v>
          </cell>
          <cell r="N7" t="str">
            <v>DLC</v>
          </cell>
          <cell r="P7" t="str">
            <v>Xfy</v>
          </cell>
          <cell r="R7" t="str">
            <v>Formage</v>
          </cell>
          <cell r="X7" t="str">
            <v>AIRBUS</v>
          </cell>
        </row>
        <row r="8">
          <cell r="L8" t="str">
            <v>Annulé</v>
          </cell>
          <cell r="N8" t="str">
            <v>ELO</v>
          </cell>
          <cell r="P8" t="str">
            <v>Xma</v>
          </cell>
          <cell r="R8" t="str">
            <v>Ilot robotisé</v>
          </cell>
          <cell r="X8" t="str">
            <v>AIRBUS ALLEMAGNE</v>
          </cell>
        </row>
        <row r="9">
          <cell r="L9" t="str">
            <v>Perdu</v>
          </cell>
          <cell r="N9" t="str">
            <v>ENI</v>
          </cell>
          <cell r="P9" t="str">
            <v>Xpa</v>
          </cell>
          <cell r="R9" t="str">
            <v>Outillage de fabrication piece composite</v>
          </cell>
          <cell r="X9" t="str">
            <v>AIRBUS HAMBURG</v>
          </cell>
        </row>
        <row r="10">
          <cell r="L10" t="str">
            <v>Commande</v>
          </cell>
          <cell r="N10" t="str">
            <v>GHE</v>
          </cell>
          <cell r="P10" t="str">
            <v>Xre</v>
          </cell>
          <cell r="R10" t="str">
            <v>Outillage de montage assemblage et contrôle</v>
          </cell>
          <cell r="X10" t="str">
            <v>Airbus Helicopters La Courneuve</v>
          </cell>
        </row>
        <row r="11">
          <cell r="L11" t="str">
            <v>Décliné</v>
          </cell>
          <cell r="N11" t="str">
            <v>JCA</v>
          </cell>
          <cell r="P11" t="str">
            <v>Xro</v>
          </cell>
          <cell r="R11" t="str">
            <v>Outillage de perçage</v>
          </cell>
          <cell r="X11" t="str">
            <v>Airbus Helicopters Labogir</v>
          </cell>
        </row>
        <row r="12">
          <cell r="N12" t="str">
            <v>JDO</v>
          </cell>
          <cell r="P12" t="str">
            <v>Xsn</v>
          </cell>
          <cell r="R12" t="str">
            <v>Outillzge en composite</v>
          </cell>
          <cell r="X12" t="str">
            <v>Airbus Helicopters Marignane</v>
          </cell>
        </row>
        <row r="13">
          <cell r="N13" t="str">
            <v>JHU</v>
          </cell>
          <cell r="P13" t="str">
            <v>Xto</v>
          </cell>
          <cell r="R13" t="str">
            <v xml:space="preserve">Palonnier et accessoire de levage </v>
          </cell>
          <cell r="X13" t="str">
            <v>AIRBUS NANTES</v>
          </cell>
        </row>
        <row r="14">
          <cell r="N14" t="str">
            <v>JMA</v>
          </cell>
          <cell r="P14" t="str">
            <v>Xus</v>
          </cell>
          <cell r="R14" t="str">
            <v>Praticable zone de travail / charpente</v>
          </cell>
          <cell r="X14" t="str">
            <v>AIRBUS SPAIN</v>
          </cell>
        </row>
        <row r="15">
          <cell r="N15" t="str">
            <v>LAL</v>
          </cell>
          <cell r="R15" t="str">
            <v>Protection</v>
          </cell>
          <cell r="X15" t="str">
            <v>AIRBUS SAINT NAZAIRE</v>
          </cell>
        </row>
        <row r="16">
          <cell r="N16" t="str">
            <v>LDR</v>
          </cell>
          <cell r="R16" t="str">
            <v>Structure mecano soude avec reprise d'usinage après soudage</v>
          </cell>
          <cell r="X16" t="str">
            <v>AIRBUS TOULOUSE ST ELOI</v>
          </cell>
        </row>
        <row r="17">
          <cell r="N17" t="str">
            <v>LFE</v>
          </cell>
          <cell r="R17" t="str">
            <v>Structure mecano soude tubulaire</v>
          </cell>
          <cell r="X17" t="str">
            <v>AIRBUS TOULOUSE</v>
          </cell>
        </row>
        <row r="18">
          <cell r="N18" t="str">
            <v>LMA</v>
          </cell>
          <cell r="R18" t="str">
            <v>Usinage</v>
          </cell>
          <cell r="X18" t="str">
            <v>AIRBUS UK</v>
          </cell>
        </row>
        <row r="19">
          <cell r="N19" t="str">
            <v>LPR</v>
          </cell>
          <cell r="R19" t="str">
            <v>Valise - Panoplie</v>
          </cell>
          <cell r="X19" t="str">
            <v>AIRCELLE COLOMIERS</v>
          </cell>
        </row>
        <row r="20">
          <cell r="N20" t="str">
            <v>NRE</v>
          </cell>
          <cell r="X20" t="str">
            <v>AIRCELLE LE HAVRE</v>
          </cell>
        </row>
        <row r="21">
          <cell r="N21" t="str">
            <v>NRO</v>
          </cell>
          <cell r="X21" t="str">
            <v>AIRCELLE TOULOUSE</v>
          </cell>
        </row>
        <row r="22">
          <cell r="N22" t="str">
            <v>PBR</v>
          </cell>
          <cell r="X22" t="str">
            <v>ALSTOM BELFORT</v>
          </cell>
        </row>
        <row r="23">
          <cell r="N23" t="str">
            <v>PMN</v>
          </cell>
          <cell r="X23" t="str">
            <v>ALSTOM HYDRO</v>
          </cell>
        </row>
        <row r="24">
          <cell r="N24" t="str">
            <v>RCO</v>
          </cell>
          <cell r="X24" t="str">
            <v>ALSTOM POWER BELFORT</v>
          </cell>
        </row>
        <row r="25">
          <cell r="N25" t="str">
            <v>RCS</v>
          </cell>
          <cell r="X25" t="str">
            <v>ALSTOM WIND</v>
          </cell>
        </row>
        <row r="26">
          <cell r="N26" t="str">
            <v>RMU</v>
          </cell>
          <cell r="X26" t="str">
            <v>ANDRA</v>
          </cell>
        </row>
        <row r="27">
          <cell r="N27" t="str">
            <v>SDO</v>
          </cell>
          <cell r="X27" t="str">
            <v>ATELIER MAURY</v>
          </cell>
        </row>
        <row r="28">
          <cell r="N28" t="str">
            <v>SGR</v>
          </cell>
          <cell r="X28" t="str">
            <v>BOUYGUES</v>
          </cell>
        </row>
        <row r="29">
          <cell r="N29" t="str">
            <v>YAL</v>
          </cell>
          <cell r="X29" t="str">
            <v>CEA Bryères le chatel</v>
          </cell>
        </row>
        <row r="30">
          <cell r="X30" t="str">
            <v>CEA DAM</v>
          </cell>
        </row>
        <row r="31">
          <cell r="X31" t="str">
            <v>CEA LE RIPAULT</v>
          </cell>
        </row>
        <row r="32">
          <cell r="X32" t="str">
            <v>CHASSINT</v>
          </cell>
        </row>
        <row r="33">
          <cell r="X33" t="str">
            <v>CLEMESSY</v>
          </cell>
        </row>
        <row r="34">
          <cell r="X34" t="str">
            <v>CNES TOULOUSE</v>
          </cell>
        </row>
        <row r="35">
          <cell r="X35" t="str">
            <v>CNIM</v>
          </cell>
        </row>
        <row r="36">
          <cell r="X36" t="str">
            <v>CNRS</v>
          </cell>
        </row>
        <row r="37">
          <cell r="X37" t="str">
            <v>CNRS/IRAP</v>
          </cell>
        </row>
        <row r="38">
          <cell r="X38" t="str">
            <v>CNRS/LISA</v>
          </cell>
        </row>
        <row r="39">
          <cell r="X39" t="str">
            <v>COCA</v>
          </cell>
        </row>
        <row r="40">
          <cell r="X40" t="str">
            <v xml:space="preserve">COMEX NUCLEAIRE </v>
          </cell>
        </row>
        <row r="41">
          <cell r="X41" t="str">
            <v>COMI SERVICE</v>
          </cell>
        </row>
        <row r="42">
          <cell r="X42" t="str">
            <v>DASSAULT ARGENTEUIL</v>
          </cell>
        </row>
        <row r="43">
          <cell r="X43" t="str">
            <v>DASSAULT BIARRITZ</v>
          </cell>
        </row>
        <row r="44">
          <cell r="X44" t="str">
            <v>DASSAULT MARTIGNAS</v>
          </cell>
        </row>
        <row r="45">
          <cell r="X45" t="str">
            <v>DASSAULT MERIGNAC</v>
          </cell>
        </row>
        <row r="46">
          <cell r="X46" t="str">
            <v>DCNS</v>
          </cell>
        </row>
        <row r="47">
          <cell r="X47" t="str">
            <v>DGA ISTRES</v>
          </cell>
        </row>
        <row r="48">
          <cell r="X48" t="str">
            <v>DGA TH</v>
          </cell>
        </row>
        <row r="49">
          <cell r="X49" t="str">
            <v>EDF TRICASTIN</v>
          </cell>
        </row>
        <row r="50">
          <cell r="X50" t="str">
            <v>ELTA</v>
          </cell>
        </row>
        <row r="51">
          <cell r="X51" t="str">
            <v>ENSA</v>
          </cell>
        </row>
        <row r="52">
          <cell r="X52" t="str">
            <v>ERI (VENTANA)</v>
          </cell>
        </row>
        <row r="53">
          <cell r="X53" t="str">
            <v>FAMAT</v>
          </cell>
        </row>
        <row r="54">
          <cell r="X54" t="str">
            <v>GE</v>
          </cell>
        </row>
        <row r="55">
          <cell r="X55" t="str">
            <v>GE Nancy</v>
          </cell>
        </row>
        <row r="56">
          <cell r="X56" t="str">
            <v>GECI</v>
          </cell>
        </row>
        <row r="57">
          <cell r="X57" t="str">
            <v>GEE</v>
          </cell>
        </row>
        <row r="58">
          <cell r="X58" t="str">
            <v>GEE Nancy</v>
          </cell>
        </row>
        <row r="59">
          <cell r="X59" t="str">
            <v>HERAKLES</v>
          </cell>
        </row>
        <row r="60">
          <cell r="X60" t="str">
            <v>INTE SPACE</v>
          </cell>
        </row>
        <row r="61">
          <cell r="X61" t="str">
            <v>IRAP</v>
          </cell>
        </row>
        <row r="62">
          <cell r="X62" t="str">
            <v>IRT SAINT EXUPERY</v>
          </cell>
        </row>
        <row r="63">
          <cell r="X63" t="str">
            <v>JOSEPH PARIS</v>
          </cell>
        </row>
        <row r="64">
          <cell r="X64" t="str">
            <v>KNAUF</v>
          </cell>
        </row>
        <row r="65">
          <cell r="X65" t="str">
            <v>LA TOULOUSAINE</v>
          </cell>
        </row>
        <row r="66">
          <cell r="X66" t="str">
            <v>LACROIX DEFENSE</v>
          </cell>
        </row>
        <row r="67">
          <cell r="X67" t="str">
            <v>LAUDE</v>
          </cell>
        </row>
        <row r="68">
          <cell r="X68" t="str">
            <v>LISI</v>
          </cell>
        </row>
        <row r="69">
          <cell r="X69" t="str">
            <v>MBDA</v>
          </cell>
        </row>
        <row r="70">
          <cell r="X70" t="str">
            <v>MBDA ( SSD)</v>
          </cell>
        </row>
        <row r="71">
          <cell r="X71" t="str">
            <v>MESSIER BIDOS</v>
          </cell>
        </row>
        <row r="72">
          <cell r="X72" t="str">
            <v>MESSIER DOWTY BUGATTI</v>
          </cell>
        </row>
        <row r="73">
          <cell r="X73" t="str">
            <v>MESSIER MOLSHEIM</v>
          </cell>
        </row>
        <row r="74">
          <cell r="X74" t="str">
            <v>NATAIS</v>
          </cell>
        </row>
        <row r="75">
          <cell r="X75" t="str">
            <v>NEXTER</v>
          </cell>
        </row>
        <row r="76">
          <cell r="X76" t="str">
            <v>ONERA MODANE AVRIEUX</v>
          </cell>
        </row>
        <row r="77">
          <cell r="X77" t="str">
            <v>REEL</v>
          </cell>
        </row>
        <row r="78">
          <cell r="X78" t="str">
            <v>ROXEL</v>
          </cell>
        </row>
        <row r="79">
          <cell r="X79" t="str">
            <v>SAFRAN SLCA</v>
          </cell>
        </row>
        <row r="80">
          <cell r="X80" t="str">
            <v>SAGEM</v>
          </cell>
        </row>
        <row r="81">
          <cell r="X81" t="str">
            <v>SEFEE</v>
          </cell>
        </row>
        <row r="82">
          <cell r="X82" t="str">
            <v>SERCEL</v>
          </cell>
        </row>
        <row r="83">
          <cell r="X83" t="str">
            <v>SIEMENS</v>
          </cell>
        </row>
        <row r="84">
          <cell r="X84" t="str">
            <v>SNECMA CHATELLERAULT</v>
          </cell>
        </row>
        <row r="85">
          <cell r="X85" t="str">
            <v>SNECMA CHINE</v>
          </cell>
        </row>
        <row r="86">
          <cell r="X86" t="str">
            <v>SNECMA CORBEIL</v>
          </cell>
        </row>
        <row r="87">
          <cell r="X87" t="str">
            <v>SNECMA GENNEVILLIERS</v>
          </cell>
        </row>
        <row r="88">
          <cell r="X88" t="str">
            <v>SNECMA LE CREUSOT</v>
          </cell>
        </row>
        <row r="89">
          <cell r="X89" t="str">
            <v>SNECMA SEP</v>
          </cell>
        </row>
        <row r="90">
          <cell r="X90" t="str">
            <v>Snecma St-QUENTIN</v>
          </cell>
        </row>
        <row r="91">
          <cell r="X91" t="str">
            <v>Snecma SUZHOU</v>
          </cell>
        </row>
        <row r="92">
          <cell r="X92" t="str">
            <v>SNECMA VERNON</v>
          </cell>
        </row>
        <row r="93">
          <cell r="X93" t="str">
            <v>SNECMA VILLAROCHE</v>
          </cell>
        </row>
        <row r="94">
          <cell r="X94" t="str">
            <v>SOFRANCE</v>
          </cell>
        </row>
        <row r="95">
          <cell r="X95" t="str">
            <v>SONOVISION ALLEMAGNE</v>
          </cell>
        </row>
        <row r="96">
          <cell r="X96" t="str">
            <v>SONOVISION UK</v>
          </cell>
        </row>
        <row r="97">
          <cell r="X97" t="str">
            <v>STTS</v>
          </cell>
        </row>
        <row r="98">
          <cell r="X98" t="str">
            <v>TECHNAL</v>
          </cell>
        </row>
        <row r="99">
          <cell r="X99" t="str">
            <v>TECHNOFAN</v>
          </cell>
        </row>
        <row r="100">
          <cell r="X100" t="str">
            <v>TEXELIS</v>
          </cell>
        </row>
        <row r="101">
          <cell r="X101" t="str">
            <v>TURBOMECA BORDES</v>
          </cell>
        </row>
        <row r="102">
          <cell r="X102" t="str">
            <v>UNITHER</v>
          </cell>
        </row>
        <row r="103">
          <cell r="X103" t="str">
            <v>XAE</v>
          </cell>
        </row>
        <row r="104">
          <cell r="X104" t="str">
            <v>Xro</v>
          </cell>
        </row>
        <row r="105">
          <cell r="X105" t="str">
            <v>ZODIAC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4D8E5-19EB-40E2-B235-D0E91D1F62C6}">
  <sheetPr>
    <pageSetUpPr fitToPage="1"/>
  </sheetPr>
  <dimension ref="A1:U12"/>
  <sheetViews>
    <sheetView tabSelected="1" zoomScale="85" zoomScaleNormal="85" workbookViewId="0">
      <pane xSplit="5" ySplit="3" topLeftCell="K4" activePane="bottomRight" state="frozen"/>
      <selection pane="topRight" activeCell="F1" sqref="F1"/>
      <selection pane="bottomLeft" activeCell="A4" sqref="A4"/>
      <selection pane="bottomRight" activeCell="B6" sqref="B6"/>
    </sheetView>
  </sheetViews>
  <sheetFormatPr baseColWidth="10" defaultRowHeight="15" x14ac:dyDescent="0.25"/>
  <cols>
    <col min="1" max="1" width="30.83203125" style="3" customWidth="1"/>
    <col min="2" max="2" width="18.6640625" style="2" customWidth="1"/>
    <col min="3" max="4" width="17.6640625" style="1" customWidth="1"/>
    <col min="5" max="5" width="17.6640625" style="4" customWidth="1"/>
    <col min="6" max="6" width="13.1640625" style="3" customWidth="1"/>
    <col min="7" max="7" width="32.1640625" style="3" bestFit="1" customWidth="1"/>
    <col min="8" max="19" width="15.83203125" style="3" bestFit="1" customWidth="1"/>
    <col min="20" max="20" width="23.6640625" style="3" bestFit="1" customWidth="1"/>
    <col min="21" max="21" width="36.5" style="3" bestFit="1" customWidth="1"/>
    <col min="22" max="16384" width="12" style="3"/>
  </cols>
  <sheetData>
    <row r="1" spans="1:21" x14ac:dyDescent="0.25">
      <c r="F1" s="5"/>
      <c r="G1" s="6"/>
    </row>
    <row r="2" spans="1:21" s="20" customFormat="1" ht="30" x14ac:dyDescent="0.25">
      <c r="B2" s="16" t="s">
        <v>2</v>
      </c>
      <c r="C2" s="17" t="s">
        <v>0</v>
      </c>
      <c r="D2" s="17" t="s">
        <v>1</v>
      </c>
      <c r="E2" s="18" t="s">
        <v>4</v>
      </c>
      <c r="F2" s="48"/>
      <c r="G2" s="37" t="s">
        <v>11</v>
      </c>
      <c r="H2" s="19">
        <v>43131</v>
      </c>
      <c r="I2" s="19">
        <v>43159</v>
      </c>
      <c r="J2" s="19">
        <v>43190</v>
      </c>
      <c r="K2" s="19">
        <v>43220</v>
      </c>
      <c r="L2" s="19">
        <v>43251</v>
      </c>
      <c r="M2" s="19">
        <v>43281</v>
      </c>
      <c r="N2" s="19">
        <v>43312</v>
      </c>
      <c r="O2" s="19">
        <v>43343</v>
      </c>
      <c r="P2" s="19">
        <v>43373</v>
      </c>
      <c r="Q2" s="19">
        <v>43404</v>
      </c>
      <c r="R2" s="19">
        <v>43434</v>
      </c>
      <c r="S2" s="19">
        <v>43465</v>
      </c>
      <c r="T2" s="16" t="s">
        <v>3</v>
      </c>
    </row>
    <row r="3" spans="1:21" s="20" customFormat="1" ht="15.75" x14ac:dyDescent="0.25">
      <c r="B3" s="21"/>
      <c r="C3" s="22"/>
      <c r="D3" s="22"/>
      <c r="E3" s="23"/>
      <c r="F3" s="24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</row>
    <row r="4" spans="1:21" s="34" customFormat="1" ht="15.75" x14ac:dyDescent="0.25">
      <c r="B4" s="26"/>
      <c r="C4" s="27"/>
      <c r="D4" s="28"/>
      <c r="E4" s="29"/>
      <c r="F4" s="30"/>
      <c r="G4" s="31"/>
      <c r="H4" s="32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</row>
    <row r="5" spans="1:21" s="34" customFormat="1" ht="31.5" x14ac:dyDescent="0.25">
      <c r="B5" s="49" t="s">
        <v>10</v>
      </c>
      <c r="C5" s="27"/>
      <c r="D5" s="28"/>
      <c r="E5" s="29"/>
      <c r="F5" s="30"/>
      <c r="H5" s="50" t="s">
        <v>9</v>
      </c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</row>
    <row r="6" spans="1:21" s="34" customFormat="1" ht="15.75" x14ac:dyDescent="0.25">
      <c r="A6" s="51" t="s">
        <v>5</v>
      </c>
      <c r="B6" s="44">
        <v>2000</v>
      </c>
      <c r="C6" s="45">
        <v>42287</v>
      </c>
      <c r="D6" s="46">
        <f>+C6+E6</f>
        <v>43382</v>
      </c>
      <c r="E6" s="47">
        <f>3*365</f>
        <v>1095</v>
      </c>
      <c r="F6" s="30"/>
      <c r="G6" s="52">
        <v>1500</v>
      </c>
      <c r="H6" s="35">
        <f>IF(SUM($F6:G6)&lt;$B6,+(($B6/$E6)*(H$2-$C6)-SUM($F6:G6)),0)</f>
        <v>41.552511415525032</v>
      </c>
      <c r="I6" s="35">
        <f>IF(SUM($F6:H6)&lt;$B6,+(($B6/$E6)*(I$2-$C6)-SUM($F6:H6)),0)</f>
        <v>51.141552511415512</v>
      </c>
      <c r="J6" s="35">
        <f>IF(SUM($F6:I6)&lt;$B6,+(($B6/$E6)*(J$2-$C6)-SUM($F6:I6)),0)</f>
        <v>56.621004566210104</v>
      </c>
      <c r="K6" s="35">
        <f>IF(SUM($F6:J6)&lt;$B6,+(($B6/$E6)*(K$2-$C6)-SUM($F6:J6)),0)</f>
        <v>54.79452054794524</v>
      </c>
      <c r="L6" s="35">
        <f>IF(SUM($F6:K6)&lt;$B6,+(($B6/$E6)*(L$2-$C6)-SUM($F6:K6)),0)</f>
        <v>56.621004566209876</v>
      </c>
      <c r="M6" s="35">
        <f>IF(SUM($F6:L6)&lt;$B6,+(($B6/$E6)*(M$2-$C6)-SUM($F6:L6)),0)</f>
        <v>54.79452054794524</v>
      </c>
      <c r="N6" s="35">
        <f>IF(SUM($F6:M6)&lt;$B6,+(($B6/$E6)*(N$2-$C6)-SUM($F6:M6)),0)</f>
        <v>56.621004566210104</v>
      </c>
      <c r="O6" s="35">
        <f>IF(SUM($F6:N6)&lt;$B6,+(($B6/$E6)*(O$2-$C6)-SUM($F6:N6)),0)</f>
        <v>56.621004566210104</v>
      </c>
      <c r="P6" s="35">
        <f>IF(SUM($F6:O6)&lt;$B6,+(($B6/$E6)*(P$2-$C6)-SUM($F6:O6)),0)</f>
        <v>54.794520547945012</v>
      </c>
      <c r="Q6" s="35">
        <f>IF(SUM($F6:P6)&lt;$B6,+(($B6/$E6)*(Q$2-$C6)-SUM($F6:P6)),0)</f>
        <v>56.621004566210104</v>
      </c>
      <c r="R6" s="35">
        <f>IF(SUM($F6:Q6)&lt;$B6,+(($B6/$E6)*(R$2-$C6)-SUM($F6:Q6)),0)</f>
        <v>0</v>
      </c>
      <c r="S6" s="35">
        <f>IF(SUM($F6:R6)&lt;$B6,+(($B6/$E6)*(S$2-$C6)-SUM($F6:R6)),0)</f>
        <v>0</v>
      </c>
      <c r="T6" s="38">
        <f>SUM(G6:S6)</f>
        <v>2040.1826484018263</v>
      </c>
      <c r="U6" s="51" t="s">
        <v>7</v>
      </c>
    </row>
    <row r="7" spans="1:21" s="34" customFormat="1" ht="15.75" x14ac:dyDescent="0.25">
      <c r="B7" s="36"/>
      <c r="C7" s="27"/>
      <c r="D7" s="42"/>
      <c r="E7" s="40"/>
      <c r="F7" s="30"/>
      <c r="G7" s="31"/>
      <c r="H7" s="32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9"/>
    </row>
    <row r="8" spans="1:21" s="34" customFormat="1" ht="15.75" x14ac:dyDescent="0.25">
      <c r="B8" s="36"/>
      <c r="C8" s="27"/>
      <c r="D8" s="42"/>
      <c r="E8" s="40"/>
      <c r="F8" s="30"/>
      <c r="H8" s="32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9"/>
    </row>
    <row r="9" spans="1:21" s="34" customFormat="1" ht="15.75" x14ac:dyDescent="0.25">
      <c r="A9" s="51" t="s">
        <v>6</v>
      </c>
      <c r="B9" s="44">
        <v>2000</v>
      </c>
      <c r="C9" s="45">
        <v>42287</v>
      </c>
      <c r="D9" s="46">
        <f>+C9+E9</f>
        <v>43382</v>
      </c>
      <c r="E9" s="47">
        <f>3*365</f>
        <v>1095</v>
      </c>
      <c r="F9" s="30"/>
      <c r="G9" s="52">
        <v>1500</v>
      </c>
      <c r="H9" s="35">
        <f>MAX(IF(($B9-SUM($F9:G9))&gt;($B9/$E9*30),+(($B9/$E9)*(H$2-$C9)-SUM($F9:G9)),+B9-SUM($F9:G9)),0)</f>
        <v>41.552511415525032</v>
      </c>
      <c r="I9" s="35">
        <f>MAX(IF(($B9-SUM($F9:H9))&gt;($B9/$E9*30),+(($B9/$E9)*(I$2-$C9)-SUM($F9:H9)),+C9-SUM($F9:H9)),0)</f>
        <v>51.141552511415512</v>
      </c>
      <c r="J9" s="35">
        <f>MAX(IF(($B9-SUM($F9:I9))&gt;($B9/$E9*30),+(($B9/$E9)*(J$2-$C9)-SUM($F9:I9)),+D9-SUM($F9:I9)),0)</f>
        <v>56.621004566210104</v>
      </c>
      <c r="K9" s="35">
        <f>MAX(IF(($B9-SUM($F9:J9))&gt;($B9/$E9*30),+(($B9/$E9)*(K$2-$C9)-SUM($F9:J9)),+E9-SUM($F9:J9)),0)</f>
        <v>54.79452054794524</v>
      </c>
      <c r="L9" s="35">
        <f>MAX(IF(($B9-SUM($F9:K9))&gt;($B9/$E9*30),+(($B9/$E9)*(L$2-$C9)-SUM($F9:K9)),+#REF!-SUM($F9:K9)),0)</f>
        <v>56.621004566209876</v>
      </c>
      <c r="M9" s="35">
        <f>MAX(IF(($B9-SUM($F9:L9))&gt;($B9/$E9*30),+(($B9/$E9)*(M$2-$C9)-SUM($F9:L9)),+F9-SUM($F9:L9)),0)</f>
        <v>54.79452054794524</v>
      </c>
      <c r="N9" s="35">
        <f>MAX(IF(($B9-SUM($F9:M9))&gt;($B9/$E9*30),+(($B9/$E9)*(N$2-$C9)-SUM($F9:M9)),+G9-SUM($F9:M9)),0)</f>
        <v>56.621004566210104</v>
      </c>
      <c r="O9" s="35">
        <f>MAX(IF(($B9-SUM($F9:N9))&gt;($B9/$E9*30),+(($B9/$E9)*(O$2-$C9)-SUM($F9:N9)),+H9-SUM($F9:N9)),0)</f>
        <v>56.621004566210104</v>
      </c>
      <c r="P9" s="35">
        <f>MAX(IF(($B9-SUM($F9:O9))&gt;($B9/$E9*30),+(($B9/$E9)*(P$2-$C9)-SUM($F9:O9)),+I9-SUM($F9:O9)),0)</f>
        <v>54.794520547945012</v>
      </c>
      <c r="Q9" s="35">
        <f>MAX(IF(($B9-SUM($F9:P9))&gt;($B9/$E9*30),+(($B9/$E9)*(Q$2-$C9)-SUM($F9:P9)),+J9-SUM($F9:P9)),0)</f>
        <v>0</v>
      </c>
      <c r="R9" s="35">
        <f>MAX(IF(($B9-SUM($F9:Q9))&gt;($B9/$E9*30),+(($B9/$E9)*(R$2-$C9)-SUM($F9:Q9)),+K9-SUM($F9:Q9)),0)</f>
        <v>0</v>
      </c>
      <c r="S9" s="35">
        <f>MAX(IF(($B9-SUM($F9:R9))&gt;($B9/$E9*30),+(($B9/$E9)*(S$2-$C9)-SUM($F9:R9)),+L9-SUM($F9:R9)),0)</f>
        <v>0</v>
      </c>
      <c r="T9" s="38">
        <f>SUM(G9:S9)</f>
        <v>1983.5616438356162</v>
      </c>
      <c r="U9" s="43" t="s">
        <v>8</v>
      </c>
    </row>
    <row r="10" spans="1:21" s="10" customFormat="1" x14ac:dyDescent="0.25">
      <c r="B10" s="15"/>
      <c r="C10" s="7"/>
      <c r="D10" s="12"/>
      <c r="E10" s="41"/>
      <c r="F10" s="8"/>
      <c r="G10" s="9"/>
      <c r="H10" s="13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</row>
    <row r="12" spans="1:21" x14ac:dyDescent="0.25">
      <c r="C12" s="14"/>
    </row>
  </sheetData>
  <pageMargins left="0" right="0" top="0.35433070866141736" bottom="0.15748031496062992" header="0.31496062992125984" footer="0.31496062992125984"/>
  <pageSetup paperSize="8" scale="57" fitToHeight="2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6C5939C8-88A8-4B2A-ADC2-93535F48EFE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formule</vt:lpstr>
      <vt:lpstr>formule!Impression_des_titres</vt:lpstr>
      <vt:lpstr>formule!Zone_d_impression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Herve ROBIC</dc:creator>
  <cp:lastModifiedBy>Herve ROBIC</cp:lastModifiedBy>
  <cp:lastPrinted>2018-08-22T16:23:52Z</cp:lastPrinted>
  <dcterms:created xsi:type="dcterms:W3CDTF">2018-08-22T16:01:48Z</dcterms:created>
  <dcterms:modified xsi:type="dcterms:W3CDTF">2018-08-22T16:41:20Z</dcterms:modified>
</cp:coreProperties>
</file>