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E106" i="1" l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J24" i="1"/>
  <c r="A24" i="1"/>
  <c r="J23" i="1"/>
  <c r="A23" i="1"/>
  <c r="J22" i="1"/>
  <c r="A22" i="1"/>
  <c r="J21" i="1"/>
  <c r="A21" i="1"/>
  <c r="J20" i="1"/>
  <c r="A20" i="1"/>
  <c r="J19" i="1"/>
  <c r="A19" i="1"/>
  <c r="J18" i="1"/>
  <c r="A18" i="1"/>
  <c r="J17" i="1"/>
  <c r="A17" i="1"/>
  <c r="J16" i="1"/>
  <c r="A16" i="1"/>
  <c r="J15" i="1"/>
  <c r="A15" i="1"/>
  <c r="J14" i="1"/>
  <c r="A14" i="1"/>
  <c r="J13" i="1"/>
  <c r="A13" i="1"/>
  <c r="J12" i="1"/>
  <c r="A12" i="1"/>
  <c r="J11" i="1"/>
  <c r="A11" i="1"/>
  <c r="J10" i="1"/>
  <c r="A10" i="1"/>
  <c r="J9" i="1"/>
  <c r="A9" i="1"/>
  <c r="J8" i="1"/>
  <c r="A8" i="1"/>
  <c r="J7" i="1"/>
  <c r="A7" i="1"/>
  <c r="J6" i="1"/>
  <c r="A6" i="1"/>
  <c r="J5" i="1"/>
  <c r="A5" i="1"/>
  <c r="J4" i="1"/>
  <c r="A4" i="1"/>
  <c r="J3" i="1"/>
  <c r="A3" i="1"/>
</calcChain>
</file>

<file path=xl/comments1.xml><?xml version="1.0" encoding="utf-8"?>
<comments xmlns="http://schemas.openxmlformats.org/spreadsheetml/2006/main">
  <authors>
    <author>Stéphanie ZABA</author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docs fournis par maîtrise d'ouvrage
</t>
        </r>
      </text>
    </comment>
    <comment ref="J1" authorId="0">
      <text>
        <r>
          <rPr>
            <sz val="9"/>
            <color indexed="81"/>
            <rFont val="Tahoma"/>
            <family val="2"/>
          </rPr>
          <t xml:space="preserve">docs fournis par MOA
</t>
        </r>
      </text>
    </comment>
    <comment ref="G2" authorId="0">
      <text>
        <r>
          <rPr>
            <sz val="9"/>
            <color indexed="81"/>
            <rFont val="Tahoma"/>
            <family val="2"/>
          </rPr>
          <t>méthode semi-quantitative
donner une note d'importance de l'activité pour le territoire en concertation avec la collectivité</t>
        </r>
      </text>
    </comment>
    <comment ref="P2" authorId="0">
      <text>
        <r>
          <rPr>
            <sz val="9"/>
            <color indexed="81"/>
            <rFont val="Tahoma"/>
            <family val="2"/>
          </rPr>
          <t>méthode semi-quantitative
note d'importance de l'activité pour le territoire en concertation avec la collectivité</t>
        </r>
      </text>
    </comment>
    <comment ref="F27" authorId="0">
      <text>
        <r>
          <rPr>
            <b/>
            <sz val="9"/>
            <color indexed="81"/>
            <rFont val="Tahoma"/>
            <family val="2"/>
          </rPr>
          <t>docs fournis par maîtrise d'ouvrage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8" authorId="0">
      <text>
        <r>
          <rPr>
            <sz val="9"/>
            <color indexed="81"/>
            <rFont val="Tahoma"/>
            <family val="2"/>
          </rPr>
          <t>méthode semi-quantitative
note d'importance de l'activité pour le territoire en concertation avec la collectivité</t>
        </r>
      </text>
    </comment>
  </commentList>
</comments>
</file>

<file path=xl/sharedStrings.xml><?xml version="1.0" encoding="utf-8"?>
<sst xmlns="http://schemas.openxmlformats.org/spreadsheetml/2006/main" count="145" uniqueCount="36">
  <si>
    <t>IDENTIFICATION DES SERVICES ECOSYSTEMIQUES</t>
  </si>
  <si>
    <t>(phase d'analyse théorique)</t>
  </si>
  <si>
    <t>Type d'activités</t>
  </si>
  <si>
    <t>SE associés</t>
  </si>
  <si>
    <t xml:space="preserve">Niveau de dépendance </t>
  </si>
  <si>
    <t>Impacts des activités</t>
  </si>
  <si>
    <t>SE clefs du territoire</t>
  </si>
  <si>
    <t>ecosystèmes théoriques associés</t>
  </si>
  <si>
    <t>pollinisation</t>
  </si>
  <si>
    <t>lien fort</t>
  </si>
  <si>
    <t>positif faible</t>
  </si>
  <si>
    <t>prairie fleurie</t>
  </si>
  <si>
    <t>abbatement pollution aérienne</t>
  </si>
  <si>
    <t>positif fort</t>
  </si>
  <si>
    <t>ripisylves</t>
  </si>
  <si>
    <t>maîtrise ruissellement et inondation</t>
  </si>
  <si>
    <t>négatif faible</t>
  </si>
  <si>
    <t>desservices allergie</t>
  </si>
  <si>
    <t>coupe vent</t>
  </si>
  <si>
    <t>strate arbustive</t>
  </si>
  <si>
    <t>maîtrise de l'érosion</t>
  </si>
  <si>
    <t>lien  modéré</t>
  </si>
  <si>
    <t>esthétisme</t>
  </si>
  <si>
    <t xml:space="preserve">pas de lien </t>
  </si>
  <si>
    <t>négatif fort</t>
  </si>
  <si>
    <t xml:space="preserve">faible lien </t>
  </si>
  <si>
    <t>ACTIVITES AGRICOLES</t>
  </si>
  <si>
    <t>ECONOMIQUES ET COMMERCIALES</t>
  </si>
  <si>
    <t>Types</t>
  </si>
  <si>
    <t>localisation</t>
  </si>
  <si>
    <t>superficie</t>
  </si>
  <si>
    <t>gérant</t>
  </si>
  <si>
    <t>nombre de personnes affectées</t>
  </si>
  <si>
    <t>date de construction et tendance évolutive</t>
  </si>
  <si>
    <t>note d'importance pour la collectivité</t>
  </si>
  <si>
    <t>CULTURELS ET LOISIRS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</si>
</sst>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i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CCEC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2" xfId="0" applyFill="1" applyBorder="1"/>
    <xf numFmtId="0" fontId="0" fillId="2" borderId="0" xfId="0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4" borderId="1" xfId="0" applyFill="1" applyBorder="1"/>
    <xf numFmtId="0" fontId="4" fillId="2" borderId="5" xfId="0" applyFont="1" applyFill="1" applyBorder="1"/>
    <xf numFmtId="0" fontId="5" fillId="5" borderId="1" xfId="0" applyFont="1" applyFill="1" applyBorder="1"/>
    <xf numFmtId="0" fontId="2" fillId="3" borderId="3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/>
    </xf>
    <xf numFmtId="0" fontId="1" fillId="2" borderId="13" xfId="0" applyFont="1" applyFill="1" applyBorder="1"/>
    <xf numFmtId="0" fontId="1" fillId="2" borderId="1" xfId="0" applyFont="1" applyFill="1" applyBorder="1"/>
    <xf numFmtId="0" fontId="1" fillId="2" borderId="0" xfId="0" applyFont="1" applyFill="1" applyBorder="1"/>
    <xf numFmtId="0" fontId="0" fillId="5" borderId="1" xfId="0" applyFill="1" applyBorder="1"/>
    <xf numFmtId="0" fontId="6" fillId="3" borderId="14" xfId="0" applyFont="1" applyFill="1" applyBorder="1"/>
    <xf numFmtId="0" fontId="6" fillId="2" borderId="0" xfId="0" applyFont="1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6" xfId="0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17" xfId="0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ureca.com\2EI\Base\09-Methodes-Outils-Logiciels\1-Outils-M&#233;thodes-Donn&#233;es%202EI\1-Biodiversit&#233;\Outils\diagnostic%20services%20ecosyt&#233;miques%20v1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ase 0 calage du périmètre"/>
      <sheetName val="PHASE 1 MODULE1"/>
      <sheetName val="PHASE 1 MODULE 2"/>
      <sheetName val="PHASE 1 MODULE 3"/>
      <sheetName val="données sources"/>
      <sheetName val="Feuil1"/>
    </sheetNames>
    <sheetDataSet>
      <sheetData sheetId="0">
        <row r="10">
          <cell r="A10" t="str">
            <v>agricoles</v>
          </cell>
          <cell r="B10" t="str">
            <v>élevage</v>
          </cell>
          <cell r="C10" t="str">
            <v>céréalier</v>
          </cell>
          <cell r="D10" t="str">
            <v>polyculture</v>
          </cell>
          <cell r="E10" t="str">
            <v>viticulture</v>
          </cell>
          <cell r="F10" t="str">
            <v>maraichage</v>
          </cell>
          <cell r="G10" t="str">
            <v>fruitiers</v>
          </cell>
          <cell r="H10" t="str">
            <v>céréalier</v>
          </cell>
        </row>
        <row r="11">
          <cell r="A11" t="str">
            <v>économiques</v>
          </cell>
        </row>
        <row r="12">
          <cell r="A12" t="str">
            <v>CULTURELS ET LOISIRS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94"/>
  <sheetViews>
    <sheetView tabSelected="1" topLeftCell="A22" workbookViewId="0">
      <selection activeCell="E61" sqref="E61"/>
    </sheetView>
  </sheetViews>
  <sheetFormatPr baseColWidth="10" defaultRowHeight="15" x14ac:dyDescent="0.25"/>
  <cols>
    <col min="2" max="2" width="14.5703125" customWidth="1"/>
    <col min="3" max="3" width="16.140625" customWidth="1"/>
    <col min="4" max="4" width="18.7109375" customWidth="1"/>
    <col min="5" max="5" width="40.85546875" customWidth="1"/>
    <col min="6" max="6" width="47.140625" customWidth="1"/>
  </cols>
  <sheetData>
    <row r="1" spans="1:16" ht="19.5" thickBot="1" x14ac:dyDescent="0.35">
      <c r="A1" s="16" t="s">
        <v>26</v>
      </c>
      <c r="B1" s="17"/>
      <c r="C1" s="4"/>
      <c r="D1" s="4"/>
      <c r="E1" s="4"/>
      <c r="F1" s="4"/>
      <c r="G1" s="4"/>
      <c r="H1" s="4"/>
      <c r="I1" s="4"/>
      <c r="J1" s="18" t="s">
        <v>27</v>
      </c>
      <c r="K1" s="19"/>
      <c r="L1" s="4"/>
      <c r="M1" s="4"/>
      <c r="N1" s="4"/>
      <c r="O1" s="4"/>
      <c r="P1" s="4"/>
    </row>
    <row r="2" spans="1:16" x14ac:dyDescent="0.25">
      <c r="A2" s="20" t="s">
        <v>28</v>
      </c>
      <c r="B2" s="20" t="s">
        <v>29</v>
      </c>
      <c r="C2" s="21" t="s">
        <v>30</v>
      </c>
      <c r="D2" s="21" t="s">
        <v>31</v>
      </c>
      <c r="E2" s="21" t="s">
        <v>32</v>
      </c>
      <c r="F2" s="21" t="s">
        <v>33</v>
      </c>
      <c r="G2" s="21" t="s">
        <v>34</v>
      </c>
      <c r="H2" s="22"/>
      <c r="I2" s="22"/>
      <c r="J2" s="20" t="s">
        <v>28</v>
      </c>
      <c r="K2" s="20" t="s">
        <v>29</v>
      </c>
      <c r="L2" s="21" t="s">
        <v>30</v>
      </c>
      <c r="M2" s="21" t="s">
        <v>31</v>
      </c>
      <c r="N2" s="21" t="s">
        <v>32</v>
      </c>
      <c r="O2" s="21" t="s">
        <v>33</v>
      </c>
      <c r="P2" s="21" t="s">
        <v>34</v>
      </c>
    </row>
    <row r="3" spans="1:16" x14ac:dyDescent="0.25">
      <c r="A3" s="23" t="str">
        <f>VLOOKUP('[1]Phase 0 calage du périmètre'!A$10,'[1]Phase 0 calage du périmètre'!$A$10:$O$12,2)</f>
        <v>élevage</v>
      </c>
      <c r="B3" s="2"/>
      <c r="C3" s="2"/>
      <c r="D3" s="2"/>
      <c r="E3" s="2"/>
      <c r="F3" s="2"/>
      <c r="G3" s="2"/>
      <c r="H3" s="3"/>
      <c r="I3" s="3"/>
      <c r="J3" s="23">
        <f>+VLOOKUP('[1]Phase 0 calage du périmètre'!A$11,'[1]Phase 0 calage du périmètre'!$A$10:$O$12,2)</f>
        <v>0</v>
      </c>
      <c r="K3" s="2"/>
      <c r="L3" s="2"/>
      <c r="M3" s="2"/>
      <c r="N3" s="2"/>
      <c r="O3" s="2"/>
      <c r="P3" s="2"/>
    </row>
    <row r="4" spans="1:16" x14ac:dyDescent="0.25">
      <c r="A4" s="23" t="str">
        <f>VLOOKUP('[1]Phase 0 calage du périmètre'!A$10,'[1]Phase 0 calage du périmètre'!$A$10:$O$12,3)</f>
        <v>céréalier</v>
      </c>
      <c r="B4" s="2"/>
      <c r="C4" s="2"/>
      <c r="D4" s="2"/>
      <c r="E4" s="2"/>
      <c r="F4" s="2"/>
      <c r="G4" s="2"/>
      <c r="H4" s="3"/>
      <c r="I4" s="3"/>
      <c r="J4" s="23">
        <f>+VLOOKUP('[1]Phase 0 calage du périmètre'!A$11,'[1]Phase 0 calage du périmètre'!$A$10:$O$12,3)</f>
        <v>0</v>
      </c>
      <c r="K4" s="2"/>
      <c r="L4" s="2"/>
      <c r="M4" s="2"/>
      <c r="N4" s="2"/>
      <c r="O4" s="2"/>
      <c r="P4" s="2"/>
    </row>
    <row r="5" spans="1:16" x14ac:dyDescent="0.25">
      <c r="A5" s="23" t="str">
        <f>VLOOKUP('[1]Phase 0 calage du périmètre'!A$10,'[1]Phase 0 calage du périmètre'!$A$10:$O$12,4)</f>
        <v>polyculture</v>
      </c>
      <c r="B5" s="2"/>
      <c r="C5" s="2"/>
      <c r="D5" s="2"/>
      <c r="E5" s="2"/>
      <c r="F5" s="2"/>
      <c r="G5" s="2"/>
      <c r="H5" s="3"/>
      <c r="I5" s="3"/>
      <c r="J5" s="23">
        <f>+VLOOKUP('[1]Phase 0 calage du périmètre'!A$11,'[1]Phase 0 calage du périmètre'!$A$10:$O$12,4)</f>
        <v>0</v>
      </c>
      <c r="K5" s="2"/>
      <c r="L5" s="2"/>
      <c r="M5" s="2"/>
      <c r="N5" s="2"/>
      <c r="O5" s="2"/>
      <c r="P5" s="2"/>
    </row>
    <row r="6" spans="1:16" x14ac:dyDescent="0.25">
      <c r="A6" s="23" t="str">
        <f>VLOOKUP('[1]Phase 0 calage du périmètre'!A$10,'[1]Phase 0 calage du périmètre'!$A$10:$O$12,5)</f>
        <v>viticulture</v>
      </c>
      <c r="B6" s="2"/>
      <c r="C6" s="2"/>
      <c r="D6" s="2"/>
      <c r="E6" s="2"/>
      <c r="F6" s="2"/>
      <c r="G6" s="2"/>
      <c r="H6" s="3"/>
      <c r="I6" s="3"/>
      <c r="J6" s="23">
        <f>+VLOOKUP('[1]Phase 0 calage du périmètre'!A$11,'[1]Phase 0 calage du périmètre'!$A$10:$O$12,5)</f>
        <v>0</v>
      </c>
      <c r="K6" s="2"/>
      <c r="L6" s="2"/>
      <c r="M6" s="2"/>
      <c r="N6" s="2"/>
      <c r="O6" s="2"/>
      <c r="P6" s="2"/>
    </row>
    <row r="7" spans="1:16" x14ac:dyDescent="0.25">
      <c r="A7" s="23" t="str">
        <f>VLOOKUP('[1]Phase 0 calage du périmètre'!A$10,'[1]Phase 0 calage du périmètre'!$A$10:$O$12,6)</f>
        <v>maraichage</v>
      </c>
      <c r="B7" s="2"/>
      <c r="C7" s="2"/>
      <c r="D7" s="2"/>
      <c r="E7" s="2"/>
      <c r="F7" s="2"/>
      <c r="G7" s="2"/>
      <c r="H7" s="3"/>
      <c r="I7" s="3"/>
      <c r="J7" s="23">
        <f>+VLOOKUP('[1]Phase 0 calage du périmètre'!A$11,'[1]Phase 0 calage du périmètre'!$A$10:$O$12,6)</f>
        <v>0</v>
      </c>
      <c r="K7" s="2"/>
      <c r="L7" s="2"/>
      <c r="M7" s="2"/>
      <c r="N7" s="2"/>
      <c r="O7" s="2"/>
      <c r="P7" s="2"/>
    </row>
    <row r="8" spans="1:16" x14ac:dyDescent="0.25">
      <c r="A8" s="23" t="str">
        <f>VLOOKUP('[1]Phase 0 calage du périmètre'!A$10,'[1]Phase 0 calage du périmètre'!$A$10:$O$12,7)</f>
        <v>fruitiers</v>
      </c>
      <c r="B8" s="2"/>
      <c r="C8" s="2"/>
      <c r="D8" s="2"/>
      <c r="E8" s="2"/>
      <c r="F8" s="2"/>
      <c r="G8" s="2"/>
      <c r="H8" s="3"/>
      <c r="I8" s="3"/>
      <c r="J8" s="23">
        <f>+VLOOKUP('[1]Phase 0 calage du périmètre'!A$11,'[1]Phase 0 calage du périmètre'!$A$10:$O$12,7)</f>
        <v>0</v>
      </c>
      <c r="K8" s="2"/>
      <c r="L8" s="2"/>
      <c r="M8" s="2"/>
      <c r="N8" s="2"/>
      <c r="O8" s="2"/>
      <c r="P8" s="2"/>
    </row>
    <row r="9" spans="1:16" x14ac:dyDescent="0.25">
      <c r="A9" s="23" t="str">
        <f>VLOOKUP('[1]Phase 0 calage du périmètre'!A$10,'[1]Phase 0 calage du périmètre'!$A$10:$O$12,8)</f>
        <v>céréalier</v>
      </c>
      <c r="B9" s="2"/>
      <c r="C9" s="2"/>
      <c r="D9" s="2"/>
      <c r="E9" s="2"/>
      <c r="F9" s="2"/>
      <c r="G9" s="2"/>
      <c r="H9" s="3"/>
      <c r="I9" s="3"/>
      <c r="J9" s="23">
        <f>+VLOOKUP('[1]Phase 0 calage du périmètre'!A$11,'[1]Phase 0 calage du périmètre'!$A$10:$O$12,8)</f>
        <v>0</v>
      </c>
      <c r="K9" s="2"/>
      <c r="L9" s="2"/>
      <c r="M9" s="2"/>
      <c r="N9" s="2"/>
      <c r="O9" s="2"/>
      <c r="P9" s="2"/>
    </row>
    <row r="10" spans="1:16" x14ac:dyDescent="0.25">
      <c r="A10" s="23">
        <f>VLOOKUP('[1]Phase 0 calage du périmètre'!A$10,'[1]Phase 0 calage du périmètre'!$A$10:$O$12,9)</f>
        <v>0</v>
      </c>
      <c r="B10" s="2"/>
      <c r="C10" s="2"/>
      <c r="D10" s="2"/>
      <c r="E10" s="2"/>
      <c r="F10" s="2"/>
      <c r="G10" s="2"/>
      <c r="H10" s="3"/>
      <c r="I10" s="3"/>
      <c r="J10" s="23">
        <f>+VLOOKUP('[1]Phase 0 calage du périmètre'!A$11,'[1]Phase 0 calage du périmètre'!$A$10:$O$12,9)</f>
        <v>0</v>
      </c>
      <c r="K10" s="2"/>
      <c r="L10" s="2"/>
      <c r="M10" s="2"/>
      <c r="N10" s="2"/>
      <c r="O10" s="2"/>
      <c r="P10" s="2"/>
    </row>
    <row r="11" spans="1:16" x14ac:dyDescent="0.25">
      <c r="A11" s="23">
        <f>VLOOKUP('[1]Phase 0 calage du périmètre'!A$10,'[1]Phase 0 calage du périmètre'!$A$10:$O$12,10)</f>
        <v>0</v>
      </c>
      <c r="B11" s="2"/>
      <c r="C11" s="2"/>
      <c r="D11" s="2"/>
      <c r="E11" s="2"/>
      <c r="F11" s="2"/>
      <c r="G11" s="2"/>
      <c r="H11" s="3"/>
      <c r="I11" s="3"/>
      <c r="J11" s="23">
        <f>+VLOOKUP('[1]Phase 0 calage du périmètre'!A$11,'[1]Phase 0 calage du périmètre'!$A$10:$O$12,10)</f>
        <v>0</v>
      </c>
      <c r="K11" s="2"/>
      <c r="L11" s="2"/>
      <c r="M11" s="2"/>
      <c r="N11" s="2"/>
      <c r="O11" s="2"/>
      <c r="P11" s="2"/>
    </row>
    <row r="12" spans="1:16" x14ac:dyDescent="0.25">
      <c r="A12" s="23">
        <f>VLOOKUP('[1]Phase 0 calage du périmètre'!A$10,'[1]Phase 0 calage du périmètre'!$A$10:$O$12,11)</f>
        <v>0</v>
      </c>
      <c r="B12" s="2"/>
      <c r="C12" s="2"/>
      <c r="D12" s="2"/>
      <c r="E12" s="2"/>
      <c r="F12" s="2"/>
      <c r="G12" s="2"/>
      <c r="H12" s="3"/>
      <c r="I12" s="3"/>
      <c r="J12" s="23">
        <f>+VLOOKUP('[1]Phase 0 calage du périmètre'!A$11,'[1]Phase 0 calage du périmètre'!$A$10:$O$12,11)</f>
        <v>0</v>
      </c>
      <c r="K12" s="2"/>
      <c r="L12" s="2"/>
      <c r="M12" s="2"/>
      <c r="N12" s="2"/>
      <c r="O12" s="2"/>
      <c r="P12" s="2"/>
    </row>
    <row r="13" spans="1:16" x14ac:dyDescent="0.25">
      <c r="A13" s="23">
        <f>VLOOKUP('[1]Phase 0 calage du périmètre'!A$10,'[1]Phase 0 calage du périmètre'!$A$10:$O$12,12)</f>
        <v>0</v>
      </c>
      <c r="B13" s="2"/>
      <c r="C13" s="2"/>
      <c r="D13" s="2"/>
      <c r="E13" s="2"/>
      <c r="F13" s="2"/>
      <c r="G13" s="2"/>
      <c r="H13" s="3"/>
      <c r="I13" s="3"/>
      <c r="J13" s="23">
        <f>+VLOOKUP('[1]Phase 0 calage du périmètre'!A$11,'[1]Phase 0 calage du périmètre'!$A$10:$O$12,12)</f>
        <v>0</v>
      </c>
      <c r="K13" s="2"/>
      <c r="L13" s="2"/>
      <c r="M13" s="2"/>
      <c r="N13" s="2"/>
      <c r="O13" s="2"/>
      <c r="P13" s="2"/>
    </row>
    <row r="14" spans="1:16" x14ac:dyDescent="0.25">
      <c r="A14" s="23">
        <f>VLOOKUP('[1]Phase 0 calage du périmètre'!A$10,'[1]Phase 0 calage du périmètre'!$A$10:$O$12,13)</f>
        <v>0</v>
      </c>
      <c r="B14" s="2"/>
      <c r="C14" s="2"/>
      <c r="D14" s="2"/>
      <c r="E14" s="2"/>
      <c r="F14" s="2"/>
      <c r="G14" s="2"/>
      <c r="H14" s="3"/>
      <c r="I14" s="3"/>
      <c r="J14" s="23">
        <f>+VLOOKUP('[1]Phase 0 calage du périmètre'!A$11,'[1]Phase 0 calage du périmètre'!$A$10:$O$12,13)</f>
        <v>0</v>
      </c>
      <c r="K14" s="2"/>
      <c r="L14" s="2"/>
      <c r="M14" s="2"/>
      <c r="N14" s="2"/>
      <c r="O14" s="2"/>
      <c r="P14" s="2"/>
    </row>
    <row r="15" spans="1:16" x14ac:dyDescent="0.25">
      <c r="A15" s="23">
        <f>VLOOKUP('[1]Phase 0 calage du périmètre'!A$10,'[1]Phase 0 calage du périmètre'!$A$10:$O$12,14)</f>
        <v>0</v>
      </c>
      <c r="B15" s="2"/>
      <c r="C15" s="2"/>
      <c r="D15" s="2"/>
      <c r="E15" s="2"/>
      <c r="F15" s="2"/>
      <c r="G15" s="2"/>
      <c r="H15" s="3"/>
      <c r="I15" s="3"/>
      <c r="J15" s="23">
        <f>+VLOOKUP('[1]Phase 0 calage du périmètre'!A$11,'[1]Phase 0 calage du périmètre'!$A$10:$O$12,14)</f>
        <v>0</v>
      </c>
      <c r="K15" s="2"/>
      <c r="L15" s="2"/>
      <c r="M15" s="2"/>
      <c r="N15" s="2"/>
      <c r="O15" s="2"/>
      <c r="P15" s="2"/>
    </row>
    <row r="16" spans="1:16" x14ac:dyDescent="0.25">
      <c r="A16" s="23">
        <f>VLOOKUP('[1]Phase 0 calage du périmètre'!A$10,'[1]Phase 0 calage du périmètre'!$A$10:$O$12,15)</f>
        <v>0</v>
      </c>
      <c r="B16" s="2"/>
      <c r="C16" s="2"/>
      <c r="D16" s="2"/>
      <c r="E16" s="2"/>
      <c r="F16" s="2"/>
      <c r="G16" s="2"/>
      <c r="H16" s="3"/>
      <c r="I16" s="3"/>
      <c r="J16" s="23">
        <f>+VLOOKUP('[1]Phase 0 calage du périmètre'!A$11,'[1]Phase 0 calage du périmètre'!$A$10:$O$12,15)</f>
        <v>0</v>
      </c>
      <c r="K16" s="2"/>
      <c r="L16" s="2"/>
      <c r="M16" s="2"/>
      <c r="N16" s="2"/>
      <c r="O16" s="2"/>
      <c r="P16" s="2"/>
    </row>
    <row r="17" spans="1:16" x14ac:dyDescent="0.25">
      <c r="A17" s="23" t="e">
        <f>VLOOKUP('[1]Phase 0 calage du périmètre'!A$10,'[1]Phase 0 calage du périmètre'!$A$10:$O$12,16)</f>
        <v>#REF!</v>
      </c>
      <c r="B17" s="2"/>
      <c r="C17" s="2"/>
      <c r="D17" s="2"/>
      <c r="E17" s="2"/>
      <c r="F17" s="2"/>
      <c r="G17" s="2"/>
      <c r="H17" s="3"/>
      <c r="I17" s="3"/>
      <c r="J17" s="23" t="e">
        <f>+VLOOKUP('[1]Phase 0 calage du périmètre'!A$11,'[1]Phase 0 calage du périmètre'!$A$10:$O$12,16)</f>
        <v>#REF!</v>
      </c>
      <c r="K17" s="2"/>
      <c r="L17" s="2"/>
      <c r="M17" s="2"/>
      <c r="N17" s="2"/>
      <c r="O17" s="2"/>
      <c r="P17" s="2"/>
    </row>
    <row r="18" spans="1:16" x14ac:dyDescent="0.25">
      <c r="A18" s="23" t="e">
        <f>VLOOKUP('[1]Phase 0 calage du périmètre'!A$10,'[1]Phase 0 calage du périmètre'!$A$10:$H$12,17)</f>
        <v>#REF!</v>
      </c>
      <c r="B18" s="2"/>
      <c r="C18" s="2"/>
      <c r="D18" s="2"/>
      <c r="E18" s="2"/>
      <c r="F18" s="2"/>
      <c r="G18" s="2"/>
      <c r="H18" s="3"/>
      <c r="I18" s="3"/>
      <c r="J18" s="23" t="e">
        <f>+VLOOKUP('[1]Phase 0 calage du périmètre'!A$11,'[1]Phase 0 calage du périmètre'!$A$10:$O$12,17)</f>
        <v>#REF!</v>
      </c>
      <c r="K18" s="2"/>
      <c r="L18" s="2"/>
      <c r="M18" s="2"/>
      <c r="N18" s="2"/>
      <c r="O18" s="2"/>
      <c r="P18" s="2"/>
    </row>
    <row r="19" spans="1:16" x14ac:dyDescent="0.25">
      <c r="A19" s="23" t="e">
        <f>VLOOKUP('[1]Phase 0 calage du périmètre'!A$10,'[1]Phase 0 calage du périmètre'!$A$10:$H$12,18)</f>
        <v>#REF!</v>
      </c>
      <c r="B19" s="2"/>
      <c r="C19" s="2"/>
      <c r="D19" s="2"/>
      <c r="E19" s="2"/>
      <c r="F19" s="2"/>
      <c r="G19" s="2"/>
      <c r="H19" s="3"/>
      <c r="I19" s="3"/>
      <c r="J19" s="23" t="e">
        <f>+VLOOKUP('[1]Phase 0 calage du périmètre'!A$11,'[1]Phase 0 calage du périmètre'!$A$10:$O$12,18)</f>
        <v>#REF!</v>
      </c>
      <c r="K19" s="2"/>
      <c r="L19" s="2"/>
      <c r="M19" s="2"/>
      <c r="N19" s="2"/>
      <c r="O19" s="2"/>
      <c r="P19" s="2"/>
    </row>
    <row r="20" spans="1:16" x14ac:dyDescent="0.25">
      <c r="A20" s="23" t="e">
        <f>VLOOKUP('[1]Phase 0 calage du périmètre'!A$10,'[1]Phase 0 calage du périmètre'!$A$10:$H$12,19)</f>
        <v>#REF!</v>
      </c>
      <c r="B20" s="2"/>
      <c r="C20" s="2"/>
      <c r="D20" s="2"/>
      <c r="E20" s="2"/>
      <c r="F20" s="2"/>
      <c r="G20" s="2"/>
      <c r="H20" s="3"/>
      <c r="I20" s="3"/>
      <c r="J20" s="23" t="e">
        <f>+VLOOKUP('[1]Phase 0 calage du périmètre'!A$11,'[1]Phase 0 calage du périmètre'!$A$10:$O$12,19)</f>
        <v>#REF!</v>
      </c>
      <c r="K20" s="2"/>
      <c r="L20" s="2"/>
      <c r="M20" s="2"/>
      <c r="N20" s="2"/>
      <c r="O20" s="2"/>
      <c r="P20" s="2"/>
    </row>
    <row r="21" spans="1:16" x14ac:dyDescent="0.25">
      <c r="A21" s="23" t="e">
        <f>VLOOKUP('[1]Phase 0 calage du périmètre'!A$10,'[1]Phase 0 calage du périmètre'!$A$10:$H$12,20)</f>
        <v>#REF!</v>
      </c>
      <c r="B21" s="2"/>
      <c r="C21" s="2"/>
      <c r="D21" s="2"/>
      <c r="E21" s="2"/>
      <c r="F21" s="2"/>
      <c r="G21" s="2"/>
      <c r="H21" s="3"/>
      <c r="I21" s="3"/>
      <c r="J21" s="23" t="e">
        <f>+VLOOKUP('[1]Phase 0 calage du périmètre'!A$11,'[1]Phase 0 calage du périmètre'!$A$10:$O$12,20)</f>
        <v>#REF!</v>
      </c>
      <c r="K21" s="2"/>
      <c r="L21" s="2"/>
      <c r="M21" s="2"/>
      <c r="N21" s="2"/>
      <c r="O21" s="2"/>
      <c r="P21" s="2"/>
    </row>
    <row r="22" spans="1:16" x14ac:dyDescent="0.25">
      <c r="A22" s="23" t="e">
        <f>VLOOKUP('[1]Phase 0 calage du périmètre'!A$10,'[1]Phase 0 calage du périmètre'!$A$10:$H$12,21)</f>
        <v>#REF!</v>
      </c>
      <c r="B22" s="2"/>
      <c r="C22" s="2"/>
      <c r="D22" s="2"/>
      <c r="E22" s="2"/>
      <c r="F22" s="2"/>
      <c r="G22" s="2"/>
      <c r="H22" s="3"/>
      <c r="I22" s="3"/>
      <c r="J22" s="23" t="e">
        <f>+VLOOKUP('[1]Phase 0 calage du périmètre'!A$11,'[1]Phase 0 calage du périmètre'!$A$10:$O$12,21)</f>
        <v>#REF!</v>
      </c>
      <c r="K22" s="2"/>
      <c r="L22" s="2"/>
      <c r="M22" s="2"/>
      <c r="N22" s="2"/>
      <c r="O22" s="2"/>
      <c r="P22" s="2"/>
    </row>
    <row r="23" spans="1:16" x14ac:dyDescent="0.25">
      <c r="A23" s="23" t="e">
        <f>VLOOKUP('[1]Phase 0 calage du périmètre'!A$10,'[1]Phase 0 calage du périmètre'!$A$10:$H$12,22)</f>
        <v>#REF!</v>
      </c>
      <c r="B23" s="2"/>
      <c r="C23" s="2"/>
      <c r="D23" s="2"/>
      <c r="E23" s="2"/>
      <c r="F23" s="2"/>
      <c r="G23" s="2"/>
      <c r="H23" s="3"/>
      <c r="I23" s="3"/>
      <c r="J23" s="23" t="e">
        <f>+VLOOKUP('[1]Phase 0 calage du périmètre'!A$11,'[1]Phase 0 calage du périmètre'!$A$10:$O$12,22)</f>
        <v>#REF!</v>
      </c>
      <c r="K23" s="2"/>
      <c r="L23" s="2"/>
      <c r="M23" s="2"/>
      <c r="N23" s="2"/>
      <c r="O23" s="2"/>
      <c r="P23" s="2"/>
    </row>
    <row r="24" spans="1:16" x14ac:dyDescent="0.25">
      <c r="A24" s="23" t="e">
        <f>VLOOKUP('[1]Phase 0 calage du périmètre'!A$10,'[1]Phase 0 calage du périmètre'!$A$10:$H$12,23)</f>
        <v>#REF!</v>
      </c>
      <c r="B24" s="2"/>
      <c r="C24" s="2"/>
      <c r="D24" s="2"/>
      <c r="E24" s="2"/>
      <c r="F24" s="2"/>
      <c r="G24" s="2"/>
      <c r="H24" s="3"/>
      <c r="I24" s="3"/>
      <c r="J24" s="23" t="e">
        <f>+VLOOKUP('[1]Phase 0 calage du périmètre'!A$11,'[1]Phase 0 calage du périmètre'!$A$10:$O$12,23)</f>
        <v>#REF!</v>
      </c>
      <c r="K24" s="2"/>
      <c r="L24" s="2"/>
      <c r="M24" s="2"/>
      <c r="N24" s="2"/>
      <c r="O24" s="2"/>
      <c r="P24" s="2"/>
    </row>
    <row r="25" spans="1:16" x14ac:dyDescent="0.25">
      <c r="A25" s="5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ht="15.75" thickBot="1" x14ac:dyDescent="0.3">
      <c r="A26" s="5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ht="19.5" thickBot="1" x14ac:dyDescent="0.35">
      <c r="A27" s="5"/>
      <c r="B27" s="3"/>
      <c r="C27" s="3"/>
      <c r="D27" s="3"/>
      <c r="E27" s="3"/>
      <c r="F27" s="24" t="s">
        <v>35</v>
      </c>
      <c r="G27" s="25"/>
      <c r="H27" s="3"/>
      <c r="I27" s="3"/>
      <c r="J27" s="3"/>
      <c r="K27" s="3"/>
      <c r="L27" s="3"/>
      <c r="M27" s="3"/>
      <c r="N27" s="3"/>
      <c r="O27" s="3"/>
      <c r="P27" s="3"/>
    </row>
    <row r="28" spans="1:16" x14ac:dyDescent="0.25">
      <c r="A28" s="5"/>
      <c r="B28" s="3"/>
      <c r="C28" s="3"/>
      <c r="D28" s="3"/>
      <c r="E28" s="3"/>
      <c r="F28" s="20" t="s">
        <v>28</v>
      </c>
      <c r="G28" s="21" t="s">
        <v>29</v>
      </c>
      <c r="H28" s="21" t="s">
        <v>30</v>
      </c>
      <c r="I28" s="21" t="s">
        <v>32</v>
      </c>
      <c r="J28" s="21" t="s">
        <v>31</v>
      </c>
      <c r="K28" s="21" t="s">
        <v>33</v>
      </c>
      <c r="L28" s="21" t="s">
        <v>34</v>
      </c>
      <c r="M28" s="3"/>
      <c r="N28" s="3"/>
      <c r="O28" s="3"/>
      <c r="P28" s="3"/>
    </row>
    <row r="29" spans="1:16" x14ac:dyDescent="0.25">
      <c r="A29" s="5"/>
      <c r="B29" s="3"/>
      <c r="C29" s="3"/>
      <c r="D29" s="3"/>
      <c r="E29" s="3"/>
      <c r="F29" s="23">
        <f>VLOOKUP('[1]Phase 0 calage du périmètre'!$A$12,'[1]Phase 0 calage du périmètre'!$A$12:$O$12,2)</f>
        <v>0</v>
      </c>
      <c r="G29" s="2"/>
      <c r="H29" s="2"/>
      <c r="I29" s="2"/>
      <c r="J29" s="2"/>
      <c r="K29" s="2"/>
      <c r="L29" s="2"/>
      <c r="M29" s="3"/>
      <c r="N29" s="3"/>
      <c r="O29" s="3"/>
      <c r="P29" s="3"/>
    </row>
    <row r="30" spans="1:16" x14ac:dyDescent="0.25">
      <c r="A30" s="5"/>
      <c r="B30" s="3"/>
      <c r="C30" s="3"/>
      <c r="D30" s="3"/>
      <c r="E30" s="3"/>
      <c r="F30" s="23">
        <f>VLOOKUP('[1]Phase 0 calage du périmètre'!$A$12,'[1]Phase 0 calage du périmètre'!$A$12:$O$12,3)</f>
        <v>0</v>
      </c>
      <c r="G30" s="2"/>
      <c r="H30" s="2"/>
      <c r="I30" s="2"/>
      <c r="J30" s="2"/>
      <c r="K30" s="2"/>
      <c r="L30" s="2"/>
      <c r="M30" s="3"/>
      <c r="N30" s="3"/>
      <c r="O30" s="3"/>
      <c r="P30" s="3"/>
    </row>
    <row r="31" spans="1:16" x14ac:dyDescent="0.25">
      <c r="A31" s="5"/>
      <c r="B31" s="3"/>
      <c r="C31" s="3"/>
      <c r="D31" s="3"/>
      <c r="E31" s="3"/>
      <c r="F31" s="23">
        <f>VLOOKUP('[1]Phase 0 calage du périmètre'!$A$12,'[1]Phase 0 calage du périmètre'!$A$12:$O$12,4)</f>
        <v>0</v>
      </c>
      <c r="G31" s="2"/>
      <c r="H31" s="2"/>
      <c r="I31" s="2"/>
      <c r="J31" s="2"/>
      <c r="K31" s="2"/>
      <c r="L31" s="2"/>
      <c r="M31" s="3"/>
      <c r="N31" s="3"/>
      <c r="O31" s="3"/>
      <c r="P31" s="3"/>
    </row>
    <row r="32" spans="1:16" x14ac:dyDescent="0.25">
      <c r="A32" s="5"/>
      <c r="B32" s="3"/>
      <c r="C32" s="3"/>
      <c r="D32" s="3"/>
      <c r="E32" s="3"/>
      <c r="F32" s="23">
        <f>VLOOKUP('[1]Phase 0 calage du périmètre'!$A$12,'[1]Phase 0 calage du périmètre'!$A$12:$O$12,5)</f>
        <v>0</v>
      </c>
      <c r="G32" s="2"/>
      <c r="H32" s="2"/>
      <c r="I32" s="2"/>
      <c r="J32" s="2"/>
      <c r="K32" s="2"/>
      <c r="L32" s="2"/>
      <c r="M32" s="3"/>
      <c r="N32" s="3"/>
      <c r="O32" s="3"/>
      <c r="P32" s="3"/>
    </row>
    <row r="33" spans="1:16" x14ac:dyDescent="0.25">
      <c r="A33" s="5"/>
      <c r="B33" s="3"/>
      <c r="C33" s="3"/>
      <c r="D33" s="3"/>
      <c r="E33" s="3"/>
      <c r="F33" s="23">
        <f>VLOOKUP('[1]Phase 0 calage du périmètre'!$A$12,'[1]Phase 0 calage du périmètre'!$A$12:$O$12,6)</f>
        <v>0</v>
      </c>
      <c r="G33" s="2"/>
      <c r="H33" s="2"/>
      <c r="I33" s="2"/>
      <c r="J33" s="2"/>
      <c r="K33" s="2"/>
      <c r="L33" s="2"/>
      <c r="M33" s="3"/>
      <c r="N33" s="3"/>
      <c r="O33" s="3"/>
      <c r="P33" s="3"/>
    </row>
    <row r="34" spans="1:16" x14ac:dyDescent="0.25">
      <c r="A34" s="5"/>
      <c r="B34" s="3"/>
      <c r="C34" s="3"/>
      <c r="D34" s="3"/>
      <c r="E34" s="3"/>
      <c r="F34" s="23">
        <f>VLOOKUP('[1]Phase 0 calage du périmètre'!$A$12,'[1]Phase 0 calage du périmètre'!$A$12:$O$12,7)</f>
        <v>0</v>
      </c>
      <c r="G34" s="2"/>
      <c r="H34" s="2"/>
      <c r="I34" s="2"/>
      <c r="J34" s="2"/>
      <c r="K34" s="2"/>
      <c r="L34" s="2"/>
      <c r="M34" s="3"/>
      <c r="N34" s="3"/>
      <c r="O34" s="3"/>
      <c r="P34" s="3"/>
    </row>
    <row r="35" spans="1:16" x14ac:dyDescent="0.25">
      <c r="A35" s="5"/>
      <c r="B35" s="3"/>
      <c r="C35" s="3"/>
      <c r="D35" s="3"/>
      <c r="E35" s="3"/>
      <c r="F35" s="23">
        <f>VLOOKUP('[1]Phase 0 calage du périmètre'!$A$12,'[1]Phase 0 calage du périmètre'!$A$12:$O$12,8)</f>
        <v>0</v>
      </c>
      <c r="G35" s="2"/>
      <c r="H35" s="2"/>
      <c r="I35" s="2"/>
      <c r="J35" s="2"/>
      <c r="K35" s="2"/>
      <c r="L35" s="2"/>
      <c r="M35" s="3"/>
      <c r="N35" s="3"/>
      <c r="O35" s="3"/>
      <c r="P35" s="3"/>
    </row>
    <row r="36" spans="1:16" x14ac:dyDescent="0.25">
      <c r="A36" s="5"/>
      <c r="B36" s="3"/>
      <c r="C36" s="3"/>
      <c r="D36" s="3"/>
      <c r="E36" s="3"/>
      <c r="F36" s="23">
        <f>VLOOKUP('[1]Phase 0 calage du périmètre'!$A$12,'[1]Phase 0 calage du périmètre'!$A$12:$O$12,9)</f>
        <v>0</v>
      </c>
      <c r="G36" s="2"/>
      <c r="H36" s="2"/>
      <c r="I36" s="2"/>
      <c r="J36" s="2"/>
      <c r="K36" s="2"/>
      <c r="L36" s="2"/>
      <c r="M36" s="3"/>
      <c r="N36" s="3"/>
      <c r="O36" s="3"/>
      <c r="P36" s="3"/>
    </row>
    <row r="37" spans="1:16" x14ac:dyDescent="0.25">
      <c r="A37" s="5"/>
      <c r="B37" s="3"/>
      <c r="C37" s="3"/>
      <c r="D37" s="3"/>
      <c r="E37" s="3"/>
      <c r="F37" s="23">
        <f>VLOOKUP('[1]Phase 0 calage du périmètre'!$A$12,'[1]Phase 0 calage du périmètre'!$A$12:$O$12,10)</f>
        <v>0</v>
      </c>
      <c r="G37" s="2"/>
      <c r="H37" s="2"/>
      <c r="I37" s="2"/>
      <c r="J37" s="2"/>
      <c r="K37" s="2"/>
      <c r="L37" s="2"/>
      <c r="M37" s="3"/>
      <c r="N37" s="3"/>
      <c r="O37" s="3"/>
      <c r="P37" s="3"/>
    </row>
    <row r="38" spans="1:16" x14ac:dyDescent="0.25">
      <c r="A38" s="5"/>
      <c r="B38" s="3"/>
      <c r="C38" s="3"/>
      <c r="D38" s="3"/>
      <c r="E38" s="3"/>
      <c r="F38" s="23">
        <f>VLOOKUP('[1]Phase 0 calage du périmètre'!$A$12,'[1]Phase 0 calage du périmètre'!$A$12:$O$12,11)</f>
        <v>0</v>
      </c>
      <c r="G38" s="2"/>
      <c r="H38" s="2"/>
      <c r="I38" s="2"/>
      <c r="J38" s="2"/>
      <c r="K38" s="2"/>
      <c r="L38" s="2"/>
      <c r="M38" s="3"/>
      <c r="N38" s="3"/>
      <c r="O38" s="3"/>
      <c r="P38" s="3"/>
    </row>
    <row r="39" spans="1:16" x14ac:dyDescent="0.25">
      <c r="A39" s="5"/>
      <c r="B39" s="3"/>
      <c r="C39" s="3"/>
      <c r="D39" s="3"/>
      <c r="E39" s="3"/>
      <c r="F39" s="23">
        <f>VLOOKUP('[1]Phase 0 calage du périmètre'!$A$12,'[1]Phase 0 calage du périmètre'!$A$12:$O$12,12)</f>
        <v>0</v>
      </c>
      <c r="G39" s="2"/>
      <c r="H39" s="2"/>
      <c r="I39" s="2"/>
      <c r="J39" s="2"/>
      <c r="K39" s="2"/>
      <c r="L39" s="2"/>
      <c r="M39" s="3"/>
      <c r="N39" s="3"/>
      <c r="O39" s="3"/>
      <c r="P39" s="3"/>
    </row>
    <row r="40" spans="1:16" x14ac:dyDescent="0.25">
      <c r="A40" s="5"/>
      <c r="B40" s="3"/>
      <c r="C40" s="3"/>
      <c r="D40" s="3"/>
      <c r="E40" s="3"/>
      <c r="F40" s="23">
        <f>VLOOKUP('[1]Phase 0 calage du périmètre'!$A$12,'[1]Phase 0 calage du périmètre'!$A$12:$O$12,13)</f>
        <v>0</v>
      </c>
      <c r="G40" s="2"/>
      <c r="H40" s="2"/>
      <c r="I40" s="2"/>
      <c r="J40" s="2"/>
      <c r="K40" s="2"/>
      <c r="L40" s="2"/>
      <c r="M40" s="3"/>
      <c r="N40" s="3"/>
      <c r="O40" s="3"/>
      <c r="P40" s="3"/>
    </row>
    <row r="41" spans="1:16" x14ac:dyDescent="0.25">
      <c r="A41" s="5"/>
      <c r="B41" s="3"/>
      <c r="C41" s="3"/>
      <c r="D41" s="3"/>
      <c r="E41" s="3"/>
      <c r="F41" s="23">
        <f>VLOOKUP('[1]Phase 0 calage du périmètre'!$A$12,'[1]Phase 0 calage du périmètre'!$A$12:$O$12,14)</f>
        <v>0</v>
      </c>
      <c r="G41" s="2"/>
      <c r="H41" s="2"/>
      <c r="I41" s="2"/>
      <c r="J41" s="2"/>
      <c r="K41" s="2"/>
      <c r="L41" s="2"/>
      <c r="M41" s="3"/>
      <c r="N41" s="3"/>
      <c r="O41" s="3"/>
      <c r="P41" s="3"/>
    </row>
    <row r="42" spans="1:16" x14ac:dyDescent="0.25">
      <c r="A42" s="5"/>
      <c r="B42" s="3"/>
      <c r="C42" s="3"/>
      <c r="D42" s="3"/>
      <c r="E42" s="3"/>
      <c r="F42" s="23">
        <f>VLOOKUP('[1]Phase 0 calage du périmètre'!$A$12,'[1]Phase 0 calage du périmètre'!$A$12:$O$12,15)</f>
        <v>0</v>
      </c>
      <c r="G42" s="2"/>
      <c r="H42" s="2"/>
      <c r="I42" s="2"/>
      <c r="J42" s="2"/>
      <c r="K42" s="2"/>
      <c r="L42" s="2"/>
      <c r="M42" s="3"/>
      <c r="N42" s="3"/>
      <c r="O42" s="3"/>
      <c r="P42" s="3"/>
    </row>
    <row r="43" spans="1:16" x14ac:dyDescent="0.25">
      <c r="A43" s="5"/>
      <c r="B43" s="3"/>
      <c r="C43" s="3"/>
      <c r="D43" s="3"/>
      <c r="E43" s="3"/>
      <c r="F43" s="23" t="e">
        <f>VLOOKUP('[1]Phase 0 calage du périmètre'!$A$12,'[1]Phase 0 calage du périmètre'!$A$12:$O$12,16)</f>
        <v>#REF!</v>
      </c>
      <c r="G43" s="2"/>
      <c r="H43" s="2"/>
      <c r="I43" s="2"/>
      <c r="J43" s="2"/>
      <c r="K43" s="2"/>
      <c r="L43" s="2"/>
      <c r="M43" s="3"/>
      <c r="N43" s="3"/>
      <c r="O43" s="3"/>
      <c r="P43" s="3"/>
    </row>
    <row r="44" spans="1:16" x14ac:dyDescent="0.25">
      <c r="A44" s="5"/>
      <c r="B44" s="3"/>
      <c r="C44" s="3"/>
      <c r="D44" s="3"/>
      <c r="E44" s="3"/>
      <c r="F44" s="23" t="e">
        <f>VLOOKUP('[1]Phase 0 calage du périmètre'!$A$12,'[1]Phase 0 calage du périmètre'!$A$12:$O$12,17)</f>
        <v>#REF!</v>
      </c>
      <c r="G44" s="2"/>
      <c r="H44" s="2"/>
      <c r="I44" s="2"/>
      <c r="J44" s="2"/>
      <c r="K44" s="2"/>
      <c r="L44" s="2"/>
      <c r="M44" s="3"/>
      <c r="N44" s="3"/>
      <c r="O44" s="3"/>
      <c r="P44" s="3"/>
    </row>
    <row r="45" spans="1:16" x14ac:dyDescent="0.25">
      <c r="A45" s="5"/>
      <c r="B45" s="3"/>
      <c r="C45" s="3"/>
      <c r="D45" s="3"/>
      <c r="E45" s="3"/>
      <c r="F45" s="23" t="e">
        <f>VLOOKUP('[1]Phase 0 calage du périmètre'!$A$12,'[1]Phase 0 calage du périmètre'!$A$12:$O$12,18)</f>
        <v>#REF!</v>
      </c>
      <c r="G45" s="2"/>
      <c r="H45" s="2"/>
      <c r="I45" s="2"/>
      <c r="J45" s="2"/>
      <c r="K45" s="2"/>
      <c r="L45" s="2"/>
      <c r="M45" s="3"/>
      <c r="N45" s="3"/>
      <c r="O45" s="3"/>
      <c r="P45" s="3"/>
    </row>
    <row r="46" spans="1:16" x14ac:dyDescent="0.25">
      <c r="A46" s="5"/>
      <c r="B46" s="3"/>
      <c r="C46" s="3"/>
      <c r="D46" s="3"/>
      <c r="E46" s="3"/>
      <c r="F46" s="23" t="e">
        <f>VLOOKUP('[1]Phase 0 calage du périmètre'!$A$12,'[1]Phase 0 calage du périmètre'!$A$12:$O$12,19)</f>
        <v>#REF!</v>
      </c>
      <c r="G46" s="2"/>
      <c r="H46" s="2"/>
      <c r="I46" s="2"/>
      <c r="J46" s="2"/>
      <c r="K46" s="2"/>
      <c r="L46" s="2"/>
      <c r="M46" s="3"/>
      <c r="N46" s="3"/>
      <c r="O46" s="3"/>
      <c r="P46" s="3"/>
    </row>
    <row r="47" spans="1:16" x14ac:dyDescent="0.25">
      <c r="A47" s="5"/>
      <c r="B47" s="3"/>
      <c r="C47" s="3"/>
      <c r="D47" s="3"/>
      <c r="E47" s="3"/>
      <c r="F47" s="23" t="e">
        <f>VLOOKUP('[1]Phase 0 calage du périmètre'!$A$12,'[1]Phase 0 calage du périmètre'!$A$12:$O$12,20)</f>
        <v>#REF!</v>
      </c>
      <c r="G47" s="2"/>
      <c r="H47" s="2"/>
      <c r="I47" s="2"/>
      <c r="J47" s="2"/>
      <c r="K47" s="2"/>
      <c r="L47" s="2"/>
      <c r="M47" s="3"/>
      <c r="N47" s="3"/>
      <c r="O47" s="3"/>
      <c r="P47" s="3"/>
    </row>
    <row r="48" spans="1:16" x14ac:dyDescent="0.25">
      <c r="A48" s="5"/>
      <c r="B48" s="3"/>
      <c r="C48" s="3"/>
      <c r="D48" s="3"/>
      <c r="E48" s="3"/>
      <c r="F48" s="23" t="e">
        <f>VLOOKUP('[1]Phase 0 calage du périmètre'!$A$12,'[1]Phase 0 calage du périmètre'!$A$12:$O$12,21)</f>
        <v>#REF!</v>
      </c>
      <c r="G48" s="2"/>
      <c r="H48" s="2"/>
      <c r="I48" s="2"/>
      <c r="J48" s="2"/>
      <c r="K48" s="2"/>
      <c r="L48" s="2"/>
      <c r="M48" s="3"/>
      <c r="N48" s="3"/>
      <c r="O48" s="3"/>
      <c r="P48" s="3"/>
    </row>
    <row r="49" spans="1:16" x14ac:dyDescent="0.25">
      <c r="A49" s="5"/>
      <c r="B49" s="3"/>
      <c r="C49" s="3"/>
      <c r="D49" s="3"/>
      <c r="E49" s="3"/>
      <c r="F49" s="23" t="e">
        <f>VLOOKUP('[1]Phase 0 calage du périmètre'!$A$12,'[1]Phase 0 calage du périmètre'!$A$12:$O$12,22)</f>
        <v>#REF!</v>
      </c>
      <c r="G49" s="2"/>
      <c r="H49" s="2"/>
      <c r="I49" s="2"/>
      <c r="J49" s="2"/>
      <c r="K49" s="2"/>
      <c r="L49" s="2"/>
      <c r="M49" s="3"/>
      <c r="N49" s="3"/>
      <c r="O49" s="3"/>
      <c r="P49" s="3"/>
    </row>
    <row r="50" spans="1:16" x14ac:dyDescent="0.25">
      <c r="A50" s="5"/>
      <c r="B50" s="3"/>
      <c r="C50" s="3"/>
      <c r="D50" s="3"/>
      <c r="E50" s="3"/>
      <c r="F50" s="23" t="e">
        <f>VLOOKUP('[1]Phase 0 calage du périmètre'!$A$12,'[1]Phase 0 calage du périmètre'!$A$12:$O$12,23)</f>
        <v>#REF!</v>
      </c>
      <c r="G50" s="2"/>
      <c r="H50" s="2"/>
      <c r="I50" s="2"/>
      <c r="J50" s="2"/>
      <c r="K50" s="2"/>
      <c r="L50" s="2"/>
      <c r="M50" s="3"/>
      <c r="N50" s="3"/>
      <c r="O50" s="3"/>
      <c r="P50" s="3"/>
    </row>
    <row r="51" spans="1:16" x14ac:dyDescent="0.25">
      <c r="A51" s="5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x14ac:dyDescent="0.25">
      <c r="A52" s="5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x14ac:dyDescent="0.25">
      <c r="A53" s="5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x14ac:dyDescent="0.25">
      <c r="A54" s="5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x14ac:dyDescent="0.25">
      <c r="A55" s="5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x14ac:dyDescent="0.25">
      <c r="A56" s="6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</row>
    <row r="57" spans="1:16" ht="15.75" thickBot="1" x14ac:dyDescent="0.3">
      <c r="A57" s="4"/>
      <c r="B57" s="4"/>
      <c r="C57" s="4"/>
      <c r="D57" s="4"/>
      <c r="E57" s="4"/>
      <c r="F57" s="4"/>
      <c r="G57" s="4"/>
      <c r="H57" s="1"/>
      <c r="I57" s="1"/>
      <c r="J57" s="1"/>
      <c r="K57" s="1"/>
      <c r="L57" s="1"/>
      <c r="M57" s="1"/>
      <c r="N57" s="1"/>
      <c r="O57" s="1"/>
      <c r="P57" s="1"/>
    </row>
    <row r="58" spans="1:16" ht="16.5" thickBot="1" x14ac:dyDescent="0.3">
      <c r="A58" s="13" t="s">
        <v>0</v>
      </c>
      <c r="B58" s="14"/>
      <c r="C58" s="14"/>
      <c r="D58" s="15"/>
      <c r="E58" s="11" t="s">
        <v>1</v>
      </c>
      <c r="F58" s="4"/>
      <c r="G58" s="4"/>
      <c r="H58" s="4"/>
      <c r="I58" s="26"/>
      <c r="J58" s="1"/>
      <c r="K58" s="1"/>
      <c r="L58" s="1"/>
      <c r="M58" s="1"/>
      <c r="N58" s="1"/>
      <c r="O58" s="1"/>
      <c r="P58" s="1"/>
    </row>
    <row r="59" spans="1:16" x14ac:dyDescent="0.25">
      <c r="A59" s="3"/>
      <c r="B59" s="3"/>
      <c r="C59" s="3"/>
      <c r="D59" s="3"/>
      <c r="E59" s="3"/>
      <c r="F59" s="3"/>
      <c r="G59" s="3"/>
      <c r="H59" s="3"/>
      <c r="I59" s="27"/>
      <c r="J59" s="1"/>
      <c r="K59" s="1"/>
      <c r="L59" s="1"/>
      <c r="M59" s="1"/>
      <c r="N59" s="1"/>
      <c r="O59" s="1"/>
      <c r="P59" s="1"/>
    </row>
    <row r="60" spans="1:16" ht="30" x14ac:dyDescent="0.25">
      <c r="A60" s="9" t="s">
        <v>2</v>
      </c>
      <c r="B60" s="9" t="s">
        <v>3</v>
      </c>
      <c r="C60" s="9" t="s">
        <v>4</v>
      </c>
      <c r="D60" s="9" t="s">
        <v>5</v>
      </c>
      <c r="E60" s="9" t="s">
        <v>6</v>
      </c>
      <c r="F60" s="9" t="s">
        <v>7</v>
      </c>
      <c r="G60" s="8"/>
      <c r="H60" s="8"/>
      <c r="I60" s="28"/>
      <c r="J60" s="29"/>
      <c r="K60" s="29"/>
      <c r="L60" s="29"/>
      <c r="M60" s="29"/>
      <c r="N60" s="29"/>
      <c r="O60" s="29"/>
      <c r="P60" s="29"/>
    </row>
    <row r="61" spans="1:16" x14ac:dyDescent="0.25">
      <c r="A61" s="2"/>
      <c r="B61" s="10" t="s">
        <v>8</v>
      </c>
      <c r="C61" s="10" t="s">
        <v>9</v>
      </c>
      <c r="D61" s="10" t="s">
        <v>10</v>
      </c>
      <c r="E61" s="12" t="str">
        <f>IF(C61=$A$158,B61,"NUL")</f>
        <v>pollinisation</v>
      </c>
      <c r="F61" s="10" t="s">
        <v>11</v>
      </c>
      <c r="G61" s="3"/>
      <c r="H61" s="3"/>
      <c r="I61" s="27"/>
      <c r="J61" s="1"/>
      <c r="K61" s="1"/>
      <c r="L61" s="1"/>
      <c r="M61" s="1"/>
      <c r="N61" s="1"/>
      <c r="O61" s="1"/>
      <c r="P61" s="1"/>
    </row>
    <row r="62" spans="1:16" x14ac:dyDescent="0.25">
      <c r="A62" s="2"/>
      <c r="B62" s="10" t="s">
        <v>12</v>
      </c>
      <c r="C62" s="10" t="s">
        <v>9</v>
      </c>
      <c r="D62" s="10" t="s">
        <v>13</v>
      </c>
      <c r="E62" s="12" t="str">
        <f t="shared" ref="E62:E106" si="0">IF(C62=$A$158,B62,"NUL")</f>
        <v>abbatement pollution aérienne</v>
      </c>
      <c r="F62" s="10" t="s">
        <v>14</v>
      </c>
      <c r="G62" s="3"/>
      <c r="H62" s="3"/>
      <c r="I62" s="27"/>
      <c r="J62" s="1"/>
      <c r="K62" s="1"/>
      <c r="L62" s="1"/>
      <c r="M62" s="1"/>
      <c r="N62" s="1"/>
      <c r="O62" s="1"/>
      <c r="P62" s="1"/>
    </row>
    <row r="63" spans="1:16" x14ac:dyDescent="0.25">
      <c r="A63" s="2"/>
      <c r="B63" s="10" t="s">
        <v>15</v>
      </c>
      <c r="C63" s="10" t="s">
        <v>9</v>
      </c>
      <c r="D63" s="10" t="s">
        <v>16</v>
      </c>
      <c r="E63" s="12" t="str">
        <f t="shared" si="0"/>
        <v>maîtrise ruissellement et inondation</v>
      </c>
      <c r="F63" s="10" t="s">
        <v>14</v>
      </c>
      <c r="G63" s="3"/>
      <c r="H63" s="3"/>
      <c r="I63" s="27"/>
      <c r="J63" s="1"/>
      <c r="K63" s="1"/>
      <c r="L63" s="1"/>
      <c r="M63" s="1"/>
      <c r="N63" s="1"/>
      <c r="O63" s="1"/>
      <c r="P63" s="1"/>
    </row>
    <row r="64" spans="1:16" x14ac:dyDescent="0.25">
      <c r="A64" s="2"/>
      <c r="B64" s="10" t="s">
        <v>17</v>
      </c>
      <c r="C64" s="10" t="s">
        <v>9</v>
      </c>
      <c r="D64" s="10" t="s">
        <v>16</v>
      </c>
      <c r="E64" s="12" t="str">
        <f t="shared" si="0"/>
        <v>desservices allergie</v>
      </c>
      <c r="F64" s="10"/>
      <c r="G64" s="3"/>
      <c r="H64" s="3"/>
      <c r="I64" s="27"/>
      <c r="J64" s="1"/>
      <c r="K64" s="1"/>
      <c r="L64" s="1"/>
      <c r="M64" s="1"/>
      <c r="N64" s="1"/>
      <c r="O64" s="1"/>
      <c r="P64" s="1"/>
    </row>
    <row r="65" spans="1:16" x14ac:dyDescent="0.25">
      <c r="A65" s="2"/>
      <c r="B65" s="10" t="s">
        <v>18</v>
      </c>
      <c r="C65" s="10" t="s">
        <v>9</v>
      </c>
      <c r="D65" s="10" t="s">
        <v>16</v>
      </c>
      <c r="E65" s="12" t="str">
        <f t="shared" si="0"/>
        <v>coupe vent</v>
      </c>
      <c r="F65" s="10" t="s">
        <v>19</v>
      </c>
      <c r="G65" s="3"/>
      <c r="H65" s="3"/>
      <c r="I65" s="27"/>
      <c r="J65" s="1"/>
      <c r="K65" s="1"/>
      <c r="L65" s="1"/>
      <c r="M65" s="1"/>
      <c r="N65" s="1"/>
      <c r="O65" s="1"/>
      <c r="P65" s="1"/>
    </row>
    <row r="66" spans="1:16" x14ac:dyDescent="0.25">
      <c r="A66" s="2"/>
      <c r="B66" s="10" t="s">
        <v>20</v>
      </c>
      <c r="C66" s="10" t="s">
        <v>21</v>
      </c>
      <c r="D66" s="10" t="s">
        <v>16</v>
      </c>
      <c r="E66" s="12" t="str">
        <f t="shared" si="0"/>
        <v>NUL</v>
      </c>
      <c r="F66" s="10"/>
      <c r="G66" s="3"/>
      <c r="H66" s="3"/>
      <c r="I66" s="27"/>
      <c r="J66" s="1"/>
      <c r="K66" s="1"/>
      <c r="L66" s="1"/>
      <c r="M66" s="1"/>
      <c r="N66" s="1"/>
      <c r="O66" s="1"/>
      <c r="P66" s="1"/>
    </row>
    <row r="67" spans="1:16" x14ac:dyDescent="0.25">
      <c r="A67" s="2"/>
      <c r="B67" s="10" t="s">
        <v>22</v>
      </c>
      <c r="C67" s="10" t="s">
        <v>23</v>
      </c>
      <c r="D67" s="10" t="s">
        <v>16</v>
      </c>
      <c r="E67" s="12" t="str">
        <f t="shared" si="0"/>
        <v>NUL</v>
      </c>
      <c r="F67" s="10"/>
      <c r="G67" s="3"/>
      <c r="H67" s="3"/>
      <c r="I67" s="27"/>
      <c r="J67" s="1"/>
      <c r="K67" s="1"/>
      <c r="L67" s="1"/>
      <c r="M67" s="1"/>
      <c r="N67" s="1"/>
      <c r="O67" s="1"/>
      <c r="P67" s="1"/>
    </row>
    <row r="68" spans="1:16" x14ac:dyDescent="0.25">
      <c r="A68" s="2"/>
      <c r="B68" s="10" t="s">
        <v>15</v>
      </c>
      <c r="C68" s="10" t="s">
        <v>23</v>
      </c>
      <c r="D68" s="10" t="s">
        <v>16</v>
      </c>
      <c r="E68" s="12" t="str">
        <f t="shared" si="0"/>
        <v>NUL</v>
      </c>
      <c r="F68" s="10"/>
      <c r="G68" s="3"/>
      <c r="H68" s="3"/>
      <c r="I68" s="27"/>
      <c r="J68" s="1"/>
      <c r="K68" s="1"/>
      <c r="L68" s="1"/>
      <c r="M68" s="1"/>
      <c r="N68" s="1"/>
      <c r="O68" s="1"/>
      <c r="P68" s="1"/>
    </row>
    <row r="69" spans="1:16" x14ac:dyDescent="0.25">
      <c r="A69" s="2"/>
      <c r="B69" s="10"/>
      <c r="C69" s="10" t="s">
        <v>23</v>
      </c>
      <c r="D69" s="10" t="s">
        <v>16</v>
      </c>
      <c r="E69" s="12" t="str">
        <f t="shared" si="0"/>
        <v>NUL</v>
      </c>
      <c r="F69" s="10"/>
      <c r="G69" s="3"/>
      <c r="H69" s="3"/>
      <c r="I69" s="27"/>
      <c r="J69" s="1"/>
      <c r="K69" s="1"/>
      <c r="L69" s="1"/>
      <c r="M69" s="1"/>
      <c r="N69" s="1"/>
      <c r="O69" s="1"/>
      <c r="P69" s="1"/>
    </row>
    <row r="70" spans="1:16" x14ac:dyDescent="0.25">
      <c r="A70" s="2"/>
      <c r="B70" s="10"/>
      <c r="C70" s="10" t="s">
        <v>23</v>
      </c>
      <c r="D70" s="10" t="s">
        <v>16</v>
      </c>
      <c r="E70" s="12" t="str">
        <f t="shared" si="0"/>
        <v>NUL</v>
      </c>
      <c r="F70" s="10"/>
      <c r="G70" s="3"/>
      <c r="H70" s="3"/>
      <c r="I70" s="27"/>
      <c r="J70" s="1"/>
      <c r="K70" s="1"/>
      <c r="L70" s="1"/>
      <c r="M70" s="1"/>
      <c r="N70" s="1"/>
      <c r="O70" s="1"/>
      <c r="P70" s="1"/>
    </row>
    <row r="71" spans="1:16" x14ac:dyDescent="0.25">
      <c r="A71" s="2"/>
      <c r="B71" s="10"/>
      <c r="C71" s="10" t="s">
        <v>23</v>
      </c>
      <c r="D71" s="10" t="s">
        <v>16</v>
      </c>
      <c r="E71" s="12" t="str">
        <f t="shared" si="0"/>
        <v>NUL</v>
      </c>
      <c r="F71" s="10"/>
      <c r="G71" s="3"/>
      <c r="H71" s="3"/>
      <c r="I71" s="27"/>
      <c r="J71" s="1"/>
      <c r="K71" s="1"/>
      <c r="L71" s="1"/>
      <c r="M71" s="1"/>
      <c r="N71" s="1"/>
      <c r="O71" s="1"/>
      <c r="P71" s="1"/>
    </row>
    <row r="72" spans="1:16" x14ac:dyDescent="0.25">
      <c r="A72" s="2"/>
      <c r="B72" s="10"/>
      <c r="C72" s="10" t="s">
        <v>23</v>
      </c>
      <c r="D72" s="10" t="s">
        <v>16</v>
      </c>
      <c r="E72" s="12" t="str">
        <f t="shared" si="0"/>
        <v>NUL</v>
      </c>
      <c r="F72" s="10"/>
      <c r="G72" s="3"/>
      <c r="H72" s="3"/>
      <c r="I72" s="27"/>
      <c r="J72" s="1"/>
      <c r="K72" s="1"/>
      <c r="L72" s="1"/>
      <c r="M72" s="1"/>
      <c r="N72" s="1"/>
      <c r="O72" s="1"/>
      <c r="P72" s="1"/>
    </row>
    <row r="73" spans="1:16" x14ac:dyDescent="0.25">
      <c r="A73" s="2"/>
      <c r="B73" s="10"/>
      <c r="C73" s="10" t="s">
        <v>23</v>
      </c>
      <c r="D73" s="10" t="s">
        <v>16</v>
      </c>
      <c r="E73" s="12" t="str">
        <f t="shared" si="0"/>
        <v>NUL</v>
      </c>
      <c r="F73" s="10"/>
      <c r="G73" s="3"/>
      <c r="H73" s="3"/>
      <c r="I73" s="27"/>
      <c r="J73" s="1"/>
      <c r="K73" s="1"/>
      <c r="L73" s="1"/>
      <c r="M73" s="1"/>
      <c r="N73" s="1"/>
      <c r="O73" s="1"/>
      <c r="P73" s="1"/>
    </row>
    <row r="74" spans="1:16" x14ac:dyDescent="0.25">
      <c r="A74" s="2"/>
      <c r="B74" s="10"/>
      <c r="C74" s="10" t="s">
        <v>23</v>
      </c>
      <c r="D74" s="10" t="s">
        <v>16</v>
      </c>
      <c r="E74" s="12" t="str">
        <f t="shared" si="0"/>
        <v>NUL</v>
      </c>
      <c r="F74" s="10"/>
      <c r="G74" s="3"/>
      <c r="H74" s="3"/>
      <c r="I74" s="27"/>
      <c r="J74" s="1"/>
      <c r="K74" s="1"/>
      <c r="L74" s="1"/>
      <c r="M74" s="1"/>
      <c r="N74" s="1"/>
      <c r="O74" s="1"/>
      <c r="P74" s="1"/>
    </row>
    <row r="75" spans="1:16" x14ac:dyDescent="0.25">
      <c r="A75" s="2"/>
      <c r="B75" s="10"/>
      <c r="C75" s="10" t="s">
        <v>23</v>
      </c>
      <c r="D75" s="10" t="s">
        <v>16</v>
      </c>
      <c r="E75" s="12" t="str">
        <f t="shared" si="0"/>
        <v>NUL</v>
      </c>
      <c r="F75" s="10"/>
      <c r="G75" s="3"/>
      <c r="H75" s="3"/>
      <c r="I75" s="27"/>
      <c r="J75" s="1"/>
      <c r="K75" s="1"/>
      <c r="L75" s="1"/>
      <c r="M75" s="1"/>
      <c r="N75" s="1"/>
      <c r="O75" s="1"/>
      <c r="P75" s="1"/>
    </row>
    <row r="76" spans="1:16" x14ac:dyDescent="0.25">
      <c r="A76" s="2"/>
      <c r="B76" s="10"/>
      <c r="C76" s="10" t="s">
        <v>23</v>
      </c>
      <c r="D76" s="10" t="s">
        <v>16</v>
      </c>
      <c r="E76" s="12" t="str">
        <f t="shared" si="0"/>
        <v>NUL</v>
      </c>
      <c r="F76" s="10"/>
      <c r="G76" s="3"/>
      <c r="H76" s="3"/>
      <c r="I76" s="27"/>
      <c r="J76" s="1"/>
      <c r="K76" s="1"/>
      <c r="L76" s="1"/>
      <c r="M76" s="1"/>
      <c r="N76" s="1"/>
      <c r="O76" s="1"/>
      <c r="P76" s="1"/>
    </row>
    <row r="77" spans="1:16" x14ac:dyDescent="0.25">
      <c r="A77" s="2"/>
      <c r="B77" s="10"/>
      <c r="C77" s="10" t="s">
        <v>23</v>
      </c>
      <c r="D77" s="10" t="s">
        <v>16</v>
      </c>
      <c r="E77" s="12" t="str">
        <f t="shared" si="0"/>
        <v>NUL</v>
      </c>
      <c r="F77" s="10"/>
      <c r="G77" s="3"/>
      <c r="H77" s="3"/>
      <c r="I77" s="27"/>
      <c r="J77" s="1"/>
      <c r="K77" s="1"/>
      <c r="L77" s="1"/>
      <c r="M77" s="1"/>
      <c r="N77" s="1"/>
      <c r="O77" s="1"/>
      <c r="P77" s="1"/>
    </row>
    <row r="78" spans="1:16" x14ac:dyDescent="0.25">
      <c r="A78" s="2"/>
      <c r="B78" s="10"/>
      <c r="C78" s="10" t="s">
        <v>23</v>
      </c>
      <c r="D78" s="10" t="s">
        <v>16</v>
      </c>
      <c r="E78" s="12" t="str">
        <f t="shared" si="0"/>
        <v>NUL</v>
      </c>
      <c r="F78" s="10"/>
      <c r="G78" s="3"/>
      <c r="H78" s="3"/>
      <c r="I78" s="27"/>
      <c r="J78" s="1"/>
      <c r="K78" s="1"/>
      <c r="L78" s="1"/>
      <c r="M78" s="1"/>
      <c r="N78" s="1"/>
      <c r="O78" s="1"/>
      <c r="P78" s="1"/>
    </row>
    <row r="79" spans="1:16" x14ac:dyDescent="0.25">
      <c r="A79" s="2"/>
      <c r="B79" s="10"/>
      <c r="C79" s="10" t="s">
        <v>23</v>
      </c>
      <c r="D79" s="10" t="s">
        <v>16</v>
      </c>
      <c r="E79" s="12" t="str">
        <f t="shared" si="0"/>
        <v>NUL</v>
      </c>
      <c r="F79" s="10"/>
      <c r="G79" s="3"/>
      <c r="H79" s="3"/>
      <c r="I79" s="27"/>
      <c r="J79" s="1"/>
      <c r="K79" s="1"/>
      <c r="L79" s="1"/>
      <c r="M79" s="1"/>
      <c r="N79" s="1"/>
      <c r="O79" s="1"/>
      <c r="P79" s="1"/>
    </row>
    <row r="80" spans="1:16" x14ac:dyDescent="0.25">
      <c r="A80" s="2"/>
      <c r="B80" s="10"/>
      <c r="C80" s="10" t="s">
        <v>23</v>
      </c>
      <c r="D80" s="10" t="s">
        <v>16</v>
      </c>
      <c r="E80" s="12" t="str">
        <f t="shared" si="0"/>
        <v>NUL</v>
      </c>
      <c r="F80" s="10"/>
      <c r="G80" s="3"/>
      <c r="H80" s="3"/>
      <c r="I80" s="27"/>
      <c r="J80" s="1"/>
      <c r="K80" s="1"/>
      <c r="L80" s="1"/>
      <c r="M80" s="1"/>
      <c r="N80" s="1"/>
      <c r="O80" s="1"/>
      <c r="P80" s="1"/>
    </row>
    <row r="81" spans="1:16" x14ac:dyDescent="0.25">
      <c r="A81" s="2"/>
      <c r="B81" s="10"/>
      <c r="C81" s="10" t="s">
        <v>23</v>
      </c>
      <c r="D81" s="10" t="s">
        <v>16</v>
      </c>
      <c r="E81" s="12" t="str">
        <f t="shared" si="0"/>
        <v>NUL</v>
      </c>
      <c r="F81" s="10"/>
      <c r="G81" s="3"/>
      <c r="H81" s="3"/>
      <c r="I81" s="27"/>
      <c r="J81" s="1"/>
      <c r="K81" s="1"/>
      <c r="L81" s="1"/>
      <c r="M81" s="1"/>
      <c r="N81" s="1"/>
      <c r="O81" s="1"/>
      <c r="P81" s="1"/>
    </row>
    <row r="82" spans="1:16" x14ac:dyDescent="0.25">
      <c r="A82" s="2"/>
      <c r="B82" s="10"/>
      <c r="C82" s="10" t="s">
        <v>23</v>
      </c>
      <c r="D82" s="10" t="s">
        <v>16</v>
      </c>
      <c r="E82" s="12" t="str">
        <f t="shared" si="0"/>
        <v>NUL</v>
      </c>
      <c r="F82" s="10"/>
      <c r="G82" s="3"/>
      <c r="H82" s="3"/>
      <c r="I82" s="27"/>
      <c r="J82" s="1"/>
      <c r="K82" s="1"/>
      <c r="L82" s="1"/>
      <c r="M82" s="1"/>
      <c r="N82" s="1"/>
      <c r="O82" s="1"/>
      <c r="P82" s="1"/>
    </row>
    <row r="83" spans="1:16" x14ac:dyDescent="0.25">
      <c r="A83" s="2"/>
      <c r="B83" s="10"/>
      <c r="C83" s="10" t="s">
        <v>23</v>
      </c>
      <c r="D83" s="10" t="s">
        <v>16</v>
      </c>
      <c r="E83" s="12" t="str">
        <f t="shared" si="0"/>
        <v>NUL</v>
      </c>
      <c r="F83" s="10"/>
      <c r="G83" s="3"/>
      <c r="H83" s="3"/>
      <c r="I83" s="27"/>
      <c r="J83" s="1"/>
      <c r="K83" s="1"/>
      <c r="L83" s="1"/>
      <c r="M83" s="1"/>
      <c r="N83" s="1"/>
      <c r="O83" s="1"/>
      <c r="P83" s="1"/>
    </row>
    <row r="84" spans="1:16" x14ac:dyDescent="0.25">
      <c r="A84" s="2"/>
      <c r="B84" s="10"/>
      <c r="C84" s="10" t="s">
        <v>23</v>
      </c>
      <c r="D84" s="10" t="s">
        <v>16</v>
      </c>
      <c r="E84" s="12" t="str">
        <f t="shared" si="0"/>
        <v>NUL</v>
      </c>
      <c r="F84" s="10"/>
      <c r="G84" s="3"/>
      <c r="H84" s="3"/>
      <c r="I84" s="27"/>
      <c r="J84" s="1"/>
      <c r="K84" s="1"/>
      <c r="L84" s="1"/>
      <c r="M84" s="1"/>
      <c r="N84" s="1"/>
      <c r="O84" s="1"/>
      <c r="P84" s="1"/>
    </row>
    <row r="85" spans="1:16" x14ac:dyDescent="0.25">
      <c r="A85" s="2"/>
      <c r="B85" s="10"/>
      <c r="C85" s="10" t="s">
        <v>23</v>
      </c>
      <c r="D85" s="10" t="s">
        <v>16</v>
      </c>
      <c r="E85" s="12" t="str">
        <f t="shared" si="0"/>
        <v>NUL</v>
      </c>
      <c r="F85" s="10"/>
      <c r="G85" s="3"/>
      <c r="H85" s="3"/>
      <c r="I85" s="27"/>
      <c r="J85" s="1"/>
      <c r="K85" s="1"/>
      <c r="L85" s="1"/>
      <c r="M85" s="1"/>
      <c r="N85" s="1"/>
      <c r="O85" s="1"/>
      <c r="P85" s="1"/>
    </row>
    <row r="86" spans="1:16" x14ac:dyDescent="0.25">
      <c r="A86" s="2"/>
      <c r="B86" s="10"/>
      <c r="C86" s="10" t="s">
        <v>23</v>
      </c>
      <c r="D86" s="10" t="s">
        <v>16</v>
      </c>
      <c r="E86" s="12" t="str">
        <f t="shared" si="0"/>
        <v>NUL</v>
      </c>
      <c r="F86" s="10"/>
      <c r="G86" s="3"/>
      <c r="H86" s="3"/>
      <c r="I86" s="27"/>
      <c r="J86" s="1"/>
      <c r="K86" s="1"/>
      <c r="L86" s="1"/>
      <c r="M86" s="1"/>
      <c r="N86" s="1"/>
      <c r="O86" s="1"/>
      <c r="P86" s="1"/>
    </row>
    <row r="87" spans="1:16" x14ac:dyDescent="0.25">
      <c r="A87" s="2"/>
      <c r="B87" s="10"/>
      <c r="C87" s="10" t="s">
        <v>23</v>
      </c>
      <c r="D87" s="10" t="s">
        <v>16</v>
      </c>
      <c r="E87" s="12" t="str">
        <f t="shared" si="0"/>
        <v>NUL</v>
      </c>
      <c r="F87" s="10"/>
      <c r="G87" s="3"/>
      <c r="H87" s="3"/>
      <c r="I87" s="27"/>
      <c r="J87" s="1"/>
      <c r="K87" s="1"/>
      <c r="L87" s="1"/>
      <c r="M87" s="1"/>
      <c r="N87" s="1"/>
      <c r="O87" s="1"/>
      <c r="P87" s="1"/>
    </row>
    <row r="88" spans="1:16" x14ac:dyDescent="0.25">
      <c r="A88" s="2"/>
      <c r="B88" s="10"/>
      <c r="C88" s="10" t="s">
        <v>23</v>
      </c>
      <c r="D88" s="10" t="s">
        <v>16</v>
      </c>
      <c r="E88" s="12" t="str">
        <f t="shared" si="0"/>
        <v>NUL</v>
      </c>
      <c r="F88" s="10"/>
      <c r="G88" s="3"/>
      <c r="H88" s="3"/>
      <c r="I88" s="27"/>
      <c r="J88" s="1"/>
      <c r="K88" s="1"/>
      <c r="L88" s="1"/>
      <c r="M88" s="1"/>
      <c r="N88" s="1"/>
      <c r="O88" s="1"/>
      <c r="P88" s="1"/>
    </row>
    <row r="89" spans="1:16" x14ac:dyDescent="0.25">
      <c r="A89" s="2"/>
      <c r="B89" s="10"/>
      <c r="C89" s="10" t="s">
        <v>23</v>
      </c>
      <c r="D89" s="10" t="s">
        <v>16</v>
      </c>
      <c r="E89" s="12" t="str">
        <f t="shared" si="0"/>
        <v>NUL</v>
      </c>
      <c r="F89" s="10"/>
      <c r="G89" s="3"/>
      <c r="H89" s="3"/>
      <c r="I89" s="27"/>
      <c r="J89" s="1"/>
      <c r="K89" s="1"/>
      <c r="L89" s="1"/>
      <c r="M89" s="1"/>
      <c r="N89" s="1"/>
      <c r="O89" s="1"/>
      <c r="P89" s="1"/>
    </row>
    <row r="90" spans="1:16" x14ac:dyDescent="0.25">
      <c r="A90" s="2"/>
      <c r="B90" s="10"/>
      <c r="C90" s="10" t="s">
        <v>23</v>
      </c>
      <c r="D90" s="10" t="s">
        <v>16</v>
      </c>
      <c r="E90" s="12" t="str">
        <f t="shared" si="0"/>
        <v>NUL</v>
      </c>
      <c r="F90" s="10"/>
      <c r="G90" s="3"/>
      <c r="H90" s="3"/>
      <c r="I90" s="27"/>
      <c r="J90" s="1"/>
      <c r="K90" s="1"/>
      <c r="L90" s="1"/>
      <c r="M90" s="1"/>
      <c r="N90" s="1"/>
      <c r="O90" s="1"/>
      <c r="P90" s="1"/>
    </row>
    <row r="91" spans="1:16" x14ac:dyDescent="0.25">
      <c r="A91" s="2"/>
      <c r="B91" s="10"/>
      <c r="C91" s="10" t="s">
        <v>23</v>
      </c>
      <c r="D91" s="10" t="s">
        <v>16</v>
      </c>
      <c r="E91" s="12" t="str">
        <f t="shared" si="0"/>
        <v>NUL</v>
      </c>
      <c r="F91" s="10"/>
      <c r="G91" s="3"/>
      <c r="H91" s="3"/>
      <c r="I91" s="27"/>
      <c r="J91" s="1"/>
      <c r="K91" s="1"/>
      <c r="L91" s="1"/>
      <c r="M91" s="1"/>
      <c r="N91" s="1"/>
      <c r="O91" s="1"/>
      <c r="P91" s="1"/>
    </row>
    <row r="92" spans="1:16" x14ac:dyDescent="0.25">
      <c r="A92" s="2"/>
      <c r="B92" s="10"/>
      <c r="C92" s="10" t="s">
        <v>23</v>
      </c>
      <c r="D92" s="10" t="s">
        <v>16</v>
      </c>
      <c r="E92" s="12" t="str">
        <f t="shared" si="0"/>
        <v>NUL</v>
      </c>
      <c r="F92" s="10"/>
      <c r="G92" s="3"/>
      <c r="H92" s="3"/>
      <c r="I92" s="27"/>
      <c r="J92" s="1"/>
      <c r="K92" s="1"/>
      <c r="L92" s="1"/>
      <c r="M92" s="1"/>
      <c r="N92" s="1"/>
      <c r="O92" s="1"/>
      <c r="P92" s="1"/>
    </row>
    <row r="93" spans="1:16" x14ac:dyDescent="0.25">
      <c r="A93" s="2"/>
      <c r="B93" s="10"/>
      <c r="C93" s="10" t="s">
        <v>23</v>
      </c>
      <c r="D93" s="10" t="s">
        <v>16</v>
      </c>
      <c r="E93" s="12" t="str">
        <f t="shared" si="0"/>
        <v>NUL</v>
      </c>
      <c r="F93" s="10"/>
      <c r="G93" s="3"/>
      <c r="H93" s="3"/>
      <c r="I93" s="27"/>
      <c r="J93" s="1"/>
      <c r="K93" s="1"/>
      <c r="L93" s="1"/>
      <c r="M93" s="1"/>
      <c r="N93" s="1"/>
      <c r="O93" s="1"/>
      <c r="P93" s="1"/>
    </row>
    <row r="94" spans="1:16" x14ac:dyDescent="0.25">
      <c r="A94" s="2"/>
      <c r="B94" s="10"/>
      <c r="C94" s="10" t="s">
        <v>23</v>
      </c>
      <c r="D94" s="10" t="s">
        <v>16</v>
      </c>
      <c r="E94" s="12" t="str">
        <f t="shared" si="0"/>
        <v>NUL</v>
      </c>
      <c r="F94" s="10"/>
      <c r="G94" s="3"/>
      <c r="H94" s="3"/>
      <c r="I94" s="27"/>
      <c r="J94" s="1"/>
      <c r="K94" s="1"/>
      <c r="L94" s="1"/>
      <c r="M94" s="1"/>
      <c r="N94" s="1"/>
      <c r="O94" s="1"/>
      <c r="P94" s="1"/>
    </row>
    <row r="95" spans="1:16" x14ac:dyDescent="0.25">
      <c r="A95" s="2"/>
      <c r="B95" s="10"/>
      <c r="C95" s="10" t="s">
        <v>23</v>
      </c>
      <c r="D95" s="10" t="s">
        <v>16</v>
      </c>
      <c r="E95" s="12" t="str">
        <f t="shared" si="0"/>
        <v>NUL</v>
      </c>
      <c r="F95" s="10"/>
      <c r="G95" s="3"/>
      <c r="H95" s="3"/>
      <c r="I95" s="27"/>
      <c r="J95" s="1"/>
      <c r="K95" s="1"/>
      <c r="L95" s="1"/>
      <c r="M95" s="1"/>
      <c r="N95" s="1"/>
      <c r="O95" s="1"/>
      <c r="P95" s="1"/>
    </row>
    <row r="96" spans="1:16" x14ac:dyDescent="0.25">
      <c r="A96" s="2"/>
      <c r="B96" s="10"/>
      <c r="C96" s="10" t="s">
        <v>23</v>
      </c>
      <c r="D96" s="10" t="s">
        <v>16</v>
      </c>
      <c r="E96" s="12" t="str">
        <f t="shared" si="0"/>
        <v>NUL</v>
      </c>
      <c r="F96" s="10"/>
      <c r="G96" s="3"/>
      <c r="H96" s="3"/>
      <c r="I96" s="27"/>
      <c r="J96" s="1"/>
      <c r="K96" s="1"/>
      <c r="L96" s="1"/>
      <c r="M96" s="1"/>
      <c r="N96" s="1"/>
      <c r="O96" s="1"/>
      <c r="P96" s="1"/>
    </row>
    <row r="97" spans="1:16" x14ac:dyDescent="0.25">
      <c r="A97" s="2"/>
      <c r="B97" s="10"/>
      <c r="C97" s="10" t="s">
        <v>23</v>
      </c>
      <c r="D97" s="10" t="s">
        <v>16</v>
      </c>
      <c r="E97" s="12" t="str">
        <f t="shared" si="0"/>
        <v>NUL</v>
      </c>
      <c r="F97" s="10"/>
      <c r="G97" s="3"/>
      <c r="H97" s="3"/>
      <c r="I97" s="27"/>
      <c r="J97" s="1"/>
      <c r="K97" s="1"/>
      <c r="L97" s="1"/>
      <c r="M97" s="1"/>
      <c r="N97" s="1"/>
      <c r="O97" s="1"/>
      <c r="P97" s="1"/>
    </row>
    <row r="98" spans="1:16" x14ac:dyDescent="0.25">
      <c r="A98" s="2"/>
      <c r="B98" s="10"/>
      <c r="C98" s="10" t="s">
        <v>23</v>
      </c>
      <c r="D98" s="10" t="s">
        <v>16</v>
      </c>
      <c r="E98" s="12" t="str">
        <f t="shared" si="0"/>
        <v>NUL</v>
      </c>
      <c r="F98" s="10"/>
      <c r="G98" s="3"/>
      <c r="H98" s="3"/>
      <c r="I98" s="27"/>
      <c r="J98" s="1"/>
      <c r="K98" s="1"/>
      <c r="L98" s="1"/>
      <c r="M98" s="1"/>
      <c r="N98" s="1"/>
      <c r="O98" s="1"/>
      <c r="P98" s="1"/>
    </row>
    <row r="99" spans="1:16" x14ac:dyDescent="0.25">
      <c r="A99" s="2"/>
      <c r="B99" s="10"/>
      <c r="C99" s="10" t="s">
        <v>23</v>
      </c>
      <c r="D99" s="10" t="s">
        <v>16</v>
      </c>
      <c r="E99" s="12" t="str">
        <f t="shared" si="0"/>
        <v>NUL</v>
      </c>
      <c r="F99" s="10"/>
      <c r="G99" s="3"/>
      <c r="H99" s="3"/>
      <c r="I99" s="27"/>
      <c r="J99" s="1"/>
      <c r="K99" s="1"/>
      <c r="L99" s="1"/>
      <c r="M99" s="1"/>
      <c r="N99" s="1"/>
      <c r="O99" s="1"/>
      <c r="P99" s="1"/>
    </row>
    <row r="100" spans="1:16" x14ac:dyDescent="0.25">
      <c r="A100" s="2"/>
      <c r="B100" s="10"/>
      <c r="C100" s="10" t="s">
        <v>23</v>
      </c>
      <c r="D100" s="10" t="s">
        <v>16</v>
      </c>
      <c r="E100" s="12" t="str">
        <f t="shared" si="0"/>
        <v>NUL</v>
      </c>
      <c r="F100" s="10"/>
      <c r="G100" s="3"/>
      <c r="H100" s="3"/>
      <c r="I100" s="27"/>
      <c r="J100" s="1"/>
      <c r="K100" s="1"/>
      <c r="L100" s="1"/>
      <c r="M100" s="1"/>
      <c r="N100" s="1"/>
      <c r="O100" s="1"/>
      <c r="P100" s="1"/>
    </row>
    <row r="101" spans="1:16" x14ac:dyDescent="0.25">
      <c r="A101" s="2"/>
      <c r="B101" s="10"/>
      <c r="C101" s="10" t="s">
        <v>23</v>
      </c>
      <c r="D101" s="10" t="s">
        <v>16</v>
      </c>
      <c r="E101" s="12" t="str">
        <f t="shared" si="0"/>
        <v>NUL</v>
      </c>
      <c r="F101" s="10"/>
      <c r="G101" s="3"/>
      <c r="H101" s="3"/>
      <c r="I101" s="27"/>
      <c r="J101" s="1"/>
      <c r="K101" s="1"/>
      <c r="L101" s="1"/>
      <c r="M101" s="1"/>
      <c r="N101" s="1"/>
      <c r="O101" s="1"/>
      <c r="P101" s="1"/>
    </row>
    <row r="102" spans="1:16" x14ac:dyDescent="0.25">
      <c r="A102" s="2"/>
      <c r="B102" s="10"/>
      <c r="C102" s="10" t="s">
        <v>23</v>
      </c>
      <c r="D102" s="10" t="s">
        <v>16</v>
      </c>
      <c r="E102" s="12" t="str">
        <f t="shared" si="0"/>
        <v>NUL</v>
      </c>
      <c r="F102" s="10"/>
      <c r="G102" s="3"/>
      <c r="H102" s="3"/>
      <c r="I102" s="27"/>
      <c r="J102" s="1"/>
      <c r="K102" s="1"/>
      <c r="L102" s="1"/>
      <c r="M102" s="1"/>
      <c r="N102" s="1"/>
      <c r="O102" s="1"/>
      <c r="P102" s="1"/>
    </row>
    <row r="103" spans="1:16" x14ac:dyDescent="0.25">
      <c r="A103" s="2"/>
      <c r="B103" s="10"/>
      <c r="C103" s="10" t="s">
        <v>23</v>
      </c>
      <c r="D103" s="10" t="s">
        <v>16</v>
      </c>
      <c r="E103" s="12" t="str">
        <f t="shared" si="0"/>
        <v>NUL</v>
      </c>
      <c r="F103" s="10"/>
      <c r="G103" s="3"/>
      <c r="H103" s="3"/>
      <c r="I103" s="27"/>
      <c r="J103" s="1"/>
      <c r="K103" s="1"/>
      <c r="L103" s="1"/>
      <c r="M103" s="1"/>
      <c r="N103" s="1"/>
      <c r="O103" s="1"/>
      <c r="P103" s="1"/>
    </row>
    <row r="104" spans="1:16" x14ac:dyDescent="0.25">
      <c r="A104" s="2"/>
      <c r="B104" s="10"/>
      <c r="C104" s="10" t="s">
        <v>23</v>
      </c>
      <c r="D104" s="10" t="s">
        <v>16</v>
      </c>
      <c r="E104" s="12" t="str">
        <f t="shared" si="0"/>
        <v>NUL</v>
      </c>
      <c r="F104" s="10"/>
      <c r="G104" s="3"/>
      <c r="H104" s="3"/>
      <c r="I104" s="27"/>
      <c r="J104" s="1"/>
      <c r="K104" s="1"/>
      <c r="L104" s="1"/>
      <c r="M104" s="1"/>
      <c r="N104" s="1"/>
      <c r="O104" s="1"/>
      <c r="P104" s="1"/>
    </row>
    <row r="105" spans="1:16" x14ac:dyDescent="0.25">
      <c r="A105" s="2"/>
      <c r="B105" s="10"/>
      <c r="C105" s="10" t="s">
        <v>23</v>
      </c>
      <c r="D105" s="10" t="s">
        <v>16</v>
      </c>
      <c r="E105" s="12" t="str">
        <f t="shared" si="0"/>
        <v>NUL</v>
      </c>
      <c r="F105" s="10"/>
      <c r="G105" s="3"/>
      <c r="H105" s="3"/>
      <c r="I105" s="27"/>
      <c r="J105" s="1"/>
      <c r="K105" s="1"/>
      <c r="L105" s="1"/>
      <c r="M105" s="1"/>
      <c r="N105" s="1"/>
      <c r="O105" s="1"/>
      <c r="P105" s="1"/>
    </row>
    <row r="106" spans="1:16" x14ac:dyDescent="0.25">
      <c r="A106" s="2"/>
      <c r="B106" s="10" t="s">
        <v>12</v>
      </c>
      <c r="C106" s="10" t="s">
        <v>23</v>
      </c>
      <c r="D106" s="10" t="s">
        <v>16</v>
      </c>
      <c r="E106" s="12" t="str">
        <f t="shared" si="0"/>
        <v>NUL</v>
      </c>
      <c r="F106" s="10"/>
      <c r="G106" s="3"/>
      <c r="H106" s="3"/>
      <c r="I106" s="27"/>
      <c r="J106" s="1"/>
      <c r="K106" s="1"/>
      <c r="L106" s="1"/>
      <c r="M106" s="1"/>
      <c r="N106" s="1"/>
      <c r="O106" s="1"/>
      <c r="P106" s="1"/>
    </row>
    <row r="107" spans="1:16" x14ac:dyDescent="0.25">
      <c r="A107" s="5"/>
      <c r="B107" s="3"/>
      <c r="C107" s="3"/>
      <c r="D107" s="3"/>
      <c r="E107" s="3"/>
      <c r="F107" s="3"/>
      <c r="G107" s="3"/>
      <c r="H107" s="3"/>
      <c r="I107" s="27"/>
      <c r="J107" s="1"/>
      <c r="K107" s="1"/>
      <c r="L107" s="1"/>
      <c r="M107" s="1"/>
      <c r="N107" s="1"/>
      <c r="O107" s="1"/>
      <c r="P107" s="1"/>
    </row>
    <row r="108" spans="1:16" x14ac:dyDescent="0.25">
      <c r="A108" s="5"/>
      <c r="B108" s="3"/>
      <c r="C108" s="3"/>
      <c r="D108" s="3"/>
      <c r="E108" s="3"/>
      <c r="F108" s="3"/>
      <c r="G108" s="3"/>
      <c r="H108" s="3"/>
      <c r="I108" s="27"/>
      <c r="J108" s="1"/>
      <c r="K108" s="1"/>
      <c r="L108" s="1"/>
      <c r="M108" s="1"/>
      <c r="N108" s="1"/>
      <c r="O108" s="1"/>
      <c r="P108" s="1"/>
    </row>
    <row r="109" spans="1:16" x14ac:dyDescent="0.25">
      <c r="A109" s="5"/>
      <c r="B109" s="3"/>
      <c r="C109" s="3"/>
      <c r="D109" s="3"/>
      <c r="E109" s="3"/>
      <c r="F109" s="3"/>
      <c r="G109" s="3"/>
      <c r="H109" s="3"/>
      <c r="I109" s="27"/>
      <c r="J109" s="1"/>
      <c r="K109" s="1"/>
      <c r="L109" s="1"/>
      <c r="M109" s="1"/>
      <c r="N109" s="1"/>
      <c r="O109" s="1"/>
      <c r="P109" s="1"/>
    </row>
    <row r="110" spans="1:16" x14ac:dyDescent="0.25">
      <c r="A110" s="5"/>
      <c r="B110" s="3"/>
      <c r="C110" s="3"/>
      <c r="D110" s="3"/>
      <c r="E110" s="3"/>
      <c r="F110" s="3"/>
      <c r="G110" s="3"/>
      <c r="H110" s="3"/>
      <c r="I110" s="27"/>
      <c r="J110" s="1"/>
      <c r="K110" s="1"/>
      <c r="L110" s="1"/>
      <c r="M110" s="1"/>
      <c r="N110" s="1"/>
      <c r="O110" s="1"/>
      <c r="P110" s="1"/>
    </row>
    <row r="111" spans="1:16" x14ac:dyDescent="0.25">
      <c r="A111" s="5"/>
      <c r="B111" s="3"/>
      <c r="C111" s="3"/>
      <c r="D111" s="3"/>
      <c r="E111" s="3"/>
      <c r="F111" s="3"/>
      <c r="G111" s="3"/>
      <c r="H111" s="3"/>
      <c r="I111" s="27"/>
      <c r="J111" s="1"/>
      <c r="K111" s="1"/>
      <c r="L111" s="1"/>
      <c r="M111" s="1"/>
      <c r="N111" s="1"/>
      <c r="O111" s="1"/>
      <c r="P111" s="1"/>
    </row>
    <row r="112" spans="1:16" x14ac:dyDescent="0.25">
      <c r="A112" s="5"/>
      <c r="B112" s="3"/>
      <c r="C112" s="3"/>
      <c r="D112" s="3"/>
      <c r="E112" s="3"/>
      <c r="F112" s="3"/>
      <c r="G112" s="3"/>
      <c r="H112" s="3"/>
      <c r="I112" s="27"/>
      <c r="J112" s="1"/>
      <c r="K112" s="1"/>
      <c r="L112" s="1"/>
      <c r="M112" s="1"/>
      <c r="N112" s="1"/>
      <c r="O112" s="1"/>
      <c r="P112" s="1"/>
    </row>
    <row r="113" spans="1:16" x14ac:dyDescent="0.25">
      <c r="A113" s="5"/>
      <c r="B113" s="3"/>
      <c r="C113" s="3"/>
      <c r="D113" s="3"/>
      <c r="E113" s="3"/>
      <c r="F113" s="3"/>
      <c r="G113" s="3"/>
      <c r="H113" s="3"/>
      <c r="I113" s="27"/>
      <c r="J113" s="1"/>
      <c r="K113" s="1"/>
      <c r="L113" s="1"/>
      <c r="M113" s="1"/>
      <c r="N113" s="1"/>
      <c r="O113" s="1"/>
      <c r="P113" s="1"/>
    </row>
    <row r="114" spans="1:16" x14ac:dyDescent="0.25">
      <c r="A114" s="5"/>
      <c r="B114" s="3"/>
      <c r="C114" s="3"/>
      <c r="D114" s="3"/>
      <c r="E114" s="3"/>
      <c r="F114" s="3"/>
      <c r="G114" s="3"/>
      <c r="H114" s="3"/>
      <c r="I114" s="27"/>
      <c r="J114" s="1"/>
      <c r="K114" s="1"/>
      <c r="L114" s="1"/>
      <c r="M114" s="1"/>
      <c r="N114" s="1"/>
      <c r="O114" s="1"/>
      <c r="P114" s="1"/>
    </row>
    <row r="115" spans="1:16" x14ac:dyDescent="0.25">
      <c r="A115" s="5"/>
      <c r="B115" s="3"/>
      <c r="C115" s="3"/>
      <c r="D115" s="3"/>
      <c r="E115" s="3"/>
      <c r="F115" s="3"/>
      <c r="G115" s="3"/>
      <c r="H115" s="3"/>
      <c r="I115" s="27"/>
      <c r="J115" s="1"/>
      <c r="K115" s="1"/>
      <c r="L115" s="1"/>
      <c r="M115" s="1"/>
      <c r="N115" s="1"/>
      <c r="O115" s="1"/>
      <c r="P115" s="1"/>
    </row>
    <row r="116" spans="1:16" x14ac:dyDescent="0.25">
      <c r="A116" s="5"/>
      <c r="B116" s="3"/>
      <c r="C116" s="3"/>
      <c r="D116" s="3"/>
      <c r="E116" s="3"/>
      <c r="F116" s="3"/>
      <c r="G116" s="3"/>
      <c r="H116" s="3"/>
      <c r="I116" s="27"/>
      <c r="J116" s="1"/>
      <c r="K116" s="1"/>
      <c r="L116" s="1"/>
      <c r="M116" s="1"/>
      <c r="N116" s="1"/>
      <c r="O116" s="1"/>
      <c r="P116" s="1"/>
    </row>
    <row r="117" spans="1:16" x14ac:dyDescent="0.25">
      <c r="A117" s="5"/>
      <c r="B117" s="3"/>
      <c r="C117" s="3"/>
      <c r="D117" s="3"/>
      <c r="E117" s="3"/>
      <c r="F117" s="3"/>
      <c r="G117" s="3"/>
      <c r="H117" s="3"/>
      <c r="I117" s="27"/>
      <c r="J117" s="1"/>
      <c r="K117" s="1"/>
      <c r="L117" s="1"/>
      <c r="M117" s="1"/>
      <c r="N117" s="1"/>
      <c r="O117" s="1"/>
      <c r="P117" s="1"/>
    </row>
    <row r="118" spans="1:16" x14ac:dyDescent="0.25">
      <c r="A118" s="5"/>
      <c r="B118" s="3"/>
      <c r="C118" s="3"/>
      <c r="D118" s="3"/>
      <c r="E118" s="3"/>
      <c r="F118" s="3"/>
      <c r="G118" s="3"/>
      <c r="H118" s="3"/>
      <c r="I118" s="27"/>
      <c r="J118" s="1"/>
      <c r="K118" s="1"/>
      <c r="L118" s="1"/>
      <c r="M118" s="1"/>
      <c r="N118" s="1"/>
      <c r="O118" s="1"/>
      <c r="P118" s="1"/>
    </row>
    <row r="119" spans="1:16" x14ac:dyDescent="0.25">
      <c r="A119" s="5"/>
      <c r="B119" s="3"/>
      <c r="C119" s="3"/>
      <c r="D119" s="3"/>
      <c r="E119" s="3"/>
      <c r="F119" s="3"/>
      <c r="G119" s="3"/>
      <c r="H119" s="3"/>
      <c r="I119" s="27"/>
      <c r="J119" s="1"/>
      <c r="K119" s="1"/>
      <c r="L119" s="1"/>
      <c r="M119" s="1"/>
      <c r="N119" s="1"/>
      <c r="O119" s="1"/>
      <c r="P119" s="1"/>
    </row>
    <row r="120" spans="1:16" x14ac:dyDescent="0.25">
      <c r="A120" s="5"/>
      <c r="B120" s="3"/>
      <c r="C120" s="3"/>
      <c r="D120" s="3"/>
      <c r="E120" s="3"/>
      <c r="F120" s="3"/>
      <c r="G120" s="3"/>
      <c r="H120" s="3"/>
      <c r="I120" s="27"/>
      <c r="J120" s="1"/>
      <c r="K120" s="1"/>
      <c r="L120" s="1"/>
      <c r="M120" s="1"/>
      <c r="N120" s="1"/>
      <c r="O120" s="1"/>
      <c r="P120" s="1"/>
    </row>
    <row r="121" spans="1:16" x14ac:dyDescent="0.25">
      <c r="A121" s="5"/>
      <c r="B121" s="3"/>
      <c r="C121" s="3"/>
      <c r="D121" s="3"/>
      <c r="E121" s="3"/>
      <c r="F121" s="3"/>
      <c r="G121" s="3"/>
      <c r="H121" s="3"/>
      <c r="I121" s="27"/>
      <c r="J121" s="1"/>
      <c r="K121" s="1"/>
      <c r="L121" s="1"/>
      <c r="M121" s="1"/>
      <c r="N121" s="1"/>
      <c r="O121" s="1"/>
      <c r="P121" s="1"/>
    </row>
    <row r="122" spans="1:16" x14ac:dyDescent="0.25">
      <c r="A122" s="5"/>
      <c r="B122" s="3"/>
      <c r="C122" s="3"/>
      <c r="D122" s="3"/>
      <c r="E122" s="3"/>
      <c r="F122" s="3"/>
      <c r="G122" s="3"/>
      <c r="H122" s="3"/>
      <c r="I122" s="27"/>
      <c r="J122" s="1"/>
      <c r="K122" s="1"/>
      <c r="L122" s="1"/>
      <c r="M122" s="1"/>
      <c r="N122" s="1"/>
      <c r="O122" s="1"/>
      <c r="P122" s="1"/>
    </row>
    <row r="123" spans="1:16" x14ac:dyDescent="0.25">
      <c r="A123" s="5"/>
      <c r="B123" s="3"/>
      <c r="C123" s="3"/>
      <c r="D123" s="3"/>
      <c r="E123" s="3"/>
      <c r="F123" s="3"/>
      <c r="G123" s="3"/>
      <c r="H123" s="3"/>
      <c r="I123" s="27"/>
      <c r="J123" s="1"/>
      <c r="K123" s="1"/>
      <c r="L123" s="1"/>
      <c r="M123" s="1"/>
      <c r="N123" s="1"/>
      <c r="O123" s="1"/>
      <c r="P123" s="1"/>
    </row>
    <row r="124" spans="1:16" x14ac:dyDescent="0.25">
      <c r="A124" s="5"/>
      <c r="B124" s="3"/>
      <c r="C124" s="3"/>
      <c r="D124" s="3"/>
      <c r="E124" s="3"/>
      <c r="F124" s="3"/>
      <c r="G124" s="3"/>
      <c r="H124" s="3"/>
      <c r="I124" s="27"/>
      <c r="J124" s="1"/>
      <c r="K124" s="1"/>
      <c r="L124" s="1"/>
      <c r="M124" s="1"/>
      <c r="N124" s="1"/>
      <c r="O124" s="1"/>
      <c r="P124" s="1"/>
    </row>
    <row r="125" spans="1:16" x14ac:dyDescent="0.25">
      <c r="A125" s="5"/>
      <c r="B125" s="3"/>
      <c r="C125" s="3"/>
      <c r="D125" s="3"/>
      <c r="E125" s="3"/>
      <c r="F125" s="3"/>
      <c r="G125" s="3"/>
      <c r="H125" s="3"/>
      <c r="I125" s="27"/>
      <c r="J125" s="1"/>
      <c r="K125" s="1"/>
      <c r="L125" s="1"/>
      <c r="M125" s="1"/>
      <c r="N125" s="1"/>
      <c r="O125" s="1"/>
      <c r="P125" s="1"/>
    </row>
    <row r="126" spans="1:16" x14ac:dyDescent="0.25">
      <c r="A126" s="5"/>
      <c r="B126" s="3"/>
      <c r="C126" s="3"/>
      <c r="D126" s="3"/>
      <c r="E126" s="3"/>
      <c r="F126" s="3"/>
      <c r="G126" s="3"/>
      <c r="H126" s="3"/>
      <c r="I126" s="27"/>
      <c r="J126" s="1"/>
      <c r="K126" s="1"/>
      <c r="L126" s="1"/>
      <c r="M126" s="1"/>
      <c r="N126" s="1"/>
      <c r="O126" s="1"/>
      <c r="P126" s="1"/>
    </row>
    <row r="127" spans="1:16" x14ac:dyDescent="0.25">
      <c r="A127" s="5"/>
      <c r="B127" s="3"/>
      <c r="C127" s="3"/>
      <c r="D127" s="3"/>
      <c r="E127" s="3"/>
      <c r="F127" s="3"/>
      <c r="G127" s="3"/>
      <c r="H127" s="3"/>
      <c r="I127" s="27"/>
      <c r="J127" s="1"/>
      <c r="K127" s="1"/>
      <c r="L127" s="1"/>
      <c r="M127" s="1"/>
      <c r="N127" s="1"/>
      <c r="O127" s="1"/>
      <c r="P127" s="1"/>
    </row>
    <row r="128" spans="1:16" x14ac:dyDescent="0.25">
      <c r="A128" s="5"/>
      <c r="B128" s="3"/>
      <c r="C128" s="3"/>
      <c r="D128" s="3"/>
      <c r="E128" s="3"/>
      <c r="F128" s="3"/>
      <c r="G128" s="3"/>
      <c r="H128" s="3"/>
      <c r="I128" s="27"/>
      <c r="J128" s="1"/>
      <c r="K128" s="1"/>
      <c r="L128" s="1"/>
      <c r="M128" s="1"/>
      <c r="N128" s="1"/>
      <c r="O128" s="1"/>
      <c r="P128" s="1"/>
    </row>
    <row r="129" spans="1:16" x14ac:dyDescent="0.25">
      <c r="A129" s="5"/>
      <c r="B129" s="3"/>
      <c r="C129" s="3"/>
      <c r="D129" s="3"/>
      <c r="E129" s="3"/>
      <c r="F129" s="3"/>
      <c r="G129" s="3"/>
      <c r="H129" s="3"/>
      <c r="I129" s="27"/>
      <c r="J129" s="1"/>
      <c r="K129" s="1"/>
      <c r="L129" s="1"/>
      <c r="M129" s="1"/>
      <c r="N129" s="1"/>
      <c r="O129" s="1"/>
      <c r="P129" s="1"/>
    </row>
    <row r="130" spans="1:16" x14ac:dyDescent="0.25">
      <c r="A130" s="5"/>
      <c r="B130" s="3"/>
      <c r="C130" s="3"/>
      <c r="D130" s="3"/>
      <c r="E130" s="3"/>
      <c r="F130" s="3"/>
      <c r="G130" s="3"/>
      <c r="H130" s="3"/>
      <c r="I130" s="27"/>
      <c r="J130" s="1"/>
      <c r="K130" s="1"/>
      <c r="L130" s="1"/>
      <c r="M130" s="1"/>
      <c r="N130" s="1"/>
      <c r="O130" s="1"/>
      <c r="P130" s="1"/>
    </row>
    <row r="131" spans="1:16" x14ac:dyDescent="0.25">
      <c r="A131" s="5"/>
      <c r="B131" s="3"/>
      <c r="C131" s="3"/>
      <c r="D131" s="3"/>
      <c r="E131" s="3"/>
      <c r="F131" s="3"/>
      <c r="G131" s="3"/>
      <c r="H131" s="3"/>
      <c r="I131" s="27"/>
      <c r="J131" s="1"/>
      <c r="K131" s="1"/>
      <c r="L131" s="1"/>
      <c r="M131" s="1"/>
      <c r="N131" s="1"/>
      <c r="O131" s="1"/>
      <c r="P131" s="1"/>
    </row>
    <row r="132" spans="1:16" x14ac:dyDescent="0.25">
      <c r="A132" s="5"/>
      <c r="B132" s="3"/>
      <c r="C132" s="3"/>
      <c r="D132" s="3"/>
      <c r="E132" s="3"/>
      <c r="F132" s="3"/>
      <c r="G132" s="3"/>
      <c r="H132" s="3"/>
      <c r="I132" s="27"/>
      <c r="J132" s="1"/>
      <c r="K132" s="1"/>
      <c r="L132" s="1"/>
      <c r="M132" s="1"/>
      <c r="N132" s="1"/>
      <c r="O132" s="1"/>
      <c r="P132" s="1"/>
    </row>
    <row r="133" spans="1:16" x14ac:dyDescent="0.25">
      <c r="A133" s="5"/>
      <c r="B133" s="3"/>
      <c r="C133" s="3"/>
      <c r="D133" s="3"/>
      <c r="E133" s="3"/>
      <c r="F133" s="3"/>
      <c r="G133" s="3"/>
      <c r="H133" s="3"/>
      <c r="I133" s="27"/>
      <c r="J133" s="1"/>
      <c r="K133" s="1"/>
      <c r="L133" s="1"/>
      <c r="M133" s="1"/>
      <c r="N133" s="1"/>
      <c r="O133" s="1"/>
      <c r="P133" s="1"/>
    </row>
    <row r="134" spans="1:16" x14ac:dyDescent="0.25">
      <c r="A134" s="5"/>
      <c r="B134" s="3"/>
      <c r="C134" s="3"/>
      <c r="D134" s="3"/>
      <c r="E134" s="3"/>
      <c r="F134" s="3"/>
      <c r="G134" s="3"/>
      <c r="H134" s="3"/>
      <c r="I134" s="27"/>
      <c r="J134" s="1"/>
      <c r="K134" s="1"/>
      <c r="L134" s="1"/>
      <c r="M134" s="1"/>
      <c r="N134" s="1"/>
      <c r="O134" s="1"/>
      <c r="P134" s="1"/>
    </row>
    <row r="135" spans="1:16" x14ac:dyDescent="0.25">
      <c r="A135" s="5"/>
      <c r="B135" s="3"/>
      <c r="C135" s="3"/>
      <c r="D135" s="3"/>
      <c r="E135" s="3"/>
      <c r="F135" s="3"/>
      <c r="G135" s="3"/>
      <c r="H135" s="3"/>
      <c r="I135" s="27"/>
      <c r="J135" s="1"/>
      <c r="K135" s="1"/>
      <c r="L135" s="1"/>
      <c r="M135" s="1"/>
      <c r="N135" s="1"/>
      <c r="O135" s="1"/>
      <c r="P135" s="1"/>
    </row>
    <row r="136" spans="1:16" x14ac:dyDescent="0.25">
      <c r="A136" s="5"/>
      <c r="B136" s="3"/>
      <c r="C136" s="3"/>
      <c r="D136" s="3"/>
      <c r="E136" s="3"/>
      <c r="F136" s="3"/>
      <c r="G136" s="3"/>
      <c r="H136" s="3"/>
      <c r="I136" s="27"/>
      <c r="J136" s="1"/>
      <c r="K136" s="1"/>
      <c r="L136" s="1"/>
      <c r="M136" s="1"/>
      <c r="N136" s="1"/>
      <c r="O136" s="1"/>
      <c r="P136" s="1"/>
    </row>
    <row r="137" spans="1:16" x14ac:dyDescent="0.25">
      <c r="A137" s="5"/>
      <c r="B137" s="3"/>
      <c r="C137" s="3"/>
      <c r="D137" s="3"/>
      <c r="E137" s="3"/>
      <c r="F137" s="3"/>
      <c r="G137" s="3"/>
      <c r="H137" s="3"/>
      <c r="I137" s="27"/>
      <c r="J137" s="1"/>
      <c r="K137" s="1"/>
      <c r="L137" s="1"/>
      <c r="M137" s="1"/>
      <c r="N137" s="1"/>
      <c r="O137" s="1"/>
      <c r="P137" s="1"/>
    </row>
    <row r="138" spans="1:16" x14ac:dyDescent="0.25">
      <c r="A138" s="5"/>
      <c r="B138" s="3"/>
      <c r="C138" s="3"/>
      <c r="D138" s="3"/>
      <c r="E138" s="3"/>
      <c r="F138" s="3"/>
      <c r="G138" s="3"/>
      <c r="H138" s="3"/>
      <c r="I138" s="27"/>
      <c r="J138" s="1"/>
      <c r="K138" s="1"/>
      <c r="L138" s="1"/>
      <c r="M138" s="1"/>
      <c r="N138" s="1"/>
      <c r="O138" s="1"/>
      <c r="P138" s="1"/>
    </row>
    <row r="139" spans="1:16" x14ac:dyDescent="0.25">
      <c r="A139" s="5"/>
      <c r="B139" s="3"/>
      <c r="C139" s="3"/>
      <c r="D139" s="3"/>
      <c r="E139" s="3"/>
      <c r="F139" s="3"/>
      <c r="G139" s="3"/>
      <c r="H139" s="3"/>
      <c r="I139" s="27"/>
      <c r="J139" s="1"/>
      <c r="K139" s="1"/>
      <c r="L139" s="1"/>
      <c r="M139" s="1"/>
      <c r="N139" s="1"/>
      <c r="O139" s="1"/>
      <c r="P139" s="1"/>
    </row>
    <row r="140" spans="1:16" x14ac:dyDescent="0.25">
      <c r="A140" s="5"/>
      <c r="B140" s="3"/>
      <c r="C140" s="3"/>
      <c r="D140" s="3"/>
      <c r="E140" s="3"/>
      <c r="F140" s="3"/>
      <c r="G140" s="3"/>
      <c r="H140" s="3"/>
      <c r="I140" s="27"/>
      <c r="J140" s="1"/>
      <c r="K140" s="1"/>
      <c r="L140" s="1"/>
      <c r="M140" s="1"/>
      <c r="N140" s="1"/>
      <c r="O140" s="1"/>
      <c r="P140" s="1"/>
    </row>
    <row r="141" spans="1:16" x14ac:dyDescent="0.25">
      <c r="A141" s="5"/>
      <c r="B141" s="3"/>
      <c r="C141" s="3"/>
      <c r="D141" s="3"/>
      <c r="E141" s="3"/>
      <c r="F141" s="3"/>
      <c r="G141" s="3"/>
      <c r="H141" s="3"/>
      <c r="I141" s="27"/>
      <c r="J141" s="1"/>
      <c r="K141" s="1"/>
      <c r="L141" s="1"/>
      <c r="M141" s="1"/>
      <c r="N141" s="1"/>
      <c r="O141" s="1"/>
      <c r="P141" s="1"/>
    </row>
    <row r="142" spans="1:16" x14ac:dyDescent="0.25">
      <c r="A142" s="5"/>
      <c r="B142" s="3"/>
      <c r="C142" s="3"/>
      <c r="D142" s="3"/>
      <c r="E142" s="3"/>
      <c r="F142" s="3"/>
      <c r="G142" s="3"/>
      <c r="H142" s="3"/>
      <c r="I142" s="27"/>
      <c r="J142" s="1"/>
      <c r="K142" s="1"/>
      <c r="L142" s="1"/>
      <c r="M142" s="1"/>
      <c r="N142" s="1"/>
      <c r="O142" s="1"/>
      <c r="P142" s="1"/>
    </row>
    <row r="143" spans="1:16" x14ac:dyDescent="0.25">
      <c r="A143" s="5"/>
      <c r="B143" s="3"/>
      <c r="C143" s="3"/>
      <c r="D143" s="3"/>
      <c r="E143" s="3"/>
      <c r="F143" s="3"/>
      <c r="G143" s="3"/>
      <c r="H143" s="3"/>
      <c r="I143" s="27"/>
      <c r="J143" s="1"/>
      <c r="K143" s="1"/>
      <c r="L143" s="1"/>
      <c r="M143" s="1"/>
      <c r="N143" s="1"/>
      <c r="O143" s="1"/>
      <c r="P143" s="1"/>
    </row>
    <row r="144" spans="1:16" x14ac:dyDescent="0.25">
      <c r="A144" s="5"/>
      <c r="B144" s="3"/>
      <c r="C144" s="3"/>
      <c r="D144" s="3"/>
      <c r="E144" s="3"/>
      <c r="F144" s="3"/>
      <c r="G144" s="3"/>
      <c r="H144" s="3"/>
      <c r="I144" s="27"/>
      <c r="J144" s="1"/>
      <c r="K144" s="1"/>
      <c r="L144" s="1"/>
      <c r="M144" s="1"/>
      <c r="N144" s="1"/>
      <c r="O144" s="1"/>
      <c r="P144" s="1"/>
    </row>
    <row r="145" spans="1:16" x14ac:dyDescent="0.25">
      <c r="A145" s="5"/>
      <c r="B145" s="3"/>
      <c r="C145" s="3"/>
      <c r="D145" s="3"/>
      <c r="E145" s="3"/>
      <c r="F145" s="3"/>
      <c r="G145" s="3"/>
      <c r="H145" s="3"/>
      <c r="I145" s="27"/>
      <c r="J145" s="1"/>
      <c r="K145" s="1"/>
      <c r="L145" s="1"/>
      <c r="M145" s="1"/>
      <c r="N145" s="1"/>
      <c r="O145" s="1"/>
      <c r="P145" s="1"/>
    </row>
    <row r="146" spans="1:16" x14ac:dyDescent="0.25">
      <c r="A146" s="5"/>
      <c r="B146" s="3"/>
      <c r="C146" s="3"/>
      <c r="D146" s="3"/>
      <c r="E146" s="3"/>
      <c r="F146" s="3"/>
      <c r="G146" s="3"/>
      <c r="H146" s="3"/>
      <c r="I146" s="27"/>
      <c r="J146" s="1"/>
      <c r="K146" s="1"/>
      <c r="L146" s="1"/>
      <c r="M146" s="1"/>
      <c r="N146" s="1"/>
      <c r="O146" s="1"/>
      <c r="P146" s="1"/>
    </row>
    <row r="147" spans="1:16" x14ac:dyDescent="0.25">
      <c r="A147" s="5"/>
      <c r="B147" s="3"/>
      <c r="C147" s="3"/>
      <c r="D147" s="3"/>
      <c r="E147" s="3"/>
      <c r="F147" s="3"/>
      <c r="G147" s="3"/>
      <c r="H147" s="3"/>
      <c r="I147" s="27"/>
      <c r="J147" s="1"/>
      <c r="K147" s="1"/>
      <c r="L147" s="1"/>
      <c r="M147" s="1"/>
      <c r="N147" s="1"/>
      <c r="O147" s="1"/>
      <c r="P147" s="1"/>
    </row>
    <row r="148" spans="1:16" x14ac:dyDescent="0.25">
      <c r="A148" s="5"/>
      <c r="B148" s="3"/>
      <c r="C148" s="3"/>
      <c r="D148" s="3"/>
      <c r="E148" s="3"/>
      <c r="F148" s="3"/>
      <c r="G148" s="3"/>
      <c r="H148" s="3"/>
      <c r="I148" s="27"/>
      <c r="J148" s="1"/>
      <c r="K148" s="1"/>
      <c r="L148" s="1"/>
      <c r="M148" s="1"/>
      <c r="N148" s="1"/>
      <c r="O148" s="1"/>
      <c r="P148" s="1"/>
    </row>
    <row r="149" spans="1:16" x14ac:dyDescent="0.25">
      <c r="A149" s="5"/>
      <c r="B149" s="3"/>
      <c r="C149" s="3"/>
      <c r="D149" s="3"/>
      <c r="E149" s="3"/>
      <c r="F149" s="3"/>
      <c r="G149" s="3"/>
      <c r="H149" s="3"/>
      <c r="I149" s="27"/>
      <c r="J149" s="1"/>
      <c r="K149" s="1"/>
      <c r="L149" s="1"/>
      <c r="M149" s="1"/>
      <c r="N149" s="1"/>
      <c r="O149" s="1"/>
      <c r="P149" s="1"/>
    </row>
    <row r="150" spans="1:16" x14ac:dyDescent="0.25">
      <c r="A150" s="5"/>
      <c r="B150" s="3"/>
      <c r="C150" s="3"/>
      <c r="D150" s="3"/>
      <c r="E150" s="3"/>
      <c r="F150" s="3"/>
      <c r="G150" s="3"/>
      <c r="H150" s="3"/>
      <c r="I150" s="27"/>
      <c r="J150" s="1"/>
      <c r="K150" s="1"/>
      <c r="L150" s="1"/>
      <c r="M150" s="1"/>
      <c r="N150" s="1"/>
      <c r="O150" s="1"/>
      <c r="P150" s="1"/>
    </row>
    <row r="151" spans="1:16" x14ac:dyDescent="0.25">
      <c r="A151" s="5"/>
      <c r="B151" s="3"/>
      <c r="C151" s="3"/>
      <c r="D151" s="3"/>
      <c r="E151" s="3"/>
      <c r="F151" s="3"/>
      <c r="G151" s="3"/>
      <c r="H151" s="3"/>
      <c r="I151" s="27"/>
      <c r="J151" s="1"/>
      <c r="K151" s="1"/>
      <c r="L151" s="1"/>
      <c r="M151" s="1"/>
      <c r="N151" s="1"/>
      <c r="O151" s="1"/>
      <c r="P151" s="1"/>
    </row>
    <row r="152" spans="1:16" x14ac:dyDescent="0.25">
      <c r="A152" s="5"/>
      <c r="B152" s="3"/>
      <c r="C152" s="3"/>
      <c r="D152" s="3"/>
      <c r="E152" s="3"/>
      <c r="F152" s="3"/>
      <c r="G152" s="3"/>
      <c r="H152" s="3"/>
      <c r="I152" s="27"/>
      <c r="J152" s="1"/>
      <c r="K152" s="1"/>
      <c r="L152" s="1"/>
      <c r="M152" s="1"/>
      <c r="N152" s="1"/>
      <c r="O152" s="1"/>
      <c r="P152" s="1"/>
    </row>
    <row r="153" spans="1:16" x14ac:dyDescent="0.25">
      <c r="A153" s="6"/>
      <c r="B153" s="7"/>
      <c r="C153" s="7"/>
      <c r="D153" s="7"/>
      <c r="E153" s="7"/>
      <c r="F153" s="7"/>
      <c r="G153" s="7"/>
      <c r="H153" s="7"/>
      <c r="I153" s="30"/>
      <c r="J153" s="1"/>
      <c r="K153" s="1"/>
      <c r="L153" s="1"/>
      <c r="M153" s="1"/>
      <c r="N153" s="1"/>
      <c r="O153" s="1"/>
      <c r="P153" s="1"/>
    </row>
    <row r="154" spans="1:1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x14ac:dyDescent="0.25">
      <c r="A155" s="1" t="s">
        <v>23</v>
      </c>
      <c r="B155" s="1"/>
      <c r="C155" s="1" t="s">
        <v>24</v>
      </c>
      <c r="D155" s="1">
        <v>0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x14ac:dyDescent="0.25">
      <c r="A156" s="1" t="s">
        <v>25</v>
      </c>
      <c r="B156" s="1"/>
      <c r="C156" s="1" t="s">
        <v>16</v>
      </c>
      <c r="D156" s="1">
        <v>1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x14ac:dyDescent="0.25">
      <c r="A157" s="1" t="s">
        <v>21</v>
      </c>
      <c r="B157" s="1"/>
      <c r="C157" s="1" t="s">
        <v>10</v>
      </c>
      <c r="D157" s="1">
        <v>2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x14ac:dyDescent="0.25">
      <c r="A158" s="1" t="s">
        <v>9</v>
      </c>
      <c r="B158" s="1"/>
      <c r="C158" s="1" t="s">
        <v>13</v>
      </c>
      <c r="D158" s="1">
        <v>3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x14ac:dyDescent="0.25">
      <c r="A174" s="1"/>
      <c r="B174" s="1"/>
      <c r="C174" s="1"/>
      <c r="D174" s="1"/>
      <c r="E174" s="1"/>
      <c r="F174" s="1"/>
      <c r="G174" s="1"/>
    </row>
    <row r="175" spans="1:16" x14ac:dyDescent="0.25">
      <c r="A175" s="1"/>
      <c r="B175" s="1"/>
      <c r="C175" s="1"/>
      <c r="D175" s="1"/>
      <c r="E175" s="1"/>
      <c r="F175" s="1"/>
      <c r="G175" s="1"/>
    </row>
    <row r="176" spans="1:16" x14ac:dyDescent="0.25">
      <c r="A176" s="1"/>
      <c r="B176" s="1"/>
      <c r="C176" s="1"/>
      <c r="D176" s="1"/>
      <c r="E176" s="1"/>
      <c r="F176" s="1"/>
      <c r="G176" s="1"/>
    </row>
    <row r="177" spans="1:7" x14ac:dyDescent="0.25">
      <c r="A177" s="1"/>
      <c r="B177" s="1"/>
      <c r="C177" s="1"/>
      <c r="D177" s="1"/>
      <c r="E177" s="1"/>
      <c r="F177" s="1"/>
      <c r="G177" s="1"/>
    </row>
    <row r="178" spans="1:7" x14ac:dyDescent="0.25">
      <c r="A178" s="1"/>
      <c r="B178" s="1"/>
      <c r="C178" s="1"/>
      <c r="D178" s="1"/>
      <c r="E178" s="1"/>
      <c r="F178" s="1"/>
      <c r="G178" s="1"/>
    </row>
    <row r="179" spans="1:7" x14ac:dyDescent="0.25">
      <c r="A179" s="1"/>
      <c r="B179" s="1"/>
      <c r="C179" s="1"/>
      <c r="D179" s="1"/>
      <c r="E179" s="1"/>
      <c r="F179" s="1"/>
      <c r="G179" s="1"/>
    </row>
    <row r="180" spans="1:7" x14ac:dyDescent="0.25">
      <c r="A180" s="1"/>
      <c r="B180" s="1"/>
      <c r="C180" s="1"/>
      <c r="D180" s="1"/>
      <c r="E180" s="1"/>
      <c r="F180" s="1"/>
      <c r="G180" s="1"/>
    </row>
    <row r="181" spans="1:7" x14ac:dyDescent="0.25">
      <c r="A181" s="1"/>
      <c r="B181" s="1"/>
      <c r="C181" s="1"/>
      <c r="D181" s="1"/>
      <c r="E181" s="1"/>
      <c r="F181" s="1"/>
      <c r="G181" s="1"/>
    </row>
    <row r="182" spans="1:7" x14ac:dyDescent="0.25">
      <c r="A182" s="1"/>
      <c r="B182" s="1"/>
      <c r="C182" s="1"/>
      <c r="D182" s="1"/>
      <c r="E182" s="1"/>
      <c r="F182" s="1"/>
      <c r="G182" s="1"/>
    </row>
    <row r="183" spans="1:7" x14ac:dyDescent="0.25">
      <c r="A183" s="1"/>
      <c r="B183" s="1"/>
      <c r="C183" s="1"/>
      <c r="D183" s="1"/>
      <c r="E183" s="1"/>
      <c r="F183" s="1"/>
      <c r="G183" s="1"/>
    </row>
    <row r="184" spans="1:7" x14ac:dyDescent="0.25">
      <c r="A184" s="1"/>
      <c r="B184" s="1"/>
      <c r="C184" s="1"/>
      <c r="D184" s="1"/>
      <c r="E184" s="1"/>
      <c r="F184" s="1"/>
      <c r="G184" s="1"/>
    </row>
    <row r="185" spans="1:7" x14ac:dyDescent="0.25">
      <c r="A185" s="1"/>
      <c r="B185" s="1"/>
      <c r="C185" s="1"/>
      <c r="D185" s="1"/>
      <c r="E185" s="1"/>
      <c r="F185" s="1"/>
      <c r="G185" s="1"/>
    </row>
    <row r="186" spans="1:7" x14ac:dyDescent="0.25">
      <c r="A186" s="1"/>
      <c r="B186" s="1"/>
      <c r="C186" s="1"/>
      <c r="D186" s="1"/>
      <c r="E186" s="1"/>
      <c r="F186" s="1"/>
      <c r="G186" s="1"/>
    </row>
    <row r="187" spans="1:7" x14ac:dyDescent="0.25">
      <c r="A187" s="1"/>
      <c r="B187" s="1"/>
      <c r="C187" s="1"/>
      <c r="D187" s="1"/>
      <c r="E187" s="1"/>
      <c r="F187" s="1"/>
      <c r="G187" s="1"/>
    </row>
    <row r="188" spans="1:7" x14ac:dyDescent="0.25">
      <c r="A188" s="1"/>
      <c r="B188" s="1"/>
      <c r="C188" s="1"/>
      <c r="D188" s="1"/>
      <c r="E188" s="1"/>
      <c r="F188" s="1"/>
      <c r="G188" s="1"/>
    </row>
    <row r="189" spans="1:7" x14ac:dyDescent="0.25">
      <c r="A189" s="1"/>
      <c r="B189" s="1"/>
      <c r="C189" s="1"/>
      <c r="D189" s="1"/>
      <c r="E189" s="1"/>
      <c r="F189" s="1"/>
      <c r="G189" s="1"/>
    </row>
    <row r="190" spans="1:7" x14ac:dyDescent="0.25">
      <c r="A190" s="1"/>
      <c r="B190" s="1"/>
      <c r="C190" s="1"/>
      <c r="D190" s="1"/>
      <c r="E190" s="1"/>
      <c r="F190" s="1"/>
      <c r="G190" s="1"/>
    </row>
    <row r="191" spans="1:7" x14ac:dyDescent="0.25">
      <c r="A191" s="1"/>
      <c r="B191" s="1"/>
      <c r="C191" s="1"/>
      <c r="D191" s="1"/>
      <c r="E191" s="1"/>
      <c r="F191" s="1"/>
      <c r="G191" s="1"/>
    </row>
    <row r="192" spans="1:7" x14ac:dyDescent="0.25">
      <c r="A192" s="1"/>
      <c r="B192" s="1"/>
      <c r="C192" s="1"/>
      <c r="D192" s="1"/>
      <c r="E192" s="1"/>
      <c r="F192" s="1"/>
      <c r="G192" s="1"/>
    </row>
    <row r="193" spans="1:7" x14ac:dyDescent="0.25">
      <c r="A193" s="1"/>
      <c r="B193" s="1"/>
      <c r="C193" s="1"/>
      <c r="D193" s="1"/>
      <c r="E193" s="1"/>
      <c r="F193" s="1"/>
      <c r="G193" s="1"/>
    </row>
    <row r="194" spans="1:7" x14ac:dyDescent="0.25">
      <c r="A194" s="1"/>
      <c r="B194" s="1"/>
      <c r="C194" s="1"/>
      <c r="D194" s="1"/>
      <c r="E194" s="1"/>
      <c r="F194" s="1"/>
      <c r="G194" s="1"/>
    </row>
  </sheetData>
  <mergeCells count="3">
    <mergeCell ref="A1:B1"/>
    <mergeCell ref="J1:K1"/>
    <mergeCell ref="A58:D58"/>
  </mergeCells>
  <dataValidations count="2">
    <dataValidation type="list" allowBlank="1" showInputMessage="1" showErrorMessage="1" sqref="D61:D106">
      <formula1>$C$155:$C$158</formula1>
    </dataValidation>
    <dataValidation type="list" allowBlank="1" showInputMessage="1" showErrorMessage="1" sqref="C61:C106">
      <formula1>$A$155:$A$159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'[1]données sources'!#REF!</xm:f>
          </x14:formula1>
          <xm:sqref>B61</xm:sqref>
        </x14:dataValidation>
        <x14:dataValidation type="list" allowBlank="1" showInputMessage="1" showErrorMessage="1">
          <x14:formula1>
            <xm:f>'[1]données sources'!#REF!</xm:f>
          </x14:formula1>
          <xm:sqref>F61:F106</xm:sqref>
        </x14:dataValidation>
        <x14:dataValidation type="list" allowBlank="1" showInputMessage="1" showErrorMessage="1">
          <x14:formula1>
            <xm:f>'[1]données sources'!#REF!</xm:f>
          </x14:formula1>
          <xm:sqref>B62:B105</xm:sqref>
        </x14:dataValidation>
        <x14:dataValidation type="list" allowBlank="1" showInputMessage="1" showErrorMessage="1">
          <x14:formula1>
            <xm:f>'[1]données sources'!#REF!</xm:f>
          </x14:formula1>
          <xm:sqref>B106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ZABA</dc:creator>
  <cp:lastModifiedBy>Stéphanie ZABA</cp:lastModifiedBy>
  <dcterms:created xsi:type="dcterms:W3CDTF">2012-08-08T15:05:18Z</dcterms:created>
  <dcterms:modified xsi:type="dcterms:W3CDTF">2012-08-08T15:12:49Z</dcterms:modified>
</cp:coreProperties>
</file>