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365" windowHeight="375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1" l="1"/>
  <c r="N12" i="1"/>
  <c r="N11" i="1"/>
  <c r="N13" i="1"/>
  <c r="N10" i="1"/>
  <c r="J5" i="1"/>
  <c r="M13" i="1"/>
  <c r="M12" i="1"/>
  <c r="M11" i="1"/>
  <c r="M10" i="1"/>
  <c r="M7" i="1" l="1"/>
  <c r="L11" i="1"/>
  <c r="L12" i="1"/>
  <c r="L13" i="1"/>
  <c r="L10" i="1"/>
  <c r="K11" i="1"/>
  <c r="K12" i="1"/>
  <c r="K13" i="1"/>
  <c r="M6" i="1"/>
  <c r="M5" i="1"/>
  <c r="M4" i="1"/>
  <c r="M3" i="1"/>
  <c r="M2" i="1"/>
  <c r="M1" i="1"/>
  <c r="J6" i="1" l="1"/>
  <c r="J4" i="1" l="1"/>
  <c r="J3" i="1"/>
  <c r="J2" i="1"/>
  <c r="J1" i="1"/>
</calcChain>
</file>

<file path=xl/sharedStrings.xml><?xml version="1.0" encoding="utf-8"?>
<sst xmlns="http://schemas.openxmlformats.org/spreadsheetml/2006/main" count="94" uniqueCount="58">
  <si>
    <t>Jour</t>
  </si>
  <si>
    <t>Nom</t>
  </si>
  <si>
    <t>Plages horaires</t>
  </si>
  <si>
    <t>Durée</t>
  </si>
  <si>
    <t>jeu 01</t>
  </si>
  <si>
    <t>08:00-20:00</t>
  </si>
  <si>
    <t>lun 05</t>
  </si>
  <si>
    <t>16:30-23:59</t>
  </si>
  <si>
    <t>ven 09</t>
  </si>
  <si>
    <t>sam 10</t>
  </si>
  <si>
    <t>dim 11</t>
  </si>
  <si>
    <t>mer 14</t>
  </si>
  <si>
    <t>23:59-08:00</t>
  </si>
  <si>
    <t>ven 16</t>
  </si>
  <si>
    <t>lun 19</t>
  </si>
  <si>
    <t>ven 23</t>
  </si>
  <si>
    <t>sam 24</t>
  </si>
  <si>
    <t>20:00-08:00</t>
  </si>
  <si>
    <t>dim 25</t>
  </si>
  <si>
    <t>jeu 29</t>
  </si>
  <si>
    <t>Total</t>
  </si>
  <si>
    <t>Nuit</t>
  </si>
  <si>
    <t>Dimanche</t>
  </si>
  <si>
    <t>Ferié</t>
  </si>
  <si>
    <t>Heures Sup</t>
  </si>
  <si>
    <t>Habillage</t>
  </si>
  <si>
    <t>Primes panier</t>
  </si>
  <si>
    <t>Vacation</t>
  </si>
  <si>
    <t>Plages horaire</t>
  </si>
  <si>
    <t>A</t>
  </si>
  <si>
    <t>PLAGE HORAIRE</t>
  </si>
  <si>
    <t>TAUX JOUR</t>
  </si>
  <si>
    <t>TAUX NUIT</t>
  </si>
  <si>
    <t>B</t>
  </si>
  <si>
    <t>C</t>
  </si>
  <si>
    <t xml:space="preserve"> </t>
  </si>
  <si>
    <t>D</t>
  </si>
  <si>
    <t>DIMANCHE</t>
  </si>
  <si>
    <t>FERIE</t>
  </si>
  <si>
    <t>BASE</t>
  </si>
  <si>
    <t>TAUX</t>
  </si>
  <si>
    <t>GAIN</t>
  </si>
  <si>
    <t>heure de nuit de 21H à 06H majorée 10%</t>
  </si>
  <si>
    <t>heure de dimanche de minuit à 23H59 majorée à 10%</t>
  </si>
  <si>
    <t>IDEM pour les jours ferié majorée à 10%</t>
  </si>
  <si>
    <t>heures supplémentaire majorée à 10%</t>
  </si>
  <si>
    <t>prime habillage de 13c pour chaque heure faite</t>
  </si>
  <si>
    <t>prime de panier de 3,44euros à chaque vacation</t>
  </si>
  <si>
    <t>taux horaire de 9,93euros heure normal</t>
  </si>
  <si>
    <t>F</t>
  </si>
  <si>
    <t xml:space="preserve">Formules dans la colonne "Durée" : </t>
  </si>
  <si>
    <t>Compte les heures de la colonne "Durée" dont la vacation est "A"</t>
  </si>
  <si>
    <t xml:space="preserve">Formules dans la colonne "Nuit" : </t>
  </si>
  <si>
    <t>Compte les heures de la colonne "Nuit" dont la vacation est "A"</t>
  </si>
  <si>
    <t xml:space="preserve">Formules dans la colonne "Dimanche" : </t>
  </si>
  <si>
    <t>Compte le nombre de dimanches dans la vacation (A, B, C, D). Si le nombre est supérieur à 0, écrit "OUI", sinon écrit "NON".</t>
  </si>
  <si>
    <t xml:space="preserve">Formules dans la colonne "Férié" : </t>
  </si>
  <si>
    <t>Compte le nombre de "F" dans la vacation (A, B, C, D). Si le nombre est supérieur à 0, écrit "OUI", sinon écrit "NON".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</si>
</sst>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h]:mm:ss;@"/>
    <numFmt numFmtId="166" formatCode="#,##0.00\ &quot;€&quot;"/>
  </numFmts>
  <fonts count="8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rgb="FFFFFFFF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42A9C4"/>
        <bgColor indexed="64"/>
      </patternFill>
    </fill>
    <fill>
      <patternFill patternType="solid">
        <fgColor rgb="FFFFFACD"/>
        <bgColor indexed="64"/>
      </patternFill>
    </fill>
    <fill>
      <patternFill patternType="solid">
        <fgColor rgb="FFFFDAB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medium">
        <color rgb="FF2198BF"/>
      </left>
      <right style="medium">
        <color rgb="FF2198BF"/>
      </right>
      <top style="medium">
        <color rgb="FF2198BF"/>
      </top>
      <bottom style="medium">
        <color rgb="FF2198BF"/>
      </bottom>
      <diagonal/>
    </border>
    <border>
      <left style="medium">
        <color rgb="FF2198BF"/>
      </left>
      <right/>
      <top style="medium">
        <color rgb="FF2198BF"/>
      </top>
      <bottom style="medium">
        <color rgb="FF2198BF"/>
      </bottom>
      <diagonal/>
    </border>
    <border>
      <left/>
      <right style="medium">
        <color rgb="FF2198BF"/>
      </right>
      <top style="medium">
        <color rgb="FF2198BF"/>
      </top>
      <bottom style="medium">
        <color rgb="FF2198BF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rgb="FF2198BF"/>
      </left>
      <right style="medium">
        <color rgb="FF2198BF"/>
      </right>
      <top style="thick">
        <color rgb="FF2198BF"/>
      </top>
      <bottom style="medium">
        <color rgb="FF2198BF"/>
      </bottom>
      <diagonal/>
    </border>
    <border>
      <left style="medium">
        <color rgb="FF2198BF"/>
      </left>
      <right style="medium">
        <color rgb="FF2198BF"/>
      </right>
      <top style="medium">
        <color rgb="FF2198BF"/>
      </top>
      <bottom style="thick">
        <color rgb="FF2198BF"/>
      </bottom>
      <diagonal/>
    </border>
    <border>
      <left/>
      <right style="medium">
        <color rgb="FF2198BF"/>
      </right>
      <top style="thick">
        <color rgb="FF2198BF"/>
      </top>
      <bottom style="medium">
        <color rgb="FF2198BF"/>
      </bottom>
      <diagonal/>
    </border>
    <border>
      <left/>
      <right style="medium">
        <color rgb="FF2198BF"/>
      </right>
      <top style="medium">
        <color rgb="FF2198BF"/>
      </top>
      <bottom style="thick">
        <color rgb="FF2198BF"/>
      </bottom>
      <diagonal/>
    </border>
    <border>
      <left style="thick">
        <color rgb="FF2198BF"/>
      </left>
      <right style="thick">
        <color rgb="FF2198BF"/>
      </right>
      <top style="thick">
        <color rgb="FF2198BF"/>
      </top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rgb="FF2198BF"/>
      </left>
      <right/>
      <top style="thick">
        <color rgb="FF2198BF"/>
      </top>
      <bottom/>
      <diagonal/>
    </border>
    <border>
      <left/>
      <right style="thick">
        <color rgb="FF2198BF"/>
      </right>
      <top/>
      <bottom style="thick">
        <color rgb="FF2198BF"/>
      </bottom>
      <diagonal/>
    </border>
    <border>
      <left style="thick">
        <color rgb="FF2198BF"/>
      </left>
      <right style="thick">
        <color rgb="FF2198BF"/>
      </right>
      <top/>
      <bottom style="thick">
        <color rgb="FF2198BF"/>
      </bottom>
      <diagonal/>
    </border>
    <border>
      <left style="thick">
        <color rgb="FF00B050"/>
      </left>
      <right style="medium">
        <color rgb="FF00B050"/>
      </right>
      <top style="thick">
        <color rgb="FF00B050"/>
      </top>
      <bottom style="medium">
        <color rgb="FF00B050"/>
      </bottom>
      <diagonal/>
    </border>
    <border>
      <left style="medium">
        <color rgb="FF00B050"/>
      </left>
      <right style="medium">
        <color rgb="FF00B050"/>
      </right>
      <top style="thick">
        <color rgb="FF00B050"/>
      </top>
      <bottom style="medium">
        <color rgb="FF00B050"/>
      </bottom>
      <diagonal/>
    </border>
    <border>
      <left style="thick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thick">
        <color rgb="FF00B050"/>
      </left>
      <right style="medium">
        <color rgb="FF00B050"/>
      </right>
      <top style="medium">
        <color rgb="FF00B050"/>
      </top>
      <bottom style="thick">
        <color rgb="FF00B05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thick">
        <color rgb="FF00B050"/>
      </bottom>
      <diagonal/>
    </border>
    <border>
      <left style="medium">
        <color rgb="FF00B050"/>
      </left>
      <right/>
      <top style="medium">
        <color rgb="FF00B050"/>
      </top>
      <bottom style="thick">
        <color rgb="FF00B050"/>
      </bottom>
      <diagonal/>
    </border>
    <border>
      <left/>
      <right style="thick">
        <color rgb="FF00B050"/>
      </right>
      <top style="medium">
        <color rgb="FF00B050"/>
      </top>
      <bottom style="thick">
        <color rgb="FF00B050"/>
      </bottom>
      <diagonal/>
    </border>
    <border>
      <left style="medium">
        <color rgb="FF00B050"/>
      </left>
      <right/>
      <top style="thick">
        <color rgb="FF00B050"/>
      </top>
      <bottom style="medium">
        <color rgb="FF00B050"/>
      </bottom>
      <diagonal/>
    </border>
    <border>
      <left/>
      <right style="thick">
        <color rgb="FF00B050"/>
      </right>
      <top style="thick">
        <color rgb="FF00B050"/>
      </top>
      <bottom style="medium">
        <color rgb="FF00B050"/>
      </bottom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 style="thick">
        <color rgb="FF00B050"/>
      </right>
      <top style="medium">
        <color rgb="FF00B050"/>
      </top>
      <bottom style="medium">
        <color rgb="FF00B050"/>
      </bottom>
      <diagonal/>
    </border>
    <border>
      <left/>
      <right/>
      <top style="medium">
        <color rgb="FF2198BF"/>
      </top>
      <bottom/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8" borderId="7" xfId="0" applyFill="1" applyBorder="1"/>
    <xf numFmtId="0" fontId="0" fillId="9" borderId="7" xfId="0" applyFill="1" applyBorder="1"/>
    <xf numFmtId="0" fontId="0" fillId="9" borderId="8" xfId="0" applyFill="1" applyBorder="1"/>
    <xf numFmtId="0" fontId="0" fillId="0" borderId="4" xfId="0" applyBorder="1"/>
    <xf numFmtId="0" fontId="0" fillId="10" borderId="4" xfId="0" applyFill="1" applyBorder="1" applyAlignment="1">
      <alignment horizontal="center" vertical="center" shrinkToFit="1"/>
    </xf>
    <xf numFmtId="0" fontId="0" fillId="11" borderId="4" xfId="0" applyFill="1" applyBorder="1" applyAlignment="1">
      <alignment horizontal="center" vertical="center" shrinkToFit="1"/>
    </xf>
    <xf numFmtId="0" fontId="0" fillId="7" borderId="4" xfId="0" applyFill="1" applyBorder="1" applyAlignment="1">
      <alignment horizontal="center" vertical="center" shrinkToFit="1"/>
    </xf>
    <xf numFmtId="0" fontId="0" fillId="12" borderId="4" xfId="0" applyFill="1" applyBorder="1" applyAlignment="1">
      <alignment horizontal="center" vertical="center" shrinkToFit="1"/>
    </xf>
    <xf numFmtId="0" fontId="0" fillId="8" borderId="6" xfId="0" applyFill="1" applyBorder="1"/>
    <xf numFmtId="0" fontId="0" fillId="8" borderId="8" xfId="0" applyFill="1" applyBorder="1"/>
    <xf numFmtId="0" fontId="0" fillId="9" borderId="6" xfId="0" applyFill="1" applyBorder="1"/>
    <xf numFmtId="0" fontId="0" fillId="13" borderId="7" xfId="0" applyFill="1" applyBorder="1"/>
    <xf numFmtId="0" fontId="0" fillId="13" borderId="8" xfId="0" applyFill="1" applyBorder="1"/>
    <xf numFmtId="0" fontId="0" fillId="0" borderId="14" xfId="0" applyBorder="1"/>
    <xf numFmtId="0" fontId="0" fillId="0" borderId="15" xfId="0" applyBorder="1"/>
    <xf numFmtId="20" fontId="0" fillId="0" borderId="15" xfId="0" applyNumberFormat="1" applyBorder="1"/>
    <xf numFmtId="20" fontId="0" fillId="8" borderId="15" xfId="0" applyNumberFormat="1" applyFill="1" applyBorder="1"/>
    <xf numFmtId="0" fontId="0" fillId="8" borderId="15" xfId="0" applyFill="1" applyBorder="1"/>
    <xf numFmtId="0" fontId="0" fillId="9" borderId="15" xfId="0" applyFill="1" applyBorder="1"/>
    <xf numFmtId="20" fontId="0" fillId="9" borderId="17" xfId="0" applyNumberFormat="1" applyFill="1" applyBorder="1" applyAlignment="1">
      <alignment horizontal="left" vertical="center"/>
    </xf>
    <xf numFmtId="0" fontId="0" fillId="9" borderId="18" xfId="0" applyFill="1" applyBorder="1"/>
    <xf numFmtId="0" fontId="0" fillId="8" borderId="18" xfId="0" applyFill="1" applyBorder="1"/>
    <xf numFmtId="20" fontId="0" fillId="8" borderId="18" xfId="0" applyNumberFormat="1" applyFill="1" applyBorder="1"/>
    <xf numFmtId="0" fontId="0" fillId="0" borderId="18" xfId="0" applyBorder="1"/>
    <xf numFmtId="0" fontId="0" fillId="0" borderId="19" xfId="0" applyBorder="1"/>
    <xf numFmtId="0" fontId="0" fillId="0" borderId="17" xfId="0" applyBorder="1"/>
    <xf numFmtId="20" fontId="0" fillId="8" borderId="18" xfId="0" applyNumberFormat="1" applyFill="1" applyBorder="1" applyAlignment="1">
      <alignment horizontal="left"/>
    </xf>
    <xf numFmtId="20" fontId="0" fillId="8" borderId="18" xfId="0" applyNumberFormat="1" applyFill="1" applyBorder="1" applyAlignment="1">
      <alignment horizontal="right"/>
    </xf>
    <xf numFmtId="0" fontId="0" fillId="9" borderId="20" xfId="0" applyFill="1" applyBorder="1"/>
    <xf numFmtId="0" fontId="0" fillId="9" borderId="21" xfId="0" applyFill="1" applyBorder="1"/>
    <xf numFmtId="0" fontId="0" fillId="8" borderId="21" xfId="0" applyFill="1" applyBorder="1"/>
    <xf numFmtId="20" fontId="0" fillId="8" borderId="21" xfId="0" applyNumberFormat="1" applyFill="1" applyBorder="1" applyAlignment="1">
      <alignment horizontal="right"/>
    </xf>
    <xf numFmtId="0" fontId="0" fillId="0" borderId="21" xfId="0" applyBorder="1"/>
    <xf numFmtId="20" fontId="0" fillId="8" borderId="21" xfId="0" applyNumberFormat="1" applyFill="1" applyBorder="1" applyAlignment="1">
      <alignment horizontal="left"/>
    </xf>
    <xf numFmtId="0" fontId="0" fillId="9" borderId="22" xfId="0" applyFill="1" applyBorder="1"/>
    <xf numFmtId="0" fontId="0" fillId="15" borderId="6" xfId="0" applyFill="1" applyBorder="1"/>
    <xf numFmtId="0" fontId="0" fillId="15" borderId="7" xfId="0" applyFill="1" applyBorder="1"/>
    <xf numFmtId="0" fontId="0" fillId="15" borderId="8" xfId="0" applyFill="1" applyBorder="1"/>
    <xf numFmtId="0" fontId="0" fillId="16" borderId="23" xfId="0" applyFill="1" applyBorder="1"/>
    <xf numFmtId="0" fontId="0" fillId="16" borderId="24" xfId="0" applyFill="1" applyBorder="1"/>
    <xf numFmtId="0" fontId="0" fillId="16" borderId="25" xfId="0" applyFill="1" applyBorder="1"/>
    <xf numFmtId="164" fontId="2" fillId="0" borderId="5" xfId="0" applyNumberFormat="1" applyFont="1" applyBorder="1" applyAlignment="1">
      <alignment horizontal="left" vertical="center"/>
    </xf>
    <xf numFmtId="164" fontId="2" fillId="0" borderId="4" xfId="0" applyNumberFormat="1" applyFont="1" applyBorder="1" applyAlignment="1">
      <alignment horizontal="left" vertical="center" shrinkToFit="1"/>
    </xf>
    <xf numFmtId="0" fontId="0" fillId="13" borderId="6" xfId="0" applyFill="1" applyBorder="1"/>
    <xf numFmtId="0" fontId="0" fillId="9" borderId="16" xfId="0" applyFill="1" applyBorder="1"/>
    <xf numFmtId="0" fontId="1" fillId="7" borderId="0" xfId="0" applyFont="1" applyFill="1" applyAlignment="1">
      <alignment horizontal="center" vertical="center" shrinkToFit="1"/>
    </xf>
    <xf numFmtId="166" fontId="3" fillId="18" borderId="32" xfId="0" applyNumberFormat="1" applyFont="1" applyFill="1" applyBorder="1" applyAlignment="1">
      <alignment horizontal="center" vertical="center" wrapText="1"/>
    </xf>
    <xf numFmtId="166" fontId="4" fillId="18" borderId="30" xfId="0" applyNumberFormat="1" applyFont="1" applyFill="1" applyBorder="1" applyAlignment="1">
      <alignment horizontal="center" vertical="center"/>
    </xf>
    <xf numFmtId="0" fontId="5" fillId="2" borderId="29" xfId="0" applyFont="1" applyFill="1" applyBorder="1" applyAlignment="1">
      <alignment horizontal="center" vertical="center" wrapText="1"/>
    </xf>
    <xf numFmtId="165" fontId="3" fillId="5" borderId="30" xfId="0" applyNumberFormat="1" applyFont="1" applyFill="1" applyBorder="1" applyAlignment="1">
      <alignment horizontal="center" vertical="center" wrapText="1"/>
    </xf>
    <xf numFmtId="0" fontId="5" fillId="2" borderId="31" xfId="0" applyFont="1" applyFill="1" applyBorder="1" applyAlignment="1">
      <alignment horizontal="center" vertical="center" wrapText="1"/>
    </xf>
    <xf numFmtId="165" fontId="3" fillId="5" borderId="32" xfId="0" applyNumberFormat="1" applyFont="1" applyFill="1" applyBorder="1" applyAlignment="1">
      <alignment horizontal="center" vertical="center" wrapText="1"/>
    </xf>
    <xf numFmtId="0" fontId="3" fillId="5" borderId="32" xfId="0" applyFont="1" applyFill="1" applyBorder="1" applyAlignment="1">
      <alignment horizontal="center" vertical="center" wrapText="1"/>
    </xf>
    <xf numFmtId="0" fontId="5" fillId="2" borderId="33" xfId="0" applyFont="1" applyFill="1" applyBorder="1" applyAlignment="1">
      <alignment horizontal="center" vertical="center" wrapText="1"/>
    </xf>
    <xf numFmtId="0" fontId="5" fillId="2" borderId="34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 wrapText="1"/>
    </xf>
    <xf numFmtId="46" fontId="4" fillId="0" borderId="34" xfId="0" applyNumberFormat="1" applyFont="1" applyBorder="1" applyAlignment="1">
      <alignment horizontal="center" shrinkToFit="1"/>
    </xf>
    <xf numFmtId="0" fontId="4" fillId="0" borderId="34" xfId="0" applyFont="1" applyBorder="1" applyAlignment="1">
      <alignment horizontal="center" shrinkToFit="1"/>
    </xf>
    <xf numFmtId="0" fontId="5" fillId="2" borderId="13" xfId="0" applyFont="1" applyFill="1" applyBorder="1" applyAlignment="1">
      <alignment horizontal="center" vertical="center" wrapText="1"/>
    </xf>
    <xf numFmtId="0" fontId="5" fillId="2" borderId="26" xfId="0" applyFont="1" applyFill="1" applyBorder="1" applyAlignment="1">
      <alignment horizontal="center" vertical="center" wrapText="1"/>
    </xf>
    <xf numFmtId="0" fontId="3" fillId="17" borderId="1" xfId="0" applyFont="1" applyFill="1" applyBorder="1" applyAlignment="1">
      <alignment horizontal="center" vertical="center" wrapText="1"/>
    </xf>
    <xf numFmtId="0" fontId="3" fillId="14" borderId="1" xfId="0" applyFont="1" applyFill="1" applyBorder="1" applyAlignment="1">
      <alignment horizontal="center" vertical="center" wrapText="1"/>
    </xf>
    <xf numFmtId="165" fontId="3" fillId="14" borderId="1" xfId="0" applyNumberFormat="1" applyFont="1" applyFill="1" applyBorder="1" applyAlignment="1">
      <alignment horizontal="center" vertical="center" wrapText="1"/>
    </xf>
    <xf numFmtId="165" fontId="3" fillId="14" borderId="2" xfId="0" applyNumberFormat="1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 wrapText="1"/>
    </xf>
    <xf numFmtId="0" fontId="5" fillId="6" borderId="27" xfId="0" applyFont="1" applyFill="1" applyBorder="1" applyAlignment="1">
      <alignment horizontal="center" vertical="center" shrinkToFit="1"/>
    </xf>
    <xf numFmtId="0" fontId="3" fillId="5" borderId="9" xfId="0" applyFont="1" applyFill="1" applyBorder="1" applyAlignment="1">
      <alignment horizontal="center" vertical="center" shrinkToFit="1"/>
    </xf>
    <xf numFmtId="0" fontId="3" fillId="11" borderId="3" xfId="0" applyFont="1" applyFill="1" applyBorder="1" applyAlignment="1">
      <alignment horizontal="center" vertical="center" shrinkToFit="1"/>
    </xf>
    <xf numFmtId="0" fontId="3" fillId="14" borderId="1" xfId="0" applyFont="1" applyFill="1" applyBorder="1" applyAlignment="1">
      <alignment horizontal="center" vertical="center" shrinkToFit="1"/>
    </xf>
    <xf numFmtId="0" fontId="3" fillId="5" borderId="10" xfId="0" applyFont="1" applyFill="1" applyBorder="1" applyAlignment="1">
      <alignment horizontal="center" vertical="center" shrinkToFit="1"/>
    </xf>
    <xf numFmtId="0" fontId="4" fillId="0" borderId="0" xfId="0" applyFont="1"/>
    <xf numFmtId="0" fontId="4" fillId="7" borderId="1" xfId="0" applyFont="1" applyFill="1" applyBorder="1" applyAlignment="1">
      <alignment horizontal="center" vertical="center" shrinkToFit="1"/>
    </xf>
    <xf numFmtId="0" fontId="4" fillId="0" borderId="36" xfId="0" applyFont="1" applyBorder="1" applyAlignment="1"/>
    <xf numFmtId="0" fontId="4" fillId="6" borderId="28" xfId="0" applyFont="1" applyFill="1" applyBorder="1" applyAlignment="1">
      <alignment horizontal="center" vertical="center" shrinkToFit="1"/>
    </xf>
    <xf numFmtId="0" fontId="4" fillId="12" borderId="1" xfId="0" applyFont="1" applyFill="1" applyBorder="1" applyAlignment="1">
      <alignment horizontal="center" vertical="center" shrinkToFit="1"/>
    </xf>
    <xf numFmtId="20" fontId="4" fillId="0" borderId="1" xfId="0" applyNumberFormat="1" applyFont="1" applyBorder="1" applyAlignment="1">
      <alignment horizontal="center" vertical="center" shrinkToFit="1"/>
    </xf>
    <xf numFmtId="0" fontId="4" fillId="7" borderId="3" xfId="0" applyFont="1" applyFill="1" applyBorder="1" applyAlignment="1">
      <alignment horizontal="center" vertical="center" shrinkToFit="1"/>
    </xf>
    <xf numFmtId="0" fontId="4" fillId="12" borderId="12" xfId="0" applyFont="1" applyFill="1" applyBorder="1" applyAlignment="1">
      <alignment horizontal="center" vertical="center" shrinkToFit="1"/>
    </xf>
    <xf numFmtId="0" fontId="4" fillId="0" borderId="41" xfId="0" applyFont="1" applyBorder="1" applyAlignment="1"/>
    <xf numFmtId="0" fontId="4" fillId="0" borderId="0" xfId="0" applyFont="1" applyAlignment="1"/>
    <xf numFmtId="166" fontId="6" fillId="0" borderId="37" xfId="0" applyNumberFormat="1" applyFont="1" applyBorder="1" applyAlignment="1">
      <alignment horizontal="center" vertical="center"/>
    </xf>
    <xf numFmtId="166" fontId="6" fillId="0" borderId="38" xfId="0" applyNumberFormat="1" applyFont="1" applyBorder="1" applyAlignment="1">
      <alignment horizontal="center" vertical="center"/>
    </xf>
    <xf numFmtId="166" fontId="6" fillId="0" borderId="39" xfId="0" applyNumberFormat="1" applyFont="1" applyBorder="1" applyAlignment="1">
      <alignment horizontal="center" vertical="center"/>
    </xf>
    <xf numFmtId="166" fontId="6" fillId="0" borderId="40" xfId="0" applyNumberFormat="1" applyFont="1" applyBorder="1" applyAlignment="1">
      <alignment horizontal="center" vertical="center"/>
    </xf>
    <xf numFmtId="165" fontId="6" fillId="0" borderId="9" xfId="0" applyNumberFormat="1" applyFont="1" applyBorder="1" applyAlignment="1">
      <alignment horizontal="center" vertical="center" shrinkToFit="1"/>
    </xf>
    <xf numFmtId="165" fontId="6" fillId="0" borderId="1" xfId="0" applyNumberFormat="1" applyFont="1" applyBorder="1" applyAlignment="1">
      <alignment horizontal="center" vertical="center" shrinkToFit="1"/>
    </xf>
    <xf numFmtId="165" fontId="6" fillId="0" borderId="10" xfId="0" applyNumberFormat="1" applyFont="1" applyBorder="1" applyAlignment="1">
      <alignment horizontal="center" vertical="center" shrinkToFit="1"/>
    </xf>
    <xf numFmtId="0" fontId="6" fillId="0" borderId="1" xfId="0" applyNumberFormat="1" applyFont="1" applyBorder="1" applyAlignment="1">
      <alignment horizontal="center" vertical="center" shrinkToFit="1"/>
    </xf>
    <xf numFmtId="0" fontId="6" fillId="0" borderId="10" xfId="0" applyNumberFormat="1" applyFont="1" applyBorder="1" applyAlignment="1">
      <alignment horizontal="center" vertical="center" shrinkToFit="1"/>
    </xf>
    <xf numFmtId="0" fontId="7" fillId="10" borderId="11" xfId="0" applyFont="1" applyFill="1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workbookViewId="0"/>
  </sheetViews>
  <sheetFormatPr baseColWidth="10" defaultRowHeight="12.75" x14ac:dyDescent="0.2"/>
  <cols>
    <col min="1" max="1" width="12.42578125" style="75" customWidth="1"/>
    <col min="2" max="2" width="2.140625" style="75" bestFit="1" customWidth="1"/>
    <col min="3" max="8" width="12.42578125" style="75" customWidth="1"/>
    <col min="9" max="9" width="13.7109375" style="75" bestFit="1" customWidth="1"/>
    <col min="10" max="10" width="12.85546875" style="75" bestFit="1" customWidth="1"/>
    <col min="11" max="12" width="8.140625" style="75" bestFit="1" customWidth="1"/>
    <col min="13" max="13" width="9.28515625" style="75" bestFit="1" customWidth="1"/>
    <col min="14" max="14" width="7.140625" style="75" customWidth="1"/>
    <col min="15" max="16384" width="11.42578125" style="75"/>
  </cols>
  <sheetData>
    <row r="1" spans="1:14" ht="27" thickTop="1" thickBot="1" x14ac:dyDescent="0.25">
      <c r="A1" s="59" t="s">
        <v>0</v>
      </c>
      <c r="B1" s="59" t="s">
        <v>49</v>
      </c>
      <c r="C1" s="59" t="s">
        <v>1</v>
      </c>
      <c r="D1" s="59" t="s">
        <v>2</v>
      </c>
      <c r="E1" s="59" t="s">
        <v>3</v>
      </c>
      <c r="F1" s="59" t="s">
        <v>21</v>
      </c>
      <c r="G1" s="59" t="s">
        <v>22</v>
      </c>
      <c r="H1" s="60" t="s">
        <v>23</v>
      </c>
      <c r="I1" s="49" t="s">
        <v>20</v>
      </c>
      <c r="J1" s="50">
        <f>SUM(E2:E13)</f>
        <v>4.7270833333333337</v>
      </c>
      <c r="K1" s="50"/>
      <c r="L1" s="48">
        <v>9.93</v>
      </c>
      <c r="M1" s="85">
        <f>L1*((J1*86400)/3600)</f>
        <v>1126.5585000000001</v>
      </c>
      <c r="N1" s="86"/>
    </row>
    <row r="2" spans="1:14" ht="13.5" thickBot="1" x14ac:dyDescent="0.25">
      <c r="A2" s="61" t="s">
        <v>4</v>
      </c>
      <c r="B2" s="61" t="s">
        <v>49</v>
      </c>
      <c r="C2" s="76" t="s">
        <v>34</v>
      </c>
      <c r="D2" s="62" t="s">
        <v>5</v>
      </c>
      <c r="E2" s="63">
        <v>0.5</v>
      </c>
      <c r="F2" s="63">
        <v>0</v>
      </c>
      <c r="G2" s="63">
        <v>0</v>
      </c>
      <c r="H2" s="64">
        <v>0.5</v>
      </c>
      <c r="I2" s="51" t="s">
        <v>21</v>
      </c>
      <c r="J2" s="52">
        <f>SUM(F2:F13)</f>
        <v>1.8729166666666668</v>
      </c>
      <c r="K2" s="52"/>
      <c r="L2" s="47">
        <v>0.99299999999999999</v>
      </c>
      <c r="M2" s="87">
        <f t="shared" ref="M2:M6" si="0">L2*((J2*86400)/3600)</f>
        <v>44.635350000000003</v>
      </c>
      <c r="N2" s="88"/>
    </row>
    <row r="3" spans="1:14" ht="13.5" thickBot="1" x14ac:dyDescent="0.25">
      <c r="A3" s="65" t="s">
        <v>6</v>
      </c>
      <c r="B3" s="65"/>
      <c r="C3" s="66" t="s">
        <v>29</v>
      </c>
      <c r="D3" s="62" t="s">
        <v>7</v>
      </c>
      <c r="E3" s="63">
        <v>0.31180555555555556</v>
      </c>
      <c r="F3" s="63">
        <v>0.12430555555555556</v>
      </c>
      <c r="G3" s="63">
        <v>0</v>
      </c>
      <c r="H3" s="64">
        <v>0</v>
      </c>
      <c r="I3" s="51" t="s">
        <v>22</v>
      </c>
      <c r="J3" s="52">
        <f>SUM(G2:G13)</f>
        <v>0.99999999999999989</v>
      </c>
      <c r="K3" s="52"/>
      <c r="L3" s="47">
        <v>0.99299999999999999</v>
      </c>
      <c r="M3" s="87">
        <f t="shared" si="0"/>
        <v>23.831999999999997</v>
      </c>
      <c r="N3" s="88"/>
    </row>
    <row r="4" spans="1:14" ht="13.5" thickBot="1" x14ac:dyDescent="0.25">
      <c r="A4" s="65" t="s">
        <v>8</v>
      </c>
      <c r="B4" s="65"/>
      <c r="C4" s="66" t="s">
        <v>29</v>
      </c>
      <c r="D4" s="62" t="s">
        <v>7</v>
      </c>
      <c r="E4" s="63">
        <v>0.31180555555555556</v>
      </c>
      <c r="F4" s="63">
        <v>0.12430555555555556</v>
      </c>
      <c r="G4" s="63">
        <v>0</v>
      </c>
      <c r="H4" s="64">
        <v>0</v>
      </c>
      <c r="I4" s="51" t="s">
        <v>23</v>
      </c>
      <c r="J4" s="52">
        <f>SUM(H2:H13)</f>
        <v>0.5</v>
      </c>
      <c r="K4" s="52"/>
      <c r="L4" s="47">
        <v>0.99299999999999999</v>
      </c>
      <c r="M4" s="87">
        <f t="shared" si="0"/>
        <v>11.916</v>
      </c>
      <c r="N4" s="88"/>
    </row>
    <row r="5" spans="1:14" ht="13.5" thickBot="1" x14ac:dyDescent="0.25">
      <c r="A5" s="67" t="s">
        <v>9</v>
      </c>
      <c r="B5" s="67"/>
      <c r="C5" s="76" t="s">
        <v>34</v>
      </c>
      <c r="D5" s="62" t="s">
        <v>5</v>
      </c>
      <c r="E5" s="63">
        <v>0.5</v>
      </c>
      <c r="F5" s="63">
        <v>0</v>
      </c>
      <c r="G5" s="63">
        <v>0</v>
      </c>
      <c r="H5" s="64">
        <v>0</v>
      </c>
      <c r="I5" s="51" t="s">
        <v>24</v>
      </c>
      <c r="J5" s="52">
        <f>J1-J8</f>
        <v>0.39375000000000071</v>
      </c>
      <c r="K5" s="52"/>
      <c r="L5" s="47">
        <v>0.99299999999999999</v>
      </c>
      <c r="M5" s="87">
        <f t="shared" si="0"/>
        <v>9.3838500000000167</v>
      </c>
      <c r="N5" s="88"/>
    </row>
    <row r="6" spans="1:14" ht="13.5" thickBot="1" x14ac:dyDescent="0.25">
      <c r="A6" s="68" t="s">
        <v>10</v>
      </c>
      <c r="B6" s="68"/>
      <c r="C6" s="76" t="s">
        <v>34</v>
      </c>
      <c r="D6" s="62" t="s">
        <v>5</v>
      </c>
      <c r="E6" s="63">
        <v>0.5</v>
      </c>
      <c r="F6" s="63">
        <v>0</v>
      </c>
      <c r="G6" s="63">
        <v>0.5</v>
      </c>
      <c r="H6" s="64">
        <v>0</v>
      </c>
      <c r="I6" s="51" t="s">
        <v>25</v>
      </c>
      <c r="J6" s="52">
        <f>J1</f>
        <v>4.7270833333333337</v>
      </c>
      <c r="K6" s="52"/>
      <c r="L6" s="47">
        <v>0.13</v>
      </c>
      <c r="M6" s="87">
        <f t="shared" si="0"/>
        <v>14.748500000000003</v>
      </c>
      <c r="N6" s="88"/>
    </row>
    <row r="7" spans="1:14" ht="13.5" thickBot="1" x14ac:dyDescent="0.25">
      <c r="A7" s="65" t="s">
        <v>11</v>
      </c>
      <c r="B7" s="65"/>
      <c r="C7" s="69" t="s">
        <v>33</v>
      </c>
      <c r="D7" s="62" t="s">
        <v>12</v>
      </c>
      <c r="E7" s="63">
        <v>0.33402777777777781</v>
      </c>
      <c r="F7" s="63">
        <v>0.25069444444444444</v>
      </c>
      <c r="G7" s="63">
        <v>0</v>
      </c>
      <c r="H7" s="64">
        <v>0</v>
      </c>
      <c r="I7" s="51" t="s">
        <v>26</v>
      </c>
      <c r="J7" s="53">
        <v>12</v>
      </c>
      <c r="K7" s="53"/>
      <c r="L7" s="47">
        <v>3.44</v>
      </c>
      <c r="M7" s="87">
        <f>L7*J7</f>
        <v>41.28</v>
      </c>
      <c r="N7" s="88"/>
    </row>
    <row r="8" spans="1:14" ht="13.5" thickBot="1" x14ac:dyDescent="0.25">
      <c r="A8" s="65" t="s">
        <v>13</v>
      </c>
      <c r="B8" s="65"/>
      <c r="C8" s="66" t="s">
        <v>29</v>
      </c>
      <c r="D8" s="62" t="s">
        <v>7</v>
      </c>
      <c r="E8" s="63">
        <v>0.31180555555555556</v>
      </c>
      <c r="F8" s="63">
        <v>0.12430555555555556</v>
      </c>
      <c r="G8" s="63">
        <v>0</v>
      </c>
      <c r="H8" s="64">
        <v>0</v>
      </c>
      <c r="I8" s="54" t="s">
        <v>39</v>
      </c>
      <c r="J8" s="57">
        <v>4.333333333333333</v>
      </c>
      <c r="K8" s="58"/>
      <c r="L8" s="55" t="s">
        <v>40</v>
      </c>
      <c r="M8" s="56" t="s">
        <v>41</v>
      </c>
      <c r="N8" s="77"/>
    </row>
    <row r="9" spans="1:14" ht="13.5" thickBot="1" x14ac:dyDescent="0.25">
      <c r="A9" s="65" t="s">
        <v>14</v>
      </c>
      <c r="B9" s="65"/>
      <c r="C9" s="66" t="s">
        <v>29</v>
      </c>
      <c r="D9" s="62" t="s">
        <v>7</v>
      </c>
      <c r="E9" s="63">
        <v>0.31180555555555556</v>
      </c>
      <c r="F9" s="63">
        <v>0.12430555555555556</v>
      </c>
      <c r="G9" s="63">
        <v>0</v>
      </c>
      <c r="H9" s="63">
        <v>0</v>
      </c>
      <c r="I9" s="70" t="s">
        <v>27</v>
      </c>
      <c r="J9" s="78" t="s">
        <v>28</v>
      </c>
      <c r="K9" s="78" t="s">
        <v>3</v>
      </c>
      <c r="L9" s="78" t="s">
        <v>21</v>
      </c>
      <c r="M9" s="78" t="s">
        <v>22</v>
      </c>
      <c r="N9" s="78" t="s">
        <v>23</v>
      </c>
    </row>
    <row r="10" spans="1:14" ht="14.25" thickTop="1" thickBot="1" x14ac:dyDescent="0.25">
      <c r="A10" s="65" t="s">
        <v>15</v>
      </c>
      <c r="B10" s="65"/>
      <c r="C10" s="69" t="s">
        <v>33</v>
      </c>
      <c r="D10" s="62" t="s">
        <v>12</v>
      </c>
      <c r="E10" s="63">
        <v>0.33402777777777781</v>
      </c>
      <c r="F10" s="63">
        <v>0.25069444444444444</v>
      </c>
      <c r="G10" s="63">
        <v>0</v>
      </c>
      <c r="H10" s="63">
        <v>0</v>
      </c>
      <c r="I10" s="94" t="s">
        <v>29</v>
      </c>
      <c r="J10" s="71" t="s">
        <v>7</v>
      </c>
      <c r="K10" s="89">
        <f>SUMIF($C$2:$C$13,I10,$E$2:$E$13)</f>
        <v>1.5590277777777777</v>
      </c>
      <c r="L10" s="89">
        <f>SUMIF($C$2:$C$13,I10,$F$2:$F$13)</f>
        <v>0.62152777777777779</v>
      </c>
      <c r="M10" s="92" t="str">
        <f>IF(SUMPRODUCT((MID($A$2:$A$13,1,3)="dim")*($C$2:$C$13=I10))&lt;&gt;0,"OUI","NON")</f>
        <v>NON</v>
      </c>
      <c r="N10" s="92" t="str">
        <f>IF(SUMPRODUCT(($B$2:$B$13="F")*($C$2:$C$13=I10))&lt;&gt;0,"OUI","NON")</f>
        <v>NON</v>
      </c>
    </row>
    <row r="11" spans="1:14" ht="13.5" thickBot="1" x14ac:dyDescent="0.25">
      <c r="A11" s="67" t="s">
        <v>16</v>
      </c>
      <c r="B11" s="67"/>
      <c r="C11" s="79" t="s">
        <v>36</v>
      </c>
      <c r="D11" s="62" t="s">
        <v>17</v>
      </c>
      <c r="E11" s="63">
        <v>0.5</v>
      </c>
      <c r="F11" s="63">
        <v>0.375</v>
      </c>
      <c r="G11" s="63">
        <v>0.33333333333333331</v>
      </c>
      <c r="H11" s="63">
        <v>0</v>
      </c>
      <c r="I11" s="72" t="s">
        <v>33</v>
      </c>
      <c r="J11" s="80" t="s">
        <v>12</v>
      </c>
      <c r="K11" s="90">
        <f t="shared" ref="K11:K13" si="1">SUMIF($C$2:$C$13,I11,$E$2:$E$13)</f>
        <v>0.66805555555555562</v>
      </c>
      <c r="L11" s="90">
        <f t="shared" ref="L11:M13" si="2">SUMIF($C$2:$C$13,I11,$F$2:$F$13)</f>
        <v>0.50138888888888888</v>
      </c>
      <c r="M11" s="92" t="str">
        <f t="shared" ref="M11:N13" si="3">IF(SUMPRODUCT((MID($A$2:$A$13,1,3)="dim")*($C$2:$C$13=I11))&lt;&gt;0,"OUI","NON")</f>
        <v>NON</v>
      </c>
      <c r="N11" s="92" t="str">
        <f t="shared" ref="N11:N13" si="4">IF(SUMPRODUCT(($B$2:$B$13="F")*($C$2:$C$13=I11))&lt;&gt;0,"OUI","NON")</f>
        <v>NON</v>
      </c>
    </row>
    <row r="12" spans="1:14" ht="13.5" thickBot="1" x14ac:dyDescent="0.25">
      <c r="A12" s="68" t="s">
        <v>18</v>
      </c>
      <c r="B12" s="68"/>
      <c r="C12" s="79" t="s">
        <v>36</v>
      </c>
      <c r="D12" s="62" t="s">
        <v>17</v>
      </c>
      <c r="E12" s="63">
        <v>0.5</v>
      </c>
      <c r="F12" s="63">
        <v>0.375</v>
      </c>
      <c r="G12" s="63">
        <v>0.16666666666666666</v>
      </c>
      <c r="H12" s="63">
        <v>0</v>
      </c>
      <c r="I12" s="81" t="s">
        <v>34</v>
      </c>
      <c r="J12" s="73" t="s">
        <v>5</v>
      </c>
      <c r="K12" s="90">
        <f t="shared" si="1"/>
        <v>1.5</v>
      </c>
      <c r="L12" s="90">
        <f t="shared" si="2"/>
        <v>0</v>
      </c>
      <c r="M12" s="92" t="str">
        <f t="shared" si="3"/>
        <v>OUI</v>
      </c>
      <c r="N12" s="92" t="str">
        <f>IF(SUMPRODUCT(($B$2:$B$13="F")*($C$2:$C$13=I12))&lt;&gt;0,"OUI","NON")</f>
        <v>OUI</v>
      </c>
    </row>
    <row r="13" spans="1:14" ht="13.5" thickBot="1" x14ac:dyDescent="0.25">
      <c r="A13" s="65" t="s">
        <v>19</v>
      </c>
      <c r="B13" s="65"/>
      <c r="C13" s="66" t="s">
        <v>29</v>
      </c>
      <c r="D13" s="62" t="s">
        <v>7</v>
      </c>
      <c r="E13" s="63">
        <v>0.31180555555555556</v>
      </c>
      <c r="F13" s="63">
        <v>0.12430555555555556</v>
      </c>
      <c r="G13" s="63">
        <v>0</v>
      </c>
      <c r="H13" s="63">
        <v>0</v>
      </c>
      <c r="I13" s="82" t="s">
        <v>36</v>
      </c>
      <c r="J13" s="74" t="s">
        <v>17</v>
      </c>
      <c r="K13" s="91">
        <f t="shared" si="1"/>
        <v>1</v>
      </c>
      <c r="L13" s="91">
        <f t="shared" si="2"/>
        <v>0.75</v>
      </c>
      <c r="M13" s="93" t="str">
        <f t="shared" si="3"/>
        <v>OUI</v>
      </c>
      <c r="N13" s="93" t="str">
        <f t="shared" si="4"/>
        <v>NON</v>
      </c>
    </row>
    <row r="14" spans="1:14" x14ac:dyDescent="0.2">
      <c r="C14" s="83" t="s">
        <v>48</v>
      </c>
      <c r="D14" s="83"/>
      <c r="E14" s="83"/>
      <c r="F14" s="83"/>
    </row>
    <row r="15" spans="1:14" x14ac:dyDescent="0.2">
      <c r="C15" s="84" t="s">
        <v>42</v>
      </c>
      <c r="D15" s="84"/>
      <c r="E15" s="84"/>
      <c r="F15" s="84"/>
    </row>
    <row r="16" spans="1:14" x14ac:dyDescent="0.2">
      <c r="C16" s="75" t="s">
        <v>43</v>
      </c>
      <c r="J16" s="75" t="s">
        <v>50</v>
      </c>
    </row>
    <row r="17" spans="3:10" x14ac:dyDescent="0.2">
      <c r="C17" s="75" t="s">
        <v>44</v>
      </c>
      <c r="J17" s="75" t="s">
        <v>51</v>
      </c>
    </row>
    <row r="18" spans="3:10" x14ac:dyDescent="0.2">
      <c r="C18" s="75" t="s">
        <v>45</v>
      </c>
    </row>
    <row r="19" spans="3:10" x14ac:dyDescent="0.2">
      <c r="C19" s="75" t="s">
        <v>46</v>
      </c>
      <c r="J19" s="75" t="s">
        <v>52</v>
      </c>
    </row>
    <row r="20" spans="3:10" x14ac:dyDescent="0.2">
      <c r="C20" s="75" t="s">
        <v>47</v>
      </c>
      <c r="J20" s="75" t="s">
        <v>53</v>
      </c>
    </row>
    <row r="22" spans="3:10" x14ac:dyDescent="0.2">
      <c r="J22" s="75" t="s">
        <v>54</v>
      </c>
    </row>
    <row r="23" spans="3:10" x14ac:dyDescent="0.2">
      <c r="J23" s="75" t="s">
        <v>55</v>
      </c>
    </row>
    <row r="25" spans="3:10" x14ac:dyDescent="0.2">
      <c r="J25" s="75" t="s">
        <v>56</v>
      </c>
    </row>
    <row r="26" spans="3:10" x14ac:dyDescent="0.2">
      <c r="J26" s="75" t="s">
        <v>57</v>
      </c>
    </row>
  </sheetData>
  <mergeCells count="18">
    <mergeCell ref="J5:K5"/>
    <mergeCell ref="J6:K6"/>
    <mergeCell ref="C14:F14"/>
    <mergeCell ref="C15:F15"/>
    <mergeCell ref="J8:K8"/>
    <mergeCell ref="M8:N8"/>
    <mergeCell ref="M1:N1"/>
    <mergeCell ref="M2:N2"/>
    <mergeCell ref="M3:N3"/>
    <mergeCell ref="M4:N4"/>
    <mergeCell ref="M5:N5"/>
    <mergeCell ref="M6:N6"/>
    <mergeCell ref="M7:N7"/>
    <mergeCell ref="J7:K7"/>
    <mergeCell ref="J1:K1"/>
    <mergeCell ref="J2:K2"/>
    <mergeCell ref="J3:K3"/>
    <mergeCell ref="J4:K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zoomScaleNormal="100" workbookViewId="0">
      <selection activeCell="S18" sqref="S18"/>
    </sheetView>
  </sheetViews>
  <sheetFormatPr baseColWidth="10" defaultRowHeight="15" x14ac:dyDescent="0.25"/>
  <cols>
    <col min="2" max="26" width="5.28515625" customWidth="1"/>
  </cols>
  <sheetData>
    <row r="1" spans="1:26" ht="24" thickBot="1" x14ac:dyDescent="0.35">
      <c r="B1" s="46" t="s">
        <v>30</v>
      </c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</row>
    <row r="2" spans="1:26" ht="15.6" thickTop="1" thickBot="1" x14ac:dyDescent="0.35">
      <c r="B2" s="42">
        <v>0</v>
      </c>
      <c r="C2" s="42">
        <v>4.1666666666666699E-2</v>
      </c>
      <c r="D2" s="42">
        <v>8.3333333333333301E-2</v>
      </c>
      <c r="E2" s="42">
        <v>0.125</v>
      </c>
      <c r="F2" s="42">
        <v>0.16666666666666699</v>
      </c>
      <c r="G2" s="42">
        <v>0.20833333333333301</v>
      </c>
      <c r="H2" s="42">
        <v>0.25</v>
      </c>
      <c r="I2" s="42">
        <v>0.29166666666666702</v>
      </c>
      <c r="J2" s="42">
        <v>0.33333333333333298</v>
      </c>
      <c r="K2" s="42">
        <v>0.375</v>
      </c>
      <c r="L2" s="42">
        <v>0.41666666666666702</v>
      </c>
      <c r="M2" s="42">
        <v>0.45833333333333298</v>
      </c>
      <c r="N2" s="42">
        <v>0.5</v>
      </c>
      <c r="O2" s="42">
        <v>0.54166666666666696</v>
      </c>
      <c r="P2" s="42">
        <v>0.58333333333333304</v>
      </c>
      <c r="Q2" s="42">
        <v>0.625</v>
      </c>
      <c r="R2" s="42">
        <v>0.66666666666666696</v>
      </c>
      <c r="S2" s="42">
        <v>0.70833333333333304</v>
      </c>
      <c r="T2" s="42">
        <v>0.75</v>
      </c>
      <c r="U2" s="42">
        <v>0.79166666666666696</v>
      </c>
      <c r="V2" s="42">
        <v>0.83333333333333304</v>
      </c>
      <c r="W2" s="42">
        <v>0.875</v>
      </c>
      <c r="X2" s="42">
        <v>0.91666666666666696</v>
      </c>
      <c r="Y2" s="43">
        <v>0.95833333333333337</v>
      </c>
    </row>
    <row r="3" spans="1:26" ht="15.6" thickTop="1" thickBot="1" x14ac:dyDescent="0.35">
      <c r="A3" s="4" t="s">
        <v>31</v>
      </c>
      <c r="B3" s="44"/>
      <c r="C3" s="12"/>
      <c r="D3" s="12"/>
      <c r="E3" s="12"/>
      <c r="F3" s="12"/>
      <c r="G3" s="12"/>
      <c r="H3" s="9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0"/>
      <c r="W3" s="12"/>
      <c r="X3" s="12"/>
      <c r="Y3" s="13"/>
    </row>
    <row r="4" spans="1:26" ht="15.6" thickTop="1" thickBot="1" x14ac:dyDescent="0.35">
      <c r="A4" s="4" t="s">
        <v>32</v>
      </c>
      <c r="B4" s="11"/>
      <c r="C4" s="2"/>
      <c r="D4" s="2"/>
      <c r="E4" s="2"/>
      <c r="F4" s="2"/>
      <c r="G4" s="3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1"/>
      <c r="X4" s="2"/>
      <c r="Y4" s="3"/>
    </row>
    <row r="5" spans="1:26" ht="15.6" thickTop="1" thickBot="1" x14ac:dyDescent="0.35">
      <c r="A5" s="4" t="s">
        <v>37</v>
      </c>
      <c r="B5" s="36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8"/>
    </row>
    <row r="6" spans="1:26" ht="15.6" thickTop="1" thickBot="1" x14ac:dyDescent="0.35">
      <c r="A6" s="4" t="s">
        <v>38</v>
      </c>
      <c r="B6" s="39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1"/>
    </row>
    <row r="7" spans="1:26" ht="15.6" thickTop="1" thickBot="1" x14ac:dyDescent="0.35">
      <c r="A7" s="5" t="s">
        <v>29</v>
      </c>
      <c r="B7" s="14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6"/>
      <c r="S7" s="17">
        <v>0.6875</v>
      </c>
      <c r="T7" s="18"/>
      <c r="U7" s="18"/>
      <c r="V7" s="18"/>
      <c r="W7" s="19"/>
      <c r="X7" s="19"/>
      <c r="Y7" s="45"/>
    </row>
    <row r="8" spans="1:26" ht="15.6" thickTop="1" thickBot="1" x14ac:dyDescent="0.35">
      <c r="A8" s="6" t="s">
        <v>33</v>
      </c>
      <c r="B8" s="20">
        <v>0.99930555555555556</v>
      </c>
      <c r="C8" s="21"/>
      <c r="D8" s="21"/>
      <c r="E8" s="21"/>
      <c r="F8" s="21"/>
      <c r="G8" s="21"/>
      <c r="H8" s="22"/>
      <c r="I8" s="23">
        <v>0.33333333333333331</v>
      </c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5"/>
    </row>
    <row r="9" spans="1:26" ht="15.6" thickTop="1" thickBot="1" x14ac:dyDescent="0.35">
      <c r="A9" s="7" t="s">
        <v>34</v>
      </c>
      <c r="B9" s="26"/>
      <c r="C9" s="24"/>
      <c r="D9" s="24"/>
      <c r="E9" s="24"/>
      <c r="F9" s="24"/>
      <c r="G9" s="24"/>
      <c r="H9" s="24"/>
      <c r="I9" s="24"/>
      <c r="J9" s="27">
        <v>0.33333333333333331</v>
      </c>
      <c r="K9" s="22"/>
      <c r="L9" s="22"/>
      <c r="M9" s="22"/>
      <c r="N9" s="22"/>
      <c r="O9" s="22"/>
      <c r="P9" s="22"/>
      <c r="Q9" s="22"/>
      <c r="R9" s="22"/>
      <c r="S9" s="22"/>
      <c r="T9" s="22"/>
      <c r="U9" s="28">
        <v>0.83333333333333337</v>
      </c>
      <c r="V9" s="24"/>
      <c r="W9" s="24"/>
      <c r="X9" s="24"/>
      <c r="Y9" s="25"/>
    </row>
    <row r="10" spans="1:26" ht="15.6" thickTop="1" thickBot="1" x14ac:dyDescent="0.35">
      <c r="A10" s="8" t="s">
        <v>36</v>
      </c>
      <c r="B10" s="29"/>
      <c r="C10" s="30"/>
      <c r="D10" s="30"/>
      <c r="E10" s="30"/>
      <c r="F10" s="30"/>
      <c r="G10" s="30"/>
      <c r="H10" s="31"/>
      <c r="I10" s="32">
        <v>0.33333333333333331</v>
      </c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4">
        <v>0.83333333333333337</v>
      </c>
      <c r="W10" s="30"/>
      <c r="X10" s="30"/>
      <c r="Y10" s="35"/>
    </row>
    <row r="11" spans="1:26" thickTop="1" x14ac:dyDescent="0.3"/>
    <row r="19" spans="7:7" ht="14.45" x14ac:dyDescent="0.3">
      <c r="G19" t="s">
        <v>35</v>
      </c>
    </row>
  </sheetData>
  <mergeCells count="1">
    <mergeCell ref="B1:Z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courtin benoit</dc:creator>
  <cp:lastModifiedBy>Alexandra Durand</cp:lastModifiedBy>
  <dcterms:created xsi:type="dcterms:W3CDTF">2015-01-21T15:51:42Z</dcterms:created>
  <dcterms:modified xsi:type="dcterms:W3CDTF">2015-01-23T14:45:04Z</dcterms:modified>
</cp:coreProperties>
</file>