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F:\Djn_works\Perso\Works\imane\"/>
    </mc:Choice>
  </mc:AlternateContent>
  <xr:revisionPtr revIDLastSave="0" documentId="13_ncr:1_{5143E482-4787-4E46-A320-33BCA0B18AB2}" xr6:coauthVersionLast="31" xr6:coauthVersionMax="31" xr10:uidLastSave="{00000000-0000-0000-0000-000000000000}"/>
  <bookViews>
    <workbookView xWindow="-12" yWindow="-12" windowWidth="25656" windowHeight="5916" tabRatio="697" xr2:uid="{00000000-000D-0000-FFFF-FFFF00000000}"/>
  </bookViews>
  <sheets>
    <sheet name="RECAP" sheetId="53" r:id="rId1"/>
    <sheet name="Total - Mois" sheetId="50" r:id="rId2"/>
    <sheet name="DATA" sheetId="27" r:id="rId3"/>
    <sheet name="Août-2017" sheetId="32" r:id="rId4"/>
  </sheets>
  <definedNames>
    <definedName name="Fournisseur">DATA!$XFD$2:$XFD$3</definedName>
    <definedName name="nomfeuilles">MID(RAND()*0&amp;GET.WORKBOOK(1),2,50)</definedName>
  </definedNames>
  <calcPr calcId="179017"/>
  <pivotCaches>
    <pivotCache cacheId="0" r:id="rId5"/>
  </pivotCaches>
</workbook>
</file>

<file path=xl/calcChain.xml><?xml version="1.0" encoding="utf-8"?>
<calcChain xmlns="http://schemas.openxmlformats.org/spreadsheetml/2006/main">
  <c r="F20" i="53" l="1"/>
  <c r="F19" i="53"/>
  <c r="F18" i="53"/>
  <c r="F17" i="53"/>
  <c r="F16" i="53"/>
  <c r="F15" i="53"/>
  <c r="F14" i="53"/>
  <c r="F13" i="53"/>
  <c r="F6" i="53" l="1"/>
  <c r="F7" i="53"/>
  <c r="F8" i="53"/>
  <c r="F9" i="53"/>
  <c r="F10" i="53"/>
  <c r="F11" i="53"/>
  <c r="F12" i="53"/>
  <c r="F5" i="53"/>
  <c r="A39" i="32" l="1"/>
  <c r="D13" i="50"/>
  <c r="E39" i="32"/>
  <c r="F13" i="50"/>
  <c r="C4" i="32" l="1"/>
  <c r="D4" i="32" l="1"/>
  <c r="A8" i="32" l="1"/>
  <c r="A9" i="32" l="1"/>
  <c r="A10" i="32" l="1"/>
  <c r="A11" i="32" s="1"/>
  <c r="A12" i="32" s="1"/>
  <c r="A13" i="32" s="1"/>
  <c r="A14" i="32" l="1"/>
  <c r="A15" i="32" l="1"/>
  <c r="A16" i="32" l="1"/>
  <c r="A17" i="32" l="1"/>
  <c r="A18" i="32" l="1"/>
  <c r="A19" i="32" l="1"/>
  <c r="A20" i="32" l="1"/>
  <c r="A21" i="32" l="1"/>
  <c r="A22" i="32" s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8" i="32" l="1"/>
</calcChain>
</file>

<file path=xl/sharedStrings.xml><?xml version="1.0" encoding="utf-8"?>
<sst xmlns="http://schemas.openxmlformats.org/spreadsheetml/2006/main" count="102" uniqueCount="44">
  <si>
    <t>FOURNISSEUR</t>
  </si>
  <si>
    <t>QUANTITE</t>
  </si>
  <si>
    <t>DESIGNATION</t>
  </si>
  <si>
    <t>PRIX UNITAIRE</t>
  </si>
  <si>
    <t>TOTAL</t>
  </si>
  <si>
    <t>N° REFERENCE</t>
  </si>
  <si>
    <t>DATE ENTREE</t>
  </si>
  <si>
    <t>PRIX</t>
  </si>
  <si>
    <t>Prix Unitaire</t>
  </si>
  <si>
    <t>Designation</t>
  </si>
  <si>
    <t>AA1</t>
  </si>
  <si>
    <t>AA2</t>
  </si>
  <si>
    <t>AA3</t>
  </si>
  <si>
    <t>AA4</t>
  </si>
  <si>
    <t>AA5</t>
  </si>
  <si>
    <t>BB1</t>
  </si>
  <si>
    <t>BB2</t>
  </si>
  <si>
    <t>BB6</t>
  </si>
  <si>
    <t>SUIVI CLIENT</t>
  </si>
  <si>
    <t>ENTREPRISE</t>
  </si>
  <si>
    <t>EXPERT BALI</t>
  </si>
  <si>
    <t>SANITAIRE 2000</t>
  </si>
  <si>
    <t>COMAPRED</t>
  </si>
  <si>
    <t>DATE</t>
  </si>
  <si>
    <t>CLUB HOUSE BOUSKOURA</t>
  </si>
  <si>
    <t>Août-2017</t>
  </si>
  <si>
    <t xml:space="preserve">SANITAIRE </t>
  </si>
  <si>
    <t>Total général</t>
  </si>
  <si>
    <t>août</t>
  </si>
  <si>
    <t>PU</t>
  </si>
  <si>
    <t>MONTANT TOTAL</t>
  </si>
  <si>
    <t xml:space="preserve">MONTANT TOTAL </t>
  </si>
  <si>
    <t xml:space="preserve">Total MONTANT TOTAL </t>
  </si>
  <si>
    <t xml:space="preserve">QUANTITE </t>
  </si>
  <si>
    <t xml:space="preserve">Total QUANTITE </t>
  </si>
  <si>
    <t>sept</t>
  </si>
  <si>
    <t>01-Août</t>
  </si>
  <si>
    <t>02-Août</t>
  </si>
  <si>
    <t>03-Août</t>
  </si>
  <si>
    <t>04-Août</t>
  </si>
  <si>
    <t>05-Août</t>
  </si>
  <si>
    <t>06-Août</t>
  </si>
  <si>
    <t>07-Août</t>
  </si>
  <si>
    <t>08-Août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</si>
</sst>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€&quot;"/>
    <numFmt numFmtId="165" formatCode="mmmm\-yyyy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b/>
      <sz val="10"/>
      <color rgb="FFFF0000"/>
      <name val="Book Antiqua"/>
      <family val="1"/>
    </font>
    <font>
      <b/>
      <sz val="10"/>
      <name val="Book Antiqua"/>
      <family val="1"/>
    </font>
    <font>
      <b/>
      <sz val="22"/>
      <name val="Baskerville Old Face"/>
      <family val="1"/>
    </font>
    <font>
      <b/>
      <sz val="22"/>
      <color indexed="48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7FE86E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75">
    <xf numFmtId="0" fontId="0" fillId="0" borderId="0" xfId="0"/>
    <xf numFmtId="0" fontId="4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Protection="1">
      <protection locked="0"/>
    </xf>
    <xf numFmtId="0" fontId="2" fillId="0" borderId="0" xfId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0" fontId="14" fillId="0" borderId="0" xfId="2" applyFont="1" applyAlignment="1">
      <alignment vertical="center"/>
    </xf>
    <xf numFmtId="0" fontId="0" fillId="0" borderId="0" xfId="0"/>
    <xf numFmtId="0" fontId="0" fillId="0" borderId="0" xfId="0" applyNumberFormat="1"/>
    <xf numFmtId="0" fontId="5" fillId="0" borderId="12" xfId="2" applyFont="1" applyBorder="1" applyAlignment="1">
      <alignment vertical="center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7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17" fillId="4" borderId="3" xfId="1" applyFont="1" applyFill="1" applyBorder="1" applyAlignment="1">
      <alignment horizontal="center" vertical="center"/>
    </xf>
    <xf numFmtId="0" fontId="17" fillId="0" borderId="4" xfId="22" applyNumberFormat="1" applyFont="1" applyBorder="1" applyAlignment="1">
      <alignment horizontal="center" vertical="center"/>
    </xf>
    <xf numFmtId="2" fontId="17" fillId="0" borderId="8" xfId="1" applyNumberFormat="1" applyFont="1" applyBorder="1" applyAlignment="1">
      <alignment horizontal="center" vertical="center"/>
    </xf>
    <xf numFmtId="2" fontId="17" fillId="0" borderId="4" xfId="1" applyNumberFormat="1" applyFont="1" applyBorder="1" applyAlignment="1">
      <alignment horizontal="center" vertical="center"/>
    </xf>
    <xf numFmtId="0" fontId="17" fillId="0" borderId="4" xfId="22" applyNumberFormat="1" applyFont="1" applyFill="1" applyBorder="1" applyAlignment="1">
      <alignment horizontal="center" vertical="center"/>
    </xf>
    <xf numFmtId="0" fontId="17" fillId="0" borderId="10" xfId="22" applyNumberFormat="1" applyFont="1" applyBorder="1" applyAlignment="1">
      <alignment horizontal="center" vertical="center"/>
    </xf>
    <xf numFmtId="2" fontId="17" fillId="0" borderId="11" xfId="1" applyNumberFormat="1" applyFont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4" fontId="15" fillId="3" borderId="9" xfId="0" applyNumberFormat="1" applyFont="1" applyFill="1" applyBorder="1" applyAlignment="1">
      <alignment horizontal="center" vertical="center"/>
    </xf>
    <xf numFmtId="4" fontId="15" fillId="3" borderId="5" xfId="0" applyNumberFormat="1" applyFont="1" applyFill="1" applyBorder="1" applyAlignment="1">
      <alignment horizontal="center" vertical="center"/>
    </xf>
    <xf numFmtId="0" fontId="16" fillId="3" borderId="13" xfId="0" applyFont="1" applyFill="1" applyBorder="1" applyAlignment="1">
      <alignment horizontal="center" vertical="center"/>
    </xf>
    <xf numFmtId="0" fontId="7" fillId="0" borderId="14" xfId="0" applyNumberFormat="1" applyFont="1" applyFill="1" applyBorder="1" applyAlignment="1" applyProtection="1">
      <alignment horizontal="center" vertical="center"/>
      <protection locked="0"/>
    </xf>
    <xf numFmtId="0" fontId="7" fillId="0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4" xfId="0" applyFont="1" applyFill="1" applyBorder="1" applyAlignment="1" applyProtection="1">
      <alignment horizontal="center" vertical="center"/>
      <protection locked="0"/>
    </xf>
    <xf numFmtId="0" fontId="7" fillId="0" borderId="8" xfId="0" applyFont="1" applyFill="1" applyBorder="1" applyAlignment="1" applyProtection="1">
      <alignment horizontal="center" vertical="center"/>
      <protection locked="0"/>
    </xf>
    <xf numFmtId="0" fontId="17" fillId="4" borderId="15" xfId="1" applyFont="1" applyFill="1" applyBorder="1" applyAlignment="1">
      <alignment horizontal="center" vertical="center"/>
    </xf>
    <xf numFmtId="2" fontId="17" fillId="0" borderId="16" xfId="1" applyNumberFormat="1" applyFont="1" applyBorder="1" applyAlignment="1">
      <alignment horizontal="center" vertical="center"/>
    </xf>
    <xf numFmtId="2" fontId="17" fillId="0" borderId="17" xfId="1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9" fillId="0" borderId="0" xfId="2" applyFont="1" applyAlignment="1">
      <alignment vertical="center"/>
    </xf>
    <xf numFmtId="0" fontId="17" fillId="4" borderId="18" xfId="1" applyFont="1" applyFill="1" applyBorder="1" applyAlignment="1">
      <alignment horizontal="center" vertical="center"/>
    </xf>
    <xf numFmtId="16" fontId="17" fillId="0" borderId="19" xfId="22" applyNumberFormat="1" applyFont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 applyProtection="1">
      <alignment vertical="center"/>
      <protection locked="0"/>
    </xf>
    <xf numFmtId="0" fontId="7" fillId="2" borderId="21" xfId="0" applyFont="1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5" fillId="0" borderId="2" xfId="2" applyFont="1" applyBorder="1" applyAlignment="1">
      <alignment horizontal="center" vertical="center"/>
    </xf>
    <xf numFmtId="17" fontId="6" fillId="0" borderId="2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center" vertical="center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0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20" fillId="0" borderId="0" xfId="0" applyFont="1" applyProtection="1">
      <protection locked="0"/>
    </xf>
    <xf numFmtId="0" fontId="21" fillId="0" borderId="0" xfId="22" applyNumberFormat="1" applyFont="1" applyFill="1" applyBorder="1" applyAlignment="1">
      <alignment horizontal="left" vertical="center"/>
    </xf>
    <xf numFmtId="0" fontId="7" fillId="4" borderId="1" xfId="0" applyNumberFormat="1" applyFont="1" applyFill="1" applyBorder="1" applyAlignment="1">
      <alignment horizontal="center" vertical="center"/>
    </xf>
    <xf numFmtId="2" fontId="8" fillId="4" borderId="1" xfId="0" applyNumberFormat="1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5" fillId="0" borderId="0" xfId="2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4" fontId="12" fillId="0" borderId="1" xfId="0" applyNumberFormat="1" applyFont="1" applyBorder="1" applyAlignment="1">
      <alignment horizontal="center" vertical="center"/>
    </xf>
    <xf numFmtId="0" fontId="7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" xfId="0" applyBorder="1"/>
    <xf numFmtId="14" fontId="17" fillId="0" borderId="19" xfId="22" applyNumberFormat="1" applyFont="1" applyBorder="1" applyAlignment="1">
      <alignment horizontal="center" vertical="center"/>
    </xf>
    <xf numFmtId="0" fontId="14" fillId="7" borderId="0" xfId="2" applyFont="1" applyFill="1" applyAlignment="1">
      <alignment horizontal="center" vertical="center"/>
    </xf>
    <xf numFmtId="0" fontId="17" fillId="5" borderId="6" xfId="22" applyNumberFormat="1" applyFont="1" applyFill="1" applyBorder="1" applyAlignment="1">
      <alignment horizontal="center" vertical="center"/>
    </xf>
    <xf numFmtId="0" fontId="17" fillId="5" borderId="22" xfId="22" applyNumberFormat="1" applyFont="1" applyFill="1" applyBorder="1" applyAlignment="1">
      <alignment horizontal="center" vertical="center"/>
    </xf>
    <xf numFmtId="0" fontId="17" fillId="5" borderId="23" xfId="22" applyNumberFormat="1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165" fontId="7" fillId="4" borderId="2" xfId="0" applyNumberFormat="1" applyFont="1" applyFill="1" applyBorder="1" applyAlignment="1">
      <alignment horizontal="center" vertical="center"/>
    </xf>
  </cellXfs>
  <cellStyles count="23">
    <cellStyle name="Normal" xfId="0" builtinId="0"/>
    <cellStyle name="Normal 10" xfId="9" xr:uid="{00000000-0005-0000-0000-000001000000}"/>
    <cellStyle name="Normal 11" xfId="10" xr:uid="{00000000-0005-0000-0000-000002000000}"/>
    <cellStyle name="Normal 12" xfId="11" xr:uid="{00000000-0005-0000-0000-000003000000}"/>
    <cellStyle name="Normal 14" xfId="12" xr:uid="{00000000-0005-0000-0000-000004000000}"/>
    <cellStyle name="Normal 15" xfId="13" xr:uid="{00000000-0005-0000-0000-000005000000}"/>
    <cellStyle name="Normal 16" xfId="14" xr:uid="{00000000-0005-0000-0000-000006000000}"/>
    <cellStyle name="Normal 18" xfId="15" xr:uid="{00000000-0005-0000-0000-000007000000}"/>
    <cellStyle name="Normal 19" xfId="16" xr:uid="{00000000-0005-0000-0000-000008000000}"/>
    <cellStyle name="Normal 2" xfId="1" xr:uid="{00000000-0005-0000-0000-000009000000}"/>
    <cellStyle name="Normal 21" xfId="17" xr:uid="{00000000-0005-0000-0000-00000A000000}"/>
    <cellStyle name="Normal 22" xfId="18" xr:uid="{00000000-0005-0000-0000-00000B000000}"/>
    <cellStyle name="Normal 24" xfId="19" xr:uid="{00000000-0005-0000-0000-00000C000000}"/>
    <cellStyle name="Normal 25" xfId="20" xr:uid="{00000000-0005-0000-0000-00000D000000}"/>
    <cellStyle name="Normal 26" xfId="21" xr:uid="{00000000-0005-0000-0000-00000E000000}"/>
    <cellStyle name="Normal 27" xfId="22" xr:uid="{00000000-0005-0000-0000-00000F000000}"/>
    <cellStyle name="Normal 3" xfId="2" xr:uid="{00000000-0005-0000-0000-000010000000}"/>
    <cellStyle name="Normal 4" xfId="4" xr:uid="{00000000-0005-0000-0000-000011000000}"/>
    <cellStyle name="Normal 5" xfId="3" xr:uid="{00000000-0005-0000-0000-000012000000}"/>
    <cellStyle name="Normal 6" xfId="5" xr:uid="{00000000-0005-0000-0000-000013000000}"/>
    <cellStyle name="Normal 7" xfId="6" xr:uid="{00000000-0005-0000-0000-000014000000}"/>
    <cellStyle name="Normal 8" xfId="7" xr:uid="{00000000-0005-0000-0000-000015000000}"/>
    <cellStyle name="Normal 9" xfId="8" xr:uid="{00000000-0005-0000-0000-000016000000}"/>
  </cellStyles>
  <dxfs count="0"/>
  <tableStyles count="0" defaultTableStyle="TableStyleMedium9" defaultPivotStyle="PivotStyleLight16"/>
  <colors>
    <mruColors>
      <color rgb="FF0000FF"/>
      <color rgb="FFFFFFAB"/>
      <color rgb="FFFFD85D"/>
      <color rgb="FFFFD8AB"/>
      <color rgb="FF7FE86E"/>
      <color rgb="FFFE9F98"/>
      <color rgb="FFF6CECF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 editAs="absolute"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InsererSousAvecFormules" textlink="">
      <xdr:nvSpPr>
        <xdr:cNvPr id="8" name="Rectangle Ligne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rissen Daniel" refreshedDate="43336.560721412039" createdVersion="6" refreshedVersion="6" minRefreshableVersion="3" recordCount="16" xr:uid="{8D1CD793-7786-4712-8333-EA584FE36098}">
  <cacheSource type="worksheet">
    <worksheetSource ref="A4:F20" sheet="RECAP"/>
  </cacheSource>
  <cacheFields count="6">
    <cacheField name="DATE" numFmtId="14">
      <sharedItems containsSemiMixedTypes="0" containsNonDate="0" containsDate="1" containsString="0" minDate="2018-08-01T00:00:00" maxDate="2018-09-09T00:00:00" count="16"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</sharedItems>
      <fieldGroup base="0">
        <rangePr groupBy="months" startDate="2018-08-01T00:00:00" endDate="2018-09-09T00:00:00"/>
        <groupItems count="14">
          <s v="&lt;01-08-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-09-18"/>
        </groupItems>
      </fieldGroup>
    </cacheField>
    <cacheField name="FOURNISSEUR" numFmtId="2">
      <sharedItems count="2">
        <s v="SANITAIRE "/>
        <s v="COMAPRED"/>
      </sharedItems>
    </cacheField>
    <cacheField name="DESIGNATION" numFmtId="2">
      <sharedItems count="8">
        <s v="AA1"/>
        <s v="AA2"/>
        <s v="AA3"/>
        <s v="AA4"/>
        <s v="AA5"/>
        <s v="BB1"/>
        <s v="BB2"/>
        <s v="BB6"/>
      </sharedItems>
    </cacheField>
    <cacheField name="QUANTITE" numFmtId="2">
      <sharedItems containsSemiMixedTypes="0" containsString="0" containsNumber="1" containsInteger="1" minValue="12" maxValue="85"/>
    </cacheField>
    <cacheField name="PU" numFmtId="0">
      <sharedItems containsSemiMixedTypes="0" containsString="0" containsNumber="1" containsInteger="1" minValue="60" maxValue="500" count="8">
        <n v="100"/>
        <n v="200"/>
        <n v="300"/>
        <n v="400"/>
        <n v="500"/>
        <n v="60"/>
        <n v="120"/>
        <n v="360"/>
      </sharedItems>
    </cacheField>
    <cacheField name="MONTANT TOTAL" numFmtId="2">
      <sharedItems containsSemiMixedTypes="0" containsString="0" containsNumber="1" containsInteger="1" minValue="840" maxValue="226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x v="0"/>
    <n v="26"/>
    <x v="0"/>
    <n v="2600"/>
  </r>
  <r>
    <x v="1"/>
    <x v="0"/>
    <x v="1"/>
    <n v="85"/>
    <x v="1"/>
    <n v="17000"/>
  </r>
  <r>
    <x v="2"/>
    <x v="0"/>
    <x v="2"/>
    <n v="12"/>
    <x v="2"/>
    <n v="3600"/>
  </r>
  <r>
    <x v="3"/>
    <x v="0"/>
    <x v="3"/>
    <n v="19"/>
    <x v="3"/>
    <n v="7600"/>
  </r>
  <r>
    <x v="4"/>
    <x v="0"/>
    <x v="4"/>
    <n v="27"/>
    <x v="4"/>
    <n v="13500"/>
  </r>
  <r>
    <x v="5"/>
    <x v="1"/>
    <x v="5"/>
    <n v="14"/>
    <x v="5"/>
    <n v="840"/>
  </r>
  <r>
    <x v="6"/>
    <x v="1"/>
    <x v="6"/>
    <n v="78"/>
    <x v="6"/>
    <n v="9360"/>
  </r>
  <r>
    <x v="7"/>
    <x v="1"/>
    <x v="7"/>
    <n v="63"/>
    <x v="7"/>
    <n v="22680"/>
  </r>
  <r>
    <x v="8"/>
    <x v="0"/>
    <x v="0"/>
    <n v="26"/>
    <x v="0"/>
    <n v="2600"/>
  </r>
  <r>
    <x v="9"/>
    <x v="0"/>
    <x v="1"/>
    <n v="85"/>
    <x v="1"/>
    <n v="17000"/>
  </r>
  <r>
    <x v="10"/>
    <x v="0"/>
    <x v="2"/>
    <n v="12"/>
    <x v="2"/>
    <n v="3600"/>
  </r>
  <r>
    <x v="11"/>
    <x v="0"/>
    <x v="3"/>
    <n v="19"/>
    <x v="3"/>
    <n v="7600"/>
  </r>
  <r>
    <x v="12"/>
    <x v="0"/>
    <x v="4"/>
    <n v="27"/>
    <x v="4"/>
    <n v="13500"/>
  </r>
  <r>
    <x v="13"/>
    <x v="1"/>
    <x v="5"/>
    <n v="14"/>
    <x v="5"/>
    <n v="840"/>
  </r>
  <r>
    <x v="14"/>
    <x v="1"/>
    <x v="6"/>
    <n v="78"/>
    <x v="6"/>
    <n v="9360"/>
  </r>
  <r>
    <x v="15"/>
    <x v="1"/>
    <x v="7"/>
    <n v="63"/>
    <x v="7"/>
    <n v="2268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2173CE-F5A1-4200-994E-1B7A37BB4AA5}" name="Tableau croisé dynamique1" cacheId="0" dataPosition="0" applyNumberFormats="0" applyBorderFormats="0" applyFontFormats="0" applyPatternFormats="0" applyAlignmentFormats="0" applyWidthHeightFormats="1" dataCaption="Valeurs" updatedVersion="6" minRefreshableVersion="3" showDrill="0" itemPrintTitles="1" createdVersion="6" indent="0" showHeaders="0" compact="0" outline="1" outlineData="1" compactData="0" multipleFieldFilters="0">
  <location ref="I4:Q22" firstHeaderRow="0" firstDataRow="2" firstDataCol="3"/>
  <pivotFields count="6">
    <pivotField axis="axisCol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2">
        <item x="1"/>
        <item x="0"/>
      </items>
    </pivotField>
    <pivotField axis="axisRow" compact="0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dataField="1" compact="0" numFmtId="2" showAll="0"/>
    <pivotField axis="axisRow" compact="0" showAll="0">
      <items count="9">
        <item x="5"/>
        <item x="0"/>
        <item x="6"/>
        <item x="1"/>
        <item x="2"/>
        <item x="7"/>
        <item x="3"/>
        <item x="4"/>
        <item t="default"/>
      </items>
    </pivotField>
    <pivotField dataField="1" compact="0" numFmtId="2" showAll="0"/>
  </pivotFields>
  <rowFields count="3">
    <field x="1"/>
    <field x="2"/>
    <field x="4"/>
  </rowFields>
  <rowItems count="17">
    <i>
      <x/>
      <x v="5"/>
    </i>
    <i r="2">
      <x/>
    </i>
    <i r="1">
      <x v="6"/>
    </i>
    <i r="2">
      <x v="2"/>
    </i>
    <i r="1">
      <x v="7"/>
    </i>
    <i r="2">
      <x v="5"/>
    </i>
    <i>
      <x v="1"/>
      <x/>
    </i>
    <i r="2">
      <x v="1"/>
    </i>
    <i r="1">
      <x v="1"/>
    </i>
    <i r="2">
      <x v="3"/>
    </i>
    <i r="1">
      <x v="2"/>
    </i>
    <i r="2">
      <x v="4"/>
    </i>
    <i r="1">
      <x v="3"/>
    </i>
    <i r="2">
      <x v="6"/>
    </i>
    <i r="1">
      <x v="4"/>
    </i>
    <i r="2">
      <x v="7"/>
    </i>
    <i t="grand">
      <x/>
    </i>
  </rowItems>
  <colFields count="2">
    <field x="-2"/>
    <field x="0"/>
  </colFields>
  <colItems count="6">
    <i>
      <x/>
      <x v="8"/>
    </i>
    <i r="1">
      <x v="9"/>
    </i>
    <i i="1">
      <x v="1"/>
      <x v="8"/>
    </i>
    <i r="1" i="1">
      <x v="9"/>
    </i>
    <i t="grand">
      <x/>
    </i>
    <i t="grand" i="1">
      <x/>
    </i>
  </colItems>
  <dataFields count="2">
    <dataField name="QUANTITE " fld="3" baseField="1" baseItem="0"/>
    <dataField name="MONTANT TOTAL " fld="5" baseField="1" baseItem="0"/>
  </dataFields>
  <pivotTableStyleInfo name="PivotStyleDark5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AEE6-EB9D-42C6-88F6-D6CA36193CFC}">
  <sheetPr codeName="Feuil5">
    <tabColor rgb="FF0000FF"/>
  </sheetPr>
  <dimension ref="A2:Q32"/>
  <sheetViews>
    <sheetView showGridLines="0" tabSelected="1" workbookViewId="0">
      <selection activeCell="I13" sqref="I13"/>
    </sheetView>
  </sheetViews>
  <sheetFormatPr baseColWidth="10" defaultRowHeight="14.4" x14ac:dyDescent="0.3"/>
  <cols>
    <col min="2" max="2" width="14.77734375" bestFit="1" customWidth="1"/>
    <col min="3" max="3" width="15.21875" bestFit="1" customWidth="1"/>
    <col min="4" max="4" width="15.21875" style="16" customWidth="1"/>
    <col min="5" max="5" width="17" style="16" customWidth="1"/>
    <col min="6" max="6" width="17.6640625" customWidth="1"/>
    <col min="9" max="9" width="14.88671875" customWidth="1"/>
    <col min="10" max="10" width="11.6640625" customWidth="1"/>
    <col min="11" max="11" width="8.5546875" customWidth="1"/>
    <col min="12" max="12" width="11.44140625" customWidth="1"/>
    <col min="13" max="13" width="15.6640625" customWidth="1"/>
    <col min="14" max="14" width="13.109375" style="16" customWidth="1"/>
    <col min="15" max="15" width="15.21875" customWidth="1"/>
    <col min="16" max="16" width="16.88671875" customWidth="1"/>
    <col min="17" max="17" width="15.33203125" customWidth="1"/>
  </cols>
  <sheetData>
    <row r="2" spans="1:17" ht="28.2" x14ac:dyDescent="0.3">
      <c r="A2" s="69" t="s">
        <v>24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15"/>
      <c r="N2" s="15"/>
    </row>
    <row r="3" spans="1:17" ht="28.8" thickBot="1" x14ac:dyDescent="0.3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7" ht="30" customHeight="1" x14ac:dyDescent="0.3">
      <c r="A4" s="22" t="s">
        <v>23</v>
      </c>
      <c r="B4" s="22" t="s">
        <v>0</v>
      </c>
      <c r="C4" s="22" t="s">
        <v>2</v>
      </c>
      <c r="D4" s="37" t="s">
        <v>1</v>
      </c>
      <c r="E4" s="37" t="s">
        <v>29</v>
      </c>
      <c r="F4" s="37" t="s">
        <v>30</v>
      </c>
      <c r="L4" s="16" t="s">
        <v>33</v>
      </c>
      <c r="N4" s="16" t="s">
        <v>31</v>
      </c>
      <c r="P4" s="16" t="s">
        <v>34</v>
      </c>
      <c r="Q4" s="16" t="s">
        <v>32</v>
      </c>
    </row>
    <row r="5" spans="1:17" x14ac:dyDescent="0.3">
      <c r="A5" s="68" t="s">
        <v>36</v>
      </c>
      <c r="B5" s="24" t="s">
        <v>26</v>
      </c>
      <c r="C5" s="25" t="s">
        <v>10</v>
      </c>
      <c r="D5" s="38">
        <v>26</v>
      </c>
      <c r="E5" s="35">
        <v>100</v>
      </c>
      <c r="F5" s="38">
        <f>D5*E5</f>
        <v>2600</v>
      </c>
      <c r="L5" s="16" t="s">
        <v>28</v>
      </c>
      <c r="M5" s="16" t="s">
        <v>35</v>
      </c>
      <c r="N5" s="16" t="s">
        <v>28</v>
      </c>
      <c r="O5" s="16" t="s">
        <v>35</v>
      </c>
    </row>
    <row r="6" spans="1:17" x14ac:dyDescent="0.3">
      <c r="A6" s="68" t="s">
        <v>37</v>
      </c>
      <c r="B6" s="24" t="s">
        <v>26</v>
      </c>
      <c r="C6" s="25" t="s">
        <v>11</v>
      </c>
      <c r="D6" s="38">
        <v>85</v>
      </c>
      <c r="E6" s="36">
        <v>200</v>
      </c>
      <c r="F6" s="38">
        <f t="shared" ref="F6:F12" si="0">D6*E6</f>
        <v>17000</v>
      </c>
      <c r="I6" s="16" t="s">
        <v>22</v>
      </c>
      <c r="J6" s="16" t="s">
        <v>15</v>
      </c>
      <c r="L6" s="17"/>
      <c r="M6" s="17"/>
      <c r="N6" s="17"/>
      <c r="O6" s="17"/>
      <c r="P6" s="17"/>
      <c r="Q6" s="17"/>
    </row>
    <row r="7" spans="1:17" x14ac:dyDescent="0.3">
      <c r="A7" s="68" t="s">
        <v>38</v>
      </c>
      <c r="B7" s="24" t="s">
        <v>26</v>
      </c>
      <c r="C7" s="25" t="s">
        <v>12</v>
      </c>
      <c r="D7" s="38">
        <v>12</v>
      </c>
      <c r="E7" s="36">
        <v>300</v>
      </c>
      <c r="F7" s="38">
        <f t="shared" si="0"/>
        <v>3600</v>
      </c>
      <c r="K7" s="16">
        <v>60</v>
      </c>
      <c r="L7" s="17">
        <v>14</v>
      </c>
      <c r="M7" s="17">
        <v>14</v>
      </c>
      <c r="N7" s="17">
        <v>840</v>
      </c>
      <c r="O7" s="17">
        <v>840</v>
      </c>
      <c r="P7" s="17">
        <v>28</v>
      </c>
      <c r="Q7" s="17">
        <v>1680</v>
      </c>
    </row>
    <row r="8" spans="1:17" x14ac:dyDescent="0.3">
      <c r="A8" s="68" t="s">
        <v>39</v>
      </c>
      <c r="B8" s="24" t="s">
        <v>26</v>
      </c>
      <c r="C8" s="25" t="s">
        <v>13</v>
      </c>
      <c r="D8" s="38">
        <v>19</v>
      </c>
      <c r="E8" s="36">
        <v>400</v>
      </c>
      <c r="F8" s="38">
        <f t="shared" si="0"/>
        <v>7600</v>
      </c>
      <c r="J8" s="16" t="s">
        <v>16</v>
      </c>
      <c r="L8" s="17"/>
      <c r="M8" s="17"/>
      <c r="N8" s="17"/>
      <c r="O8" s="17"/>
      <c r="P8" s="17"/>
      <c r="Q8" s="17"/>
    </row>
    <row r="9" spans="1:17" x14ac:dyDescent="0.3">
      <c r="A9" s="68" t="s">
        <v>40</v>
      </c>
      <c r="B9" s="24" t="s">
        <v>26</v>
      </c>
      <c r="C9" s="25" t="s">
        <v>14</v>
      </c>
      <c r="D9" s="38">
        <v>27</v>
      </c>
      <c r="E9" s="36">
        <v>500</v>
      </c>
      <c r="F9" s="38">
        <f t="shared" si="0"/>
        <v>13500</v>
      </c>
      <c r="K9" s="16">
        <v>120</v>
      </c>
      <c r="L9" s="17">
        <v>78</v>
      </c>
      <c r="M9" s="17">
        <v>78</v>
      </c>
      <c r="N9" s="17">
        <v>9360</v>
      </c>
      <c r="O9" s="17">
        <v>9360</v>
      </c>
      <c r="P9" s="17">
        <v>156</v>
      </c>
      <c r="Q9" s="17">
        <v>18720</v>
      </c>
    </row>
    <row r="10" spans="1:17" x14ac:dyDescent="0.3">
      <c r="A10" s="68" t="s">
        <v>41</v>
      </c>
      <c r="B10" s="24" t="s">
        <v>22</v>
      </c>
      <c r="C10" s="25" t="s">
        <v>15</v>
      </c>
      <c r="D10" s="38">
        <v>14</v>
      </c>
      <c r="E10" s="33">
        <v>60</v>
      </c>
      <c r="F10" s="38">
        <f t="shared" si="0"/>
        <v>840</v>
      </c>
      <c r="J10" s="16" t="s">
        <v>17</v>
      </c>
      <c r="L10" s="17"/>
      <c r="M10" s="17"/>
      <c r="N10" s="17"/>
      <c r="O10" s="17"/>
      <c r="P10" s="17"/>
      <c r="Q10" s="17"/>
    </row>
    <row r="11" spans="1:17" x14ac:dyDescent="0.3">
      <c r="A11" s="68" t="s">
        <v>42</v>
      </c>
      <c r="B11" s="24" t="s">
        <v>22</v>
      </c>
      <c r="C11" s="25" t="s">
        <v>16</v>
      </c>
      <c r="D11" s="38">
        <v>78</v>
      </c>
      <c r="E11" s="34">
        <v>120</v>
      </c>
      <c r="F11" s="38">
        <f t="shared" si="0"/>
        <v>9360</v>
      </c>
      <c r="K11" s="16">
        <v>360</v>
      </c>
      <c r="L11" s="17">
        <v>63</v>
      </c>
      <c r="M11" s="17">
        <v>63</v>
      </c>
      <c r="N11" s="17">
        <v>22680</v>
      </c>
      <c r="O11" s="17">
        <v>22680</v>
      </c>
      <c r="P11" s="17">
        <v>126</v>
      </c>
      <c r="Q11" s="17">
        <v>45360</v>
      </c>
    </row>
    <row r="12" spans="1:17" x14ac:dyDescent="0.3">
      <c r="A12" s="68" t="s">
        <v>43</v>
      </c>
      <c r="B12" s="24" t="s">
        <v>22</v>
      </c>
      <c r="C12" s="25" t="s">
        <v>17</v>
      </c>
      <c r="D12" s="38">
        <v>63</v>
      </c>
      <c r="E12" s="66">
        <v>360</v>
      </c>
      <c r="F12" s="38">
        <f t="shared" si="0"/>
        <v>22680</v>
      </c>
      <c r="I12" s="16" t="s">
        <v>26</v>
      </c>
      <c r="J12" s="16" t="s">
        <v>10</v>
      </c>
      <c r="L12" s="17"/>
      <c r="M12" s="17"/>
      <c r="N12" s="17"/>
      <c r="O12" s="17"/>
      <c r="P12" s="17"/>
      <c r="Q12" s="17"/>
    </row>
    <row r="13" spans="1:17" x14ac:dyDescent="0.3">
      <c r="A13" s="68"/>
      <c r="B13" s="24"/>
      <c r="C13" s="25"/>
      <c r="D13" s="38"/>
      <c r="E13" s="35"/>
      <c r="F13" s="38">
        <f>D13*E13</f>
        <v>0</v>
      </c>
      <c r="K13" s="16">
        <v>100</v>
      </c>
      <c r="L13" s="17">
        <v>26</v>
      </c>
      <c r="M13" s="17">
        <v>26</v>
      </c>
      <c r="N13" s="17">
        <v>2600</v>
      </c>
      <c r="O13" s="17">
        <v>2600</v>
      </c>
      <c r="P13" s="17">
        <v>52</v>
      </c>
      <c r="Q13" s="17">
        <v>5200</v>
      </c>
    </row>
    <row r="14" spans="1:17" x14ac:dyDescent="0.3">
      <c r="A14" s="68"/>
      <c r="B14" s="24"/>
      <c r="C14" s="25"/>
      <c r="D14" s="38"/>
      <c r="E14" s="36"/>
      <c r="F14" s="38">
        <f t="shared" ref="F14:F20" si="1">D14*E14</f>
        <v>0</v>
      </c>
      <c r="J14" s="16" t="s">
        <v>11</v>
      </c>
      <c r="L14" s="17"/>
      <c r="M14" s="17"/>
      <c r="N14" s="17"/>
      <c r="O14" s="17"/>
      <c r="P14" s="17"/>
      <c r="Q14" s="17"/>
    </row>
    <row r="15" spans="1:17" x14ac:dyDescent="0.3">
      <c r="A15" s="68"/>
      <c r="B15" s="24"/>
      <c r="C15" s="25"/>
      <c r="D15" s="38"/>
      <c r="E15" s="36"/>
      <c r="F15" s="38">
        <f t="shared" si="1"/>
        <v>0</v>
      </c>
      <c r="K15" s="16">
        <v>200</v>
      </c>
      <c r="L15" s="17">
        <v>85</v>
      </c>
      <c r="M15" s="17">
        <v>85</v>
      </c>
      <c r="N15" s="17">
        <v>17000</v>
      </c>
      <c r="O15" s="17">
        <v>17000</v>
      </c>
      <c r="P15" s="17">
        <v>170</v>
      </c>
      <c r="Q15" s="17">
        <v>34000</v>
      </c>
    </row>
    <row r="16" spans="1:17" x14ac:dyDescent="0.3">
      <c r="A16" s="68"/>
      <c r="B16" s="24"/>
      <c r="C16" s="25"/>
      <c r="D16" s="38"/>
      <c r="E16" s="36"/>
      <c r="F16" s="38">
        <f t="shared" si="1"/>
        <v>0</v>
      </c>
      <c r="J16" s="16" t="s">
        <v>12</v>
      </c>
      <c r="L16" s="17"/>
      <c r="M16" s="17"/>
      <c r="N16" s="17"/>
      <c r="O16" s="17"/>
      <c r="P16" s="17"/>
      <c r="Q16" s="17"/>
    </row>
    <row r="17" spans="1:17" x14ac:dyDescent="0.3">
      <c r="A17" s="68"/>
      <c r="B17" s="24"/>
      <c r="C17" s="25"/>
      <c r="D17" s="38"/>
      <c r="E17" s="36"/>
      <c r="F17" s="38">
        <f t="shared" si="1"/>
        <v>0</v>
      </c>
      <c r="K17" s="16">
        <v>300</v>
      </c>
      <c r="L17" s="17">
        <v>12</v>
      </c>
      <c r="M17" s="17">
        <v>12</v>
      </c>
      <c r="N17" s="17">
        <v>3600</v>
      </c>
      <c r="O17" s="17">
        <v>3600</v>
      </c>
      <c r="P17" s="17">
        <v>24</v>
      </c>
      <c r="Q17" s="17">
        <v>7200</v>
      </c>
    </row>
    <row r="18" spans="1:17" x14ac:dyDescent="0.3">
      <c r="A18" s="68"/>
      <c r="B18" s="24"/>
      <c r="C18" s="25"/>
      <c r="D18" s="38"/>
      <c r="E18" s="33"/>
      <c r="F18" s="38">
        <f t="shared" si="1"/>
        <v>0</v>
      </c>
      <c r="J18" s="16" t="s">
        <v>13</v>
      </c>
      <c r="L18" s="17"/>
      <c r="M18" s="17"/>
      <c r="N18" s="17"/>
      <c r="O18" s="17"/>
      <c r="P18" s="17"/>
      <c r="Q18" s="17"/>
    </row>
    <row r="19" spans="1:17" x14ac:dyDescent="0.3">
      <c r="A19" s="68"/>
      <c r="B19" s="24"/>
      <c r="C19" s="25"/>
      <c r="D19" s="38"/>
      <c r="E19" s="34"/>
      <c r="F19" s="38">
        <f t="shared" si="1"/>
        <v>0</v>
      </c>
      <c r="K19" s="16">
        <v>400</v>
      </c>
      <c r="L19" s="17">
        <v>19</v>
      </c>
      <c r="M19" s="17">
        <v>19</v>
      </c>
      <c r="N19" s="17">
        <v>7600</v>
      </c>
      <c r="O19" s="17">
        <v>7600</v>
      </c>
      <c r="P19" s="17">
        <v>38</v>
      </c>
      <c r="Q19" s="17">
        <v>15200</v>
      </c>
    </row>
    <row r="20" spans="1:17" x14ac:dyDescent="0.3">
      <c r="A20" s="68"/>
      <c r="B20" s="24"/>
      <c r="C20" s="25"/>
      <c r="D20" s="38"/>
      <c r="E20" s="66"/>
      <c r="F20" s="38">
        <f t="shared" si="1"/>
        <v>0</v>
      </c>
      <c r="J20" s="16" t="s">
        <v>14</v>
      </c>
      <c r="L20" s="17"/>
      <c r="M20" s="17"/>
      <c r="N20" s="17"/>
      <c r="O20" s="17"/>
      <c r="P20" s="17"/>
      <c r="Q20" s="17"/>
    </row>
    <row r="21" spans="1:17" x14ac:dyDescent="0.3">
      <c r="K21" s="16">
        <v>500</v>
      </c>
      <c r="L21" s="17">
        <v>27</v>
      </c>
      <c r="M21" s="17">
        <v>27</v>
      </c>
      <c r="N21" s="17">
        <v>13500</v>
      </c>
      <c r="O21" s="17">
        <v>13500</v>
      </c>
      <c r="P21" s="17">
        <v>54</v>
      </c>
      <c r="Q21" s="17">
        <v>27000</v>
      </c>
    </row>
    <row r="22" spans="1:17" x14ac:dyDescent="0.3">
      <c r="I22" s="16" t="s">
        <v>27</v>
      </c>
      <c r="L22" s="17">
        <v>324</v>
      </c>
      <c r="M22" s="17">
        <v>324</v>
      </c>
      <c r="N22" s="17">
        <v>77180</v>
      </c>
      <c r="O22" s="17">
        <v>77180</v>
      </c>
      <c r="P22" s="17">
        <v>648</v>
      </c>
      <c r="Q22" s="17">
        <v>154360</v>
      </c>
    </row>
    <row r="23" spans="1:17" x14ac:dyDescent="0.3">
      <c r="N23"/>
    </row>
    <row r="24" spans="1:17" x14ac:dyDescent="0.3">
      <c r="N24"/>
    </row>
    <row r="25" spans="1:17" x14ac:dyDescent="0.3">
      <c r="N25"/>
    </row>
    <row r="26" spans="1:17" x14ac:dyDescent="0.3">
      <c r="N26"/>
    </row>
    <row r="27" spans="1:17" x14ac:dyDescent="0.3">
      <c r="N27"/>
    </row>
    <row r="28" spans="1:17" x14ac:dyDescent="0.3">
      <c r="N28"/>
    </row>
    <row r="29" spans="1:17" x14ac:dyDescent="0.3">
      <c r="N29"/>
    </row>
    <row r="30" spans="1:17" x14ac:dyDescent="0.3">
      <c r="N30"/>
    </row>
    <row r="31" spans="1:17" x14ac:dyDescent="0.3">
      <c r="N31"/>
    </row>
    <row r="32" spans="1:17" x14ac:dyDescent="0.3">
      <c r="N32"/>
    </row>
  </sheetData>
  <mergeCells count="1">
    <mergeCell ref="A2:L2"/>
  </mergeCells>
  <dataValidations count="3">
    <dataValidation type="list" allowBlank="1" showInputMessage="1" showErrorMessage="1" promptTitle="Information" prompt="Veuillez choisir dans la liste deroulante." sqref="C10:C12 C18:C20" xr:uid="{57779E92-F0B3-434A-A0CD-48864D0EF308}">
      <formula1>",BB1,BB2,BB6"</formula1>
    </dataValidation>
    <dataValidation type="list" allowBlank="1" showInputMessage="1" showErrorMessage="1" promptTitle="Information" prompt="Veuillez choisir dans la liste deroulante." sqref="C5:C9 C13:C17" xr:uid="{46847E51-9EEF-47A9-B84D-2A3A200EAD64}">
      <formula1>",AA1,AA2,AA3,AA4,AA5"</formula1>
    </dataValidation>
    <dataValidation type="list" allowBlank="1" showInputMessage="1" showErrorMessage="1" sqref="B5:B20" xr:uid="{B036D22F-EB5C-4D00-BA65-1FDEA538F531}">
      <formula1>Fournisseur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T34"/>
  <sheetViews>
    <sheetView showGridLines="0" zoomScaleNormal="100" zoomScaleSheetLayoutView="90" workbookViewId="0">
      <pane xSplit="2" ySplit="7" topLeftCell="C8" activePane="bottomRight" state="frozen"/>
      <selection pane="topRight" activeCell="C1" sqref="C1"/>
      <selection pane="bottomLeft" activeCell="A9" sqref="A9"/>
      <selection pane="bottomRight" activeCell="H8" sqref="H8"/>
    </sheetView>
  </sheetViews>
  <sheetFormatPr baseColWidth="10" defaultRowHeight="14.4" x14ac:dyDescent="0.3"/>
  <cols>
    <col min="1" max="2" width="19.109375" customWidth="1"/>
    <col min="3" max="3" width="30.6640625" customWidth="1"/>
    <col min="4" max="5" width="26.6640625" customWidth="1"/>
    <col min="6" max="6" width="30.6640625" customWidth="1"/>
    <col min="7" max="15" width="19.109375" customWidth="1"/>
  </cols>
  <sheetData>
    <row r="1" spans="1:20" x14ac:dyDescent="0.3">
      <c r="C1" s="16"/>
    </row>
    <row r="2" spans="1:20" ht="30" customHeight="1" x14ac:dyDescent="0.3">
      <c r="C2" s="73" t="s">
        <v>18</v>
      </c>
      <c r="D2" s="73"/>
      <c r="E2" s="73"/>
      <c r="F2" s="73"/>
      <c r="G2" s="15"/>
      <c r="Q2" s="1"/>
      <c r="R2" s="1"/>
      <c r="S2" s="1"/>
      <c r="T2" s="1"/>
    </row>
    <row r="3" spans="1:20" ht="15" customHeight="1" x14ac:dyDescent="0.3">
      <c r="C3" s="15"/>
      <c r="D3" s="15"/>
      <c r="E3" s="15"/>
      <c r="F3" s="15"/>
      <c r="G3" s="6"/>
      <c r="H3" s="6"/>
      <c r="I3" s="6"/>
      <c r="J3" s="6"/>
      <c r="K3" s="6"/>
      <c r="L3" s="6"/>
    </row>
    <row r="4" spans="1:20" ht="15" customHeight="1" x14ac:dyDescent="0.3">
      <c r="C4" s="16"/>
      <c r="D4" s="15"/>
      <c r="E4" s="15"/>
      <c r="F4" s="15"/>
      <c r="G4" s="6"/>
      <c r="H4" s="63"/>
      <c r="I4" s="63"/>
      <c r="J4" s="63"/>
      <c r="K4" s="13"/>
      <c r="L4" s="14"/>
    </row>
    <row r="5" spans="1:20" ht="29.25" customHeight="1" x14ac:dyDescent="0.3">
      <c r="C5" s="74" t="s">
        <v>25</v>
      </c>
      <c r="D5" s="74"/>
      <c r="E5" s="74"/>
      <c r="F5" s="74"/>
      <c r="G5" s="6"/>
      <c r="H5" s="63"/>
    </row>
    <row r="6" spans="1:20" ht="30" customHeight="1" x14ac:dyDescent="0.3">
      <c r="A6" s="4"/>
      <c r="B6" s="4"/>
      <c r="C6" s="70" t="s">
        <v>21</v>
      </c>
      <c r="D6" s="71"/>
      <c r="E6" s="71"/>
      <c r="F6" s="72"/>
      <c r="G6" s="6"/>
      <c r="H6" s="63"/>
      <c r="I6" s="4"/>
      <c r="J6" s="4"/>
      <c r="K6" s="4"/>
      <c r="L6" s="4"/>
      <c r="M6" s="4"/>
      <c r="N6" s="4"/>
      <c r="O6" s="5"/>
      <c r="P6" s="6"/>
    </row>
    <row r="7" spans="1:20" ht="27" customHeight="1" x14ac:dyDescent="0.3">
      <c r="A7" s="7"/>
      <c r="B7" s="4"/>
      <c r="C7" s="45" t="s">
        <v>2</v>
      </c>
      <c r="D7" s="46" t="s">
        <v>1</v>
      </c>
      <c r="E7" s="46" t="s">
        <v>3</v>
      </c>
      <c r="F7" s="47" t="s">
        <v>7</v>
      </c>
      <c r="G7" s="6"/>
      <c r="H7" s="8"/>
      <c r="I7" s="8"/>
      <c r="J7" s="8"/>
      <c r="K7" s="8"/>
      <c r="L7" s="8"/>
      <c r="M7" s="8"/>
      <c r="N7" s="8"/>
      <c r="O7" s="9"/>
      <c r="P7" s="6"/>
    </row>
    <row r="8" spans="1:20" ht="21" customHeight="1" x14ac:dyDescent="0.3">
      <c r="A8" s="7"/>
      <c r="B8" s="4"/>
      <c r="C8" s="2" t="s">
        <v>10</v>
      </c>
      <c r="D8" s="40">
        <v>38</v>
      </c>
      <c r="E8" s="40">
        <v>100</v>
      </c>
      <c r="F8" s="40">
        <v>3800</v>
      </c>
      <c r="G8" s="8"/>
      <c r="H8" s="59"/>
      <c r="I8" s="8"/>
      <c r="J8" s="8"/>
      <c r="K8" s="8"/>
      <c r="L8" s="8"/>
      <c r="M8" s="8"/>
      <c r="N8" s="8"/>
      <c r="O8" s="9"/>
      <c r="P8" s="6"/>
    </row>
    <row r="9" spans="1:20" s="16" customFormat="1" ht="21" customHeight="1" x14ac:dyDescent="0.3">
      <c r="A9" s="7"/>
      <c r="B9" s="4"/>
      <c r="C9" s="64" t="s">
        <v>11</v>
      </c>
      <c r="D9" s="65">
        <v>99</v>
      </c>
      <c r="E9" s="40">
        <v>200</v>
      </c>
      <c r="F9" s="65">
        <v>19800</v>
      </c>
      <c r="G9" s="8"/>
      <c r="H9" s="59"/>
      <c r="I9" s="8"/>
      <c r="J9" s="8"/>
      <c r="K9" s="8"/>
      <c r="L9" s="8"/>
      <c r="M9" s="8"/>
      <c r="N9" s="8"/>
      <c r="O9" s="9"/>
      <c r="P9" s="6"/>
    </row>
    <row r="10" spans="1:20" s="16" customFormat="1" ht="21" customHeight="1" x14ac:dyDescent="0.3">
      <c r="A10" s="7"/>
      <c r="B10" s="4"/>
      <c r="C10" s="64" t="s">
        <v>13</v>
      </c>
      <c r="D10" s="65">
        <v>46</v>
      </c>
      <c r="E10" s="40">
        <v>400</v>
      </c>
      <c r="F10" s="65">
        <v>18400</v>
      </c>
      <c r="G10" s="8"/>
      <c r="H10" s="59"/>
      <c r="I10" s="8"/>
      <c r="J10" s="8"/>
      <c r="K10" s="8"/>
      <c r="L10" s="8"/>
      <c r="M10" s="8"/>
      <c r="N10" s="8"/>
      <c r="O10" s="9"/>
      <c r="P10" s="6"/>
    </row>
    <row r="11" spans="1:20" s="16" customFormat="1" ht="21" customHeight="1" x14ac:dyDescent="0.3">
      <c r="A11" s="7"/>
      <c r="B11" s="4"/>
      <c r="C11" s="64" t="s">
        <v>12</v>
      </c>
      <c r="D11" s="65">
        <v>78</v>
      </c>
      <c r="E11" s="40">
        <v>300</v>
      </c>
      <c r="F11" s="65">
        <v>23400</v>
      </c>
      <c r="G11" s="8"/>
      <c r="H11" s="59"/>
      <c r="I11" s="8"/>
      <c r="J11" s="8"/>
      <c r="K11" s="8"/>
      <c r="L11" s="8"/>
      <c r="M11" s="8"/>
      <c r="N11" s="8"/>
      <c r="O11" s="9"/>
      <c r="P11" s="6"/>
    </row>
    <row r="12" spans="1:20" s="16" customFormat="1" ht="21" customHeight="1" x14ac:dyDescent="0.3">
      <c r="A12" s="7"/>
      <c r="B12" s="4"/>
      <c r="C12" s="64" t="s">
        <v>14</v>
      </c>
      <c r="D12" s="65">
        <v>63</v>
      </c>
      <c r="E12" s="40">
        <v>500</v>
      </c>
      <c r="F12" s="65">
        <v>31500</v>
      </c>
      <c r="G12" s="8"/>
      <c r="H12" s="59"/>
      <c r="I12" s="8"/>
      <c r="J12" s="8"/>
      <c r="K12" s="8"/>
      <c r="L12" s="8"/>
      <c r="M12" s="8"/>
      <c r="N12" s="8"/>
      <c r="O12" s="9"/>
      <c r="P12" s="6"/>
    </row>
    <row r="13" spans="1:20" s="16" customFormat="1" ht="21" customHeight="1" x14ac:dyDescent="0.3">
      <c r="A13" s="7"/>
      <c r="B13" s="4"/>
      <c r="C13" s="60" t="s">
        <v>4</v>
      </c>
      <c r="D13" s="61">
        <f ca="1">SUM(INDIRECT(ADDRESS(8,COLUMN())&amp;":"&amp;ADDRESS(ROW()-1,COLUMN(),4)))</f>
        <v>324</v>
      </c>
      <c r="E13" s="67"/>
      <c r="F13" s="62">
        <f ca="1">SUM(INDIRECT(ADDRESS(8,COLUMN())&amp;":"&amp;ADDRESS(ROW()-1,COLUMN(),4)))</f>
        <v>96900</v>
      </c>
      <c r="G13" s="8"/>
      <c r="H13" s="59"/>
      <c r="I13" s="8"/>
      <c r="J13" s="8"/>
      <c r="K13" s="8"/>
      <c r="L13" s="8"/>
      <c r="M13" s="8"/>
      <c r="N13" s="8"/>
      <c r="O13" s="9"/>
      <c r="P13" s="6"/>
    </row>
    <row r="14" spans="1:20" ht="21" customHeight="1" x14ac:dyDescent="0.3">
      <c r="A14" s="7"/>
      <c r="B14" s="4"/>
      <c r="G14" s="8"/>
      <c r="H14" s="8"/>
      <c r="I14" s="8"/>
      <c r="J14" s="8"/>
      <c r="K14" s="8"/>
      <c r="L14" s="8"/>
      <c r="M14" s="8"/>
      <c r="N14" s="8"/>
      <c r="O14" s="9"/>
      <c r="P14" s="6"/>
    </row>
    <row r="15" spans="1:20" ht="15" customHeight="1" x14ac:dyDescent="0.3">
      <c r="A15" s="7"/>
      <c r="B15" s="4"/>
      <c r="G15" s="8"/>
      <c r="H15" s="8"/>
      <c r="I15" s="8"/>
      <c r="J15" s="8"/>
      <c r="K15" s="8"/>
      <c r="L15" s="8"/>
      <c r="M15" s="8"/>
      <c r="N15" s="8"/>
      <c r="O15" s="9"/>
      <c r="P15" s="6"/>
    </row>
    <row r="16" spans="1:20" ht="15" customHeight="1" x14ac:dyDescent="0.3">
      <c r="A16" s="7"/>
      <c r="B16" s="8"/>
      <c r="G16" s="8"/>
      <c r="H16" s="8"/>
      <c r="I16" s="8"/>
      <c r="J16" s="8"/>
      <c r="K16" s="8"/>
      <c r="L16" s="8"/>
      <c r="M16" s="8"/>
      <c r="N16" s="8"/>
      <c r="O16" s="9"/>
      <c r="P16" s="6"/>
    </row>
    <row r="17" spans="1:16" ht="15" customHeight="1" x14ac:dyDescent="0.3">
      <c r="A17" s="7"/>
      <c r="B17" s="8"/>
      <c r="G17" s="8"/>
      <c r="H17" s="8"/>
      <c r="I17" s="8"/>
      <c r="J17" s="8"/>
      <c r="K17" s="8"/>
      <c r="L17" s="8"/>
      <c r="M17" s="8"/>
      <c r="N17" s="8"/>
      <c r="O17" s="9"/>
      <c r="P17" s="6"/>
    </row>
    <row r="18" spans="1:16" ht="15" customHeight="1" x14ac:dyDescent="0.3">
      <c r="A18" s="7"/>
      <c r="B18" s="8"/>
      <c r="G18" s="8"/>
      <c r="H18" s="8"/>
      <c r="I18" s="8"/>
      <c r="J18" s="8"/>
      <c r="K18" s="8"/>
      <c r="L18" s="8"/>
      <c r="M18" s="8"/>
      <c r="N18" s="8"/>
      <c r="O18" s="9"/>
      <c r="P18" s="6"/>
    </row>
    <row r="19" spans="1:16" ht="15" customHeight="1" x14ac:dyDescent="0.3">
      <c r="A19" s="7"/>
      <c r="B19" s="8"/>
      <c r="G19" s="8"/>
      <c r="H19" s="8"/>
      <c r="I19" s="8"/>
      <c r="J19" s="8"/>
      <c r="K19" s="8"/>
      <c r="L19" s="8"/>
      <c r="M19" s="8"/>
      <c r="N19" s="8"/>
      <c r="O19" s="9"/>
      <c r="P19" s="6"/>
    </row>
    <row r="20" spans="1:16" ht="15" customHeight="1" x14ac:dyDescent="0.3">
      <c r="A20" s="7"/>
      <c r="B20" s="8"/>
      <c r="G20" s="8"/>
      <c r="H20" s="8"/>
      <c r="I20" s="8"/>
      <c r="J20" s="8"/>
      <c r="K20" s="8"/>
      <c r="L20" s="8"/>
      <c r="M20" s="8"/>
      <c r="N20" s="8"/>
      <c r="O20" s="9"/>
      <c r="P20" s="6"/>
    </row>
    <row r="21" spans="1:16" ht="15" customHeight="1" x14ac:dyDescent="0.3">
      <c r="A21" s="7"/>
      <c r="B21" s="8"/>
      <c r="G21" s="8"/>
      <c r="H21" s="8"/>
      <c r="I21" s="8"/>
      <c r="J21" s="8"/>
      <c r="K21" s="8"/>
      <c r="L21" s="8"/>
      <c r="M21" s="8"/>
      <c r="N21" s="8"/>
      <c r="O21" s="9"/>
      <c r="P21" s="6"/>
    </row>
    <row r="22" spans="1:16" ht="15" customHeight="1" x14ac:dyDescent="0.3">
      <c r="A22" s="7"/>
      <c r="B22" s="8"/>
      <c r="F22" s="16"/>
      <c r="G22" s="8"/>
      <c r="H22" s="8"/>
      <c r="I22" s="8"/>
      <c r="J22" s="8"/>
      <c r="K22" s="8"/>
      <c r="L22" s="8"/>
      <c r="M22" s="8"/>
      <c r="N22" s="8"/>
      <c r="O22" s="9"/>
      <c r="P22" s="6"/>
    </row>
    <row r="23" spans="1:16" ht="15" customHeight="1" x14ac:dyDescent="0.3">
      <c r="A23" s="7"/>
      <c r="B23" s="8"/>
      <c r="G23" s="8"/>
      <c r="H23" s="8"/>
      <c r="I23" s="8"/>
      <c r="J23" s="8"/>
      <c r="K23" s="8"/>
      <c r="L23" s="8"/>
      <c r="M23" s="8"/>
      <c r="N23" s="8"/>
      <c r="O23" s="9"/>
      <c r="P23" s="6"/>
    </row>
    <row r="24" spans="1:16" ht="15" customHeight="1" x14ac:dyDescent="0.3">
      <c r="A24" s="7"/>
      <c r="B24" s="8"/>
      <c r="G24" s="8"/>
      <c r="H24" s="8"/>
      <c r="I24" s="8"/>
      <c r="J24" s="8"/>
      <c r="K24" s="8"/>
      <c r="L24" s="8"/>
      <c r="M24" s="8"/>
      <c r="N24" s="8"/>
      <c r="O24" s="9"/>
      <c r="P24" s="6"/>
    </row>
    <row r="25" spans="1:16" ht="15" customHeight="1" x14ac:dyDescent="0.3">
      <c r="A25" s="7"/>
      <c r="B25" s="8"/>
      <c r="D25" s="17"/>
      <c r="H25" s="8"/>
      <c r="I25" s="8"/>
      <c r="J25" s="8"/>
      <c r="K25" s="8"/>
      <c r="L25" s="8"/>
      <c r="M25" s="8"/>
      <c r="N25" s="8"/>
      <c r="O25" s="9"/>
      <c r="P25" s="6"/>
    </row>
    <row r="26" spans="1:16" ht="15" customHeight="1" x14ac:dyDescent="0.3">
      <c r="A26" s="7"/>
      <c r="B26" s="8"/>
      <c r="G26" s="8"/>
      <c r="H26" s="8"/>
      <c r="I26" s="8"/>
      <c r="J26" s="8"/>
      <c r="K26" s="8"/>
      <c r="L26" s="8"/>
      <c r="M26" s="8"/>
      <c r="N26" s="8"/>
      <c r="O26" s="9"/>
      <c r="P26" s="6"/>
    </row>
    <row r="27" spans="1:16" ht="15" customHeight="1" x14ac:dyDescent="0.3">
      <c r="A27" s="7"/>
      <c r="B27" s="8"/>
      <c r="G27" s="8"/>
      <c r="H27" s="8"/>
      <c r="I27" s="8"/>
      <c r="J27" s="8"/>
      <c r="K27" s="8"/>
      <c r="L27" s="8"/>
      <c r="M27" s="8"/>
      <c r="N27" s="8"/>
      <c r="O27" s="9"/>
      <c r="P27" s="6"/>
    </row>
    <row r="28" spans="1:16" ht="15" customHeight="1" x14ac:dyDescent="0.3">
      <c r="A28" s="7"/>
      <c r="B28" s="8"/>
      <c r="G28" s="8"/>
      <c r="H28" s="8"/>
      <c r="I28" s="8"/>
      <c r="J28" s="8"/>
      <c r="K28" s="8"/>
      <c r="L28" s="8"/>
      <c r="M28" s="8"/>
      <c r="N28" s="8"/>
      <c r="O28" s="9"/>
      <c r="P28" s="6"/>
    </row>
    <row r="29" spans="1:16" ht="15" customHeight="1" x14ac:dyDescent="0.3">
      <c r="A29" s="7"/>
      <c r="B29" s="8"/>
      <c r="G29" s="8"/>
      <c r="H29" s="8"/>
      <c r="I29" s="8"/>
      <c r="J29" s="8"/>
      <c r="K29" s="8"/>
      <c r="L29" s="8"/>
      <c r="M29" s="8"/>
      <c r="N29" s="8"/>
      <c r="O29" s="9"/>
      <c r="P29" s="6"/>
    </row>
    <row r="30" spans="1:16" ht="15" customHeight="1" x14ac:dyDescent="0.3">
      <c r="A30" s="7"/>
      <c r="B30" s="8"/>
      <c r="G30" s="8"/>
      <c r="H30" s="8"/>
      <c r="I30" s="8"/>
      <c r="J30" s="8"/>
      <c r="K30" s="8"/>
      <c r="L30" s="8"/>
      <c r="M30" s="8"/>
      <c r="N30" s="8"/>
      <c r="O30" s="9"/>
      <c r="P30" s="6"/>
    </row>
    <row r="31" spans="1:16" ht="15" customHeight="1" x14ac:dyDescent="0.3">
      <c r="A31" s="7"/>
      <c r="B31" s="8"/>
      <c r="G31" s="8"/>
      <c r="H31" s="8"/>
      <c r="I31" s="8"/>
      <c r="J31" s="8"/>
      <c r="K31" s="8"/>
      <c r="L31" s="8"/>
      <c r="M31" s="8"/>
      <c r="N31" s="8"/>
      <c r="O31" s="9"/>
      <c r="P31" s="6"/>
    </row>
    <row r="32" spans="1:16" ht="15" customHeight="1" x14ac:dyDescent="0.3">
      <c r="A32" s="7"/>
      <c r="B32" s="8"/>
      <c r="G32" s="8"/>
      <c r="H32" s="8"/>
      <c r="I32" s="8"/>
      <c r="J32" s="8"/>
      <c r="K32" s="8"/>
      <c r="L32" s="8"/>
      <c r="M32" s="8"/>
      <c r="N32" s="8"/>
      <c r="O32" s="9"/>
      <c r="P32" s="6"/>
    </row>
    <row r="33" spans="1:16" ht="15" customHeight="1" x14ac:dyDescent="0.3">
      <c r="A33" s="7"/>
      <c r="B33" s="8"/>
      <c r="G33" s="8"/>
      <c r="H33" s="8"/>
      <c r="I33" s="8"/>
      <c r="J33" s="8"/>
      <c r="K33" s="8"/>
      <c r="L33" s="8"/>
      <c r="M33" s="8"/>
      <c r="N33" s="8"/>
      <c r="O33" s="9"/>
      <c r="P33" s="6"/>
    </row>
    <row r="34" spans="1:16" ht="22.5" customHeight="1" x14ac:dyDescent="0.3">
      <c r="A34" s="10"/>
      <c r="B34" s="11"/>
      <c r="G34" s="9"/>
      <c r="H34" s="9"/>
      <c r="I34" s="9"/>
      <c r="J34" s="9"/>
      <c r="K34" s="9"/>
      <c r="L34" s="9"/>
      <c r="M34" s="9"/>
      <c r="N34" s="9"/>
      <c r="O34" s="12"/>
      <c r="P34" s="6"/>
    </row>
  </sheetData>
  <mergeCells count="3">
    <mergeCell ref="C6:F6"/>
    <mergeCell ref="C2:F2"/>
    <mergeCell ref="C5:F5"/>
  </mergeCells>
  <dataValidations count="3">
    <dataValidation type="list" allowBlank="1" showInputMessage="1" showErrorMessage="1" sqref="D6:F6" xr:uid="{00000000-0002-0000-0100-000000000000}">
      <formula1>Fournisseur</formula1>
    </dataValidation>
    <dataValidation type="list" allowBlank="1" showInputMessage="1" showErrorMessage="1" error="Veuillez Choisir dans la liste deroulante" sqref="C6" xr:uid="{00000000-0002-0000-0100-000002000000}">
      <formula1>Fournisseur</formula1>
    </dataValidation>
    <dataValidation type="list" allowBlank="1" showInputMessage="1" showErrorMessage="1" promptTitle="Information" prompt="Veuillez choisir un mois dans la liste deroulante." sqref="C5:H5" xr:uid="{C3A8612C-F094-4605-9FF0-5F3D436C6E97}">
      <formula1>",Août-2017,Septembre-2017"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9" tint="-0.249977111117893"/>
  </sheetPr>
  <dimension ref="C1:XFD14"/>
  <sheetViews>
    <sheetView showGridLines="0" zoomScaleNormal="100" workbookViewId="0">
      <selection activeCell="D7" sqref="D7"/>
    </sheetView>
  </sheetViews>
  <sheetFormatPr baseColWidth="10" defaultRowHeight="14.4" x14ac:dyDescent="0.3"/>
  <cols>
    <col min="1" max="2" width="6.6640625" style="3" customWidth="1"/>
    <col min="3" max="3" width="40.6640625" style="3" customWidth="1"/>
    <col min="4" max="5" width="26.6640625" style="3" customWidth="1"/>
    <col min="6" max="9" width="11.44140625" style="3"/>
    <col min="10" max="10" width="18.88671875" style="3" customWidth="1"/>
    <col min="11" max="16382" width="11.44140625" style="3"/>
    <col min="16383" max="16383" width="9.5546875" style="3" customWidth="1"/>
    <col min="16384" max="16384" width="13.6640625" style="3" customWidth="1"/>
  </cols>
  <sheetData>
    <row r="1" spans="3:7 16384:16384" ht="29.25" customHeight="1" x14ac:dyDescent="0.3">
      <c r="C1" s="21" t="s">
        <v>19</v>
      </c>
      <c r="D1" s="54"/>
      <c r="E1" s="55"/>
      <c r="XFD1" s="57"/>
    </row>
    <row r="2" spans="3:7 16384:16384" ht="30.75" customHeight="1" x14ac:dyDescent="0.3">
      <c r="C2" s="56" t="s">
        <v>20</v>
      </c>
      <c r="XFD2" s="3" t="s">
        <v>26</v>
      </c>
    </row>
    <row r="3" spans="3:7 16384:16384" x14ac:dyDescent="0.3">
      <c r="C3" s="19"/>
      <c r="D3" s="19"/>
      <c r="E3" s="19"/>
      <c r="XFD3" s="3" t="s">
        <v>22</v>
      </c>
    </row>
    <row r="4" spans="3:7 16384:16384" ht="15" customHeight="1" x14ac:dyDescent="0.3"/>
    <row r="5" spans="3:7 16384:16384" ht="15" customHeight="1" x14ac:dyDescent="0.3"/>
    <row r="6" spans="3:7 16384:16384" x14ac:dyDescent="0.3">
      <c r="C6" s="21" t="s">
        <v>0</v>
      </c>
      <c r="D6" s="20" t="s">
        <v>9</v>
      </c>
      <c r="E6" s="20" t="s">
        <v>8</v>
      </c>
    </row>
    <row r="7" spans="3:7 16384:16384" x14ac:dyDescent="0.3">
      <c r="C7" s="48" t="s">
        <v>26</v>
      </c>
      <c r="D7" s="35" t="s">
        <v>10</v>
      </c>
      <c r="E7" s="35">
        <v>100</v>
      </c>
      <c r="G7" s="58"/>
    </row>
    <row r="8" spans="3:7 16384:16384" x14ac:dyDescent="0.3">
      <c r="C8" s="49"/>
      <c r="D8" s="36" t="s">
        <v>11</v>
      </c>
      <c r="E8" s="36">
        <v>200</v>
      </c>
      <c r="G8" s="58"/>
    </row>
    <row r="9" spans="3:7 16384:16384" x14ac:dyDescent="0.3">
      <c r="C9" s="49"/>
      <c r="D9" s="36" t="s">
        <v>12</v>
      </c>
      <c r="E9" s="36">
        <v>300</v>
      </c>
      <c r="G9" s="58"/>
    </row>
    <row r="10" spans="3:7 16384:16384" x14ac:dyDescent="0.3">
      <c r="C10" s="49"/>
      <c r="D10" s="36" t="s">
        <v>13</v>
      </c>
      <c r="E10" s="36">
        <v>400</v>
      </c>
      <c r="G10" s="58"/>
    </row>
    <row r="11" spans="3:7 16384:16384" x14ac:dyDescent="0.3">
      <c r="C11" s="49"/>
      <c r="D11" s="36" t="s">
        <v>14</v>
      </c>
      <c r="E11" s="36">
        <v>500</v>
      </c>
    </row>
    <row r="12" spans="3:7 16384:16384" x14ac:dyDescent="0.3">
      <c r="C12" s="48" t="s">
        <v>22</v>
      </c>
      <c r="D12" s="33" t="s">
        <v>15</v>
      </c>
      <c r="E12" s="33">
        <v>60</v>
      </c>
    </row>
    <row r="13" spans="3:7 16384:16384" x14ac:dyDescent="0.3">
      <c r="C13" s="49"/>
      <c r="D13" s="34" t="s">
        <v>16</v>
      </c>
      <c r="E13" s="34">
        <v>120</v>
      </c>
    </row>
    <row r="14" spans="3:7 16384:16384" x14ac:dyDescent="0.3">
      <c r="C14" s="50"/>
      <c r="D14" s="66" t="s">
        <v>17</v>
      </c>
      <c r="E14" s="66">
        <v>360</v>
      </c>
    </row>
  </sheetData>
  <sheetProtection selectLockedCells="1"/>
  <dataValidations count="1">
    <dataValidation type="list" allowBlank="1" showInputMessage="1" showErrorMessage="1" sqref="H8" xr:uid="{00000000-0002-0000-0200-000000000000}">
      <formula1>Fourn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2:J39"/>
  <sheetViews>
    <sheetView showGridLines="0" zoomScaleSheetLayoutView="90" workbookViewId="0">
      <pane ySplit="7" topLeftCell="A8" activePane="bottomLeft" state="frozen"/>
      <selection activeCell="G9" sqref="G9"/>
      <selection pane="bottomLeft" activeCell="A8" sqref="A8"/>
    </sheetView>
  </sheetViews>
  <sheetFormatPr baseColWidth="10" defaultRowHeight="14.4" x14ac:dyDescent="0.3"/>
  <cols>
    <col min="1" max="1" width="20.6640625" customWidth="1"/>
    <col min="2" max="5" width="34.6640625" customWidth="1"/>
  </cols>
  <sheetData>
    <row r="2" spans="1:10" ht="30" customHeight="1" x14ac:dyDescent="0.3">
      <c r="B2" s="41"/>
      <c r="C2" s="41"/>
      <c r="D2" s="41"/>
      <c r="E2" s="15"/>
      <c r="F2" s="1"/>
      <c r="G2" s="1"/>
      <c r="H2" s="1"/>
      <c r="I2" s="1"/>
      <c r="J2" s="1"/>
    </row>
    <row r="4" spans="1:10" ht="30" customHeight="1" x14ac:dyDescent="0.3">
      <c r="B4" s="51" t="s">
        <v>18</v>
      </c>
      <c r="C4" s="52" t="str">
        <f ca="1">MID(A39,1,SEARCH("-",A39,1)-1)</f>
        <v>Août</v>
      </c>
      <c r="D4" s="53" t="str">
        <f ca="1">MID(A39,SEARCH("|",SUBSTITUTE(A39,"-","|",LEN(A39)-LEN(SUBSTITUTE(A39,"-",""))))+1,99)</f>
        <v>2017</v>
      </c>
      <c r="E4" s="18"/>
    </row>
    <row r="6" spans="1:10" s="16" customFormat="1" ht="15" thickBot="1" x14ac:dyDescent="0.35"/>
    <row r="7" spans="1:10" ht="22.5" customHeight="1" x14ac:dyDescent="0.3">
      <c r="A7" s="42" t="s">
        <v>6</v>
      </c>
      <c r="B7" s="22" t="s">
        <v>5</v>
      </c>
      <c r="C7" s="22" t="s">
        <v>0</v>
      </c>
      <c r="D7" s="22" t="s">
        <v>2</v>
      </c>
      <c r="E7" s="37" t="s">
        <v>1</v>
      </c>
    </row>
    <row r="8" spans="1:10" x14ac:dyDescent="0.3">
      <c r="A8" s="43" t="str">
        <f ca="1">PROPER(TEXT(DATE($D$4,MONTH(1&amp;$C$4),1),"jj-mmmm"))</f>
        <v>01-Août</v>
      </c>
      <c r="B8" s="23"/>
      <c r="C8" s="24" t="s">
        <v>26</v>
      </c>
      <c r="D8" s="25" t="s">
        <v>10</v>
      </c>
      <c r="E8" s="38">
        <v>26</v>
      </c>
    </row>
    <row r="9" spans="1:10" x14ac:dyDescent="0.3">
      <c r="A9" s="43" t="str">
        <f ca="1">PROPER(TEXT($A$8+1,"jj-mmmm"))</f>
        <v>02-Août</v>
      </c>
      <c r="B9" s="23"/>
      <c r="C9" s="24" t="s">
        <v>26</v>
      </c>
      <c r="D9" s="25" t="s">
        <v>11</v>
      </c>
      <c r="E9" s="38">
        <v>85</v>
      </c>
    </row>
    <row r="10" spans="1:10" x14ac:dyDescent="0.3">
      <c r="A10" s="43" t="str">
        <f ca="1">PROPER(TEXT($A$9+1,"jj-mmmm"))</f>
        <v>03-Août</v>
      </c>
      <c r="B10" s="23"/>
      <c r="C10" s="24" t="s">
        <v>26</v>
      </c>
      <c r="D10" s="25" t="s">
        <v>12</v>
      </c>
      <c r="E10" s="38">
        <v>12</v>
      </c>
    </row>
    <row r="11" spans="1:10" x14ac:dyDescent="0.3">
      <c r="A11" s="43" t="str">
        <f ca="1">PROPER(TEXT($A$10+1,"jj-mmmm"))</f>
        <v>04-Août</v>
      </c>
      <c r="B11" s="23"/>
      <c r="C11" s="24" t="s">
        <v>26</v>
      </c>
      <c r="D11" s="25" t="s">
        <v>13</v>
      </c>
      <c r="E11" s="38">
        <v>19</v>
      </c>
    </row>
    <row r="12" spans="1:10" x14ac:dyDescent="0.3">
      <c r="A12" s="43" t="str">
        <f ca="1">PROPER(TEXT($A$11+1,"jj-mmmm"))</f>
        <v>05-Août</v>
      </c>
      <c r="B12" s="23"/>
      <c r="C12" s="24" t="s">
        <v>26</v>
      </c>
      <c r="D12" s="25" t="s">
        <v>14</v>
      </c>
      <c r="E12" s="38">
        <v>27</v>
      </c>
    </row>
    <row r="13" spans="1:10" x14ac:dyDescent="0.3">
      <c r="A13" s="43" t="str">
        <f ca="1">PROPER(TEXT($A$12+1,"jj-mmmm"))</f>
        <v>06-Août</v>
      </c>
      <c r="B13" s="23"/>
      <c r="C13" s="24" t="s">
        <v>22</v>
      </c>
      <c r="D13" s="25" t="s">
        <v>15</v>
      </c>
      <c r="E13" s="38">
        <v>14</v>
      </c>
    </row>
    <row r="14" spans="1:10" x14ac:dyDescent="0.3">
      <c r="A14" s="43" t="str">
        <f ca="1">PROPER(TEXT($A$13+1,"jj-mmmm"))</f>
        <v>07-Août</v>
      </c>
      <c r="B14" s="23"/>
      <c r="C14" s="24" t="s">
        <v>22</v>
      </c>
      <c r="D14" s="25" t="s">
        <v>16</v>
      </c>
      <c r="E14" s="38">
        <v>78</v>
      </c>
    </row>
    <row r="15" spans="1:10" x14ac:dyDescent="0.3">
      <c r="A15" s="43" t="str">
        <f ca="1">PROPER(TEXT($A$14+1,"jj-mmmm"))</f>
        <v>08-Août</v>
      </c>
      <c r="B15" s="23"/>
      <c r="C15" s="24" t="s">
        <v>22</v>
      </c>
      <c r="D15" s="25" t="s">
        <v>17</v>
      </c>
      <c r="E15" s="38">
        <v>63</v>
      </c>
    </row>
    <row r="16" spans="1:10" x14ac:dyDescent="0.3">
      <c r="A16" s="43" t="str">
        <f ca="1">PROPER(TEXT($A$15+1,"jj-mmmm"))</f>
        <v>09-Août</v>
      </c>
      <c r="B16" s="23"/>
      <c r="C16" s="24"/>
      <c r="D16" s="25"/>
      <c r="E16" s="38"/>
    </row>
    <row r="17" spans="1:5" x14ac:dyDescent="0.3">
      <c r="A17" s="43" t="str">
        <f ca="1">PROPER(TEXT($A$16+1,"jj-mmmm"))</f>
        <v>10-Août</v>
      </c>
      <c r="B17" s="23"/>
      <c r="C17" s="24"/>
      <c r="D17" s="25"/>
      <c r="E17" s="38"/>
    </row>
    <row r="18" spans="1:5" x14ac:dyDescent="0.3">
      <c r="A18" s="43" t="str">
        <f ca="1">PROPER(TEXT($A$17+1,"jj-mmmm"))</f>
        <v>11-Août</v>
      </c>
      <c r="B18" s="23"/>
      <c r="C18" s="24"/>
      <c r="D18" s="25"/>
      <c r="E18" s="38"/>
    </row>
    <row r="19" spans="1:5" x14ac:dyDescent="0.3">
      <c r="A19" s="43" t="str">
        <f ca="1">PROPER(TEXT($A$18+1,"jj-mmmm"))</f>
        <v>12-Août</v>
      </c>
      <c r="B19" s="23"/>
      <c r="C19" s="24"/>
      <c r="D19" s="25"/>
      <c r="E19" s="38"/>
    </row>
    <row r="20" spans="1:5" x14ac:dyDescent="0.3">
      <c r="A20" s="43" t="str">
        <f ca="1">PROPER(TEXT($A$19+1,"jj-mmmm"))</f>
        <v>13-Août</v>
      </c>
      <c r="B20" s="23"/>
      <c r="C20" s="24"/>
      <c r="D20" s="25"/>
      <c r="E20" s="38"/>
    </row>
    <row r="21" spans="1:5" x14ac:dyDescent="0.3">
      <c r="A21" s="43" t="str">
        <f ca="1">PROPER(TEXT($A$20+1,"jj-mmmm"))</f>
        <v>14-Août</v>
      </c>
      <c r="B21" s="26"/>
      <c r="C21" s="24"/>
      <c r="D21" s="25"/>
      <c r="E21" s="38"/>
    </row>
    <row r="22" spans="1:5" x14ac:dyDescent="0.3">
      <c r="A22" s="43" t="str">
        <f ca="1">PROPER(TEXT($A$21+1,"jj-mmmm"))</f>
        <v>15-Août</v>
      </c>
      <c r="B22" s="23"/>
      <c r="C22" s="24"/>
      <c r="D22" s="25"/>
      <c r="E22" s="38"/>
    </row>
    <row r="23" spans="1:5" x14ac:dyDescent="0.3">
      <c r="A23" s="43" t="str">
        <f ca="1">PROPER(TEXT($A$22+1,"jj-mmmm"))</f>
        <v>16-Août</v>
      </c>
      <c r="B23" s="23"/>
      <c r="C23" s="24"/>
      <c r="D23" s="25"/>
      <c r="E23" s="38"/>
    </row>
    <row r="24" spans="1:5" x14ac:dyDescent="0.3">
      <c r="A24" s="43" t="str">
        <f ca="1">PROPER(TEXT($A$23+1,"jj-mmmm"))</f>
        <v>17-Août</v>
      </c>
      <c r="B24" s="23"/>
      <c r="C24" s="24"/>
      <c r="D24" s="25"/>
      <c r="E24" s="38"/>
    </row>
    <row r="25" spans="1:5" x14ac:dyDescent="0.3">
      <c r="A25" s="43" t="str">
        <f ca="1">PROPER(TEXT($A$24+1,"jj-mmmm"))</f>
        <v>18-Août</v>
      </c>
      <c r="B25" s="23"/>
      <c r="C25" s="24"/>
      <c r="D25" s="25"/>
      <c r="E25" s="38"/>
    </row>
    <row r="26" spans="1:5" x14ac:dyDescent="0.3">
      <c r="A26" s="43" t="str">
        <f ca="1">PROPER(TEXT($A$25+1,"jj-mmmm"))</f>
        <v>19-Août</v>
      </c>
      <c r="B26" s="26"/>
      <c r="C26" s="24"/>
      <c r="D26" s="25"/>
      <c r="E26" s="38"/>
    </row>
    <row r="27" spans="1:5" x14ac:dyDescent="0.3">
      <c r="A27" s="43" t="str">
        <f ca="1">PROPER(TEXT($A$26+1,"jj-mmmm"))</f>
        <v>20-Août</v>
      </c>
      <c r="B27" s="23"/>
      <c r="C27" s="24"/>
      <c r="D27" s="25"/>
      <c r="E27" s="38"/>
    </row>
    <row r="28" spans="1:5" x14ac:dyDescent="0.3">
      <c r="A28" s="43" t="str">
        <f ca="1">PROPER(TEXT($A$27+1,"jj-mmmm"))</f>
        <v>21-Août</v>
      </c>
      <c r="B28" s="23"/>
      <c r="C28" s="24"/>
      <c r="D28" s="25"/>
      <c r="E28" s="38"/>
    </row>
    <row r="29" spans="1:5" x14ac:dyDescent="0.3">
      <c r="A29" s="43" t="str">
        <f ca="1">PROPER(TEXT($A$28+1,"jj-mmmm"))</f>
        <v>22-Août</v>
      </c>
      <c r="B29" s="23"/>
      <c r="C29" s="24"/>
      <c r="D29" s="25"/>
      <c r="E29" s="38"/>
    </row>
    <row r="30" spans="1:5" x14ac:dyDescent="0.3">
      <c r="A30" s="43" t="str">
        <f ca="1">PROPER(TEXT($A$29+1,"jj-mmmm"))</f>
        <v>23-Août</v>
      </c>
      <c r="B30" s="23"/>
      <c r="C30" s="24"/>
      <c r="D30" s="25"/>
      <c r="E30" s="38"/>
    </row>
    <row r="31" spans="1:5" x14ac:dyDescent="0.3">
      <c r="A31" s="43" t="str">
        <f ca="1">PROPER(TEXT($A$30+1,"jj-mmmm"))</f>
        <v>24-Août</v>
      </c>
      <c r="B31" s="23"/>
      <c r="C31" s="24"/>
      <c r="D31" s="25"/>
      <c r="E31" s="38"/>
    </row>
    <row r="32" spans="1:5" x14ac:dyDescent="0.3">
      <c r="A32" s="43" t="str">
        <f ca="1">PROPER(TEXT($A$31+1,"jj-mmmm"))</f>
        <v>25-Août</v>
      </c>
      <c r="B32" s="23"/>
      <c r="C32" s="24"/>
      <c r="D32" s="25"/>
      <c r="E32" s="38"/>
    </row>
    <row r="33" spans="1:5" x14ac:dyDescent="0.3">
      <c r="A33" s="43" t="str">
        <f ca="1">PROPER(TEXT($A$32+1,"jj-mmmm"))</f>
        <v>26-Août</v>
      </c>
      <c r="B33" s="23"/>
      <c r="C33" s="24"/>
      <c r="D33" s="25"/>
      <c r="E33" s="38"/>
    </row>
    <row r="34" spans="1:5" x14ac:dyDescent="0.3">
      <c r="A34" s="43" t="str">
        <f ca="1">PROPER(TEXT($A$33+1,"jj-mmmm"))</f>
        <v>27-Août</v>
      </c>
      <c r="B34" s="23"/>
      <c r="C34" s="24"/>
      <c r="D34" s="25"/>
      <c r="E34" s="38"/>
    </row>
    <row r="35" spans="1:5" x14ac:dyDescent="0.3">
      <c r="A35" s="43" t="str">
        <f ca="1">PROPER(TEXT($A$34+1,"jj-mmmm"))</f>
        <v>28-Août</v>
      </c>
      <c r="B35" s="23"/>
      <c r="C35" s="24"/>
      <c r="D35" s="25"/>
      <c r="E35" s="38"/>
    </row>
    <row r="36" spans="1:5" x14ac:dyDescent="0.3">
      <c r="A36" s="43" t="str">
        <f ca="1">PROPER(TEXT(IF($A$35="","",IF(MONTH($A$35+1)&lt;&gt;MONTH($A$35),"",$A$35+1)),"jj-mmmm"))</f>
        <v>29-Août</v>
      </c>
      <c r="B36" s="23"/>
      <c r="C36" s="24"/>
      <c r="D36" s="25"/>
      <c r="E36" s="38"/>
    </row>
    <row r="37" spans="1:5" x14ac:dyDescent="0.3">
      <c r="A37" s="43" t="str">
        <f ca="1">PROPER(TEXT(IF($A$36="","",IF(MONTH($A$36+1)&lt;&gt;MONTH($A$36),"",$A$36+1)),"jj-mmmm"))</f>
        <v>30-Août</v>
      </c>
      <c r="B37" s="23"/>
      <c r="C37" s="24"/>
      <c r="D37" s="25"/>
      <c r="E37" s="38"/>
    </row>
    <row r="38" spans="1:5" x14ac:dyDescent="0.3">
      <c r="A38" s="43" t="str">
        <f ca="1">PROPER(TEXT(IF($A$37="","",IF(MONTH($A$37+1)&lt;&gt;MONTH($A$37),"",$A$37+1)),"jj-mmmm"))</f>
        <v>31-Août</v>
      </c>
      <c r="B38" s="27"/>
      <c r="C38" s="28"/>
      <c r="D38" s="25"/>
      <c r="E38" s="39"/>
    </row>
    <row r="39" spans="1:5" ht="22.5" customHeight="1" thickBot="1" x14ac:dyDescent="0.35">
      <c r="A39" s="44" t="str">
        <f ca="1">MID(CELL("filename",A1),FIND("]",CELL("filename",A1))+1,LEN(CELL("filename",A1))-FIND("]",CELL("filename",A1)))</f>
        <v>Août-2017</v>
      </c>
      <c r="B39" s="29"/>
      <c r="C39" s="30"/>
      <c r="D39" s="31"/>
      <c r="E39" s="32">
        <f ca="1">SUM(INDIRECT("E9:"&amp;ADDRESS(ROW()-1,COLUMN(),4)))</f>
        <v>298</v>
      </c>
    </row>
  </sheetData>
  <dataValidations xWindow="778" yWindow="530" count="9">
    <dataValidation type="list" allowBlank="1" showInputMessage="1" showErrorMessage="1" sqref="C8:C38" xr:uid="{00000000-0002-0000-0300-000000000000}">
      <formula1>Fournisseur</formula1>
    </dataValidation>
    <dataValidation type="list" allowBlank="1" showInputMessage="1" showErrorMessage="1" promptTitle="Information" prompt="Veuillez choisir dans la liste deroulante." sqref="D8" xr:uid="{00000000-0002-0000-0300-000001000000}">
      <formula1>",AA1,AA2,AA3,AA4,AA5"</formula1>
    </dataValidation>
    <dataValidation type="list" allowBlank="1" showInputMessage="1" showErrorMessage="1" promptTitle="Information" prompt="Veuillez choisir dans la liste deroulante." sqref="D9" xr:uid="{00000000-0002-0000-0300-000002000000}">
      <formula1>",AA1,AA2,AA3,AA4,AA5"</formula1>
    </dataValidation>
    <dataValidation type="list" allowBlank="1" showInputMessage="1" showErrorMessage="1" promptTitle="Information" prompt="Veuillez choisir dans la liste deroulante." sqref="D10" xr:uid="{00000000-0002-0000-0300-000003000000}">
      <formula1>",AA1,AA2,AA3,AA4,AA5"</formula1>
    </dataValidation>
    <dataValidation type="list" allowBlank="1" showInputMessage="1" showErrorMessage="1" promptTitle="Information" prompt="Veuillez choisir dans la liste deroulante." sqref="D11" xr:uid="{00000000-0002-0000-0300-000004000000}">
      <formula1>",AA1,AA2,AA3,AA4,AA5"</formula1>
    </dataValidation>
    <dataValidation type="list" allowBlank="1" showInputMessage="1" showErrorMessage="1" promptTitle="Information" prompt="Veuillez choisir dans la liste deroulante." sqref="D12" xr:uid="{00000000-0002-0000-0300-000005000000}">
      <formula1>",AA1,AA2,AA3,AA4,AA5"</formula1>
    </dataValidation>
    <dataValidation type="list" allowBlank="1" showInputMessage="1" showErrorMessage="1" promptTitle="Information" prompt="Veuillez choisir dans la liste deroulante." sqref="D13" xr:uid="{00000000-0002-0000-0300-000006000000}">
      <formula1>",BB1,BB2,BB6"</formula1>
    </dataValidation>
    <dataValidation type="list" allowBlank="1" showInputMessage="1" showErrorMessage="1" promptTitle="Information" prompt="Veuillez choisir dans la liste deroulante." sqref="D14" xr:uid="{00000000-0002-0000-0300-000007000000}">
      <formula1>",BB1,BB2,BB6"</formula1>
    </dataValidation>
    <dataValidation type="list" allowBlank="1" showInputMessage="1" showErrorMessage="1" promptTitle="Information" prompt="Veuillez choisir dans la liste deroulante." sqref="D15" xr:uid="{00000000-0002-0000-0300-000008000000}">
      <formula1>",BB1,BB2,BB6"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RECAP</vt:lpstr>
      <vt:lpstr>Total - Mois</vt:lpstr>
      <vt:lpstr>DATA</vt:lpstr>
      <vt:lpstr>Août-2017</vt:lpstr>
      <vt:lpstr>Fournisseur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Jorissen Daniel</cp:lastModifiedBy>
  <cp:lastPrinted>2016-07-10T18:47:17Z</cp:lastPrinted>
  <dcterms:created xsi:type="dcterms:W3CDTF">2014-08-27T13:08:32Z</dcterms:created>
  <dcterms:modified xsi:type="dcterms:W3CDTF">2018-09-07T11:12:36Z</dcterms:modified>
</cp:coreProperties>
</file>