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0" yWindow="0" windowWidth="16815" windowHeight="6855" activeTab="2"/>
  </bookViews>
  <sheets>
    <sheet name="Recap" sheetId="6" r:id="rId1"/>
    <sheet name="Facture" sheetId="1" r:id="rId2"/>
    <sheet name="CLIENT" sheetId="3" r:id="rId3"/>
    <sheet name="CRS" sheetId="5" r:id="rId4"/>
    <sheet name="Données" sheetId="4" r:id="rId5"/>
  </sheets>
  <functionGroups builtInGroupCount="17"/>
  <externalReferences>
    <externalReference r:id="rId6"/>
  </externalReferences>
  <definedNames>
    <definedName name="_xlnm.Print_Area" localSheetId="3">CRS!$A$1:$X$58</definedName>
    <definedName name="_xlnm.Print_Area" localSheetId="1">Facture!$A$1:$E$53</definedName>
  </definedNames>
  <calcPr calcId="145621"/>
</workbook>
</file>

<file path=xl/calcChain.xml><?xml version="1.0" encoding="utf-8"?>
<calcChain xmlns="http://schemas.openxmlformats.org/spreadsheetml/2006/main">
  <c r="E30" i="1" l="1"/>
  <c r="D14" i="1" l="1"/>
  <c r="D12" i="1"/>
  <c r="D11" i="1"/>
  <c r="D10" i="1"/>
  <c r="E33" i="1" l="1"/>
  <c r="N3" i="6" l="1"/>
  <c r="N2" i="6"/>
  <c r="N7" i="6" l="1"/>
  <c r="K7" i="6"/>
  <c r="J7" i="6"/>
  <c r="I7" i="6"/>
  <c r="H7" i="6"/>
  <c r="T2" i="6" s="1"/>
  <c r="D8" i="1" l="1"/>
  <c r="L17" i="5" l="1"/>
  <c r="K19" i="5" l="1"/>
  <c r="K14" i="5" l="1"/>
  <c r="L11" i="3" l="1"/>
  <c r="E34" i="1"/>
  <c r="M24" i="5" l="1"/>
  <c r="E35" i="1"/>
  <c r="R24" i="5" s="1"/>
  <c r="R29" i="5" s="1"/>
  <c r="E38" i="1" l="1"/>
  <c r="T24" i="5"/>
  <c r="T29" i="5" s="1"/>
  <c r="M29" i="5"/>
  <c r="D39" i="1"/>
</calcChain>
</file>

<file path=xl/sharedStrings.xml><?xml version="1.0" encoding="utf-8"?>
<sst xmlns="http://schemas.openxmlformats.org/spreadsheetml/2006/main" count="271" uniqueCount="172">
  <si>
    <t>NOTE D'HONORAIRES</t>
  </si>
  <si>
    <t>DATE :</t>
  </si>
  <si>
    <t>NUMERO:</t>
  </si>
  <si>
    <t>CLIENT :</t>
  </si>
  <si>
    <t>ADRESSE :</t>
  </si>
  <si>
    <t>M.F.</t>
  </si>
  <si>
    <t>DESCRIPTION</t>
  </si>
  <si>
    <t>MONTANT</t>
  </si>
  <si>
    <t xml:space="preserve">Forfait honoraires tenue de comptabilité </t>
  </si>
  <si>
    <t>TAUX DE T.V.A.</t>
  </si>
  <si>
    <t>T.V.A.</t>
  </si>
  <si>
    <t>T.T.C</t>
  </si>
  <si>
    <t>RETENUE A LA SOURCE 5%</t>
  </si>
  <si>
    <t>DROIT DE TIMBRE</t>
  </si>
  <si>
    <t>NET A PAYER</t>
  </si>
  <si>
    <t>honoraires mensules</t>
  </si>
  <si>
    <t>TOTAL</t>
  </si>
  <si>
    <t>L</t>
  </si>
  <si>
    <t>E</t>
  </si>
  <si>
    <t>Compteur</t>
  </si>
  <si>
    <t>Adresse</t>
  </si>
  <si>
    <t>Matricul Fiscal</t>
  </si>
  <si>
    <t>Clients</t>
  </si>
  <si>
    <t>services</t>
  </si>
  <si>
    <t>1er Trimestre</t>
  </si>
  <si>
    <t>2eme Trimestre</t>
  </si>
  <si>
    <t>Elaboration fiche de paie</t>
  </si>
  <si>
    <t>Periodictes</t>
  </si>
  <si>
    <t>Commissariat aux comptes</t>
  </si>
  <si>
    <t>Periode</t>
  </si>
  <si>
    <t>Debours</t>
  </si>
  <si>
    <t>3eme Trimestre</t>
  </si>
  <si>
    <t>4eme Trimestre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</si>
  <si>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</si>
  <si>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</si>
  <si>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</si>
  <si>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</si>
  <si>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</si>
  <si>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</si>
  <si>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</si>
  <si>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</si>
  <si>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</si>
  <si>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</si>
  <si>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</si>
  <si>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</si>
  <si>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Avance</t>
  </si>
  <si>
    <t>Bon de commande N°</t>
  </si>
  <si>
    <t>Autorisation d'achat</t>
  </si>
  <si>
    <t>Valable au :</t>
  </si>
  <si>
    <t>Autorisation</t>
  </si>
  <si>
    <t>Date Validité</t>
  </si>
  <si>
    <t>Inventaire</t>
  </si>
  <si>
    <t>REPUBLIQUE TUNISIENNE</t>
  </si>
  <si>
    <t xml:space="preserve">    MINISTERE DES FINANCES</t>
  </si>
  <si>
    <t>CERTIFICAT DE RETENUE D'IMPOT</t>
  </si>
  <si>
    <t>DIRECTION GENERALE</t>
  </si>
  <si>
    <t>SUR LE REVENU</t>
  </si>
  <si>
    <t>DU CONTROLE FISCAL</t>
  </si>
  <si>
    <t>OU D'IMPOT SUR LES SOCIETES</t>
  </si>
  <si>
    <t>A. - PERSONNE OU ORGANISME PAYEUR</t>
  </si>
  <si>
    <t>IDENTIFIANT</t>
  </si>
  <si>
    <t>Matricule fiscal</t>
  </si>
  <si>
    <t>Code</t>
  </si>
  <si>
    <t>N° Etab.</t>
  </si>
  <si>
    <t>T.V.A</t>
  </si>
  <si>
    <t>catégorie (2)</t>
  </si>
  <si>
    <t>secondaire</t>
  </si>
  <si>
    <t>A</t>
  </si>
  <si>
    <t>B. - RETENUES EFFECTUEES SUR :</t>
  </si>
  <si>
    <t>MONTANT BRUT</t>
  </si>
  <si>
    <t>RETENUE</t>
  </si>
  <si>
    <t>MONTANT NET</t>
  </si>
  <si>
    <t xml:space="preserve"> </t>
  </si>
  <si>
    <t>- Redevances …………………………………………………………</t>
  </si>
  <si>
    <t>- Revenus des comptes spéciaux d'épargne ouverts auprès des banques.</t>
  </si>
  <si>
    <t>- Revenus des capitaux mobiliers ………………………………………</t>
  </si>
  <si>
    <t>- Revenus des bons de caisse au porteur …………………………………</t>
  </si>
  <si>
    <t>Total Général ………..</t>
  </si>
  <si>
    <t>C. - BENEFICIAIRE</t>
  </si>
  <si>
    <t>N° de la carte d'identité</t>
  </si>
  <si>
    <t xml:space="preserve">ou </t>
  </si>
  <si>
    <t>de séjour pour les étrangers</t>
  </si>
  <si>
    <t xml:space="preserve">Adresse professionnelle </t>
  </si>
  <si>
    <t>Je soussigné, certifie exacts les renseignements figurant sur le présent</t>
  </si>
  <si>
    <t xml:space="preserve">    certificat et m'expose aux sanctions prévues par la loi pour toute</t>
  </si>
  <si>
    <t xml:space="preserve">     inexactitude.</t>
  </si>
  <si>
    <t>A  TUNIS le ……………………………..</t>
  </si>
  <si>
    <t>Cachet et signature du payeur</t>
  </si>
  <si>
    <r>
      <t xml:space="preserve">(1) </t>
    </r>
    <r>
      <rPr>
        <sz val="8"/>
        <rFont val="Times New Roman"/>
        <family val="1"/>
      </rPr>
      <t>Le certificat est délivré à l'occasion de chaque paiement. Toutefois, pour les opérations répétitives, le certificat peut être délivré trimestriellement.</t>
    </r>
  </si>
  <si>
    <r>
      <t>(2) Code catégorie :</t>
    </r>
    <r>
      <rPr>
        <sz val="8"/>
        <rFont val="Times New Roman"/>
        <family val="1"/>
      </rPr>
      <t xml:space="preserve"> M. pesonnes morales - C. personnes physiques "industrie et commerce" - P. professions libérales - N. employeurs non soumis à </t>
    </r>
  </si>
  <si>
    <t xml:space="preserve">                                   l'impôt sur le revenu ou sur les sociétés (administrations et établissements publics) - E. établissements secondaires.  </t>
  </si>
  <si>
    <t>Dénomination de la personne ou de l'organisme payeur :</t>
  </si>
  <si>
    <t xml:space="preserve">Adresse  : </t>
  </si>
  <si>
    <t xml:space="preserve">Retenue effectuée le : </t>
  </si>
  <si>
    <t xml:space="preserve">ou pendant (1) : </t>
  </si>
  <si>
    <t xml:space="preserve">HONORAIRES </t>
  </si>
  <si>
    <r>
      <t>Nom, prénom ou raison sociale</t>
    </r>
    <r>
      <rPr>
        <b/>
        <sz val="12"/>
        <rFont val="Times New Roman"/>
        <family val="1"/>
      </rPr>
      <t xml:space="preserve"> </t>
    </r>
  </si>
  <si>
    <t>DT</t>
  </si>
  <si>
    <t xml:space="preserve">Valable au </t>
  </si>
  <si>
    <t>B.C N°</t>
  </si>
  <si>
    <t>Etat</t>
  </si>
  <si>
    <t>AP</t>
  </si>
  <si>
    <t>DMI</t>
  </si>
  <si>
    <t>HT</t>
  </si>
  <si>
    <t>TVA</t>
  </si>
  <si>
    <t>TTC</t>
  </si>
  <si>
    <t>RAS</t>
  </si>
  <si>
    <t>Net</t>
  </si>
  <si>
    <t>etat</t>
  </si>
  <si>
    <t>Num. Fact.</t>
  </si>
  <si>
    <t>date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</si>
  <si>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</si>
  <si>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</si>
  <si>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</si>
  <si>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</si>
  <si>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</si>
  <si>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</si>
  <si>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</si>
  <si>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</si>
  <si>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</si>
  <si>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</si>
  <si>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</si>
  <si>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</si>
  <si>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F</t>
  </si>
  <si>
    <t>D</t>
  </si>
  <si>
    <t>Annueles</t>
  </si>
  <si>
    <t>Paie</t>
  </si>
  <si>
    <t>Facturation</t>
  </si>
  <si>
    <t>Date</t>
  </si>
  <si>
    <t>Non payée</t>
  </si>
  <si>
    <t xml:space="preserve">Payée </t>
  </si>
  <si>
    <t>F2018-2</t>
  </si>
  <si>
    <t>F2018-3</t>
  </si>
  <si>
    <t>F2018-4</t>
  </si>
  <si>
    <t>F2018-5</t>
  </si>
  <si>
    <t>Domiciliation</t>
  </si>
  <si>
    <t>F2018-6</t>
  </si>
  <si>
    <t>F2018-7</t>
  </si>
  <si>
    <t>F2018-8</t>
  </si>
  <si>
    <t>F2018-9</t>
  </si>
  <si>
    <t>Total</t>
  </si>
  <si>
    <t>CA Facturé</t>
  </si>
  <si>
    <t>Etablissement des bons de commandes</t>
  </si>
  <si>
    <t>x</t>
  </si>
  <si>
    <t>Y</t>
  </si>
  <si>
    <t>C</t>
  </si>
  <si>
    <t>M</t>
  </si>
  <si>
    <t>COLL</t>
  </si>
  <si>
    <t>R</t>
  </si>
  <si>
    <t>Etats financiers</t>
  </si>
  <si>
    <t>Mission spéciale</t>
  </si>
  <si>
    <t>F2018-1</t>
  </si>
  <si>
    <t>X</t>
  </si>
  <si>
    <t>Reliquat non payé</t>
  </si>
  <si>
    <t xml:space="preserve">                                   Arrêtée la présente note  
                                   d'honoraires à la somme de :</t>
  </si>
  <si>
    <t>68x4,5</t>
  </si>
  <si>
    <t>EMIAL</t>
  </si>
  <si>
    <t>B</t>
  </si>
  <si>
    <t>G</t>
  </si>
  <si>
    <t>H</t>
  </si>
  <si>
    <t>I</t>
  </si>
  <si>
    <t>ssghaier@planet.tn</t>
  </si>
  <si>
    <t>ssghaier@2scompta.com</t>
  </si>
  <si>
    <t>zzz</t>
  </si>
  <si>
    <t>ddd</t>
  </si>
  <si>
    <t>fff</t>
  </si>
  <si>
    <t>hhhh</t>
  </si>
  <si>
    <t>jjj</t>
  </si>
  <si>
    <t>kkk</t>
  </si>
  <si>
    <t>ll</t>
  </si>
  <si>
    <t>ii</t>
  </si>
  <si>
    <t>iikll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</si>
</sst>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#,##0.000"/>
    <numFmt numFmtId="166" formatCode="@\ \ "/>
    <numFmt numFmtId="167" formatCode="m/d/yyyy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Arial"/>
      <family val="2"/>
    </font>
    <font>
      <b/>
      <i/>
      <sz val="11"/>
      <name val="Arial"/>
      <family val="2"/>
    </font>
    <font>
      <b/>
      <i/>
      <sz val="9"/>
      <name val="Arial"/>
      <family val="2"/>
    </font>
    <font>
      <sz val="9"/>
      <color indexed="63"/>
      <name val="Arial"/>
      <family val="2"/>
    </font>
    <font>
      <sz val="9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sz val="12"/>
      <name val="Arial"/>
      <family val="2"/>
    </font>
    <font>
      <b/>
      <sz val="14"/>
      <color indexed="63"/>
      <name val="Book Antiqua"/>
      <family val="1"/>
    </font>
    <font>
      <sz val="14"/>
      <color indexed="63"/>
      <name val="Arial"/>
      <family val="2"/>
    </font>
    <font>
      <sz val="10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  <font>
      <b/>
      <sz val="14"/>
      <color rgb="FF339966"/>
      <name val="Calibri"/>
      <family val="2"/>
    </font>
    <font>
      <sz val="11"/>
      <name val="Calibri"/>
      <family val="2"/>
      <scheme val="minor"/>
    </font>
    <font>
      <b/>
      <sz val="12"/>
      <color theme="0"/>
      <name val="Book Antiqua"/>
      <family val="1"/>
    </font>
    <font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36"/>
      <color indexed="12"/>
      <name val="Book Antiqua"/>
      <family val="1"/>
    </font>
    <font>
      <b/>
      <i/>
      <sz val="14"/>
      <color rgb="FFFF0000"/>
      <name val="Book Antiqua"/>
      <family val="1"/>
    </font>
    <font>
      <sz val="14"/>
      <name val="Arial"/>
      <family val="2"/>
    </font>
    <font>
      <b/>
      <i/>
      <sz val="14"/>
      <color indexed="12"/>
      <name val="Arial"/>
      <family val="2"/>
    </font>
    <font>
      <b/>
      <i/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4"/>
      <color indexed="12"/>
      <name val="Book Antiqua"/>
      <family val="1"/>
    </font>
    <font>
      <sz val="14"/>
      <color theme="1"/>
      <name val="Calibri"/>
      <family val="2"/>
      <scheme val="minor"/>
    </font>
    <font>
      <b/>
      <sz val="14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medium">
        <color indexed="64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medium">
        <color indexed="64"/>
      </right>
      <top/>
      <bottom style="thin">
        <color theme="2" tint="-9.9948118533890809E-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2" tint="-9.9948118533890809E-2"/>
      </top>
      <bottom style="medium">
        <color indexed="64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medium">
        <color indexed="64"/>
      </bottom>
      <diagonal/>
    </border>
    <border>
      <left style="medium">
        <color indexed="64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medium">
        <color indexed="64"/>
      </left>
      <right/>
      <top style="medium">
        <color indexed="64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medium">
        <color indexed="64"/>
      </top>
      <bottom style="thin">
        <color theme="2" tint="-9.9948118533890809E-2"/>
      </bottom>
      <diagonal/>
    </border>
  </borders>
  <cellStyleXfs count="4">
    <xf numFmtId="0" fontId="0" fillId="0" borderId="0"/>
    <xf numFmtId="0" fontId="8" fillId="0" borderId="0" applyBorder="0"/>
    <xf numFmtId="0" fontId="44" fillId="0" borderId="0"/>
    <xf numFmtId="0" fontId="43" fillId="0" borderId="0" applyNumberFormat="0" applyFill="0" applyBorder="0" applyAlignment="0" applyProtection="0"/>
  </cellStyleXfs>
  <cellXfs count="22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/>
    <xf numFmtId="0" fontId="0" fillId="0" borderId="0" xfId="0" applyAlignment="1">
      <alignment horizontal="left"/>
    </xf>
    <xf numFmtId="165" fontId="0" fillId="0" borderId="0" xfId="0" applyNumberFormat="1" applyAlignment="1">
      <alignment horizontal="left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right" vertical="center"/>
    </xf>
    <xf numFmtId="14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0" fontId="0" fillId="3" borderId="0" xfId="0" applyFill="1"/>
    <xf numFmtId="0" fontId="0" fillId="3" borderId="0" xfId="0" applyFill="1" applyAlignment="1">
      <alignment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 applyFill="1"/>
    <xf numFmtId="0" fontId="13" fillId="0" borderId="0" xfId="1" applyFont="1"/>
    <xf numFmtId="0" fontId="15" fillId="0" borderId="0" xfId="1" applyFont="1" applyAlignment="1">
      <alignment horizontal="center"/>
    </xf>
    <xf numFmtId="0" fontId="14" fillId="0" borderId="0" xfId="1" applyFont="1"/>
    <xf numFmtId="0" fontId="16" fillId="0" borderId="0" xfId="1" applyFont="1"/>
    <xf numFmtId="0" fontId="18" fillId="0" borderId="0" xfId="1" applyFont="1" applyAlignment="1">
      <alignment horizontal="center"/>
    </xf>
    <xf numFmtId="0" fontId="13" fillId="0" borderId="18" xfId="1" applyFont="1" applyBorder="1"/>
    <xf numFmtId="0" fontId="13" fillId="0" borderId="19" xfId="1" applyFont="1" applyBorder="1"/>
    <xf numFmtId="0" fontId="13" fillId="0" borderId="20" xfId="1" applyFont="1" applyBorder="1"/>
    <xf numFmtId="0" fontId="18" fillId="0" borderId="21" xfId="1" applyFont="1" applyBorder="1"/>
    <xf numFmtId="0" fontId="13" fillId="0" borderId="0" xfId="1" applyFont="1" applyBorder="1"/>
    <xf numFmtId="0" fontId="13" fillId="0" borderId="22" xfId="1" applyFont="1" applyBorder="1"/>
    <xf numFmtId="0" fontId="13" fillId="0" borderId="21" xfId="1" applyFont="1" applyBorder="1"/>
    <xf numFmtId="0" fontId="13" fillId="0" borderId="8" xfId="1" applyFont="1" applyBorder="1"/>
    <xf numFmtId="0" fontId="16" fillId="0" borderId="7" xfId="1" applyFont="1" applyBorder="1" applyAlignment="1">
      <alignment horizontal="center"/>
    </xf>
    <xf numFmtId="0" fontId="16" fillId="0" borderId="8" xfId="1" applyFont="1" applyBorder="1" applyAlignment="1">
      <alignment horizontal="center"/>
    </xf>
    <xf numFmtId="0" fontId="13" fillId="0" borderId="6" xfId="1" applyFont="1" applyBorder="1"/>
    <xf numFmtId="0" fontId="13" fillId="0" borderId="24" xfId="1" applyFont="1" applyBorder="1"/>
    <xf numFmtId="0" fontId="13" fillId="0" borderId="4" xfId="1" applyFont="1" applyBorder="1"/>
    <xf numFmtId="0" fontId="16" fillId="0" borderId="4" xfId="1" applyFont="1" applyBorder="1" applyAlignment="1">
      <alignment horizontal="center"/>
    </xf>
    <xf numFmtId="0" fontId="16" fillId="0" borderId="6" xfId="1" applyFont="1" applyBorder="1" applyAlignment="1">
      <alignment horizontal="center"/>
    </xf>
    <xf numFmtId="0" fontId="15" fillId="0" borderId="5" xfId="1" applyFont="1" applyBorder="1"/>
    <xf numFmtId="0" fontId="19" fillId="0" borderId="21" xfId="1" applyFont="1" applyBorder="1"/>
    <xf numFmtId="0" fontId="15" fillId="0" borderId="23" xfId="1" applyFont="1" applyBorder="1" applyAlignment="1">
      <alignment horizontal="left"/>
    </xf>
    <xf numFmtId="0" fontId="15" fillId="0" borderId="7" xfId="1" applyFont="1" applyBorder="1" applyAlignment="1">
      <alignment horizontal="left"/>
    </xf>
    <xf numFmtId="0" fontId="13" fillId="0" borderId="28" xfId="1" applyFont="1" applyBorder="1"/>
    <xf numFmtId="0" fontId="13" fillId="0" borderId="29" xfId="1" applyFont="1" applyBorder="1"/>
    <xf numFmtId="0" fontId="13" fillId="0" borderId="25" xfId="1" applyFont="1" applyBorder="1"/>
    <xf numFmtId="0" fontId="13" fillId="0" borderId="21" xfId="1" quotePrefix="1" applyFont="1" applyBorder="1"/>
    <xf numFmtId="0" fontId="13" fillId="0" borderId="26" xfId="1" applyFont="1" applyBorder="1"/>
    <xf numFmtId="0" fontId="13" fillId="0" borderId="25" xfId="1" quotePrefix="1" applyFont="1" applyBorder="1"/>
    <xf numFmtId="0" fontId="16" fillId="0" borderId="21" xfId="1" quotePrefix="1" applyFont="1" applyBorder="1"/>
    <xf numFmtId="0" fontId="13" fillId="0" borderId="33" xfId="1" applyFont="1" applyBorder="1"/>
    <xf numFmtId="0" fontId="13" fillId="0" borderId="34" xfId="1" applyFont="1" applyBorder="1"/>
    <xf numFmtId="0" fontId="15" fillId="0" borderId="0" xfId="1" applyFont="1" applyBorder="1" applyAlignment="1">
      <alignment horizontal="right"/>
    </xf>
    <xf numFmtId="0" fontId="15" fillId="0" borderId="26" xfId="1" applyFont="1" applyBorder="1" applyAlignment="1">
      <alignment horizontal="right"/>
    </xf>
    <xf numFmtId="0" fontId="13" fillId="0" borderId="32" xfId="1" applyFont="1" applyBorder="1"/>
    <xf numFmtId="0" fontId="13" fillId="0" borderId="35" xfId="1" applyFont="1" applyBorder="1"/>
    <xf numFmtId="0" fontId="13" fillId="0" borderId="36" xfId="1" applyFont="1" applyBorder="1"/>
    <xf numFmtId="0" fontId="13" fillId="0" borderId="37" xfId="1" applyFont="1" applyBorder="1"/>
    <xf numFmtId="0" fontId="13" fillId="0" borderId="38" xfId="1" applyFont="1" applyBorder="1"/>
    <xf numFmtId="0" fontId="13" fillId="0" borderId="1" xfId="1" applyFont="1" applyBorder="1"/>
    <xf numFmtId="0" fontId="19" fillId="0" borderId="21" xfId="1" applyFont="1" applyBorder="1" applyAlignment="1">
      <alignment horizontal="center"/>
    </xf>
    <xf numFmtId="0" fontId="15" fillId="0" borderId="1" xfId="1" applyFont="1" applyBorder="1"/>
    <xf numFmtId="0" fontId="15" fillId="0" borderId="3" xfId="1" applyFont="1" applyBorder="1"/>
    <xf numFmtId="0" fontId="19" fillId="0" borderId="21" xfId="1" quotePrefix="1" applyFont="1" applyBorder="1" applyAlignment="1">
      <alignment horizontal="left"/>
    </xf>
    <xf numFmtId="0" fontId="8" fillId="0" borderId="0" xfId="1"/>
    <xf numFmtId="0" fontId="17" fillId="0" borderId="0" xfId="1" applyFont="1" applyBorder="1" applyAlignment="1">
      <alignment horizontal="center" vertical="center"/>
    </xf>
    <xf numFmtId="0" fontId="13" fillId="0" borderId="0" xfId="1" quotePrefix="1" applyFont="1" applyBorder="1"/>
    <xf numFmtId="14" fontId="27" fillId="0" borderId="0" xfId="0" applyNumberFormat="1" applyFont="1"/>
    <xf numFmtId="0" fontId="27" fillId="0" borderId="0" xfId="0" applyFont="1"/>
    <xf numFmtId="165" fontId="27" fillId="0" borderId="0" xfId="0" applyNumberFormat="1" applyFont="1"/>
    <xf numFmtId="14" fontId="28" fillId="3" borderId="0" xfId="0" applyNumberFormat="1" applyFont="1" applyFill="1" applyBorder="1" applyAlignment="1">
      <alignment horizontal="center" vertical="center"/>
    </xf>
    <xf numFmtId="0" fontId="28" fillId="3" borderId="0" xfId="0" applyFont="1" applyFill="1" applyBorder="1" applyAlignment="1">
      <alignment horizontal="center" vertical="center"/>
    </xf>
    <xf numFmtId="165" fontId="28" fillId="3" borderId="0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3" fontId="3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165" fontId="8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/>
    </xf>
    <xf numFmtId="14" fontId="8" fillId="0" borderId="0" xfId="0" applyNumberFormat="1" applyFont="1" applyFill="1" applyBorder="1" applyAlignment="1">
      <alignment horizontal="left"/>
    </xf>
    <xf numFmtId="165" fontId="0" fillId="0" borderId="0" xfId="0" applyNumberFormat="1" applyBorder="1" applyAlignment="1">
      <alignment horizontal="left"/>
    </xf>
    <xf numFmtId="165" fontId="29" fillId="0" borderId="0" xfId="0" applyNumberFormat="1" applyFont="1" applyBorder="1" applyAlignment="1">
      <alignment horizontal="center" vertical="center"/>
    </xf>
    <xf numFmtId="165" fontId="29" fillId="0" borderId="0" xfId="0" applyNumberFormat="1" applyFont="1" applyBorder="1" applyAlignment="1">
      <alignment horizontal="center"/>
    </xf>
    <xf numFmtId="165" fontId="0" fillId="0" borderId="0" xfId="0" applyNumberFormat="1" applyFill="1" applyBorder="1" applyAlignment="1">
      <alignment horizontal="left"/>
    </xf>
    <xf numFmtId="49" fontId="0" fillId="0" borderId="0" xfId="0" applyNumberFormat="1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49" fontId="0" fillId="0" borderId="0" xfId="0" applyNumberFormat="1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44" fillId="0" borderId="0" xfId="2"/>
    <xf numFmtId="0" fontId="0" fillId="0" borderId="0" xfId="0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7" fontId="0" fillId="0" borderId="0" xfId="0" applyNumberFormat="1" applyAlignment="1">
      <alignment horizontal="left"/>
    </xf>
    <xf numFmtId="165" fontId="29" fillId="0" borderId="0" xfId="0" applyNumberFormat="1" applyFont="1" applyAlignment="1">
      <alignment horizontal="center" vertical="center"/>
    </xf>
    <xf numFmtId="165" fontId="29" fillId="0" borderId="0" xfId="0" applyNumberFormat="1" applyFont="1" applyAlignment="1">
      <alignment horizontal="center"/>
    </xf>
    <xf numFmtId="165" fontId="8" fillId="0" borderId="0" xfId="0" applyNumberFormat="1" applyFont="1" applyFill="1" applyBorder="1" applyAlignment="1"/>
    <xf numFmtId="165" fontId="0" fillId="0" borderId="0" xfId="0" applyNumberFormat="1" applyFill="1" applyBorder="1" applyAlignment="1"/>
    <xf numFmtId="0" fontId="0" fillId="0" borderId="0" xfId="0" applyBorder="1" applyAlignment="1"/>
    <xf numFmtId="49" fontId="28" fillId="3" borderId="0" xfId="0" applyNumberFormat="1" applyFont="1" applyFill="1" applyBorder="1" applyAlignment="1">
      <alignment horizontal="center" vertical="center"/>
    </xf>
    <xf numFmtId="49" fontId="27" fillId="0" borderId="0" xfId="0" applyNumberFormat="1" applyFont="1"/>
    <xf numFmtId="0" fontId="32" fillId="0" borderId="0" xfId="0" applyFont="1" applyAlignment="1">
      <alignment horizontal="left"/>
    </xf>
    <xf numFmtId="0" fontId="33" fillId="0" borderId="11" xfId="0" applyFont="1" applyFill="1" applyBorder="1" applyAlignment="1">
      <alignment horizontal="center" vertical="center"/>
    </xf>
    <xf numFmtId="165" fontId="33" fillId="0" borderId="12" xfId="0" applyNumberFormat="1" applyFont="1" applyFill="1" applyBorder="1" applyAlignment="1">
      <alignment horizontal="right" vertical="center"/>
    </xf>
    <xf numFmtId="0" fontId="33" fillId="0" borderId="9" xfId="0" applyFont="1" applyFill="1" applyBorder="1" applyAlignment="1">
      <alignment horizontal="center" vertical="center"/>
    </xf>
    <xf numFmtId="165" fontId="33" fillId="0" borderId="10" xfId="0" applyNumberFormat="1" applyFont="1" applyFill="1" applyBorder="1" applyAlignment="1">
      <alignment horizontal="right" vertical="center"/>
    </xf>
    <xf numFmtId="166" fontId="34" fillId="0" borderId="1" xfId="0" applyNumberFormat="1" applyFont="1" applyBorder="1" applyAlignment="1">
      <alignment horizontal="left" vertical="center"/>
    </xf>
    <xf numFmtId="10" fontId="33" fillId="0" borderId="1" xfId="0" applyNumberFormat="1" applyFont="1" applyBorder="1" applyAlignment="1">
      <alignment horizontal="right" vertical="center"/>
    </xf>
    <xf numFmtId="0" fontId="31" fillId="0" borderId="0" xfId="0" applyFont="1" applyAlignment="1">
      <alignment horizontal="center" vertical="center"/>
    </xf>
    <xf numFmtId="0" fontId="36" fillId="0" borderId="0" xfId="0" applyFont="1" applyAlignment="1"/>
    <xf numFmtId="0" fontId="0" fillId="0" borderId="0" xfId="0" applyBorder="1"/>
    <xf numFmtId="49" fontId="0" fillId="4" borderId="0" xfId="0" applyNumberFormat="1" applyFill="1" applyBorder="1" applyAlignment="1">
      <alignment horizontal="left"/>
    </xf>
    <xf numFmtId="165" fontId="33" fillId="2" borderId="1" xfId="0" applyNumberFormat="1" applyFont="1" applyFill="1" applyBorder="1" applyAlignment="1">
      <alignment horizontal="right" vertical="center"/>
    </xf>
    <xf numFmtId="165" fontId="33" fillId="0" borderId="1" xfId="0" applyNumberFormat="1" applyFont="1" applyBorder="1" applyAlignment="1">
      <alignment horizontal="right" vertical="center"/>
    </xf>
    <xf numFmtId="165" fontId="33" fillId="0" borderId="1" xfId="0" applyNumberFormat="1" applyFont="1" applyFill="1" applyBorder="1" applyAlignment="1">
      <alignment horizontal="right" vertical="center"/>
    </xf>
    <xf numFmtId="0" fontId="1" fillId="0" borderId="0" xfId="0" applyFont="1"/>
    <xf numFmtId="165" fontId="1" fillId="0" borderId="0" xfId="0" applyNumberFormat="1" applyFont="1"/>
    <xf numFmtId="3" fontId="28" fillId="3" borderId="0" xfId="0" applyNumberFormat="1" applyFont="1" applyFill="1" applyBorder="1" applyAlignment="1">
      <alignment horizontal="center" vertical="center"/>
    </xf>
    <xf numFmtId="3" fontId="27" fillId="0" borderId="0" xfId="0" applyNumberFormat="1" applyFont="1" applyAlignment="1">
      <alignment horizontal="center"/>
    </xf>
    <xf numFmtId="0" fontId="0" fillId="0" borderId="0" xfId="0" applyFill="1" applyAlignment="1">
      <alignment vertical="center"/>
    </xf>
    <xf numFmtId="165" fontId="33" fillId="5" borderId="1" xfId="0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7" fillId="0" borderId="0" xfId="0" applyFont="1" applyFill="1" applyAlignment="1"/>
    <xf numFmtId="20" fontId="0" fillId="0" borderId="0" xfId="0" applyNumberFormat="1" applyBorder="1" applyAlignment="1">
      <alignment horizontal="left"/>
    </xf>
    <xf numFmtId="20" fontId="0" fillId="0" borderId="0" xfId="0" applyNumberFormat="1" applyFill="1" applyBorder="1" applyAlignment="1">
      <alignment horizontal="left"/>
    </xf>
    <xf numFmtId="0" fontId="31" fillId="0" borderId="0" xfId="0" applyFont="1" applyFill="1" applyAlignment="1">
      <alignment horizontal="center" vertical="center"/>
    </xf>
    <xf numFmtId="0" fontId="36" fillId="0" borderId="0" xfId="0" applyFont="1" applyBorder="1" applyAlignment="1">
      <alignment horizontal="center"/>
    </xf>
    <xf numFmtId="0" fontId="38" fillId="0" borderId="0" xfId="0" applyFont="1" applyAlignment="1">
      <alignment vertical="center"/>
    </xf>
    <xf numFmtId="0" fontId="40" fillId="0" borderId="0" xfId="0" applyFont="1" applyAlignment="1">
      <alignment horizontal="left"/>
    </xf>
    <xf numFmtId="0" fontId="40" fillId="0" borderId="0" xfId="0" applyFont="1"/>
    <xf numFmtId="164" fontId="11" fillId="0" borderId="0" xfId="0" applyNumberFormat="1" applyFont="1" applyAlignment="1">
      <alignment horizontal="left"/>
    </xf>
    <xf numFmtId="0" fontId="41" fillId="0" borderId="0" xfId="0" applyFont="1"/>
    <xf numFmtId="49" fontId="11" fillId="0" borderId="0" xfId="0" applyNumberFormat="1" applyFont="1" applyAlignment="1">
      <alignment horizontal="left"/>
    </xf>
    <xf numFmtId="14" fontId="11" fillId="0" borderId="0" xfId="0" applyNumberFormat="1" applyFont="1" applyAlignment="1">
      <alignment horizontal="left"/>
    </xf>
    <xf numFmtId="165" fontId="42" fillId="2" borderId="16" xfId="0" applyNumberFormat="1" applyFont="1" applyFill="1" applyBorder="1" applyAlignment="1">
      <alignment horizontal="right" vertical="center"/>
    </xf>
    <xf numFmtId="0" fontId="38" fillId="0" borderId="0" xfId="0" applyFont="1"/>
    <xf numFmtId="0" fontId="38" fillId="0" borderId="0" xfId="0" applyFont="1" applyAlignment="1">
      <alignment horizontal="right"/>
    </xf>
    <xf numFmtId="0" fontId="38" fillId="3" borderId="0" xfId="0" applyFont="1" applyFill="1" applyAlignment="1">
      <alignment vertical="center"/>
    </xf>
    <xf numFmtId="20" fontId="43" fillId="0" borderId="0" xfId="3" applyNumberFormat="1" applyBorder="1" applyAlignment="1">
      <alignment horizontal="left"/>
    </xf>
    <xf numFmtId="0" fontId="33" fillId="0" borderId="39" xfId="0" applyFont="1" applyFill="1" applyBorder="1" applyAlignment="1">
      <alignment horizontal="left" vertical="center"/>
    </xf>
    <xf numFmtId="0" fontId="33" fillId="0" borderId="40" xfId="0" applyFont="1" applyFill="1" applyBorder="1" applyAlignment="1">
      <alignment horizontal="left" vertical="center"/>
    </xf>
    <xf numFmtId="165" fontId="35" fillId="0" borderId="0" xfId="0" applyNumberFormat="1" applyFont="1" applyAlignment="1">
      <alignment horizontal="left" vertical="center" wrapText="1" shrinkToFit="1"/>
    </xf>
    <xf numFmtId="0" fontId="35" fillId="0" borderId="0" xfId="0" applyFont="1" applyAlignment="1">
      <alignment horizontal="left" vertical="center" wrapText="1" shrinkToFit="1"/>
    </xf>
    <xf numFmtId="0" fontId="33" fillId="0" borderId="41" xfId="0" applyFont="1" applyFill="1" applyBorder="1" applyAlignment="1">
      <alignment horizontal="left" vertical="center"/>
    </xf>
    <xf numFmtId="0" fontId="33" fillId="0" borderId="42" xfId="0" applyFont="1" applyFill="1" applyBorder="1" applyAlignment="1">
      <alignment horizontal="left" vertical="center"/>
    </xf>
    <xf numFmtId="0" fontId="34" fillId="0" borderId="0" xfId="0" applyFont="1" applyAlignment="1">
      <alignment horizontal="left" vertical="top" wrapText="1"/>
    </xf>
    <xf numFmtId="0" fontId="10" fillId="2" borderId="13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39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  <xf numFmtId="0" fontId="37" fillId="0" borderId="0" xfId="0" applyFont="1" applyAlignment="1">
      <alignment horizontal="left"/>
    </xf>
    <xf numFmtId="0" fontId="31" fillId="0" borderId="0" xfId="0" applyFont="1" applyFill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33" fillId="0" borderId="43" xfId="0" applyFont="1" applyFill="1" applyBorder="1" applyAlignment="1">
      <alignment horizontal="left" vertical="center"/>
    </xf>
    <xf numFmtId="0" fontId="33" fillId="0" borderId="44" xfId="0" applyFont="1" applyFill="1" applyBorder="1" applyAlignment="1">
      <alignment horizontal="left" vertical="center"/>
    </xf>
    <xf numFmtId="0" fontId="22" fillId="0" borderId="19" xfId="1" applyFont="1" applyBorder="1" applyAlignment="1">
      <alignment horizontal="left"/>
    </xf>
    <xf numFmtId="0" fontId="22" fillId="0" borderId="0" xfId="1" applyFont="1" applyAlignment="1">
      <alignment horizontal="left"/>
    </xf>
    <xf numFmtId="0" fontId="23" fillId="0" borderId="0" xfId="1" applyFont="1" applyAlignment="1">
      <alignment horizontal="left"/>
    </xf>
    <xf numFmtId="0" fontId="19" fillId="0" borderId="18" xfId="1" applyFont="1" applyBorder="1" applyAlignment="1">
      <alignment horizontal="center" vertical="center"/>
    </xf>
    <xf numFmtId="0" fontId="19" fillId="0" borderId="19" xfId="1" applyFont="1" applyBorder="1" applyAlignment="1">
      <alignment horizontal="center" vertical="center"/>
    </xf>
    <xf numFmtId="0" fontId="19" fillId="0" borderId="21" xfId="1" applyFont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9" fillId="0" borderId="21" xfId="1" quotePrefix="1" applyFont="1" applyBorder="1" applyAlignment="1">
      <alignment horizontal="center" vertical="center"/>
    </xf>
    <xf numFmtId="0" fontId="19" fillId="0" borderId="0" xfId="1" quotePrefix="1" applyFont="1" applyBorder="1" applyAlignment="1">
      <alignment horizontal="center" vertical="center"/>
    </xf>
    <xf numFmtId="0" fontId="15" fillId="0" borderId="0" xfId="1" applyFont="1" applyAlignment="1">
      <alignment horizontal="center"/>
    </xf>
    <xf numFmtId="0" fontId="18" fillId="0" borderId="0" xfId="1" applyFont="1" applyAlignment="1">
      <alignment horizontal="left"/>
    </xf>
    <xf numFmtId="0" fontId="18" fillId="0" borderId="0" xfId="1" quotePrefix="1" applyFont="1" applyAlignment="1">
      <alignment horizontal="left"/>
    </xf>
    <xf numFmtId="0" fontId="18" fillId="0" borderId="27" xfId="1" quotePrefix="1" applyFont="1" applyBorder="1" applyAlignment="1">
      <alignment horizontal="left" vertical="center"/>
    </xf>
    <xf numFmtId="0" fontId="18" fillId="0" borderId="23" xfId="1" quotePrefix="1" applyFont="1" applyBorder="1" applyAlignment="1">
      <alignment horizontal="left" vertical="center"/>
    </xf>
    <xf numFmtId="0" fontId="18" fillId="0" borderId="7" xfId="1" quotePrefix="1" applyFont="1" applyBorder="1" applyAlignment="1">
      <alignment horizontal="left" vertical="center"/>
    </xf>
    <xf numFmtId="0" fontId="16" fillId="0" borderId="23" xfId="1" applyFont="1" applyBorder="1" applyAlignment="1">
      <alignment horizontal="center"/>
    </xf>
    <xf numFmtId="0" fontId="16" fillId="0" borderId="7" xfId="1" applyFont="1" applyBorder="1" applyAlignment="1">
      <alignment horizontal="center"/>
    </xf>
    <xf numFmtId="0" fontId="14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0" fontId="16" fillId="0" borderId="8" xfId="1" applyFont="1" applyBorder="1" applyAlignment="1">
      <alignment horizontal="center"/>
    </xf>
    <xf numFmtId="0" fontId="16" fillId="0" borderId="25" xfId="1" applyFont="1" applyBorder="1" applyAlignment="1">
      <alignment horizontal="center"/>
    </xf>
    <xf numFmtId="0" fontId="16" fillId="0" borderId="0" xfId="1" applyFont="1" applyBorder="1" applyAlignment="1">
      <alignment horizontal="center"/>
    </xf>
    <xf numFmtId="0" fontId="16" fillId="0" borderId="26" xfId="1" applyFont="1" applyBorder="1" applyAlignment="1">
      <alignment horizontal="center"/>
    </xf>
    <xf numFmtId="0" fontId="18" fillId="0" borderId="27" xfId="1" applyFont="1" applyBorder="1" applyAlignment="1">
      <alignment horizontal="left"/>
    </xf>
    <xf numFmtId="0" fontId="18" fillId="0" borderId="23" xfId="1" applyFont="1" applyBorder="1" applyAlignment="1">
      <alignment horizontal="left"/>
    </xf>
    <xf numFmtId="0" fontId="20" fillId="0" borderId="23" xfId="1" applyFont="1" applyBorder="1" applyAlignment="1">
      <alignment horizontal="center"/>
    </xf>
    <xf numFmtId="0" fontId="20" fillId="0" borderId="7" xfId="1" applyFont="1" applyBorder="1" applyAlignment="1">
      <alignment horizontal="center"/>
    </xf>
    <xf numFmtId="0" fontId="19" fillId="0" borderId="8" xfId="1" applyFont="1" applyBorder="1" applyAlignment="1">
      <alignment horizontal="center"/>
    </xf>
    <xf numFmtId="0" fontId="19" fillId="0" borderId="23" xfId="1" applyFont="1" applyBorder="1" applyAlignment="1">
      <alignment horizontal="center"/>
    </xf>
    <xf numFmtId="0" fontId="17" fillId="0" borderId="3" xfId="1" applyFont="1" applyBorder="1" applyAlignment="1">
      <alignment horizontal="center" vertical="center"/>
    </xf>
    <xf numFmtId="0" fontId="17" fillId="0" borderId="3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165" fontId="21" fillId="0" borderId="3" xfId="1" applyNumberFormat="1" applyFont="1" applyBorder="1" applyAlignment="1">
      <alignment horizontal="center"/>
    </xf>
    <xf numFmtId="165" fontId="21" fillId="0" borderId="2" xfId="1" applyNumberFormat="1" applyFont="1" applyBorder="1" applyAlignment="1">
      <alignment horizontal="center"/>
    </xf>
    <xf numFmtId="165" fontId="21" fillId="0" borderId="30" xfId="1" applyNumberFormat="1" applyFont="1" applyBorder="1" applyAlignment="1">
      <alignment horizontal="center"/>
    </xf>
    <xf numFmtId="165" fontId="21" fillId="0" borderId="31" xfId="1" applyNumberFormat="1" applyFont="1" applyBorder="1" applyAlignment="1">
      <alignment horizontal="center"/>
    </xf>
    <xf numFmtId="165" fontId="17" fillId="0" borderId="3" xfId="1" applyNumberFormat="1" applyFont="1" applyBorder="1" applyAlignment="1">
      <alignment horizontal="center"/>
    </xf>
    <xf numFmtId="165" fontId="17" fillId="0" borderId="30" xfId="1" applyNumberFormat="1" applyFont="1" applyBorder="1" applyAlignment="1">
      <alignment horizontal="center"/>
    </xf>
    <xf numFmtId="165" fontId="17" fillId="0" borderId="2" xfId="1" applyNumberFormat="1" applyFont="1" applyBorder="1" applyAlignment="1">
      <alignment horizontal="center"/>
    </xf>
    <xf numFmtId="165" fontId="17" fillId="0" borderId="31" xfId="1" applyNumberFormat="1" applyFont="1" applyBorder="1" applyAlignment="1">
      <alignment horizontal="center"/>
    </xf>
    <xf numFmtId="0" fontId="16" fillId="0" borderId="19" xfId="1" applyFont="1" applyBorder="1" applyAlignment="1">
      <alignment horizontal="center"/>
    </xf>
    <xf numFmtId="0" fontId="16" fillId="0" borderId="6" xfId="1" applyFont="1" applyBorder="1" applyAlignment="1">
      <alignment horizontal="center"/>
    </xf>
    <xf numFmtId="0" fontId="16" fillId="0" borderId="24" xfId="1" applyFont="1" applyBorder="1" applyAlignment="1">
      <alignment horizontal="center"/>
    </xf>
    <xf numFmtId="0" fontId="16" fillId="0" borderId="4" xfId="1" applyFont="1" applyBorder="1" applyAlignment="1">
      <alignment horizontal="center"/>
    </xf>
    <xf numFmtId="0" fontId="19" fillId="0" borderId="21" xfId="1" quotePrefix="1" applyFont="1" applyBorder="1" applyAlignment="1">
      <alignment horizontal="left"/>
    </xf>
    <xf numFmtId="0" fontId="19" fillId="0" borderId="0" xfId="1" quotePrefix="1" applyFont="1" applyBorder="1" applyAlignment="1">
      <alignment horizontal="left"/>
    </xf>
    <xf numFmtId="0" fontId="17" fillId="0" borderId="0" xfId="1" applyFont="1" applyBorder="1" applyAlignment="1">
      <alignment horizontal="center"/>
    </xf>
    <xf numFmtId="0" fontId="19" fillId="0" borderId="21" xfId="1" applyFont="1" applyBorder="1" applyAlignment="1">
      <alignment horizontal="left"/>
    </xf>
    <xf numFmtId="0" fontId="19" fillId="0" borderId="0" xfId="1" applyFont="1" applyBorder="1" applyAlignment="1">
      <alignment horizontal="left"/>
    </xf>
    <xf numFmtId="0" fontId="17" fillId="0" borderId="0" xfId="1" applyFont="1" applyBorder="1" applyAlignment="1">
      <alignment horizontal="left"/>
    </xf>
    <xf numFmtId="0" fontId="19" fillId="0" borderId="21" xfId="1" applyFont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17" fillId="0" borderId="0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/>
    </xf>
    <xf numFmtId="0" fontId="13" fillId="0" borderId="30" xfId="1" applyFont="1" applyBorder="1" applyAlignment="1">
      <alignment horizontal="center"/>
    </xf>
    <xf numFmtId="0" fontId="13" fillId="0" borderId="2" xfId="1" applyFont="1" applyBorder="1" applyAlignment="1">
      <alignment horizontal="center"/>
    </xf>
    <xf numFmtId="165" fontId="21" fillId="0" borderId="1" xfId="1" applyNumberFormat="1" applyFont="1" applyBorder="1" applyAlignment="1">
      <alignment horizontal="center"/>
    </xf>
    <xf numFmtId="0" fontId="18" fillId="0" borderId="21" xfId="1" applyFont="1" applyBorder="1" applyAlignment="1">
      <alignment horizontal="right"/>
    </xf>
    <xf numFmtId="0" fontId="18" fillId="0" borderId="0" xfId="1" applyFont="1" applyBorder="1" applyAlignment="1">
      <alignment horizontal="right"/>
    </xf>
  </cellXfs>
  <cellStyles count="4">
    <cellStyle name="flashing" xfId="2"/>
    <cellStyle name="Lien hypertexte" xfId="3" builtinId="8"/>
    <cellStyle name="Normal" xfId="0" builtinId="0"/>
    <cellStyle name="Normal_CERTIFICAT DE R-S" xfId="1"/>
  </cellStyles>
  <dxfs count="8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7" formatCode="m/d/yyyy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7" formatCode="m/d/yyyy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25" formatCode="hh:mm"/>
      <alignment horizontal="left" vertical="bottom" textRotation="0" wrapText="0" indent="0" justifyLastLine="0" shrinkToFit="0" readingOrder="0"/>
    </dxf>
    <dxf>
      <numFmt numFmtId="25" formatCode="hh:mm"/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66" formatCode="@\ \ 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00B050"/>
      </font>
    </dxf>
    <dxf>
      <font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161925</xdr:colOff>
          <xdr:row>0</xdr:row>
          <xdr:rowOff>85725</xdr:rowOff>
        </xdr:from>
        <xdr:to>
          <xdr:col>10</xdr:col>
          <xdr:colOff>161925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4</xdr:row>
          <xdr:rowOff>28575</xdr:rowOff>
        </xdr:from>
        <xdr:to>
          <xdr:col>10</xdr:col>
          <xdr:colOff>142875</xdr:colOff>
          <xdr:row>5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Ajout/modif/sup</a:t>
              </a:r>
            </a:p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6</xdr:row>
          <xdr:rowOff>19050</xdr:rowOff>
        </xdr:from>
        <xdr:to>
          <xdr:col>10</xdr:col>
          <xdr:colOff>190500</xdr:colOff>
          <xdr:row>9</xdr:row>
          <xdr:rowOff>190500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PDF-XLSX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10</xdr:row>
          <xdr:rowOff>95250</xdr:rowOff>
        </xdr:from>
        <xdr:to>
          <xdr:col>10</xdr:col>
          <xdr:colOff>200025</xdr:colOff>
          <xdr:row>14</xdr:row>
          <xdr:rowOff>57150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CRS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15</xdr:row>
          <xdr:rowOff>47625</xdr:rowOff>
        </xdr:from>
        <xdr:to>
          <xdr:col>10</xdr:col>
          <xdr:colOff>142875</xdr:colOff>
          <xdr:row>18</xdr:row>
          <xdr:rowOff>171450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liste facture/imprimer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Roaming\Microsoft\AddIns\Copie%20de%20dinar-chiffres-en-lettres%20-%20Copi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Copie de dinar-chiffres-en-lett"/>
    </sheetNames>
    <definedNames>
      <definedName name="chiffrelettre"/>
    </defined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2" name="Tableau2" displayName="Tableau2" ref="A1:Q10" totalsRowShown="0" headerRowDxfId="77" dataDxfId="76" tableBorderDxfId="75">
  <sortState ref="A2:Q37">
    <sortCondition ref="A2:A37"/>
  </sortState>
  <tableColumns count="17">
    <tableColumn id="1" name="Date" dataDxfId="74"/>
    <tableColumn id="2" name="Num. Fact." dataDxfId="73"/>
    <tableColumn id="3" name="Clients" dataDxfId="72"/>
    <tableColumn id="5" name="M.F." dataDxfId="71"/>
    <tableColumn id="6" name="Autorisation d'achat" dataDxfId="70"/>
    <tableColumn id="7" name="B.C N°" dataDxfId="69"/>
    <tableColumn id="8" name="Valable au " dataDxfId="68"/>
    <tableColumn id="18" name="HT" dataDxfId="67"/>
    <tableColumn id="11" name="TVA" dataDxfId="66"/>
    <tableColumn id="12" name="TTC" dataDxfId="65"/>
    <tableColumn id="13" name="RAS" dataDxfId="64"/>
    <tableColumn id="14" name="DT" dataDxfId="63"/>
    <tableColumn id="15" name="Avance" dataDxfId="62"/>
    <tableColumn id="16" name="Net" dataDxfId="61"/>
    <tableColumn id="17" name="Etat" dataDxfId="60" dataCellStyle="flashing"/>
    <tableColumn id="19" name="DMI" dataDxfId="59"/>
    <tableColumn id="20" name="AP" dataDxfId="5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Y11" totalsRowCount="1" headerRowDxfId="54" dataDxfId="52" headerRowBorderDxfId="53" tableBorderDxfId="51" totalsRowBorderDxfId="50">
  <tableColumns count="25">
    <tableColumn id="1" name="Clients" dataDxfId="49" totalsRowDxfId="24"/>
    <tableColumn id="25" name="EMIAL" dataDxfId="48" totalsRowDxfId="23"/>
    <tableColumn id="24" name="COLL" dataDxfId="47" totalsRowDxfId="22"/>
    <tableColumn id="2" name="Matricul Fiscal" dataDxfId="46" totalsRowDxfId="21"/>
    <tableColumn id="16" name="Autorisation" dataDxfId="45" totalsRowDxfId="20"/>
    <tableColumn id="15" name="Date Validité" dataDxfId="44" totalsRowDxfId="19"/>
    <tableColumn id="3" name="Adresse" dataDxfId="43" totalsRowDxfId="18"/>
    <tableColumn id="4" name="R" dataDxfId="42" totalsRowDxfId="17"/>
    <tableColumn id="10" name="honoraires mensules" dataDxfId="41" totalsRowDxfId="16"/>
    <tableColumn id="11" name="Annueles" dataDxfId="40" totalsRowDxfId="15"/>
    <tableColumn id="12" name="Paie" dataDxfId="39" totalsRowDxfId="14"/>
    <tableColumn id="13" name="TOTAL" totalsRowFunction="custom" dataDxfId="38" totalsRowDxfId="13">
      <totalsRowFormula>SUM(L2:L10)</totalsRowFormula>
    </tableColumn>
    <tableColumn id="5" name="1" dataDxfId="37" totalsRowDxfId="12"/>
    <tableColumn id="6" name="2" dataDxfId="36" totalsRowDxfId="11"/>
    <tableColumn id="7" name="3" dataDxfId="35" totalsRowDxfId="10"/>
    <tableColumn id="8" name="4" dataDxfId="34" totalsRowDxfId="9"/>
    <tableColumn id="9" name="5" dataDxfId="33" totalsRowDxfId="8"/>
    <tableColumn id="14" name="6" dataDxfId="32" totalsRowDxfId="7"/>
    <tableColumn id="17" name="7" dataDxfId="31" totalsRowDxfId="6"/>
    <tableColumn id="18" name="8" dataDxfId="30" totalsRowDxfId="5"/>
    <tableColumn id="19" name="9" dataDxfId="29" totalsRowDxfId="4"/>
    <tableColumn id="20" name="10" dataDxfId="28" totalsRowDxfId="3"/>
    <tableColumn id="21" name="11" dataDxfId="27" totalsRowDxfId="2"/>
    <tableColumn id="22" name="12" dataDxfId="26" totalsRowDxfId="1"/>
    <tableColumn id="23" name="Facturation" dataDxfId="25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ssghaier@2scompta.com" TargetMode="External"/><Relationship Id="rId1" Type="http://schemas.openxmlformats.org/officeDocument/2006/relationships/hyperlink" Target="mailto:ssghaier@planet.tn" TargetMode="Externa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T10"/>
  <sheetViews>
    <sheetView showGridLines="0" workbookViewId="0">
      <pane xSplit="3" topLeftCell="D1" activePane="topRight" state="frozen"/>
      <selection pane="topRight" activeCell="C15" sqref="C15"/>
    </sheetView>
  </sheetViews>
  <sheetFormatPr baseColWidth="10" defaultRowHeight="15" x14ac:dyDescent="0.25"/>
  <cols>
    <col min="1" max="1" width="10.7109375" style="72" bestFit="1" customWidth="1"/>
    <col min="2" max="2" width="14" style="73" customWidth="1"/>
    <col min="3" max="3" width="28.42578125" style="73" bestFit="1" customWidth="1"/>
    <col min="4" max="4" width="21.140625" style="73" customWidth="1"/>
    <col min="5" max="5" width="22.28515625" style="107" bestFit="1" customWidth="1"/>
    <col min="6" max="6" width="8.140625" style="73" bestFit="1" customWidth="1"/>
    <col min="7" max="7" width="12.7109375" style="72" bestFit="1" customWidth="1"/>
    <col min="8" max="8" width="12.7109375" style="74" customWidth="1"/>
    <col min="9" max="9" width="7.5703125" style="74" bestFit="1" customWidth="1"/>
    <col min="10" max="11" width="9" style="74" bestFit="1" customWidth="1"/>
    <col min="12" max="12" width="13.140625" style="74" bestFit="1" customWidth="1"/>
    <col min="13" max="13" width="8.85546875" style="74" bestFit="1" customWidth="1"/>
    <col min="14" max="14" width="9" style="74" bestFit="1" customWidth="1"/>
    <col min="15" max="15" width="10.28515625" style="97" bestFit="1" customWidth="1"/>
    <col min="16" max="16" width="11.42578125" style="125"/>
    <col min="17" max="17" width="11.42578125" style="74"/>
  </cols>
  <sheetData>
    <row r="1" spans="1:20" ht="16.5" x14ac:dyDescent="0.25">
      <c r="A1" s="75" t="s">
        <v>128</v>
      </c>
      <c r="B1" s="76" t="s">
        <v>109</v>
      </c>
      <c r="C1" s="76" t="s">
        <v>22</v>
      </c>
      <c r="D1" s="76" t="s">
        <v>5</v>
      </c>
      <c r="E1" s="106" t="s">
        <v>47</v>
      </c>
      <c r="F1" s="76" t="s">
        <v>99</v>
      </c>
      <c r="G1" s="75" t="s">
        <v>98</v>
      </c>
      <c r="H1" s="77" t="s">
        <v>103</v>
      </c>
      <c r="I1" s="77" t="s">
        <v>104</v>
      </c>
      <c r="J1" s="77" t="s">
        <v>105</v>
      </c>
      <c r="K1" s="77" t="s">
        <v>106</v>
      </c>
      <c r="L1" s="77" t="s">
        <v>97</v>
      </c>
      <c r="M1" s="77" t="s">
        <v>45</v>
      </c>
      <c r="N1" s="77" t="s">
        <v>107</v>
      </c>
      <c r="O1" s="77" t="s">
        <v>100</v>
      </c>
      <c r="P1" s="124" t="s">
        <v>102</v>
      </c>
      <c r="Q1" s="77" t="s">
        <v>101</v>
      </c>
    </row>
    <row r="2" spans="1:20" x14ac:dyDescent="0.25">
      <c r="A2" s="72">
        <v>43105</v>
      </c>
      <c r="B2" s="73" t="s">
        <v>151</v>
      </c>
      <c r="C2" s="73" t="s">
        <v>67</v>
      </c>
      <c r="E2" s="107" t="s">
        <v>72</v>
      </c>
      <c r="H2" s="74">
        <v>1650</v>
      </c>
      <c r="I2" s="74">
        <v>214.5</v>
      </c>
      <c r="J2" s="74">
        <v>1864.5</v>
      </c>
      <c r="K2" s="74">
        <v>93.225000000000009</v>
      </c>
      <c r="L2" s="74">
        <v>0.6</v>
      </c>
      <c r="M2" s="74">
        <v>0</v>
      </c>
      <c r="N2" s="74">
        <f>1771.875-1756.1</f>
        <v>15.775000000000091</v>
      </c>
      <c r="O2" s="97" t="s">
        <v>130</v>
      </c>
      <c r="S2" s="122" t="s">
        <v>141</v>
      </c>
      <c r="T2" s="123">
        <f>SUM(H:H)</f>
        <v>23454</v>
      </c>
    </row>
    <row r="3" spans="1:20" x14ac:dyDescent="0.25">
      <c r="A3" s="72">
        <v>43108</v>
      </c>
      <c r="B3" s="73" t="s">
        <v>131</v>
      </c>
      <c r="C3" s="73" t="s">
        <v>157</v>
      </c>
      <c r="E3" s="107" t="s">
        <v>72</v>
      </c>
      <c r="H3" s="74">
        <v>1650</v>
      </c>
      <c r="I3" s="74">
        <v>214.5</v>
      </c>
      <c r="J3" s="74">
        <v>1864.5</v>
      </c>
      <c r="K3" s="74">
        <v>93.225000000000009</v>
      </c>
      <c r="L3" s="74">
        <v>0.6</v>
      </c>
      <c r="M3" s="74">
        <v>0</v>
      </c>
      <c r="N3" s="74">
        <f>1771.875-1756.1</f>
        <v>15.775000000000091</v>
      </c>
      <c r="O3" s="97" t="s">
        <v>130</v>
      </c>
    </row>
    <row r="4" spans="1:20" x14ac:dyDescent="0.25">
      <c r="A4" s="72">
        <v>43108</v>
      </c>
      <c r="B4" s="73" t="s">
        <v>132</v>
      </c>
      <c r="C4" s="73" t="s">
        <v>67</v>
      </c>
      <c r="E4" s="107" t="s">
        <v>72</v>
      </c>
      <c r="H4" s="74">
        <v>3804</v>
      </c>
      <c r="I4" s="74">
        <v>494.52000000000004</v>
      </c>
      <c r="J4" s="74">
        <v>4298.5200000000004</v>
      </c>
      <c r="K4" s="74">
        <v>214.92600000000004</v>
      </c>
      <c r="L4" s="74">
        <v>0.6</v>
      </c>
      <c r="M4" s="74">
        <v>0</v>
      </c>
      <c r="N4" s="74">
        <v>4084.1940000000004</v>
      </c>
      <c r="O4" s="97" t="s">
        <v>130</v>
      </c>
    </row>
    <row r="5" spans="1:20" x14ac:dyDescent="0.25">
      <c r="A5" s="72">
        <v>43108</v>
      </c>
      <c r="B5" s="73" t="s">
        <v>133</v>
      </c>
      <c r="C5" s="73" t="s">
        <v>157</v>
      </c>
      <c r="E5" s="107" t="s">
        <v>72</v>
      </c>
      <c r="H5" s="74">
        <v>3000</v>
      </c>
      <c r="I5" s="74">
        <v>390</v>
      </c>
      <c r="J5" s="74">
        <v>3390</v>
      </c>
      <c r="K5" s="74">
        <v>169.5</v>
      </c>
      <c r="L5" s="74">
        <v>0.6</v>
      </c>
      <c r="M5" s="74">
        <v>0</v>
      </c>
      <c r="N5" s="74">
        <v>3221.1</v>
      </c>
      <c r="O5" s="97" t="s">
        <v>129</v>
      </c>
    </row>
    <row r="6" spans="1:20" x14ac:dyDescent="0.25">
      <c r="A6" s="72">
        <v>43108</v>
      </c>
      <c r="B6" s="73" t="s">
        <v>134</v>
      </c>
      <c r="C6" s="73" t="s">
        <v>145</v>
      </c>
      <c r="E6" s="107" t="s">
        <v>72</v>
      </c>
      <c r="H6" s="74">
        <v>4200</v>
      </c>
      <c r="I6" s="74">
        <v>546</v>
      </c>
      <c r="J6" s="74">
        <v>4746</v>
      </c>
      <c r="K6" s="74">
        <v>237.3</v>
      </c>
      <c r="L6" s="74">
        <v>0.6</v>
      </c>
      <c r="M6" s="74">
        <v>0</v>
      </c>
      <c r="N6" s="74">
        <v>4509.3</v>
      </c>
      <c r="O6" s="97" t="s">
        <v>129</v>
      </c>
    </row>
    <row r="7" spans="1:20" x14ac:dyDescent="0.25">
      <c r="A7" s="72">
        <v>43108</v>
      </c>
      <c r="B7" s="73" t="s">
        <v>136</v>
      </c>
      <c r="C7" s="73" t="s">
        <v>124</v>
      </c>
      <c r="E7" s="107" t="s">
        <v>72</v>
      </c>
      <c r="H7" s="74">
        <f>2100*3</f>
        <v>6300</v>
      </c>
      <c r="I7" s="74">
        <f>273*3</f>
        <v>819</v>
      </c>
      <c r="J7" s="74">
        <f>2373*3</f>
        <v>7119</v>
      </c>
      <c r="K7" s="74">
        <f>118.65*3</f>
        <v>355.95000000000005</v>
      </c>
      <c r="L7" s="74">
        <v>0</v>
      </c>
      <c r="M7" s="74">
        <v>0</v>
      </c>
      <c r="N7" s="74">
        <f>2254.35*3</f>
        <v>6763.0499999999993</v>
      </c>
      <c r="O7" s="97" t="s">
        <v>129</v>
      </c>
    </row>
    <row r="8" spans="1:20" x14ac:dyDescent="0.25">
      <c r="A8" s="72">
        <v>43108</v>
      </c>
      <c r="B8" s="73" t="s">
        <v>137</v>
      </c>
      <c r="C8" s="73" t="s">
        <v>18</v>
      </c>
      <c r="E8" s="107" t="s">
        <v>72</v>
      </c>
      <c r="H8" s="74">
        <v>750</v>
      </c>
      <c r="I8" s="74">
        <v>97.5</v>
      </c>
      <c r="J8" s="74">
        <v>847.5</v>
      </c>
      <c r="K8" s="74">
        <v>42.375</v>
      </c>
      <c r="L8" s="74">
        <v>0.6</v>
      </c>
      <c r="M8" s="74">
        <v>0</v>
      </c>
      <c r="N8" s="74">
        <v>805.125</v>
      </c>
      <c r="O8" s="97" t="s">
        <v>130</v>
      </c>
    </row>
    <row r="9" spans="1:20" x14ac:dyDescent="0.25">
      <c r="A9" s="72">
        <v>43108</v>
      </c>
      <c r="B9" s="73" t="s">
        <v>138</v>
      </c>
      <c r="C9" s="73" t="s">
        <v>123</v>
      </c>
      <c r="E9" s="107" t="s">
        <v>72</v>
      </c>
      <c r="H9" s="74">
        <v>1800</v>
      </c>
      <c r="I9" s="74">
        <v>234</v>
      </c>
      <c r="J9" s="74">
        <v>2034</v>
      </c>
      <c r="K9" s="74">
        <v>101.7</v>
      </c>
      <c r="L9" s="74">
        <v>0.6</v>
      </c>
      <c r="M9" s="74">
        <v>0</v>
      </c>
      <c r="N9" s="74">
        <v>1932.8999999999999</v>
      </c>
      <c r="O9" s="97" t="s">
        <v>130</v>
      </c>
    </row>
    <row r="10" spans="1:20" x14ac:dyDescent="0.25">
      <c r="A10" s="72">
        <v>43108</v>
      </c>
      <c r="B10" s="73" t="s">
        <v>139</v>
      </c>
      <c r="C10" s="73" t="s">
        <v>158</v>
      </c>
      <c r="E10" s="107" t="s">
        <v>72</v>
      </c>
      <c r="H10" s="74">
        <v>300</v>
      </c>
      <c r="I10" s="74">
        <v>39</v>
      </c>
      <c r="J10" s="74">
        <v>339</v>
      </c>
      <c r="K10" s="74">
        <v>16.95</v>
      </c>
      <c r="L10" s="74">
        <v>0.6</v>
      </c>
      <c r="M10" s="74">
        <v>0</v>
      </c>
      <c r="N10" s="74">
        <v>322.65000000000003</v>
      </c>
      <c r="O10" s="97" t="s">
        <v>130</v>
      </c>
    </row>
  </sheetData>
  <conditionalFormatting sqref="O2:O10">
    <cfRule type="containsText" dxfId="79" priority="3" operator="containsText" text="NON">
      <formula>NOT(ISERROR(SEARCH("NON",O2)))</formula>
    </cfRule>
    <cfRule type="notContainsText" dxfId="78" priority="4" operator="notContains" text="non">
      <formula>ISERROR(SEARCH("non",O2))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Données!$A$2:$A$3</xm:f>
          </x14:formula1>
          <xm:sqref>O2:O10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K53"/>
  <sheetViews>
    <sheetView showGridLines="0" topLeftCell="A7" zoomScaleNormal="100" zoomScaleSheetLayoutView="100" workbookViewId="0">
      <selection activeCell="D9" sqref="D9"/>
    </sheetView>
  </sheetViews>
  <sheetFormatPr baseColWidth="10" defaultColWidth="9.140625" defaultRowHeight="15" x14ac:dyDescent="0.25"/>
  <cols>
    <col min="1" max="1" width="24.28515625" style="23" customWidth="1"/>
    <col min="2" max="2" width="21" customWidth="1"/>
    <col min="3" max="3" width="29.42578125" customWidth="1"/>
    <col min="4" max="4" width="34.42578125" customWidth="1"/>
    <col min="5" max="5" width="28" customWidth="1"/>
    <col min="6" max="6" width="10" customWidth="1"/>
    <col min="7" max="7" width="3.5703125" customWidth="1"/>
    <col min="9" max="9" width="7" customWidth="1"/>
    <col min="10" max="10" width="5.42578125" customWidth="1"/>
    <col min="11" max="11" width="4.28515625" customWidth="1"/>
    <col min="258" max="258" width="13" customWidth="1"/>
    <col min="259" max="259" width="21" customWidth="1"/>
    <col min="260" max="260" width="23.28515625" customWidth="1"/>
    <col min="261" max="261" width="27.140625" customWidth="1"/>
    <col min="262" max="262" width="29" customWidth="1"/>
    <col min="263" max="263" width="11" customWidth="1"/>
    <col min="514" max="514" width="13" customWidth="1"/>
    <col min="515" max="515" width="21" customWidth="1"/>
    <col min="516" max="516" width="23.28515625" customWidth="1"/>
    <col min="517" max="517" width="27.140625" customWidth="1"/>
    <col min="518" max="518" width="29" customWidth="1"/>
    <col min="519" max="519" width="11" customWidth="1"/>
    <col min="770" max="770" width="13" customWidth="1"/>
    <col min="771" max="771" width="21" customWidth="1"/>
    <col min="772" max="772" width="23.28515625" customWidth="1"/>
    <col min="773" max="773" width="27.140625" customWidth="1"/>
    <col min="774" max="774" width="29" customWidth="1"/>
    <col min="775" max="775" width="11" customWidth="1"/>
    <col min="1026" max="1026" width="13" customWidth="1"/>
    <col min="1027" max="1027" width="21" customWidth="1"/>
    <col min="1028" max="1028" width="23.28515625" customWidth="1"/>
    <col min="1029" max="1029" width="27.140625" customWidth="1"/>
    <col min="1030" max="1030" width="29" customWidth="1"/>
    <col min="1031" max="1031" width="11" customWidth="1"/>
    <col min="1282" max="1282" width="13" customWidth="1"/>
    <col min="1283" max="1283" width="21" customWidth="1"/>
    <col min="1284" max="1284" width="23.28515625" customWidth="1"/>
    <col min="1285" max="1285" width="27.140625" customWidth="1"/>
    <col min="1286" max="1286" width="29" customWidth="1"/>
    <col min="1287" max="1287" width="11" customWidth="1"/>
    <col min="1538" max="1538" width="13" customWidth="1"/>
    <col min="1539" max="1539" width="21" customWidth="1"/>
    <col min="1540" max="1540" width="23.28515625" customWidth="1"/>
    <col min="1541" max="1541" width="27.140625" customWidth="1"/>
    <col min="1542" max="1542" width="29" customWidth="1"/>
    <col min="1543" max="1543" width="11" customWidth="1"/>
    <col min="1794" max="1794" width="13" customWidth="1"/>
    <col min="1795" max="1795" width="21" customWidth="1"/>
    <col min="1796" max="1796" width="23.28515625" customWidth="1"/>
    <col min="1797" max="1797" width="27.140625" customWidth="1"/>
    <col min="1798" max="1798" width="29" customWidth="1"/>
    <col min="1799" max="1799" width="11" customWidth="1"/>
    <col min="2050" max="2050" width="13" customWidth="1"/>
    <col min="2051" max="2051" width="21" customWidth="1"/>
    <col min="2052" max="2052" width="23.28515625" customWidth="1"/>
    <col min="2053" max="2053" width="27.140625" customWidth="1"/>
    <col min="2054" max="2054" width="29" customWidth="1"/>
    <col min="2055" max="2055" width="11" customWidth="1"/>
    <col min="2306" max="2306" width="13" customWidth="1"/>
    <col min="2307" max="2307" width="21" customWidth="1"/>
    <col min="2308" max="2308" width="23.28515625" customWidth="1"/>
    <col min="2309" max="2309" width="27.140625" customWidth="1"/>
    <col min="2310" max="2310" width="29" customWidth="1"/>
    <col min="2311" max="2311" width="11" customWidth="1"/>
    <col min="2562" max="2562" width="13" customWidth="1"/>
    <col min="2563" max="2563" width="21" customWidth="1"/>
    <col min="2564" max="2564" width="23.28515625" customWidth="1"/>
    <col min="2565" max="2565" width="27.140625" customWidth="1"/>
    <col min="2566" max="2566" width="29" customWidth="1"/>
    <col min="2567" max="2567" width="11" customWidth="1"/>
    <col min="2818" max="2818" width="13" customWidth="1"/>
    <col min="2819" max="2819" width="21" customWidth="1"/>
    <col min="2820" max="2820" width="23.28515625" customWidth="1"/>
    <col min="2821" max="2821" width="27.140625" customWidth="1"/>
    <col min="2822" max="2822" width="29" customWidth="1"/>
    <col min="2823" max="2823" width="11" customWidth="1"/>
    <col min="3074" max="3074" width="13" customWidth="1"/>
    <col min="3075" max="3075" width="21" customWidth="1"/>
    <col min="3076" max="3076" width="23.28515625" customWidth="1"/>
    <col min="3077" max="3077" width="27.140625" customWidth="1"/>
    <col min="3078" max="3078" width="29" customWidth="1"/>
    <col min="3079" max="3079" width="11" customWidth="1"/>
    <col min="3330" max="3330" width="13" customWidth="1"/>
    <col min="3331" max="3331" width="21" customWidth="1"/>
    <col min="3332" max="3332" width="23.28515625" customWidth="1"/>
    <col min="3333" max="3333" width="27.140625" customWidth="1"/>
    <col min="3334" max="3334" width="29" customWidth="1"/>
    <col min="3335" max="3335" width="11" customWidth="1"/>
    <col min="3586" max="3586" width="13" customWidth="1"/>
    <col min="3587" max="3587" width="21" customWidth="1"/>
    <col min="3588" max="3588" width="23.28515625" customWidth="1"/>
    <col min="3589" max="3589" width="27.140625" customWidth="1"/>
    <col min="3590" max="3590" width="29" customWidth="1"/>
    <col min="3591" max="3591" width="11" customWidth="1"/>
    <col min="3842" max="3842" width="13" customWidth="1"/>
    <col min="3843" max="3843" width="21" customWidth="1"/>
    <col min="3844" max="3844" width="23.28515625" customWidth="1"/>
    <col min="3845" max="3845" width="27.140625" customWidth="1"/>
    <col min="3846" max="3846" width="29" customWidth="1"/>
    <col min="3847" max="3847" width="11" customWidth="1"/>
    <col min="4098" max="4098" width="13" customWidth="1"/>
    <col min="4099" max="4099" width="21" customWidth="1"/>
    <col min="4100" max="4100" width="23.28515625" customWidth="1"/>
    <col min="4101" max="4101" width="27.140625" customWidth="1"/>
    <col min="4102" max="4102" width="29" customWidth="1"/>
    <col min="4103" max="4103" width="11" customWidth="1"/>
    <col min="4354" max="4354" width="13" customWidth="1"/>
    <col min="4355" max="4355" width="21" customWidth="1"/>
    <col min="4356" max="4356" width="23.28515625" customWidth="1"/>
    <col min="4357" max="4357" width="27.140625" customWidth="1"/>
    <col min="4358" max="4358" width="29" customWidth="1"/>
    <col min="4359" max="4359" width="11" customWidth="1"/>
    <col min="4610" max="4610" width="13" customWidth="1"/>
    <col min="4611" max="4611" width="21" customWidth="1"/>
    <col min="4612" max="4612" width="23.28515625" customWidth="1"/>
    <col min="4613" max="4613" width="27.140625" customWidth="1"/>
    <col min="4614" max="4614" width="29" customWidth="1"/>
    <col min="4615" max="4615" width="11" customWidth="1"/>
    <col min="4866" max="4866" width="13" customWidth="1"/>
    <col min="4867" max="4867" width="21" customWidth="1"/>
    <col min="4868" max="4868" width="23.28515625" customWidth="1"/>
    <col min="4869" max="4869" width="27.140625" customWidth="1"/>
    <col min="4870" max="4870" width="29" customWidth="1"/>
    <col min="4871" max="4871" width="11" customWidth="1"/>
    <col min="5122" max="5122" width="13" customWidth="1"/>
    <col min="5123" max="5123" width="21" customWidth="1"/>
    <col min="5124" max="5124" width="23.28515625" customWidth="1"/>
    <col min="5125" max="5125" width="27.140625" customWidth="1"/>
    <col min="5126" max="5126" width="29" customWidth="1"/>
    <col min="5127" max="5127" width="11" customWidth="1"/>
    <col min="5378" max="5378" width="13" customWidth="1"/>
    <col min="5379" max="5379" width="21" customWidth="1"/>
    <col min="5380" max="5380" width="23.28515625" customWidth="1"/>
    <col min="5381" max="5381" width="27.140625" customWidth="1"/>
    <col min="5382" max="5382" width="29" customWidth="1"/>
    <col min="5383" max="5383" width="11" customWidth="1"/>
    <col min="5634" max="5634" width="13" customWidth="1"/>
    <col min="5635" max="5635" width="21" customWidth="1"/>
    <col min="5636" max="5636" width="23.28515625" customWidth="1"/>
    <col min="5637" max="5637" width="27.140625" customWidth="1"/>
    <col min="5638" max="5638" width="29" customWidth="1"/>
    <col min="5639" max="5639" width="11" customWidth="1"/>
    <col min="5890" max="5890" width="13" customWidth="1"/>
    <col min="5891" max="5891" width="21" customWidth="1"/>
    <col min="5892" max="5892" width="23.28515625" customWidth="1"/>
    <col min="5893" max="5893" width="27.140625" customWidth="1"/>
    <col min="5894" max="5894" width="29" customWidth="1"/>
    <col min="5895" max="5895" width="11" customWidth="1"/>
    <col min="6146" max="6146" width="13" customWidth="1"/>
    <col min="6147" max="6147" width="21" customWidth="1"/>
    <col min="6148" max="6148" width="23.28515625" customWidth="1"/>
    <col min="6149" max="6149" width="27.140625" customWidth="1"/>
    <col min="6150" max="6150" width="29" customWidth="1"/>
    <col min="6151" max="6151" width="11" customWidth="1"/>
    <col min="6402" max="6402" width="13" customWidth="1"/>
    <col min="6403" max="6403" width="21" customWidth="1"/>
    <col min="6404" max="6404" width="23.28515625" customWidth="1"/>
    <col min="6405" max="6405" width="27.140625" customWidth="1"/>
    <col min="6406" max="6406" width="29" customWidth="1"/>
    <col min="6407" max="6407" width="11" customWidth="1"/>
    <col min="6658" max="6658" width="13" customWidth="1"/>
    <col min="6659" max="6659" width="21" customWidth="1"/>
    <col min="6660" max="6660" width="23.28515625" customWidth="1"/>
    <col min="6661" max="6661" width="27.140625" customWidth="1"/>
    <col min="6662" max="6662" width="29" customWidth="1"/>
    <col min="6663" max="6663" width="11" customWidth="1"/>
    <col min="6914" max="6914" width="13" customWidth="1"/>
    <col min="6915" max="6915" width="21" customWidth="1"/>
    <col min="6916" max="6916" width="23.28515625" customWidth="1"/>
    <col min="6917" max="6917" width="27.140625" customWidth="1"/>
    <col min="6918" max="6918" width="29" customWidth="1"/>
    <col min="6919" max="6919" width="11" customWidth="1"/>
    <col min="7170" max="7170" width="13" customWidth="1"/>
    <col min="7171" max="7171" width="21" customWidth="1"/>
    <col min="7172" max="7172" width="23.28515625" customWidth="1"/>
    <col min="7173" max="7173" width="27.140625" customWidth="1"/>
    <col min="7174" max="7174" width="29" customWidth="1"/>
    <col min="7175" max="7175" width="11" customWidth="1"/>
    <col min="7426" max="7426" width="13" customWidth="1"/>
    <col min="7427" max="7427" width="21" customWidth="1"/>
    <col min="7428" max="7428" width="23.28515625" customWidth="1"/>
    <col min="7429" max="7429" width="27.140625" customWidth="1"/>
    <col min="7430" max="7430" width="29" customWidth="1"/>
    <col min="7431" max="7431" width="11" customWidth="1"/>
    <col min="7682" max="7682" width="13" customWidth="1"/>
    <col min="7683" max="7683" width="21" customWidth="1"/>
    <col min="7684" max="7684" width="23.28515625" customWidth="1"/>
    <col min="7685" max="7685" width="27.140625" customWidth="1"/>
    <col min="7686" max="7686" width="29" customWidth="1"/>
    <col min="7687" max="7687" width="11" customWidth="1"/>
    <col min="7938" max="7938" width="13" customWidth="1"/>
    <col min="7939" max="7939" width="21" customWidth="1"/>
    <col min="7940" max="7940" width="23.28515625" customWidth="1"/>
    <col min="7941" max="7941" width="27.140625" customWidth="1"/>
    <col min="7942" max="7942" width="29" customWidth="1"/>
    <col min="7943" max="7943" width="11" customWidth="1"/>
    <col min="8194" max="8194" width="13" customWidth="1"/>
    <col min="8195" max="8195" width="21" customWidth="1"/>
    <col min="8196" max="8196" width="23.28515625" customWidth="1"/>
    <col min="8197" max="8197" width="27.140625" customWidth="1"/>
    <col min="8198" max="8198" width="29" customWidth="1"/>
    <col min="8199" max="8199" width="11" customWidth="1"/>
    <col min="8450" max="8450" width="13" customWidth="1"/>
    <col min="8451" max="8451" width="21" customWidth="1"/>
    <col min="8452" max="8452" width="23.28515625" customWidth="1"/>
    <col min="8453" max="8453" width="27.140625" customWidth="1"/>
    <col min="8454" max="8454" width="29" customWidth="1"/>
    <col min="8455" max="8455" width="11" customWidth="1"/>
    <col min="8706" max="8706" width="13" customWidth="1"/>
    <col min="8707" max="8707" width="21" customWidth="1"/>
    <col min="8708" max="8708" width="23.28515625" customWidth="1"/>
    <col min="8709" max="8709" width="27.140625" customWidth="1"/>
    <col min="8710" max="8710" width="29" customWidth="1"/>
    <col min="8711" max="8711" width="11" customWidth="1"/>
    <col min="8962" max="8962" width="13" customWidth="1"/>
    <col min="8963" max="8963" width="21" customWidth="1"/>
    <col min="8964" max="8964" width="23.28515625" customWidth="1"/>
    <col min="8965" max="8965" width="27.140625" customWidth="1"/>
    <col min="8966" max="8966" width="29" customWidth="1"/>
    <col min="8967" max="8967" width="11" customWidth="1"/>
    <col min="9218" max="9218" width="13" customWidth="1"/>
    <col min="9219" max="9219" width="21" customWidth="1"/>
    <col min="9220" max="9220" width="23.28515625" customWidth="1"/>
    <col min="9221" max="9221" width="27.140625" customWidth="1"/>
    <col min="9222" max="9222" width="29" customWidth="1"/>
    <col min="9223" max="9223" width="11" customWidth="1"/>
    <col min="9474" max="9474" width="13" customWidth="1"/>
    <col min="9475" max="9475" width="21" customWidth="1"/>
    <col min="9476" max="9476" width="23.28515625" customWidth="1"/>
    <col min="9477" max="9477" width="27.140625" customWidth="1"/>
    <col min="9478" max="9478" width="29" customWidth="1"/>
    <col min="9479" max="9479" width="11" customWidth="1"/>
    <col min="9730" max="9730" width="13" customWidth="1"/>
    <col min="9731" max="9731" width="21" customWidth="1"/>
    <col min="9732" max="9732" width="23.28515625" customWidth="1"/>
    <col min="9733" max="9733" width="27.140625" customWidth="1"/>
    <col min="9734" max="9734" width="29" customWidth="1"/>
    <col min="9735" max="9735" width="11" customWidth="1"/>
    <col min="9986" max="9986" width="13" customWidth="1"/>
    <col min="9987" max="9987" width="21" customWidth="1"/>
    <col min="9988" max="9988" width="23.28515625" customWidth="1"/>
    <col min="9989" max="9989" width="27.140625" customWidth="1"/>
    <col min="9990" max="9990" width="29" customWidth="1"/>
    <col min="9991" max="9991" width="11" customWidth="1"/>
    <col min="10242" max="10242" width="13" customWidth="1"/>
    <col min="10243" max="10243" width="21" customWidth="1"/>
    <col min="10244" max="10244" width="23.28515625" customWidth="1"/>
    <col min="10245" max="10245" width="27.140625" customWidth="1"/>
    <col min="10246" max="10246" width="29" customWidth="1"/>
    <col min="10247" max="10247" width="11" customWidth="1"/>
    <col min="10498" max="10498" width="13" customWidth="1"/>
    <col min="10499" max="10499" width="21" customWidth="1"/>
    <col min="10500" max="10500" width="23.28515625" customWidth="1"/>
    <col min="10501" max="10501" width="27.140625" customWidth="1"/>
    <col min="10502" max="10502" width="29" customWidth="1"/>
    <col min="10503" max="10503" width="11" customWidth="1"/>
    <col min="10754" max="10754" width="13" customWidth="1"/>
    <col min="10755" max="10755" width="21" customWidth="1"/>
    <col min="10756" max="10756" width="23.28515625" customWidth="1"/>
    <col min="10757" max="10757" width="27.140625" customWidth="1"/>
    <col min="10758" max="10758" width="29" customWidth="1"/>
    <col min="10759" max="10759" width="11" customWidth="1"/>
    <col min="11010" max="11010" width="13" customWidth="1"/>
    <col min="11011" max="11011" width="21" customWidth="1"/>
    <col min="11012" max="11012" width="23.28515625" customWidth="1"/>
    <col min="11013" max="11013" width="27.140625" customWidth="1"/>
    <col min="11014" max="11014" width="29" customWidth="1"/>
    <col min="11015" max="11015" width="11" customWidth="1"/>
    <col min="11266" max="11266" width="13" customWidth="1"/>
    <col min="11267" max="11267" width="21" customWidth="1"/>
    <col min="11268" max="11268" width="23.28515625" customWidth="1"/>
    <col min="11269" max="11269" width="27.140625" customWidth="1"/>
    <col min="11270" max="11270" width="29" customWidth="1"/>
    <col min="11271" max="11271" width="11" customWidth="1"/>
    <col min="11522" max="11522" width="13" customWidth="1"/>
    <col min="11523" max="11523" width="21" customWidth="1"/>
    <col min="11524" max="11524" width="23.28515625" customWidth="1"/>
    <col min="11525" max="11525" width="27.140625" customWidth="1"/>
    <col min="11526" max="11526" width="29" customWidth="1"/>
    <col min="11527" max="11527" width="11" customWidth="1"/>
    <col min="11778" max="11778" width="13" customWidth="1"/>
    <col min="11779" max="11779" width="21" customWidth="1"/>
    <col min="11780" max="11780" width="23.28515625" customWidth="1"/>
    <col min="11781" max="11781" width="27.140625" customWidth="1"/>
    <col min="11782" max="11782" width="29" customWidth="1"/>
    <col min="11783" max="11783" width="11" customWidth="1"/>
    <col min="12034" max="12034" width="13" customWidth="1"/>
    <col min="12035" max="12035" width="21" customWidth="1"/>
    <col min="12036" max="12036" width="23.28515625" customWidth="1"/>
    <col min="12037" max="12037" width="27.140625" customWidth="1"/>
    <col min="12038" max="12038" width="29" customWidth="1"/>
    <col min="12039" max="12039" width="11" customWidth="1"/>
    <col min="12290" max="12290" width="13" customWidth="1"/>
    <col min="12291" max="12291" width="21" customWidth="1"/>
    <col min="12292" max="12292" width="23.28515625" customWidth="1"/>
    <col min="12293" max="12293" width="27.140625" customWidth="1"/>
    <col min="12294" max="12294" width="29" customWidth="1"/>
    <col min="12295" max="12295" width="11" customWidth="1"/>
    <col min="12546" max="12546" width="13" customWidth="1"/>
    <col min="12547" max="12547" width="21" customWidth="1"/>
    <col min="12548" max="12548" width="23.28515625" customWidth="1"/>
    <col min="12549" max="12549" width="27.140625" customWidth="1"/>
    <col min="12550" max="12550" width="29" customWidth="1"/>
    <col min="12551" max="12551" width="11" customWidth="1"/>
    <col min="12802" max="12802" width="13" customWidth="1"/>
    <col min="12803" max="12803" width="21" customWidth="1"/>
    <col min="12804" max="12804" width="23.28515625" customWidth="1"/>
    <col min="12805" max="12805" width="27.140625" customWidth="1"/>
    <col min="12806" max="12806" width="29" customWidth="1"/>
    <col min="12807" max="12807" width="11" customWidth="1"/>
    <col min="13058" max="13058" width="13" customWidth="1"/>
    <col min="13059" max="13059" width="21" customWidth="1"/>
    <col min="13060" max="13060" width="23.28515625" customWidth="1"/>
    <col min="13061" max="13061" width="27.140625" customWidth="1"/>
    <col min="13062" max="13062" width="29" customWidth="1"/>
    <col min="13063" max="13063" width="11" customWidth="1"/>
    <col min="13314" max="13314" width="13" customWidth="1"/>
    <col min="13315" max="13315" width="21" customWidth="1"/>
    <col min="13316" max="13316" width="23.28515625" customWidth="1"/>
    <col min="13317" max="13317" width="27.140625" customWidth="1"/>
    <col min="13318" max="13318" width="29" customWidth="1"/>
    <col min="13319" max="13319" width="11" customWidth="1"/>
    <col min="13570" max="13570" width="13" customWidth="1"/>
    <col min="13571" max="13571" width="21" customWidth="1"/>
    <col min="13572" max="13572" width="23.28515625" customWidth="1"/>
    <col min="13573" max="13573" width="27.140625" customWidth="1"/>
    <col min="13574" max="13574" width="29" customWidth="1"/>
    <col min="13575" max="13575" width="11" customWidth="1"/>
    <col min="13826" max="13826" width="13" customWidth="1"/>
    <col min="13827" max="13827" width="21" customWidth="1"/>
    <col min="13828" max="13828" width="23.28515625" customWidth="1"/>
    <col min="13829" max="13829" width="27.140625" customWidth="1"/>
    <col min="13830" max="13830" width="29" customWidth="1"/>
    <col min="13831" max="13831" width="11" customWidth="1"/>
    <col min="14082" max="14082" width="13" customWidth="1"/>
    <col min="14083" max="14083" width="21" customWidth="1"/>
    <col min="14084" max="14084" width="23.28515625" customWidth="1"/>
    <col min="14085" max="14085" width="27.140625" customWidth="1"/>
    <col min="14086" max="14086" width="29" customWidth="1"/>
    <col min="14087" max="14087" width="11" customWidth="1"/>
    <col min="14338" max="14338" width="13" customWidth="1"/>
    <col min="14339" max="14339" width="21" customWidth="1"/>
    <col min="14340" max="14340" width="23.28515625" customWidth="1"/>
    <col min="14341" max="14341" width="27.140625" customWidth="1"/>
    <col min="14342" max="14342" width="29" customWidth="1"/>
    <col min="14343" max="14343" width="11" customWidth="1"/>
    <col min="14594" max="14594" width="13" customWidth="1"/>
    <col min="14595" max="14595" width="21" customWidth="1"/>
    <col min="14596" max="14596" width="23.28515625" customWidth="1"/>
    <col min="14597" max="14597" width="27.140625" customWidth="1"/>
    <col min="14598" max="14598" width="29" customWidth="1"/>
    <col min="14599" max="14599" width="11" customWidth="1"/>
    <col min="14850" max="14850" width="13" customWidth="1"/>
    <col min="14851" max="14851" width="21" customWidth="1"/>
    <col min="14852" max="14852" width="23.28515625" customWidth="1"/>
    <col min="14853" max="14853" width="27.140625" customWidth="1"/>
    <col min="14854" max="14854" width="29" customWidth="1"/>
    <col min="14855" max="14855" width="11" customWidth="1"/>
    <col min="15106" max="15106" width="13" customWidth="1"/>
    <col min="15107" max="15107" width="21" customWidth="1"/>
    <col min="15108" max="15108" width="23.28515625" customWidth="1"/>
    <col min="15109" max="15109" width="27.140625" customWidth="1"/>
    <col min="15110" max="15110" width="29" customWidth="1"/>
    <col min="15111" max="15111" width="11" customWidth="1"/>
    <col min="15362" max="15362" width="13" customWidth="1"/>
    <col min="15363" max="15363" width="21" customWidth="1"/>
    <col min="15364" max="15364" width="23.28515625" customWidth="1"/>
    <col min="15365" max="15365" width="27.140625" customWidth="1"/>
    <col min="15366" max="15366" width="29" customWidth="1"/>
    <col min="15367" max="15367" width="11" customWidth="1"/>
    <col min="15618" max="15618" width="13" customWidth="1"/>
    <col min="15619" max="15619" width="21" customWidth="1"/>
    <col min="15620" max="15620" width="23.28515625" customWidth="1"/>
    <col min="15621" max="15621" width="27.140625" customWidth="1"/>
    <col min="15622" max="15622" width="29" customWidth="1"/>
    <col min="15623" max="15623" width="11" customWidth="1"/>
    <col min="15874" max="15874" width="13" customWidth="1"/>
    <col min="15875" max="15875" width="21" customWidth="1"/>
    <col min="15876" max="15876" width="23.28515625" customWidth="1"/>
    <col min="15877" max="15877" width="27.140625" customWidth="1"/>
    <col min="15878" max="15878" width="29" customWidth="1"/>
    <col min="15879" max="15879" width="11" customWidth="1"/>
    <col min="16130" max="16130" width="13" customWidth="1"/>
    <col min="16131" max="16131" width="21" customWidth="1"/>
    <col min="16132" max="16132" width="23.28515625" customWidth="1"/>
    <col min="16133" max="16133" width="27.140625" customWidth="1"/>
    <col min="16134" max="16134" width="29" customWidth="1"/>
    <col min="16135" max="16135" width="11" customWidth="1"/>
  </cols>
  <sheetData>
    <row r="1" spans="1:11" ht="26.25" x14ac:dyDescent="0.25">
      <c r="B1" s="156"/>
      <c r="C1" s="156"/>
      <c r="D1" s="156"/>
      <c r="E1" s="156"/>
      <c r="F1" s="134"/>
      <c r="G1" s="144"/>
      <c r="H1" s="19"/>
      <c r="I1" s="19"/>
      <c r="J1" s="19"/>
      <c r="K1" s="19"/>
    </row>
    <row r="2" spans="1:11" x14ac:dyDescent="0.25">
      <c r="C2" s="158"/>
      <c r="D2" s="158"/>
      <c r="E2" s="158"/>
      <c r="G2" s="19"/>
      <c r="H2" s="19"/>
      <c r="I2" s="19"/>
      <c r="J2" s="19"/>
      <c r="K2" s="19"/>
    </row>
    <row r="3" spans="1:11" x14ac:dyDescent="0.25">
      <c r="A3" s="128"/>
      <c r="B3" s="117"/>
      <c r="C3" s="158"/>
      <c r="D3" s="158"/>
      <c r="E3" s="158"/>
      <c r="F3" s="117"/>
      <c r="G3" s="19"/>
      <c r="H3" s="19"/>
      <c r="I3" s="19"/>
      <c r="J3" s="19"/>
      <c r="K3" s="19"/>
    </row>
    <row r="4" spans="1:11" x14ac:dyDescent="0.25">
      <c r="A4" s="128"/>
      <c r="B4" s="117"/>
      <c r="C4" s="117"/>
      <c r="D4" s="117"/>
      <c r="G4" s="19"/>
      <c r="H4" s="19"/>
      <c r="I4" s="19"/>
      <c r="J4" s="19"/>
      <c r="K4" s="19"/>
    </row>
    <row r="5" spans="1:11" s="1" customFormat="1" ht="70.5" customHeight="1" x14ac:dyDescent="0.25">
      <c r="A5" s="159" t="s">
        <v>0</v>
      </c>
      <c r="B5" s="159"/>
      <c r="C5" s="159"/>
      <c r="D5" s="159"/>
      <c r="E5" s="159"/>
      <c r="G5" s="20"/>
      <c r="H5" s="20"/>
      <c r="I5" s="20"/>
      <c r="J5" s="20"/>
      <c r="K5" s="20"/>
    </row>
    <row r="6" spans="1:11" ht="20.25" customHeight="1" x14ac:dyDescent="0.25">
      <c r="A6" s="132"/>
      <c r="B6" s="115"/>
      <c r="C6" s="115"/>
      <c r="D6" s="115"/>
      <c r="E6" s="115"/>
      <c r="G6" s="19"/>
      <c r="H6" s="19"/>
      <c r="I6" s="19"/>
      <c r="J6" s="19"/>
      <c r="K6" s="19"/>
    </row>
    <row r="7" spans="1:11" ht="20.25" customHeight="1" x14ac:dyDescent="0.4">
      <c r="B7" s="2"/>
      <c r="C7" s="135" t="s">
        <v>1</v>
      </c>
      <c r="D7" s="137"/>
      <c r="E7" s="138"/>
      <c r="G7" s="19"/>
      <c r="H7" s="19"/>
      <c r="I7" s="19"/>
      <c r="J7" s="19"/>
      <c r="K7" s="19"/>
    </row>
    <row r="8" spans="1:11" ht="20.25" customHeight="1" x14ac:dyDescent="0.3">
      <c r="B8" s="3"/>
      <c r="C8" s="135" t="s">
        <v>2</v>
      </c>
      <c r="D8" s="21" t="str">
        <f>IF(D7="","Attente date facture",+CONCATENATE("F",TEXT(YEAR(D7),"0000"),"-",Données!B2))</f>
        <v>Attente date facture</v>
      </c>
      <c r="E8" s="138"/>
      <c r="G8" s="19"/>
      <c r="H8" s="19"/>
      <c r="I8" s="19"/>
      <c r="J8" s="19"/>
      <c r="K8" s="19"/>
    </row>
    <row r="9" spans="1:11" ht="20.25" customHeight="1" x14ac:dyDescent="0.3">
      <c r="B9" s="4"/>
      <c r="C9" s="136" t="s">
        <v>3</v>
      </c>
      <c r="D9" s="21" t="s">
        <v>145</v>
      </c>
      <c r="E9" s="138"/>
      <c r="G9" s="19"/>
      <c r="H9" s="19"/>
      <c r="I9" s="19"/>
      <c r="J9" s="19"/>
      <c r="K9" s="19"/>
    </row>
    <row r="10" spans="1:11" ht="20.25" customHeight="1" x14ac:dyDescent="0.3">
      <c r="C10" s="136" t="s">
        <v>4</v>
      </c>
      <c r="D10" s="157">
        <f>IFERROR(+VLOOKUP(D9,Tableau1[#All],6,0),"")</f>
        <v>0</v>
      </c>
      <c r="E10" s="157"/>
      <c r="G10" s="19"/>
      <c r="H10" s="19"/>
      <c r="I10" s="19"/>
      <c r="J10" s="19"/>
      <c r="K10" s="19"/>
    </row>
    <row r="11" spans="1:11" ht="20.25" customHeight="1" x14ac:dyDescent="0.3">
      <c r="B11" s="5"/>
      <c r="C11" s="136" t="s">
        <v>5</v>
      </c>
      <c r="D11" s="157" t="str">
        <f>IFERROR(+VLOOKUP(D9,Tableau1[#All],3,0),"")</f>
        <v>Y</v>
      </c>
      <c r="E11" s="157"/>
      <c r="G11" s="19"/>
      <c r="H11" s="19"/>
      <c r="I11" s="19"/>
      <c r="J11" s="19"/>
      <c r="K11" s="19"/>
    </row>
    <row r="12" spans="1:11" ht="20.25" customHeight="1" x14ac:dyDescent="0.3">
      <c r="B12" s="5"/>
      <c r="C12" s="108" t="s">
        <v>47</v>
      </c>
      <c r="D12" s="139" t="str">
        <f>+IFERROR(IF(VLOOKUP(D9,CLIENT!A1:L10,4,0)=0," ",VLOOKUP(D9,CLIENT!A1:L10,4,0)),"")</f>
        <v xml:space="preserve"> </v>
      </c>
      <c r="E12" s="138"/>
      <c r="G12" s="19"/>
      <c r="H12" s="19"/>
      <c r="I12" s="19"/>
      <c r="J12" s="19"/>
      <c r="K12" s="19"/>
    </row>
    <row r="13" spans="1:11" ht="20.25" customHeight="1" x14ac:dyDescent="0.3">
      <c r="B13" s="5"/>
      <c r="C13" s="108" t="s">
        <v>46</v>
      </c>
      <c r="D13" s="21"/>
      <c r="E13" s="138"/>
      <c r="G13" s="19"/>
      <c r="H13" s="19"/>
      <c r="I13" s="19"/>
      <c r="J13" s="19"/>
      <c r="K13" s="19"/>
    </row>
    <row r="14" spans="1:11" ht="18.75" x14ac:dyDescent="0.3">
      <c r="B14" s="5"/>
      <c r="C14" s="108" t="s">
        <v>48</v>
      </c>
      <c r="D14" s="140" t="str">
        <f>+IFERROR(IF(VLOOKUP(D9,CLIENT!A3:L10,5,0)=0," ",VLOOKUP(D9,CLIENT!A3:L10,5,0)),"")</f>
        <v xml:space="preserve"> </v>
      </c>
      <c r="E14" s="138"/>
      <c r="G14" s="19"/>
      <c r="H14" s="19"/>
      <c r="I14" s="19"/>
      <c r="J14" s="19"/>
      <c r="K14" s="19"/>
    </row>
    <row r="15" spans="1:11" ht="18.75" x14ac:dyDescent="0.3">
      <c r="D15" s="6"/>
      <c r="E15" s="21"/>
      <c r="G15" s="19"/>
      <c r="H15" s="19"/>
      <c r="I15" s="19"/>
      <c r="J15" s="19"/>
      <c r="K15" s="19"/>
    </row>
    <row r="16" spans="1:11" ht="12.75" customHeight="1" x14ac:dyDescent="0.25">
      <c r="C16" s="6"/>
      <c r="D16" s="6"/>
      <c r="E16" s="22"/>
      <c r="G16" s="19"/>
      <c r="H16" s="19"/>
      <c r="I16" s="19"/>
      <c r="J16" s="19"/>
      <c r="K16" s="19"/>
    </row>
    <row r="17" spans="1:11" s="1" customFormat="1" ht="20.100000000000001" customHeight="1" thickBot="1" x14ac:dyDescent="0.3">
      <c r="A17" s="23"/>
      <c r="B17" s="6"/>
      <c r="C17" s="6"/>
      <c r="D17" s="6"/>
      <c r="E17" s="6"/>
      <c r="G17" s="20"/>
      <c r="H17" s="20"/>
      <c r="I17" s="20"/>
      <c r="J17" s="20"/>
      <c r="K17" s="20"/>
    </row>
    <row r="18" spans="1:11" s="1" customFormat="1" ht="27.75" customHeight="1" thickBot="1" x14ac:dyDescent="0.3">
      <c r="A18" s="126"/>
      <c r="B18" s="160" t="s">
        <v>6</v>
      </c>
      <c r="C18" s="161"/>
      <c r="D18" s="13" t="s">
        <v>29</v>
      </c>
      <c r="E18" s="14" t="s">
        <v>7</v>
      </c>
      <c r="G18" s="20"/>
      <c r="H18" s="20"/>
      <c r="I18" s="20"/>
      <c r="J18" s="20"/>
      <c r="K18" s="20"/>
    </row>
    <row r="19" spans="1:11" s="1" customFormat="1" ht="27.75" customHeight="1" x14ac:dyDescent="0.25">
      <c r="A19" s="126"/>
      <c r="B19" s="162"/>
      <c r="C19" s="163"/>
      <c r="D19" s="109"/>
      <c r="E19" s="110"/>
      <c r="G19" s="20"/>
      <c r="H19" s="20"/>
      <c r="I19" s="20"/>
      <c r="J19" s="20"/>
      <c r="K19" s="20"/>
    </row>
    <row r="20" spans="1:11" s="1" customFormat="1" ht="27.75" customHeight="1" x14ac:dyDescent="0.25">
      <c r="A20" s="126"/>
      <c r="B20" s="150"/>
      <c r="C20" s="151"/>
      <c r="D20" s="111"/>
      <c r="E20" s="112"/>
    </row>
    <row r="21" spans="1:11" s="1" customFormat="1" ht="27.75" customHeight="1" x14ac:dyDescent="0.25">
      <c r="A21" s="126"/>
      <c r="B21" s="150"/>
      <c r="C21" s="151"/>
      <c r="D21" s="111"/>
      <c r="E21" s="112"/>
      <c r="I21" s="7"/>
    </row>
    <row r="22" spans="1:11" s="1" customFormat="1" ht="27.75" customHeight="1" x14ac:dyDescent="0.25">
      <c r="A22" s="126"/>
      <c r="B22" s="150"/>
      <c r="C22" s="151"/>
      <c r="D22" s="111"/>
      <c r="E22" s="112"/>
    </row>
    <row r="23" spans="1:11" s="1" customFormat="1" ht="27.75" customHeight="1" x14ac:dyDescent="0.25">
      <c r="A23" s="126"/>
      <c r="B23" s="150"/>
      <c r="C23" s="151"/>
      <c r="D23" s="111"/>
      <c r="E23" s="112"/>
    </row>
    <row r="24" spans="1:11" s="1" customFormat="1" ht="27.75" customHeight="1" x14ac:dyDescent="0.25">
      <c r="A24" s="126"/>
      <c r="B24" s="150"/>
      <c r="C24" s="151"/>
      <c r="D24" s="111"/>
      <c r="E24" s="112"/>
    </row>
    <row r="25" spans="1:11" s="1" customFormat="1" ht="27.75" customHeight="1" x14ac:dyDescent="0.25">
      <c r="A25" s="126"/>
      <c r="B25" s="150"/>
      <c r="C25" s="151"/>
      <c r="D25" s="111"/>
      <c r="E25" s="112"/>
    </row>
    <row r="26" spans="1:11" s="1" customFormat="1" ht="27.75" customHeight="1" x14ac:dyDescent="0.25">
      <c r="A26" s="126"/>
      <c r="B26" s="150"/>
      <c r="C26" s="151"/>
      <c r="D26" s="111"/>
      <c r="E26" s="112"/>
    </row>
    <row r="27" spans="1:11" s="1" customFormat="1" ht="27.75" customHeight="1" x14ac:dyDescent="0.25">
      <c r="A27" s="126"/>
      <c r="B27" s="150"/>
      <c r="C27" s="151"/>
      <c r="D27" s="111"/>
      <c r="E27" s="112"/>
    </row>
    <row r="28" spans="1:11" s="1" customFormat="1" ht="27.75" customHeight="1" x14ac:dyDescent="0.25">
      <c r="A28" s="126"/>
      <c r="B28" s="150"/>
      <c r="C28" s="151"/>
      <c r="D28" s="111"/>
      <c r="E28" s="112"/>
    </row>
    <row r="29" spans="1:11" s="1" customFormat="1" ht="20.100000000000001" customHeight="1" thickBot="1" x14ac:dyDescent="0.3">
      <c r="A29" s="126"/>
      <c r="B29" s="146"/>
      <c r="C29" s="147"/>
      <c r="D29" s="111"/>
      <c r="E29" s="112"/>
    </row>
    <row r="30" spans="1:11" s="1" customFormat="1" ht="20.25" customHeight="1" thickBot="1" x14ac:dyDescent="0.3">
      <c r="A30" s="126"/>
      <c r="B30" s="153" t="s">
        <v>140</v>
      </c>
      <c r="C30" s="154"/>
      <c r="D30" s="155"/>
      <c r="E30" s="141">
        <f>SUM(E19:E29)</f>
        <v>0</v>
      </c>
    </row>
    <row r="31" spans="1:11" s="1" customFormat="1" ht="18.75" customHeight="1" x14ac:dyDescent="0.25">
      <c r="A31" s="126"/>
      <c r="B31" s="15"/>
      <c r="C31" s="15"/>
      <c r="D31" s="15"/>
      <c r="E31" s="16"/>
    </row>
    <row r="32" spans="1:11" s="1" customFormat="1" ht="18.75" customHeight="1" x14ac:dyDescent="0.25">
      <c r="A32" s="126"/>
      <c r="B32" s="8"/>
      <c r="C32" s="9"/>
      <c r="D32" s="113" t="s">
        <v>9</v>
      </c>
      <c r="E32" s="114">
        <v>0.13</v>
      </c>
    </row>
    <row r="33" spans="1:5" s="1" customFormat="1" ht="18.75" customHeight="1" x14ac:dyDescent="0.25">
      <c r="A33" s="126"/>
      <c r="B33" s="8"/>
      <c r="C33" s="9"/>
      <c r="D33" s="113" t="s">
        <v>10</v>
      </c>
      <c r="E33" s="119">
        <f>+IF(D13&lt;&gt;"",0,E30*E32)</f>
        <v>0</v>
      </c>
    </row>
    <row r="34" spans="1:5" s="1" customFormat="1" ht="18.75" customHeight="1" x14ac:dyDescent="0.25">
      <c r="A34" s="126"/>
      <c r="B34" s="8"/>
      <c r="C34" s="9"/>
      <c r="D34" s="113" t="s">
        <v>11</v>
      </c>
      <c r="E34" s="120">
        <f>+E33+E30</f>
        <v>0</v>
      </c>
    </row>
    <row r="35" spans="1:5" s="1" customFormat="1" ht="18.75" customHeight="1" x14ac:dyDescent="0.25">
      <c r="A35" s="126"/>
      <c r="B35" s="8"/>
      <c r="C35" s="9"/>
      <c r="D35" s="113" t="s">
        <v>12</v>
      </c>
      <c r="E35" s="119">
        <f>+E34*5%</f>
        <v>0</v>
      </c>
    </row>
    <row r="36" spans="1:5" s="1" customFormat="1" ht="18.75" customHeight="1" x14ac:dyDescent="0.25">
      <c r="A36" s="126"/>
      <c r="B36" s="8"/>
      <c r="C36" s="9"/>
      <c r="D36" s="113" t="s">
        <v>13</v>
      </c>
      <c r="E36" s="121">
        <v>0.6</v>
      </c>
    </row>
    <row r="37" spans="1:5" ht="18.75" customHeight="1" x14ac:dyDescent="0.25">
      <c r="A37" s="126"/>
      <c r="B37" s="9"/>
      <c r="C37" s="9"/>
      <c r="D37" s="113" t="s">
        <v>45</v>
      </c>
      <c r="E37" s="121">
        <v>0</v>
      </c>
    </row>
    <row r="38" spans="1:5" ht="18.75" x14ac:dyDescent="0.25">
      <c r="D38" s="113" t="s">
        <v>14</v>
      </c>
      <c r="E38" s="127">
        <f>+E34-E35+E36-E37+E20</f>
        <v>0.6</v>
      </c>
    </row>
    <row r="39" spans="1:5" ht="48" customHeight="1" x14ac:dyDescent="0.25">
      <c r="A39" s="152" t="s">
        <v>154</v>
      </c>
      <c r="B39" s="152"/>
      <c r="C39" s="152"/>
      <c r="D39" s="148" t="str">
        <f>[1]!chiffrelettre(E38)</f>
        <v>six cents  millimes de Dinar</v>
      </c>
      <c r="E39" s="149"/>
    </row>
    <row r="40" spans="1:5" ht="12.75" customHeight="1" x14ac:dyDescent="0.25"/>
    <row r="41" spans="1:5" ht="15.75" x14ac:dyDescent="0.25">
      <c r="A41" s="129"/>
      <c r="B41" s="10"/>
      <c r="C41" s="10"/>
    </row>
    <row r="42" spans="1:5" ht="15.75" x14ac:dyDescent="0.25">
      <c r="D42" s="10"/>
      <c r="E42" s="10"/>
    </row>
    <row r="49" spans="1:8" x14ac:dyDescent="0.25">
      <c r="B49" s="122"/>
      <c r="C49" s="122"/>
    </row>
    <row r="50" spans="1:8" x14ac:dyDescent="0.25">
      <c r="B50" s="122"/>
      <c r="C50" s="122"/>
    </row>
    <row r="51" spans="1:8" ht="18" customHeight="1" x14ac:dyDescent="0.35">
      <c r="B51" s="122"/>
      <c r="C51" s="122"/>
      <c r="D51" s="142"/>
      <c r="E51" s="143"/>
    </row>
    <row r="52" spans="1:8" ht="21" x14ac:dyDescent="0.35">
      <c r="D52" s="142"/>
      <c r="E52" s="143"/>
    </row>
    <row r="53" spans="1:8" ht="21" x14ac:dyDescent="0.35">
      <c r="A53" s="133"/>
      <c r="B53" s="133"/>
      <c r="C53" s="133"/>
      <c r="D53" s="142"/>
      <c r="E53" s="143"/>
      <c r="F53" s="133"/>
      <c r="G53" s="116"/>
      <c r="H53" s="116"/>
    </row>
  </sheetData>
  <mergeCells count="21">
    <mergeCell ref="B1:E1"/>
    <mergeCell ref="D11:E11"/>
    <mergeCell ref="C3:E3"/>
    <mergeCell ref="C2:E2"/>
    <mergeCell ref="B22:C22"/>
    <mergeCell ref="A5:E5"/>
    <mergeCell ref="B18:C18"/>
    <mergeCell ref="B19:C19"/>
    <mergeCell ref="B20:C20"/>
    <mergeCell ref="B21:C21"/>
    <mergeCell ref="D10:E10"/>
    <mergeCell ref="B29:C29"/>
    <mergeCell ref="D39:E39"/>
    <mergeCell ref="B23:C23"/>
    <mergeCell ref="B24:C24"/>
    <mergeCell ref="B25:C25"/>
    <mergeCell ref="B26:C26"/>
    <mergeCell ref="B27:C27"/>
    <mergeCell ref="B28:C28"/>
    <mergeCell ref="A39:C39"/>
    <mergeCell ref="B30:D30"/>
  </mergeCells>
  <conditionalFormatting sqref="C12:C14">
    <cfRule type="expression" dxfId="57" priority="7">
      <formula>$D$12=" "</formula>
    </cfRule>
    <cfRule type="containsBlanks" dxfId="56" priority="8">
      <formula>LEN(TRIM(C12))=0</formula>
    </cfRule>
    <cfRule type="expression" dxfId="55" priority="9">
      <formula>"si($E$14="" """</formula>
    </cfRule>
  </conditionalFormatting>
  <pageMargins left="0" right="0" top="0" bottom="0" header="0" footer="0"/>
  <pageSetup paperSize="9" scale="75" fitToWidth="0" fitToHeight="0" orientation="portrait" horizontalDpi="360" verticalDpi="360" r:id="rId1"/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161925</xdr:colOff>
                    <xdr:row>0</xdr:row>
                    <xdr:rowOff>85725</xdr:rowOff>
                  </from>
                  <to>
                    <xdr:col>10</xdr:col>
                    <xdr:colOff>161925</xdr:colOff>
                    <xdr:row>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6</xdr:col>
                    <xdr:colOff>180975</xdr:colOff>
                    <xdr:row>4</xdr:row>
                    <xdr:rowOff>28575</xdr:rowOff>
                  </from>
                  <to>
                    <xdr:col>10</xdr:col>
                    <xdr:colOff>142875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Bouton7_Cliquer">
                <anchor moveWithCells="1" sizeWithCells="1">
                  <from>
                    <xdr:col>6</xdr:col>
                    <xdr:colOff>180975</xdr:colOff>
                    <xdr:row>6</xdr:row>
                    <xdr:rowOff>19050</xdr:rowOff>
                  </from>
                  <to>
                    <xdr:col>10</xdr:col>
                    <xdr:colOff>190500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Bouton9_Cliquer">
                <anchor moveWithCells="1" sizeWithCells="1">
                  <from>
                    <xdr:col>6</xdr:col>
                    <xdr:colOff>200025</xdr:colOff>
                    <xdr:row>10</xdr:row>
                    <xdr:rowOff>95250</xdr:rowOff>
                  </from>
                  <to>
                    <xdr:col>10</xdr:col>
                    <xdr:colOff>200025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Button 11">
              <controlPr defaultSize="0" print="0" autoFill="0" autoPict="0" macro="[0]!Bouton11_Cliquer">
                <anchor moveWithCells="1" sizeWithCells="1">
                  <from>
                    <xdr:col>7</xdr:col>
                    <xdr:colOff>19050</xdr:colOff>
                    <xdr:row>15</xdr:row>
                    <xdr:rowOff>47625</xdr:rowOff>
                  </from>
                  <to>
                    <xdr:col>10</xdr:col>
                    <xdr:colOff>142875</xdr:colOff>
                    <xdr:row>18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Données!$C$2:$C$29</xm:f>
          </x14:formula1>
          <xm:sqref>B19:C29</xm:sqref>
        </x14:dataValidation>
        <x14:dataValidation type="list" allowBlank="1" showInputMessage="1" showErrorMessage="1">
          <x14:formula1>
            <xm:f>Données!$E$2:$E$459</xm:f>
          </x14:formula1>
          <xm:sqref>D7</xm:sqref>
        </x14:dataValidation>
        <x14:dataValidation type="list" allowBlank="1" showInputMessage="1" showErrorMessage="1">
          <x14:formula1>
            <xm:f>Données!$D$2:$D$33</xm:f>
          </x14:formula1>
          <xm:sqref>D19:D29</xm:sqref>
        </x14:dataValidation>
        <x14:dataValidation type="list" allowBlank="1" showInputMessage="1" showErrorMessage="1">
          <x14:formula1>
            <xm:f>CLIENT!$A:$A</xm:f>
          </x14:formula1>
          <xm:sqref>D9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11"/>
  <sheetViews>
    <sheetView showGridLines="0" tabSelected="1" workbookViewId="0">
      <pane xSplit="1" topLeftCell="B1" activePane="topRight" state="frozen"/>
      <selection pane="topRight" activeCell="B16" sqref="B16"/>
    </sheetView>
  </sheetViews>
  <sheetFormatPr baseColWidth="10" defaultRowHeight="15" x14ac:dyDescent="0.25"/>
  <cols>
    <col min="1" max="1" width="28.42578125" style="11" bestFit="1" customWidth="1"/>
    <col min="2" max="2" width="38.42578125" style="11" bestFit="1" customWidth="1"/>
    <col min="3" max="3" width="5.85546875" style="11" bestFit="1" customWidth="1"/>
    <col min="4" max="4" width="20.42578125" style="11" bestFit="1" customWidth="1"/>
    <col min="5" max="5" width="20.42578125" style="18" customWidth="1"/>
    <col min="6" max="6" width="20.42578125" style="17" customWidth="1"/>
    <col min="7" max="7" width="38.5703125" style="11" bestFit="1" customWidth="1"/>
    <col min="8" max="8" width="2.42578125" style="11" bestFit="1" customWidth="1"/>
    <col min="9" max="9" width="21.7109375" style="12" customWidth="1"/>
    <col min="10" max="12" width="11.42578125" style="12"/>
    <col min="13" max="24" width="5" style="11" customWidth="1"/>
    <col min="25" max="25" width="13.7109375" style="79" bestFit="1" customWidth="1"/>
    <col min="26" max="16384" width="11.42578125" style="11"/>
  </cols>
  <sheetData>
    <row r="1" spans="1:26" ht="21" x14ac:dyDescent="0.25">
      <c r="A1" s="80" t="s">
        <v>22</v>
      </c>
      <c r="B1" s="80" t="s">
        <v>156</v>
      </c>
      <c r="C1" s="80" t="s">
        <v>147</v>
      </c>
      <c r="D1" s="80" t="s">
        <v>21</v>
      </c>
      <c r="E1" s="81" t="s">
        <v>49</v>
      </c>
      <c r="F1" s="82" t="s">
        <v>50</v>
      </c>
      <c r="G1" s="80" t="s">
        <v>20</v>
      </c>
      <c r="H1" s="80" t="s">
        <v>148</v>
      </c>
      <c r="I1" s="83" t="s">
        <v>15</v>
      </c>
      <c r="J1" s="83" t="s">
        <v>125</v>
      </c>
      <c r="K1" s="83" t="s">
        <v>126</v>
      </c>
      <c r="L1" s="83" t="s">
        <v>16</v>
      </c>
      <c r="M1" s="83" t="s">
        <v>111</v>
      </c>
      <c r="N1" s="83" t="s">
        <v>112</v>
      </c>
      <c r="O1" s="83" t="s">
        <v>113</v>
      </c>
      <c r="P1" s="83" t="s">
        <v>114</v>
      </c>
      <c r="Q1" s="83" t="s">
        <v>115</v>
      </c>
      <c r="R1" s="83" t="s">
        <v>116</v>
      </c>
      <c r="S1" s="83" t="s">
        <v>117</v>
      </c>
      <c r="T1" s="83" t="s">
        <v>118</v>
      </c>
      <c r="U1" s="83" t="s">
        <v>119</v>
      </c>
      <c r="V1" s="83" t="s">
        <v>120</v>
      </c>
      <c r="W1" s="83" t="s">
        <v>121</v>
      </c>
      <c r="X1" s="83" t="s">
        <v>122</v>
      </c>
      <c r="Y1" s="83" t="s">
        <v>127</v>
      </c>
      <c r="Z1" s="84"/>
    </row>
    <row r="2" spans="1:26" ht="15.75" x14ac:dyDescent="0.25">
      <c r="A2" s="130" t="s">
        <v>67</v>
      </c>
      <c r="B2" s="145" t="s">
        <v>161</v>
      </c>
      <c r="C2" s="85" t="s">
        <v>124</v>
      </c>
      <c r="D2" s="103"/>
      <c r="E2" s="87"/>
      <c r="F2" s="88"/>
      <c r="G2" s="86" t="s">
        <v>163</v>
      </c>
      <c r="H2" s="98" t="s">
        <v>17</v>
      </c>
      <c r="I2" s="89"/>
      <c r="J2" s="89"/>
      <c r="K2" s="89"/>
      <c r="L2" s="89"/>
      <c r="M2" s="90" t="s">
        <v>143</v>
      </c>
      <c r="N2" s="90" t="s">
        <v>143</v>
      </c>
      <c r="O2" s="90" t="s">
        <v>143</v>
      </c>
      <c r="P2" s="90" t="s">
        <v>143</v>
      </c>
      <c r="Q2" s="90" t="s">
        <v>143</v>
      </c>
      <c r="R2" s="90" t="s">
        <v>143</v>
      </c>
      <c r="S2" s="90" t="s">
        <v>143</v>
      </c>
      <c r="T2" s="90" t="s">
        <v>143</v>
      </c>
      <c r="U2" s="90" t="s">
        <v>143</v>
      </c>
      <c r="V2" s="90" t="s">
        <v>143</v>
      </c>
      <c r="W2" s="90" t="s">
        <v>143</v>
      </c>
      <c r="X2" s="90" t="s">
        <v>143</v>
      </c>
      <c r="Y2" s="91" t="s">
        <v>124</v>
      </c>
      <c r="Z2" s="85"/>
    </row>
    <row r="3" spans="1:26" ht="15.75" x14ac:dyDescent="0.25">
      <c r="A3" s="130" t="s">
        <v>157</v>
      </c>
      <c r="B3" s="145" t="s">
        <v>162</v>
      </c>
      <c r="C3" s="85" t="s">
        <v>124</v>
      </c>
      <c r="D3" s="103"/>
      <c r="E3" s="87"/>
      <c r="F3" s="88"/>
      <c r="G3" s="86" t="s">
        <v>164</v>
      </c>
      <c r="H3" s="98" t="s">
        <v>18</v>
      </c>
      <c r="I3" s="89"/>
      <c r="J3" s="89"/>
      <c r="K3" s="89"/>
      <c r="L3" s="89"/>
      <c r="M3" s="90" t="s">
        <v>143</v>
      </c>
      <c r="N3" s="90" t="s">
        <v>143</v>
      </c>
      <c r="O3" s="90" t="s">
        <v>143</v>
      </c>
      <c r="P3" s="90" t="s">
        <v>143</v>
      </c>
      <c r="Q3" s="90" t="s">
        <v>143</v>
      </c>
      <c r="R3" s="90" t="s">
        <v>143</v>
      </c>
      <c r="S3" s="90" t="s">
        <v>143</v>
      </c>
      <c r="T3" s="90" t="s">
        <v>143</v>
      </c>
      <c r="U3" s="90" t="s">
        <v>143</v>
      </c>
      <c r="V3" s="90" t="s">
        <v>143</v>
      </c>
      <c r="W3" s="90" t="s">
        <v>143</v>
      </c>
      <c r="X3" s="90" t="s">
        <v>143</v>
      </c>
      <c r="Y3" s="91" t="s">
        <v>124</v>
      </c>
      <c r="Z3" s="85"/>
    </row>
    <row r="4" spans="1:26" ht="15.75" x14ac:dyDescent="0.25">
      <c r="A4" s="131" t="s">
        <v>145</v>
      </c>
      <c r="B4" s="131"/>
      <c r="C4" s="92" t="s">
        <v>144</v>
      </c>
      <c r="D4" s="104"/>
      <c r="E4" s="118"/>
      <c r="F4" s="94"/>
      <c r="G4" s="92" t="s">
        <v>165</v>
      </c>
      <c r="H4" s="99" t="s">
        <v>18</v>
      </c>
      <c r="I4" s="89"/>
      <c r="J4" s="89"/>
      <c r="K4" s="89"/>
      <c r="L4" s="89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1" t="s">
        <v>124</v>
      </c>
      <c r="Z4" s="85"/>
    </row>
    <row r="5" spans="1:26" ht="15.75" x14ac:dyDescent="0.25">
      <c r="A5" s="130" t="s">
        <v>124</v>
      </c>
      <c r="B5" s="130"/>
      <c r="C5" s="85" t="s">
        <v>144</v>
      </c>
      <c r="D5" s="105"/>
      <c r="E5" s="95"/>
      <c r="F5" s="96"/>
      <c r="G5" s="86" t="s">
        <v>166</v>
      </c>
      <c r="H5" s="98" t="s">
        <v>17</v>
      </c>
      <c r="I5" s="89"/>
      <c r="J5" s="89"/>
      <c r="K5" s="89"/>
      <c r="L5" s="89"/>
      <c r="M5" s="90" t="s">
        <v>143</v>
      </c>
      <c r="N5" s="90" t="s">
        <v>143</v>
      </c>
      <c r="O5" s="90" t="s">
        <v>143</v>
      </c>
      <c r="P5" s="90" t="s">
        <v>152</v>
      </c>
      <c r="Q5" s="90" t="s">
        <v>152</v>
      </c>
      <c r="R5" s="90" t="s">
        <v>152</v>
      </c>
      <c r="S5" s="90"/>
      <c r="T5" s="90"/>
      <c r="U5" s="90"/>
      <c r="V5" s="90"/>
      <c r="W5" s="90"/>
      <c r="X5" s="90"/>
      <c r="Y5" s="91" t="s">
        <v>123</v>
      </c>
      <c r="Z5" s="85"/>
    </row>
    <row r="6" spans="1:26" ht="15.75" x14ac:dyDescent="0.25">
      <c r="A6" s="131" t="s">
        <v>18</v>
      </c>
      <c r="B6" s="131"/>
      <c r="C6" s="92" t="s">
        <v>144</v>
      </c>
      <c r="D6" s="104"/>
      <c r="E6" s="93"/>
      <c r="F6" s="94"/>
      <c r="G6" s="92" t="s">
        <v>167</v>
      </c>
      <c r="H6" s="99" t="s">
        <v>18</v>
      </c>
      <c r="I6" s="89"/>
      <c r="J6" s="89"/>
      <c r="K6" s="89"/>
      <c r="L6" s="89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1" t="s">
        <v>124</v>
      </c>
      <c r="Z6" s="85"/>
    </row>
    <row r="7" spans="1:26" ht="15.75" x14ac:dyDescent="0.25">
      <c r="A7" s="131" t="s">
        <v>123</v>
      </c>
      <c r="B7" s="131"/>
      <c r="C7" s="92" t="s">
        <v>145</v>
      </c>
      <c r="D7" s="104"/>
      <c r="E7" s="118"/>
      <c r="F7" s="94"/>
      <c r="G7" s="92" t="s">
        <v>168</v>
      </c>
      <c r="H7" s="99" t="s">
        <v>18</v>
      </c>
      <c r="I7" s="89"/>
      <c r="J7" s="89"/>
      <c r="K7" s="89"/>
      <c r="L7" s="89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1" t="s">
        <v>124</v>
      </c>
      <c r="Z7" s="85"/>
    </row>
    <row r="8" spans="1:26" ht="15.75" x14ac:dyDescent="0.25">
      <c r="A8" s="131" t="s">
        <v>158</v>
      </c>
      <c r="B8" s="131"/>
      <c r="C8" s="92" t="s">
        <v>145</v>
      </c>
      <c r="D8" s="104"/>
      <c r="E8" s="118"/>
      <c r="F8" s="94"/>
      <c r="G8" s="92" t="s">
        <v>169</v>
      </c>
      <c r="H8" s="99" t="s">
        <v>18</v>
      </c>
      <c r="I8" s="89"/>
      <c r="J8" s="89"/>
      <c r="K8" s="89"/>
      <c r="L8" s="89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1" t="s">
        <v>124</v>
      </c>
      <c r="Z8" s="85"/>
    </row>
    <row r="9" spans="1:26" ht="15.75" x14ac:dyDescent="0.25">
      <c r="A9" s="131" t="s">
        <v>159</v>
      </c>
      <c r="B9" s="131"/>
      <c r="C9" s="92" t="s">
        <v>146</v>
      </c>
      <c r="D9" s="103"/>
      <c r="E9" s="87"/>
      <c r="F9" s="88"/>
      <c r="G9" s="86" t="s">
        <v>170</v>
      </c>
      <c r="H9" s="99" t="s">
        <v>17</v>
      </c>
      <c r="I9" s="89"/>
      <c r="J9" s="89"/>
      <c r="K9" s="89"/>
      <c r="L9" s="89"/>
      <c r="M9" s="90" t="s">
        <v>143</v>
      </c>
      <c r="N9" s="90" t="s">
        <v>143</v>
      </c>
      <c r="O9" s="90" t="s">
        <v>143</v>
      </c>
      <c r="P9" s="90"/>
      <c r="Q9" s="90"/>
      <c r="R9" s="90"/>
      <c r="S9" s="90"/>
      <c r="T9" s="90"/>
      <c r="U9" s="90"/>
      <c r="V9" s="90"/>
      <c r="W9" s="90"/>
      <c r="X9" s="90"/>
      <c r="Y9" s="91" t="s">
        <v>124</v>
      </c>
      <c r="Z9" s="85"/>
    </row>
    <row r="10" spans="1:26" ht="15.75" x14ac:dyDescent="0.25">
      <c r="A10" s="131" t="s">
        <v>160</v>
      </c>
      <c r="B10" s="131"/>
      <c r="C10" s="92" t="s">
        <v>145</v>
      </c>
      <c r="D10" s="105"/>
      <c r="E10" s="95"/>
      <c r="F10" s="96"/>
      <c r="G10" s="85" t="s">
        <v>171</v>
      </c>
      <c r="H10" s="99" t="s">
        <v>17</v>
      </c>
      <c r="I10" s="89"/>
      <c r="J10" s="89"/>
      <c r="K10" s="89"/>
      <c r="L10" s="89"/>
      <c r="M10" s="90" t="s">
        <v>143</v>
      </c>
      <c r="N10" s="90" t="s">
        <v>143</v>
      </c>
      <c r="O10" s="90" t="s">
        <v>143</v>
      </c>
      <c r="P10" s="90"/>
      <c r="Q10" s="90"/>
      <c r="R10" s="90"/>
      <c r="S10" s="90"/>
      <c r="T10" s="90"/>
      <c r="U10" s="90"/>
      <c r="V10" s="90"/>
      <c r="W10" s="90"/>
      <c r="X10" s="90"/>
      <c r="Y10" s="91" t="s">
        <v>124</v>
      </c>
      <c r="Z10" s="85"/>
    </row>
    <row r="11" spans="1:26" ht="15.75" x14ac:dyDescent="0.25">
      <c r="F11" s="100"/>
      <c r="H11" s="79"/>
      <c r="L11" s="12">
        <f>SUM(L2:L10)</f>
        <v>0</v>
      </c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2"/>
    </row>
  </sheetData>
  <hyperlinks>
    <hyperlink ref="B2" r:id="rId1"/>
    <hyperlink ref="B3" r:id="rId2"/>
  </hyperlinks>
  <pageMargins left="0.7" right="0.7" top="0.75" bottom="0.75" header="0.3" footer="0.3"/>
  <pageSetup paperSize="9" orientation="portrait" horizontalDpi="0" verticalDpi="0"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C58"/>
  <sheetViews>
    <sheetView topLeftCell="A28" zoomScaleNormal="100" workbookViewId="0">
      <selection activeCell="M44" sqref="M44"/>
    </sheetView>
  </sheetViews>
  <sheetFormatPr baseColWidth="10" defaultRowHeight="12.75" x14ac:dyDescent="0.2"/>
  <cols>
    <col min="1" max="2" width="11.42578125" style="24"/>
    <col min="3" max="3" width="3.28515625" style="24" customWidth="1"/>
    <col min="4" max="14" width="3.140625" style="24" customWidth="1"/>
    <col min="15" max="15" width="3.7109375" style="24" customWidth="1"/>
    <col min="16" max="16" width="3.140625" style="24" customWidth="1"/>
    <col min="17" max="17" width="4.85546875" style="24" customWidth="1"/>
    <col min="18" max="18" width="3.140625" style="24" customWidth="1"/>
    <col min="19" max="19" width="8.42578125" style="24" customWidth="1"/>
    <col min="20" max="20" width="10" style="24" customWidth="1"/>
    <col min="21" max="21" width="3" style="24" customWidth="1"/>
    <col min="22" max="23" width="3.140625" style="24" customWidth="1"/>
    <col min="24" max="24" width="2" style="24" customWidth="1"/>
    <col min="25" max="29" width="11.42578125" style="24"/>
    <col min="30" max="258" width="11.42578125" style="69"/>
    <col min="259" max="259" width="3.28515625" style="69" customWidth="1"/>
    <col min="260" max="270" width="3.140625" style="69" customWidth="1"/>
    <col min="271" max="271" width="3.7109375" style="69" customWidth="1"/>
    <col min="272" max="272" width="3.140625" style="69" customWidth="1"/>
    <col min="273" max="273" width="4.85546875" style="69" customWidth="1"/>
    <col min="274" max="274" width="3.140625" style="69" customWidth="1"/>
    <col min="275" max="275" width="8.42578125" style="69" customWidth="1"/>
    <col min="276" max="276" width="10" style="69" customWidth="1"/>
    <col min="277" max="277" width="3" style="69" customWidth="1"/>
    <col min="278" max="279" width="3.140625" style="69" customWidth="1"/>
    <col min="280" max="280" width="2" style="69" customWidth="1"/>
    <col min="281" max="514" width="11.42578125" style="69"/>
    <col min="515" max="515" width="3.28515625" style="69" customWidth="1"/>
    <col min="516" max="526" width="3.140625" style="69" customWidth="1"/>
    <col min="527" max="527" width="3.7109375" style="69" customWidth="1"/>
    <col min="528" max="528" width="3.140625" style="69" customWidth="1"/>
    <col min="529" max="529" width="4.85546875" style="69" customWidth="1"/>
    <col min="530" max="530" width="3.140625" style="69" customWidth="1"/>
    <col min="531" max="531" width="8.42578125" style="69" customWidth="1"/>
    <col min="532" max="532" width="10" style="69" customWidth="1"/>
    <col min="533" max="533" width="3" style="69" customWidth="1"/>
    <col min="534" max="535" width="3.140625" style="69" customWidth="1"/>
    <col min="536" max="536" width="2" style="69" customWidth="1"/>
    <col min="537" max="770" width="11.42578125" style="69"/>
    <col min="771" max="771" width="3.28515625" style="69" customWidth="1"/>
    <col min="772" max="782" width="3.140625" style="69" customWidth="1"/>
    <col min="783" max="783" width="3.7109375" style="69" customWidth="1"/>
    <col min="784" max="784" width="3.140625" style="69" customWidth="1"/>
    <col min="785" max="785" width="4.85546875" style="69" customWidth="1"/>
    <col min="786" max="786" width="3.140625" style="69" customWidth="1"/>
    <col min="787" max="787" width="8.42578125" style="69" customWidth="1"/>
    <col min="788" max="788" width="10" style="69" customWidth="1"/>
    <col min="789" max="789" width="3" style="69" customWidth="1"/>
    <col min="790" max="791" width="3.140625" style="69" customWidth="1"/>
    <col min="792" max="792" width="2" style="69" customWidth="1"/>
    <col min="793" max="1026" width="11.42578125" style="69"/>
    <col min="1027" max="1027" width="3.28515625" style="69" customWidth="1"/>
    <col min="1028" max="1038" width="3.140625" style="69" customWidth="1"/>
    <col min="1039" max="1039" width="3.7109375" style="69" customWidth="1"/>
    <col min="1040" max="1040" width="3.140625" style="69" customWidth="1"/>
    <col min="1041" max="1041" width="4.85546875" style="69" customWidth="1"/>
    <col min="1042" max="1042" width="3.140625" style="69" customWidth="1"/>
    <col min="1043" max="1043" width="8.42578125" style="69" customWidth="1"/>
    <col min="1044" max="1044" width="10" style="69" customWidth="1"/>
    <col min="1045" max="1045" width="3" style="69" customWidth="1"/>
    <col min="1046" max="1047" width="3.140625" style="69" customWidth="1"/>
    <col min="1048" max="1048" width="2" style="69" customWidth="1"/>
    <col min="1049" max="1282" width="11.42578125" style="69"/>
    <col min="1283" max="1283" width="3.28515625" style="69" customWidth="1"/>
    <col min="1284" max="1294" width="3.140625" style="69" customWidth="1"/>
    <col min="1295" max="1295" width="3.7109375" style="69" customWidth="1"/>
    <col min="1296" max="1296" width="3.140625" style="69" customWidth="1"/>
    <col min="1297" max="1297" width="4.85546875" style="69" customWidth="1"/>
    <col min="1298" max="1298" width="3.140625" style="69" customWidth="1"/>
    <col min="1299" max="1299" width="8.42578125" style="69" customWidth="1"/>
    <col min="1300" max="1300" width="10" style="69" customWidth="1"/>
    <col min="1301" max="1301" width="3" style="69" customWidth="1"/>
    <col min="1302" max="1303" width="3.140625" style="69" customWidth="1"/>
    <col min="1304" max="1304" width="2" style="69" customWidth="1"/>
    <col min="1305" max="1538" width="11.42578125" style="69"/>
    <col min="1539" max="1539" width="3.28515625" style="69" customWidth="1"/>
    <col min="1540" max="1550" width="3.140625" style="69" customWidth="1"/>
    <col min="1551" max="1551" width="3.7109375" style="69" customWidth="1"/>
    <col min="1552" max="1552" width="3.140625" style="69" customWidth="1"/>
    <col min="1553" max="1553" width="4.85546875" style="69" customWidth="1"/>
    <col min="1554" max="1554" width="3.140625" style="69" customWidth="1"/>
    <col min="1555" max="1555" width="8.42578125" style="69" customWidth="1"/>
    <col min="1556" max="1556" width="10" style="69" customWidth="1"/>
    <col min="1557" max="1557" width="3" style="69" customWidth="1"/>
    <col min="1558" max="1559" width="3.140625" style="69" customWidth="1"/>
    <col min="1560" max="1560" width="2" style="69" customWidth="1"/>
    <col min="1561" max="1794" width="11.42578125" style="69"/>
    <col min="1795" max="1795" width="3.28515625" style="69" customWidth="1"/>
    <col min="1796" max="1806" width="3.140625" style="69" customWidth="1"/>
    <col min="1807" max="1807" width="3.7109375" style="69" customWidth="1"/>
    <col min="1808" max="1808" width="3.140625" style="69" customWidth="1"/>
    <col min="1809" max="1809" width="4.85546875" style="69" customWidth="1"/>
    <col min="1810" max="1810" width="3.140625" style="69" customWidth="1"/>
    <col min="1811" max="1811" width="8.42578125" style="69" customWidth="1"/>
    <col min="1812" max="1812" width="10" style="69" customWidth="1"/>
    <col min="1813" max="1813" width="3" style="69" customWidth="1"/>
    <col min="1814" max="1815" width="3.140625" style="69" customWidth="1"/>
    <col min="1816" max="1816" width="2" style="69" customWidth="1"/>
    <col min="1817" max="2050" width="11.42578125" style="69"/>
    <col min="2051" max="2051" width="3.28515625" style="69" customWidth="1"/>
    <col min="2052" max="2062" width="3.140625" style="69" customWidth="1"/>
    <col min="2063" max="2063" width="3.7109375" style="69" customWidth="1"/>
    <col min="2064" max="2064" width="3.140625" style="69" customWidth="1"/>
    <col min="2065" max="2065" width="4.85546875" style="69" customWidth="1"/>
    <col min="2066" max="2066" width="3.140625" style="69" customWidth="1"/>
    <col min="2067" max="2067" width="8.42578125" style="69" customWidth="1"/>
    <col min="2068" max="2068" width="10" style="69" customWidth="1"/>
    <col min="2069" max="2069" width="3" style="69" customWidth="1"/>
    <col min="2070" max="2071" width="3.140625" style="69" customWidth="1"/>
    <col min="2072" max="2072" width="2" style="69" customWidth="1"/>
    <col min="2073" max="2306" width="11.42578125" style="69"/>
    <col min="2307" max="2307" width="3.28515625" style="69" customWidth="1"/>
    <col min="2308" max="2318" width="3.140625" style="69" customWidth="1"/>
    <col min="2319" max="2319" width="3.7109375" style="69" customWidth="1"/>
    <col min="2320" max="2320" width="3.140625" style="69" customWidth="1"/>
    <col min="2321" max="2321" width="4.85546875" style="69" customWidth="1"/>
    <col min="2322" max="2322" width="3.140625" style="69" customWidth="1"/>
    <col min="2323" max="2323" width="8.42578125" style="69" customWidth="1"/>
    <col min="2324" max="2324" width="10" style="69" customWidth="1"/>
    <col min="2325" max="2325" width="3" style="69" customWidth="1"/>
    <col min="2326" max="2327" width="3.140625" style="69" customWidth="1"/>
    <col min="2328" max="2328" width="2" style="69" customWidth="1"/>
    <col min="2329" max="2562" width="11.42578125" style="69"/>
    <col min="2563" max="2563" width="3.28515625" style="69" customWidth="1"/>
    <col min="2564" max="2574" width="3.140625" style="69" customWidth="1"/>
    <col min="2575" max="2575" width="3.7109375" style="69" customWidth="1"/>
    <col min="2576" max="2576" width="3.140625" style="69" customWidth="1"/>
    <col min="2577" max="2577" width="4.85546875" style="69" customWidth="1"/>
    <col min="2578" max="2578" width="3.140625" style="69" customWidth="1"/>
    <col min="2579" max="2579" width="8.42578125" style="69" customWidth="1"/>
    <col min="2580" max="2580" width="10" style="69" customWidth="1"/>
    <col min="2581" max="2581" width="3" style="69" customWidth="1"/>
    <col min="2582" max="2583" width="3.140625" style="69" customWidth="1"/>
    <col min="2584" max="2584" width="2" style="69" customWidth="1"/>
    <col min="2585" max="2818" width="11.42578125" style="69"/>
    <col min="2819" max="2819" width="3.28515625" style="69" customWidth="1"/>
    <col min="2820" max="2830" width="3.140625" style="69" customWidth="1"/>
    <col min="2831" max="2831" width="3.7109375" style="69" customWidth="1"/>
    <col min="2832" max="2832" width="3.140625" style="69" customWidth="1"/>
    <col min="2833" max="2833" width="4.85546875" style="69" customWidth="1"/>
    <col min="2834" max="2834" width="3.140625" style="69" customWidth="1"/>
    <col min="2835" max="2835" width="8.42578125" style="69" customWidth="1"/>
    <col min="2836" max="2836" width="10" style="69" customWidth="1"/>
    <col min="2837" max="2837" width="3" style="69" customWidth="1"/>
    <col min="2838" max="2839" width="3.140625" style="69" customWidth="1"/>
    <col min="2840" max="2840" width="2" style="69" customWidth="1"/>
    <col min="2841" max="3074" width="11.42578125" style="69"/>
    <col min="3075" max="3075" width="3.28515625" style="69" customWidth="1"/>
    <col min="3076" max="3086" width="3.140625" style="69" customWidth="1"/>
    <col min="3087" max="3087" width="3.7109375" style="69" customWidth="1"/>
    <col min="3088" max="3088" width="3.140625" style="69" customWidth="1"/>
    <col min="3089" max="3089" width="4.85546875" style="69" customWidth="1"/>
    <col min="3090" max="3090" width="3.140625" style="69" customWidth="1"/>
    <col min="3091" max="3091" width="8.42578125" style="69" customWidth="1"/>
    <col min="3092" max="3092" width="10" style="69" customWidth="1"/>
    <col min="3093" max="3093" width="3" style="69" customWidth="1"/>
    <col min="3094" max="3095" width="3.140625" style="69" customWidth="1"/>
    <col min="3096" max="3096" width="2" style="69" customWidth="1"/>
    <col min="3097" max="3330" width="11.42578125" style="69"/>
    <col min="3331" max="3331" width="3.28515625" style="69" customWidth="1"/>
    <col min="3332" max="3342" width="3.140625" style="69" customWidth="1"/>
    <col min="3343" max="3343" width="3.7109375" style="69" customWidth="1"/>
    <col min="3344" max="3344" width="3.140625" style="69" customWidth="1"/>
    <col min="3345" max="3345" width="4.85546875" style="69" customWidth="1"/>
    <col min="3346" max="3346" width="3.140625" style="69" customWidth="1"/>
    <col min="3347" max="3347" width="8.42578125" style="69" customWidth="1"/>
    <col min="3348" max="3348" width="10" style="69" customWidth="1"/>
    <col min="3349" max="3349" width="3" style="69" customWidth="1"/>
    <col min="3350" max="3351" width="3.140625" style="69" customWidth="1"/>
    <col min="3352" max="3352" width="2" style="69" customWidth="1"/>
    <col min="3353" max="3586" width="11.42578125" style="69"/>
    <col min="3587" max="3587" width="3.28515625" style="69" customWidth="1"/>
    <col min="3588" max="3598" width="3.140625" style="69" customWidth="1"/>
    <col min="3599" max="3599" width="3.7109375" style="69" customWidth="1"/>
    <col min="3600" max="3600" width="3.140625" style="69" customWidth="1"/>
    <col min="3601" max="3601" width="4.85546875" style="69" customWidth="1"/>
    <col min="3602" max="3602" width="3.140625" style="69" customWidth="1"/>
    <col min="3603" max="3603" width="8.42578125" style="69" customWidth="1"/>
    <col min="3604" max="3604" width="10" style="69" customWidth="1"/>
    <col min="3605" max="3605" width="3" style="69" customWidth="1"/>
    <col min="3606" max="3607" width="3.140625" style="69" customWidth="1"/>
    <col min="3608" max="3608" width="2" style="69" customWidth="1"/>
    <col min="3609" max="3842" width="11.42578125" style="69"/>
    <col min="3843" max="3843" width="3.28515625" style="69" customWidth="1"/>
    <col min="3844" max="3854" width="3.140625" style="69" customWidth="1"/>
    <col min="3855" max="3855" width="3.7109375" style="69" customWidth="1"/>
    <col min="3856" max="3856" width="3.140625" style="69" customWidth="1"/>
    <col min="3857" max="3857" width="4.85546875" style="69" customWidth="1"/>
    <col min="3858" max="3858" width="3.140625" style="69" customWidth="1"/>
    <col min="3859" max="3859" width="8.42578125" style="69" customWidth="1"/>
    <col min="3860" max="3860" width="10" style="69" customWidth="1"/>
    <col min="3861" max="3861" width="3" style="69" customWidth="1"/>
    <col min="3862" max="3863" width="3.140625" style="69" customWidth="1"/>
    <col min="3864" max="3864" width="2" style="69" customWidth="1"/>
    <col min="3865" max="4098" width="11.42578125" style="69"/>
    <col min="4099" max="4099" width="3.28515625" style="69" customWidth="1"/>
    <col min="4100" max="4110" width="3.140625" style="69" customWidth="1"/>
    <col min="4111" max="4111" width="3.7109375" style="69" customWidth="1"/>
    <col min="4112" max="4112" width="3.140625" style="69" customWidth="1"/>
    <col min="4113" max="4113" width="4.85546875" style="69" customWidth="1"/>
    <col min="4114" max="4114" width="3.140625" style="69" customWidth="1"/>
    <col min="4115" max="4115" width="8.42578125" style="69" customWidth="1"/>
    <col min="4116" max="4116" width="10" style="69" customWidth="1"/>
    <col min="4117" max="4117" width="3" style="69" customWidth="1"/>
    <col min="4118" max="4119" width="3.140625" style="69" customWidth="1"/>
    <col min="4120" max="4120" width="2" style="69" customWidth="1"/>
    <col min="4121" max="4354" width="11.42578125" style="69"/>
    <col min="4355" max="4355" width="3.28515625" style="69" customWidth="1"/>
    <col min="4356" max="4366" width="3.140625" style="69" customWidth="1"/>
    <col min="4367" max="4367" width="3.7109375" style="69" customWidth="1"/>
    <col min="4368" max="4368" width="3.140625" style="69" customWidth="1"/>
    <col min="4369" max="4369" width="4.85546875" style="69" customWidth="1"/>
    <col min="4370" max="4370" width="3.140625" style="69" customWidth="1"/>
    <col min="4371" max="4371" width="8.42578125" style="69" customWidth="1"/>
    <col min="4372" max="4372" width="10" style="69" customWidth="1"/>
    <col min="4373" max="4373" width="3" style="69" customWidth="1"/>
    <col min="4374" max="4375" width="3.140625" style="69" customWidth="1"/>
    <col min="4376" max="4376" width="2" style="69" customWidth="1"/>
    <col min="4377" max="4610" width="11.42578125" style="69"/>
    <col min="4611" max="4611" width="3.28515625" style="69" customWidth="1"/>
    <col min="4612" max="4622" width="3.140625" style="69" customWidth="1"/>
    <col min="4623" max="4623" width="3.7109375" style="69" customWidth="1"/>
    <col min="4624" max="4624" width="3.140625" style="69" customWidth="1"/>
    <col min="4625" max="4625" width="4.85546875" style="69" customWidth="1"/>
    <col min="4626" max="4626" width="3.140625" style="69" customWidth="1"/>
    <col min="4627" max="4627" width="8.42578125" style="69" customWidth="1"/>
    <col min="4628" max="4628" width="10" style="69" customWidth="1"/>
    <col min="4629" max="4629" width="3" style="69" customWidth="1"/>
    <col min="4630" max="4631" width="3.140625" style="69" customWidth="1"/>
    <col min="4632" max="4632" width="2" style="69" customWidth="1"/>
    <col min="4633" max="4866" width="11.42578125" style="69"/>
    <col min="4867" max="4867" width="3.28515625" style="69" customWidth="1"/>
    <col min="4868" max="4878" width="3.140625" style="69" customWidth="1"/>
    <col min="4879" max="4879" width="3.7109375" style="69" customWidth="1"/>
    <col min="4880" max="4880" width="3.140625" style="69" customWidth="1"/>
    <col min="4881" max="4881" width="4.85546875" style="69" customWidth="1"/>
    <col min="4882" max="4882" width="3.140625" style="69" customWidth="1"/>
    <col min="4883" max="4883" width="8.42578125" style="69" customWidth="1"/>
    <col min="4884" max="4884" width="10" style="69" customWidth="1"/>
    <col min="4885" max="4885" width="3" style="69" customWidth="1"/>
    <col min="4886" max="4887" width="3.140625" style="69" customWidth="1"/>
    <col min="4888" max="4888" width="2" style="69" customWidth="1"/>
    <col min="4889" max="5122" width="11.42578125" style="69"/>
    <col min="5123" max="5123" width="3.28515625" style="69" customWidth="1"/>
    <col min="5124" max="5134" width="3.140625" style="69" customWidth="1"/>
    <col min="5135" max="5135" width="3.7109375" style="69" customWidth="1"/>
    <col min="5136" max="5136" width="3.140625" style="69" customWidth="1"/>
    <col min="5137" max="5137" width="4.85546875" style="69" customWidth="1"/>
    <col min="5138" max="5138" width="3.140625" style="69" customWidth="1"/>
    <col min="5139" max="5139" width="8.42578125" style="69" customWidth="1"/>
    <col min="5140" max="5140" width="10" style="69" customWidth="1"/>
    <col min="5141" max="5141" width="3" style="69" customWidth="1"/>
    <col min="5142" max="5143" width="3.140625" style="69" customWidth="1"/>
    <col min="5144" max="5144" width="2" style="69" customWidth="1"/>
    <col min="5145" max="5378" width="11.42578125" style="69"/>
    <col min="5379" max="5379" width="3.28515625" style="69" customWidth="1"/>
    <col min="5380" max="5390" width="3.140625" style="69" customWidth="1"/>
    <col min="5391" max="5391" width="3.7109375" style="69" customWidth="1"/>
    <col min="5392" max="5392" width="3.140625" style="69" customWidth="1"/>
    <col min="5393" max="5393" width="4.85546875" style="69" customWidth="1"/>
    <col min="5394" max="5394" width="3.140625" style="69" customWidth="1"/>
    <col min="5395" max="5395" width="8.42578125" style="69" customWidth="1"/>
    <col min="5396" max="5396" width="10" style="69" customWidth="1"/>
    <col min="5397" max="5397" width="3" style="69" customWidth="1"/>
    <col min="5398" max="5399" width="3.140625" style="69" customWidth="1"/>
    <col min="5400" max="5400" width="2" style="69" customWidth="1"/>
    <col min="5401" max="5634" width="11.42578125" style="69"/>
    <col min="5635" max="5635" width="3.28515625" style="69" customWidth="1"/>
    <col min="5636" max="5646" width="3.140625" style="69" customWidth="1"/>
    <col min="5647" max="5647" width="3.7109375" style="69" customWidth="1"/>
    <col min="5648" max="5648" width="3.140625" style="69" customWidth="1"/>
    <col min="5649" max="5649" width="4.85546875" style="69" customWidth="1"/>
    <col min="5650" max="5650" width="3.140625" style="69" customWidth="1"/>
    <col min="5651" max="5651" width="8.42578125" style="69" customWidth="1"/>
    <col min="5652" max="5652" width="10" style="69" customWidth="1"/>
    <col min="5653" max="5653" width="3" style="69" customWidth="1"/>
    <col min="5654" max="5655" width="3.140625" style="69" customWidth="1"/>
    <col min="5656" max="5656" width="2" style="69" customWidth="1"/>
    <col min="5657" max="5890" width="11.42578125" style="69"/>
    <col min="5891" max="5891" width="3.28515625" style="69" customWidth="1"/>
    <col min="5892" max="5902" width="3.140625" style="69" customWidth="1"/>
    <col min="5903" max="5903" width="3.7109375" style="69" customWidth="1"/>
    <col min="5904" max="5904" width="3.140625" style="69" customWidth="1"/>
    <col min="5905" max="5905" width="4.85546875" style="69" customWidth="1"/>
    <col min="5906" max="5906" width="3.140625" style="69" customWidth="1"/>
    <col min="5907" max="5907" width="8.42578125" style="69" customWidth="1"/>
    <col min="5908" max="5908" width="10" style="69" customWidth="1"/>
    <col min="5909" max="5909" width="3" style="69" customWidth="1"/>
    <col min="5910" max="5911" width="3.140625" style="69" customWidth="1"/>
    <col min="5912" max="5912" width="2" style="69" customWidth="1"/>
    <col min="5913" max="6146" width="11.42578125" style="69"/>
    <col min="6147" max="6147" width="3.28515625" style="69" customWidth="1"/>
    <col min="6148" max="6158" width="3.140625" style="69" customWidth="1"/>
    <col min="6159" max="6159" width="3.7109375" style="69" customWidth="1"/>
    <col min="6160" max="6160" width="3.140625" style="69" customWidth="1"/>
    <col min="6161" max="6161" width="4.85546875" style="69" customWidth="1"/>
    <col min="6162" max="6162" width="3.140625" style="69" customWidth="1"/>
    <col min="6163" max="6163" width="8.42578125" style="69" customWidth="1"/>
    <col min="6164" max="6164" width="10" style="69" customWidth="1"/>
    <col min="6165" max="6165" width="3" style="69" customWidth="1"/>
    <col min="6166" max="6167" width="3.140625" style="69" customWidth="1"/>
    <col min="6168" max="6168" width="2" style="69" customWidth="1"/>
    <col min="6169" max="6402" width="11.42578125" style="69"/>
    <col min="6403" max="6403" width="3.28515625" style="69" customWidth="1"/>
    <col min="6404" max="6414" width="3.140625" style="69" customWidth="1"/>
    <col min="6415" max="6415" width="3.7109375" style="69" customWidth="1"/>
    <col min="6416" max="6416" width="3.140625" style="69" customWidth="1"/>
    <col min="6417" max="6417" width="4.85546875" style="69" customWidth="1"/>
    <col min="6418" max="6418" width="3.140625" style="69" customWidth="1"/>
    <col min="6419" max="6419" width="8.42578125" style="69" customWidth="1"/>
    <col min="6420" max="6420" width="10" style="69" customWidth="1"/>
    <col min="6421" max="6421" width="3" style="69" customWidth="1"/>
    <col min="6422" max="6423" width="3.140625" style="69" customWidth="1"/>
    <col min="6424" max="6424" width="2" style="69" customWidth="1"/>
    <col min="6425" max="6658" width="11.42578125" style="69"/>
    <col min="6659" max="6659" width="3.28515625" style="69" customWidth="1"/>
    <col min="6660" max="6670" width="3.140625" style="69" customWidth="1"/>
    <col min="6671" max="6671" width="3.7109375" style="69" customWidth="1"/>
    <col min="6672" max="6672" width="3.140625" style="69" customWidth="1"/>
    <col min="6673" max="6673" width="4.85546875" style="69" customWidth="1"/>
    <col min="6674" max="6674" width="3.140625" style="69" customWidth="1"/>
    <col min="6675" max="6675" width="8.42578125" style="69" customWidth="1"/>
    <col min="6676" max="6676" width="10" style="69" customWidth="1"/>
    <col min="6677" max="6677" width="3" style="69" customWidth="1"/>
    <col min="6678" max="6679" width="3.140625" style="69" customWidth="1"/>
    <col min="6680" max="6680" width="2" style="69" customWidth="1"/>
    <col min="6681" max="6914" width="11.42578125" style="69"/>
    <col min="6915" max="6915" width="3.28515625" style="69" customWidth="1"/>
    <col min="6916" max="6926" width="3.140625" style="69" customWidth="1"/>
    <col min="6927" max="6927" width="3.7109375" style="69" customWidth="1"/>
    <col min="6928" max="6928" width="3.140625" style="69" customWidth="1"/>
    <col min="6929" max="6929" width="4.85546875" style="69" customWidth="1"/>
    <col min="6930" max="6930" width="3.140625" style="69" customWidth="1"/>
    <col min="6931" max="6931" width="8.42578125" style="69" customWidth="1"/>
    <col min="6932" max="6932" width="10" style="69" customWidth="1"/>
    <col min="6933" max="6933" width="3" style="69" customWidth="1"/>
    <col min="6934" max="6935" width="3.140625" style="69" customWidth="1"/>
    <col min="6936" max="6936" width="2" style="69" customWidth="1"/>
    <col min="6937" max="7170" width="11.42578125" style="69"/>
    <col min="7171" max="7171" width="3.28515625" style="69" customWidth="1"/>
    <col min="7172" max="7182" width="3.140625" style="69" customWidth="1"/>
    <col min="7183" max="7183" width="3.7109375" style="69" customWidth="1"/>
    <col min="7184" max="7184" width="3.140625" style="69" customWidth="1"/>
    <col min="7185" max="7185" width="4.85546875" style="69" customWidth="1"/>
    <col min="7186" max="7186" width="3.140625" style="69" customWidth="1"/>
    <col min="7187" max="7187" width="8.42578125" style="69" customWidth="1"/>
    <col min="7188" max="7188" width="10" style="69" customWidth="1"/>
    <col min="7189" max="7189" width="3" style="69" customWidth="1"/>
    <col min="7190" max="7191" width="3.140625" style="69" customWidth="1"/>
    <col min="7192" max="7192" width="2" style="69" customWidth="1"/>
    <col min="7193" max="7426" width="11.42578125" style="69"/>
    <col min="7427" max="7427" width="3.28515625" style="69" customWidth="1"/>
    <col min="7428" max="7438" width="3.140625" style="69" customWidth="1"/>
    <col min="7439" max="7439" width="3.7109375" style="69" customWidth="1"/>
    <col min="7440" max="7440" width="3.140625" style="69" customWidth="1"/>
    <col min="7441" max="7441" width="4.85546875" style="69" customWidth="1"/>
    <col min="7442" max="7442" width="3.140625" style="69" customWidth="1"/>
    <col min="7443" max="7443" width="8.42578125" style="69" customWidth="1"/>
    <col min="7444" max="7444" width="10" style="69" customWidth="1"/>
    <col min="7445" max="7445" width="3" style="69" customWidth="1"/>
    <col min="7446" max="7447" width="3.140625" style="69" customWidth="1"/>
    <col min="7448" max="7448" width="2" style="69" customWidth="1"/>
    <col min="7449" max="7682" width="11.42578125" style="69"/>
    <col min="7683" max="7683" width="3.28515625" style="69" customWidth="1"/>
    <col min="7684" max="7694" width="3.140625" style="69" customWidth="1"/>
    <col min="7695" max="7695" width="3.7109375" style="69" customWidth="1"/>
    <col min="7696" max="7696" width="3.140625" style="69" customWidth="1"/>
    <col min="7697" max="7697" width="4.85546875" style="69" customWidth="1"/>
    <col min="7698" max="7698" width="3.140625" style="69" customWidth="1"/>
    <col min="7699" max="7699" width="8.42578125" style="69" customWidth="1"/>
    <col min="7700" max="7700" width="10" style="69" customWidth="1"/>
    <col min="7701" max="7701" width="3" style="69" customWidth="1"/>
    <col min="7702" max="7703" width="3.140625" style="69" customWidth="1"/>
    <col min="7704" max="7704" width="2" style="69" customWidth="1"/>
    <col min="7705" max="7938" width="11.42578125" style="69"/>
    <col min="7939" max="7939" width="3.28515625" style="69" customWidth="1"/>
    <col min="7940" max="7950" width="3.140625" style="69" customWidth="1"/>
    <col min="7951" max="7951" width="3.7109375" style="69" customWidth="1"/>
    <col min="7952" max="7952" width="3.140625" style="69" customWidth="1"/>
    <col min="7953" max="7953" width="4.85546875" style="69" customWidth="1"/>
    <col min="7954" max="7954" width="3.140625" style="69" customWidth="1"/>
    <col min="7955" max="7955" width="8.42578125" style="69" customWidth="1"/>
    <col min="7956" max="7956" width="10" style="69" customWidth="1"/>
    <col min="7957" max="7957" width="3" style="69" customWidth="1"/>
    <col min="7958" max="7959" width="3.140625" style="69" customWidth="1"/>
    <col min="7960" max="7960" width="2" style="69" customWidth="1"/>
    <col min="7961" max="8194" width="11.42578125" style="69"/>
    <col min="8195" max="8195" width="3.28515625" style="69" customWidth="1"/>
    <col min="8196" max="8206" width="3.140625" style="69" customWidth="1"/>
    <col min="8207" max="8207" width="3.7109375" style="69" customWidth="1"/>
    <col min="8208" max="8208" width="3.140625" style="69" customWidth="1"/>
    <col min="8209" max="8209" width="4.85546875" style="69" customWidth="1"/>
    <col min="8210" max="8210" width="3.140625" style="69" customWidth="1"/>
    <col min="8211" max="8211" width="8.42578125" style="69" customWidth="1"/>
    <col min="8212" max="8212" width="10" style="69" customWidth="1"/>
    <col min="8213" max="8213" width="3" style="69" customWidth="1"/>
    <col min="8214" max="8215" width="3.140625" style="69" customWidth="1"/>
    <col min="8216" max="8216" width="2" style="69" customWidth="1"/>
    <col min="8217" max="8450" width="11.42578125" style="69"/>
    <col min="8451" max="8451" width="3.28515625" style="69" customWidth="1"/>
    <col min="8452" max="8462" width="3.140625" style="69" customWidth="1"/>
    <col min="8463" max="8463" width="3.7109375" style="69" customWidth="1"/>
    <col min="8464" max="8464" width="3.140625" style="69" customWidth="1"/>
    <col min="8465" max="8465" width="4.85546875" style="69" customWidth="1"/>
    <col min="8466" max="8466" width="3.140625" style="69" customWidth="1"/>
    <col min="8467" max="8467" width="8.42578125" style="69" customWidth="1"/>
    <col min="8468" max="8468" width="10" style="69" customWidth="1"/>
    <col min="8469" max="8469" width="3" style="69" customWidth="1"/>
    <col min="8470" max="8471" width="3.140625" style="69" customWidth="1"/>
    <col min="8472" max="8472" width="2" style="69" customWidth="1"/>
    <col min="8473" max="8706" width="11.42578125" style="69"/>
    <col min="8707" max="8707" width="3.28515625" style="69" customWidth="1"/>
    <col min="8708" max="8718" width="3.140625" style="69" customWidth="1"/>
    <col min="8719" max="8719" width="3.7109375" style="69" customWidth="1"/>
    <col min="8720" max="8720" width="3.140625" style="69" customWidth="1"/>
    <col min="8721" max="8721" width="4.85546875" style="69" customWidth="1"/>
    <col min="8722" max="8722" width="3.140625" style="69" customWidth="1"/>
    <col min="8723" max="8723" width="8.42578125" style="69" customWidth="1"/>
    <col min="8724" max="8724" width="10" style="69" customWidth="1"/>
    <col min="8725" max="8725" width="3" style="69" customWidth="1"/>
    <col min="8726" max="8727" width="3.140625" style="69" customWidth="1"/>
    <col min="8728" max="8728" width="2" style="69" customWidth="1"/>
    <col min="8729" max="8962" width="11.42578125" style="69"/>
    <col min="8963" max="8963" width="3.28515625" style="69" customWidth="1"/>
    <col min="8964" max="8974" width="3.140625" style="69" customWidth="1"/>
    <col min="8975" max="8975" width="3.7109375" style="69" customWidth="1"/>
    <col min="8976" max="8976" width="3.140625" style="69" customWidth="1"/>
    <col min="8977" max="8977" width="4.85546875" style="69" customWidth="1"/>
    <col min="8978" max="8978" width="3.140625" style="69" customWidth="1"/>
    <col min="8979" max="8979" width="8.42578125" style="69" customWidth="1"/>
    <col min="8980" max="8980" width="10" style="69" customWidth="1"/>
    <col min="8981" max="8981" width="3" style="69" customWidth="1"/>
    <col min="8982" max="8983" width="3.140625" style="69" customWidth="1"/>
    <col min="8984" max="8984" width="2" style="69" customWidth="1"/>
    <col min="8985" max="9218" width="11.42578125" style="69"/>
    <col min="9219" max="9219" width="3.28515625" style="69" customWidth="1"/>
    <col min="9220" max="9230" width="3.140625" style="69" customWidth="1"/>
    <col min="9231" max="9231" width="3.7109375" style="69" customWidth="1"/>
    <col min="9232" max="9232" width="3.140625" style="69" customWidth="1"/>
    <col min="9233" max="9233" width="4.85546875" style="69" customWidth="1"/>
    <col min="9234" max="9234" width="3.140625" style="69" customWidth="1"/>
    <col min="9235" max="9235" width="8.42578125" style="69" customWidth="1"/>
    <col min="9236" max="9236" width="10" style="69" customWidth="1"/>
    <col min="9237" max="9237" width="3" style="69" customWidth="1"/>
    <col min="9238" max="9239" width="3.140625" style="69" customWidth="1"/>
    <col min="9240" max="9240" width="2" style="69" customWidth="1"/>
    <col min="9241" max="9474" width="11.42578125" style="69"/>
    <col min="9475" max="9475" width="3.28515625" style="69" customWidth="1"/>
    <col min="9476" max="9486" width="3.140625" style="69" customWidth="1"/>
    <col min="9487" max="9487" width="3.7109375" style="69" customWidth="1"/>
    <col min="9488" max="9488" width="3.140625" style="69" customWidth="1"/>
    <col min="9489" max="9489" width="4.85546875" style="69" customWidth="1"/>
    <col min="9490" max="9490" width="3.140625" style="69" customWidth="1"/>
    <col min="9491" max="9491" width="8.42578125" style="69" customWidth="1"/>
    <col min="9492" max="9492" width="10" style="69" customWidth="1"/>
    <col min="9493" max="9493" width="3" style="69" customWidth="1"/>
    <col min="9494" max="9495" width="3.140625" style="69" customWidth="1"/>
    <col min="9496" max="9496" width="2" style="69" customWidth="1"/>
    <col min="9497" max="9730" width="11.42578125" style="69"/>
    <col min="9731" max="9731" width="3.28515625" style="69" customWidth="1"/>
    <col min="9732" max="9742" width="3.140625" style="69" customWidth="1"/>
    <col min="9743" max="9743" width="3.7109375" style="69" customWidth="1"/>
    <col min="9744" max="9744" width="3.140625" style="69" customWidth="1"/>
    <col min="9745" max="9745" width="4.85546875" style="69" customWidth="1"/>
    <col min="9746" max="9746" width="3.140625" style="69" customWidth="1"/>
    <col min="9747" max="9747" width="8.42578125" style="69" customWidth="1"/>
    <col min="9748" max="9748" width="10" style="69" customWidth="1"/>
    <col min="9749" max="9749" width="3" style="69" customWidth="1"/>
    <col min="9750" max="9751" width="3.140625" style="69" customWidth="1"/>
    <col min="9752" max="9752" width="2" style="69" customWidth="1"/>
    <col min="9753" max="9986" width="11.42578125" style="69"/>
    <col min="9987" max="9987" width="3.28515625" style="69" customWidth="1"/>
    <col min="9988" max="9998" width="3.140625" style="69" customWidth="1"/>
    <col min="9999" max="9999" width="3.7109375" style="69" customWidth="1"/>
    <col min="10000" max="10000" width="3.140625" style="69" customWidth="1"/>
    <col min="10001" max="10001" width="4.85546875" style="69" customWidth="1"/>
    <col min="10002" max="10002" width="3.140625" style="69" customWidth="1"/>
    <col min="10003" max="10003" width="8.42578125" style="69" customWidth="1"/>
    <col min="10004" max="10004" width="10" style="69" customWidth="1"/>
    <col min="10005" max="10005" width="3" style="69" customWidth="1"/>
    <col min="10006" max="10007" width="3.140625" style="69" customWidth="1"/>
    <col min="10008" max="10008" width="2" style="69" customWidth="1"/>
    <col min="10009" max="10242" width="11.42578125" style="69"/>
    <col min="10243" max="10243" width="3.28515625" style="69" customWidth="1"/>
    <col min="10244" max="10254" width="3.140625" style="69" customWidth="1"/>
    <col min="10255" max="10255" width="3.7109375" style="69" customWidth="1"/>
    <col min="10256" max="10256" width="3.140625" style="69" customWidth="1"/>
    <col min="10257" max="10257" width="4.85546875" style="69" customWidth="1"/>
    <col min="10258" max="10258" width="3.140625" style="69" customWidth="1"/>
    <col min="10259" max="10259" width="8.42578125" style="69" customWidth="1"/>
    <col min="10260" max="10260" width="10" style="69" customWidth="1"/>
    <col min="10261" max="10261" width="3" style="69" customWidth="1"/>
    <col min="10262" max="10263" width="3.140625" style="69" customWidth="1"/>
    <col min="10264" max="10264" width="2" style="69" customWidth="1"/>
    <col min="10265" max="10498" width="11.42578125" style="69"/>
    <col min="10499" max="10499" width="3.28515625" style="69" customWidth="1"/>
    <col min="10500" max="10510" width="3.140625" style="69" customWidth="1"/>
    <col min="10511" max="10511" width="3.7109375" style="69" customWidth="1"/>
    <col min="10512" max="10512" width="3.140625" style="69" customWidth="1"/>
    <col min="10513" max="10513" width="4.85546875" style="69" customWidth="1"/>
    <col min="10514" max="10514" width="3.140625" style="69" customWidth="1"/>
    <col min="10515" max="10515" width="8.42578125" style="69" customWidth="1"/>
    <col min="10516" max="10516" width="10" style="69" customWidth="1"/>
    <col min="10517" max="10517" width="3" style="69" customWidth="1"/>
    <col min="10518" max="10519" width="3.140625" style="69" customWidth="1"/>
    <col min="10520" max="10520" width="2" style="69" customWidth="1"/>
    <col min="10521" max="10754" width="11.42578125" style="69"/>
    <col min="10755" max="10755" width="3.28515625" style="69" customWidth="1"/>
    <col min="10756" max="10766" width="3.140625" style="69" customWidth="1"/>
    <col min="10767" max="10767" width="3.7109375" style="69" customWidth="1"/>
    <col min="10768" max="10768" width="3.140625" style="69" customWidth="1"/>
    <col min="10769" max="10769" width="4.85546875" style="69" customWidth="1"/>
    <col min="10770" max="10770" width="3.140625" style="69" customWidth="1"/>
    <col min="10771" max="10771" width="8.42578125" style="69" customWidth="1"/>
    <col min="10772" max="10772" width="10" style="69" customWidth="1"/>
    <col min="10773" max="10773" width="3" style="69" customWidth="1"/>
    <col min="10774" max="10775" width="3.140625" style="69" customWidth="1"/>
    <col min="10776" max="10776" width="2" style="69" customWidth="1"/>
    <col min="10777" max="11010" width="11.42578125" style="69"/>
    <col min="11011" max="11011" width="3.28515625" style="69" customWidth="1"/>
    <col min="11012" max="11022" width="3.140625" style="69" customWidth="1"/>
    <col min="11023" max="11023" width="3.7109375" style="69" customWidth="1"/>
    <col min="11024" max="11024" width="3.140625" style="69" customWidth="1"/>
    <col min="11025" max="11025" width="4.85546875" style="69" customWidth="1"/>
    <col min="11026" max="11026" width="3.140625" style="69" customWidth="1"/>
    <col min="11027" max="11027" width="8.42578125" style="69" customWidth="1"/>
    <col min="11028" max="11028" width="10" style="69" customWidth="1"/>
    <col min="11029" max="11029" width="3" style="69" customWidth="1"/>
    <col min="11030" max="11031" width="3.140625" style="69" customWidth="1"/>
    <col min="11032" max="11032" width="2" style="69" customWidth="1"/>
    <col min="11033" max="11266" width="11.42578125" style="69"/>
    <col min="11267" max="11267" width="3.28515625" style="69" customWidth="1"/>
    <col min="11268" max="11278" width="3.140625" style="69" customWidth="1"/>
    <col min="11279" max="11279" width="3.7109375" style="69" customWidth="1"/>
    <col min="11280" max="11280" width="3.140625" style="69" customWidth="1"/>
    <col min="11281" max="11281" width="4.85546875" style="69" customWidth="1"/>
    <col min="11282" max="11282" width="3.140625" style="69" customWidth="1"/>
    <col min="11283" max="11283" width="8.42578125" style="69" customWidth="1"/>
    <col min="11284" max="11284" width="10" style="69" customWidth="1"/>
    <col min="11285" max="11285" width="3" style="69" customWidth="1"/>
    <col min="11286" max="11287" width="3.140625" style="69" customWidth="1"/>
    <col min="11288" max="11288" width="2" style="69" customWidth="1"/>
    <col min="11289" max="11522" width="11.42578125" style="69"/>
    <col min="11523" max="11523" width="3.28515625" style="69" customWidth="1"/>
    <col min="11524" max="11534" width="3.140625" style="69" customWidth="1"/>
    <col min="11535" max="11535" width="3.7109375" style="69" customWidth="1"/>
    <col min="11536" max="11536" width="3.140625" style="69" customWidth="1"/>
    <col min="11537" max="11537" width="4.85546875" style="69" customWidth="1"/>
    <col min="11538" max="11538" width="3.140625" style="69" customWidth="1"/>
    <col min="11539" max="11539" width="8.42578125" style="69" customWidth="1"/>
    <col min="11540" max="11540" width="10" style="69" customWidth="1"/>
    <col min="11541" max="11541" width="3" style="69" customWidth="1"/>
    <col min="11542" max="11543" width="3.140625" style="69" customWidth="1"/>
    <col min="11544" max="11544" width="2" style="69" customWidth="1"/>
    <col min="11545" max="11778" width="11.42578125" style="69"/>
    <col min="11779" max="11779" width="3.28515625" style="69" customWidth="1"/>
    <col min="11780" max="11790" width="3.140625" style="69" customWidth="1"/>
    <col min="11791" max="11791" width="3.7109375" style="69" customWidth="1"/>
    <col min="11792" max="11792" width="3.140625" style="69" customWidth="1"/>
    <col min="11793" max="11793" width="4.85546875" style="69" customWidth="1"/>
    <col min="11794" max="11794" width="3.140625" style="69" customWidth="1"/>
    <col min="11795" max="11795" width="8.42578125" style="69" customWidth="1"/>
    <col min="11796" max="11796" width="10" style="69" customWidth="1"/>
    <col min="11797" max="11797" width="3" style="69" customWidth="1"/>
    <col min="11798" max="11799" width="3.140625" style="69" customWidth="1"/>
    <col min="11800" max="11800" width="2" style="69" customWidth="1"/>
    <col min="11801" max="12034" width="11.42578125" style="69"/>
    <col min="12035" max="12035" width="3.28515625" style="69" customWidth="1"/>
    <col min="12036" max="12046" width="3.140625" style="69" customWidth="1"/>
    <col min="12047" max="12047" width="3.7109375" style="69" customWidth="1"/>
    <col min="12048" max="12048" width="3.140625" style="69" customWidth="1"/>
    <col min="12049" max="12049" width="4.85546875" style="69" customWidth="1"/>
    <col min="12050" max="12050" width="3.140625" style="69" customWidth="1"/>
    <col min="12051" max="12051" width="8.42578125" style="69" customWidth="1"/>
    <col min="12052" max="12052" width="10" style="69" customWidth="1"/>
    <col min="12053" max="12053" width="3" style="69" customWidth="1"/>
    <col min="12054" max="12055" width="3.140625" style="69" customWidth="1"/>
    <col min="12056" max="12056" width="2" style="69" customWidth="1"/>
    <col min="12057" max="12290" width="11.42578125" style="69"/>
    <col min="12291" max="12291" width="3.28515625" style="69" customWidth="1"/>
    <col min="12292" max="12302" width="3.140625" style="69" customWidth="1"/>
    <col min="12303" max="12303" width="3.7109375" style="69" customWidth="1"/>
    <col min="12304" max="12304" width="3.140625" style="69" customWidth="1"/>
    <col min="12305" max="12305" width="4.85546875" style="69" customWidth="1"/>
    <col min="12306" max="12306" width="3.140625" style="69" customWidth="1"/>
    <col min="12307" max="12307" width="8.42578125" style="69" customWidth="1"/>
    <col min="12308" max="12308" width="10" style="69" customWidth="1"/>
    <col min="12309" max="12309" width="3" style="69" customWidth="1"/>
    <col min="12310" max="12311" width="3.140625" style="69" customWidth="1"/>
    <col min="12312" max="12312" width="2" style="69" customWidth="1"/>
    <col min="12313" max="12546" width="11.42578125" style="69"/>
    <col min="12547" max="12547" width="3.28515625" style="69" customWidth="1"/>
    <col min="12548" max="12558" width="3.140625" style="69" customWidth="1"/>
    <col min="12559" max="12559" width="3.7109375" style="69" customWidth="1"/>
    <col min="12560" max="12560" width="3.140625" style="69" customWidth="1"/>
    <col min="12561" max="12561" width="4.85546875" style="69" customWidth="1"/>
    <col min="12562" max="12562" width="3.140625" style="69" customWidth="1"/>
    <col min="12563" max="12563" width="8.42578125" style="69" customWidth="1"/>
    <col min="12564" max="12564" width="10" style="69" customWidth="1"/>
    <col min="12565" max="12565" width="3" style="69" customWidth="1"/>
    <col min="12566" max="12567" width="3.140625" style="69" customWidth="1"/>
    <col min="12568" max="12568" width="2" style="69" customWidth="1"/>
    <col min="12569" max="12802" width="11.42578125" style="69"/>
    <col min="12803" max="12803" width="3.28515625" style="69" customWidth="1"/>
    <col min="12804" max="12814" width="3.140625" style="69" customWidth="1"/>
    <col min="12815" max="12815" width="3.7109375" style="69" customWidth="1"/>
    <col min="12816" max="12816" width="3.140625" style="69" customWidth="1"/>
    <col min="12817" max="12817" width="4.85546875" style="69" customWidth="1"/>
    <col min="12818" max="12818" width="3.140625" style="69" customWidth="1"/>
    <col min="12819" max="12819" width="8.42578125" style="69" customWidth="1"/>
    <col min="12820" max="12820" width="10" style="69" customWidth="1"/>
    <col min="12821" max="12821" width="3" style="69" customWidth="1"/>
    <col min="12822" max="12823" width="3.140625" style="69" customWidth="1"/>
    <col min="12824" max="12824" width="2" style="69" customWidth="1"/>
    <col min="12825" max="13058" width="11.42578125" style="69"/>
    <col min="13059" max="13059" width="3.28515625" style="69" customWidth="1"/>
    <col min="13060" max="13070" width="3.140625" style="69" customWidth="1"/>
    <col min="13071" max="13071" width="3.7109375" style="69" customWidth="1"/>
    <col min="13072" max="13072" width="3.140625" style="69" customWidth="1"/>
    <col min="13073" max="13073" width="4.85546875" style="69" customWidth="1"/>
    <col min="13074" max="13074" width="3.140625" style="69" customWidth="1"/>
    <col min="13075" max="13075" width="8.42578125" style="69" customWidth="1"/>
    <col min="13076" max="13076" width="10" style="69" customWidth="1"/>
    <col min="13077" max="13077" width="3" style="69" customWidth="1"/>
    <col min="13078" max="13079" width="3.140625" style="69" customWidth="1"/>
    <col min="13080" max="13080" width="2" style="69" customWidth="1"/>
    <col min="13081" max="13314" width="11.42578125" style="69"/>
    <col min="13315" max="13315" width="3.28515625" style="69" customWidth="1"/>
    <col min="13316" max="13326" width="3.140625" style="69" customWidth="1"/>
    <col min="13327" max="13327" width="3.7109375" style="69" customWidth="1"/>
    <col min="13328" max="13328" width="3.140625" style="69" customWidth="1"/>
    <col min="13329" max="13329" width="4.85546875" style="69" customWidth="1"/>
    <col min="13330" max="13330" width="3.140625" style="69" customWidth="1"/>
    <col min="13331" max="13331" width="8.42578125" style="69" customWidth="1"/>
    <col min="13332" max="13332" width="10" style="69" customWidth="1"/>
    <col min="13333" max="13333" width="3" style="69" customWidth="1"/>
    <col min="13334" max="13335" width="3.140625" style="69" customWidth="1"/>
    <col min="13336" max="13336" width="2" style="69" customWidth="1"/>
    <col min="13337" max="13570" width="11.42578125" style="69"/>
    <col min="13571" max="13571" width="3.28515625" style="69" customWidth="1"/>
    <col min="13572" max="13582" width="3.140625" style="69" customWidth="1"/>
    <col min="13583" max="13583" width="3.7109375" style="69" customWidth="1"/>
    <col min="13584" max="13584" width="3.140625" style="69" customWidth="1"/>
    <col min="13585" max="13585" width="4.85546875" style="69" customWidth="1"/>
    <col min="13586" max="13586" width="3.140625" style="69" customWidth="1"/>
    <col min="13587" max="13587" width="8.42578125" style="69" customWidth="1"/>
    <col min="13588" max="13588" width="10" style="69" customWidth="1"/>
    <col min="13589" max="13589" width="3" style="69" customWidth="1"/>
    <col min="13590" max="13591" width="3.140625" style="69" customWidth="1"/>
    <col min="13592" max="13592" width="2" style="69" customWidth="1"/>
    <col min="13593" max="13826" width="11.42578125" style="69"/>
    <col min="13827" max="13827" width="3.28515625" style="69" customWidth="1"/>
    <col min="13828" max="13838" width="3.140625" style="69" customWidth="1"/>
    <col min="13839" max="13839" width="3.7109375" style="69" customWidth="1"/>
    <col min="13840" max="13840" width="3.140625" style="69" customWidth="1"/>
    <col min="13841" max="13841" width="4.85546875" style="69" customWidth="1"/>
    <col min="13842" max="13842" width="3.140625" style="69" customWidth="1"/>
    <col min="13843" max="13843" width="8.42578125" style="69" customWidth="1"/>
    <col min="13844" max="13844" width="10" style="69" customWidth="1"/>
    <col min="13845" max="13845" width="3" style="69" customWidth="1"/>
    <col min="13846" max="13847" width="3.140625" style="69" customWidth="1"/>
    <col min="13848" max="13848" width="2" style="69" customWidth="1"/>
    <col min="13849" max="14082" width="11.42578125" style="69"/>
    <col min="14083" max="14083" width="3.28515625" style="69" customWidth="1"/>
    <col min="14084" max="14094" width="3.140625" style="69" customWidth="1"/>
    <col min="14095" max="14095" width="3.7109375" style="69" customWidth="1"/>
    <col min="14096" max="14096" width="3.140625" style="69" customWidth="1"/>
    <col min="14097" max="14097" width="4.85546875" style="69" customWidth="1"/>
    <col min="14098" max="14098" width="3.140625" style="69" customWidth="1"/>
    <col min="14099" max="14099" width="8.42578125" style="69" customWidth="1"/>
    <col min="14100" max="14100" width="10" style="69" customWidth="1"/>
    <col min="14101" max="14101" width="3" style="69" customWidth="1"/>
    <col min="14102" max="14103" width="3.140625" style="69" customWidth="1"/>
    <col min="14104" max="14104" width="2" style="69" customWidth="1"/>
    <col min="14105" max="14338" width="11.42578125" style="69"/>
    <col min="14339" max="14339" width="3.28515625" style="69" customWidth="1"/>
    <col min="14340" max="14350" width="3.140625" style="69" customWidth="1"/>
    <col min="14351" max="14351" width="3.7109375" style="69" customWidth="1"/>
    <col min="14352" max="14352" width="3.140625" style="69" customWidth="1"/>
    <col min="14353" max="14353" width="4.85546875" style="69" customWidth="1"/>
    <col min="14354" max="14354" width="3.140625" style="69" customWidth="1"/>
    <col min="14355" max="14355" width="8.42578125" style="69" customWidth="1"/>
    <col min="14356" max="14356" width="10" style="69" customWidth="1"/>
    <col min="14357" max="14357" width="3" style="69" customWidth="1"/>
    <col min="14358" max="14359" width="3.140625" style="69" customWidth="1"/>
    <col min="14360" max="14360" width="2" style="69" customWidth="1"/>
    <col min="14361" max="14594" width="11.42578125" style="69"/>
    <col min="14595" max="14595" width="3.28515625" style="69" customWidth="1"/>
    <col min="14596" max="14606" width="3.140625" style="69" customWidth="1"/>
    <col min="14607" max="14607" width="3.7109375" style="69" customWidth="1"/>
    <col min="14608" max="14608" width="3.140625" style="69" customWidth="1"/>
    <col min="14609" max="14609" width="4.85546875" style="69" customWidth="1"/>
    <col min="14610" max="14610" width="3.140625" style="69" customWidth="1"/>
    <col min="14611" max="14611" width="8.42578125" style="69" customWidth="1"/>
    <col min="14612" max="14612" width="10" style="69" customWidth="1"/>
    <col min="14613" max="14613" width="3" style="69" customWidth="1"/>
    <col min="14614" max="14615" width="3.140625" style="69" customWidth="1"/>
    <col min="14616" max="14616" width="2" style="69" customWidth="1"/>
    <col min="14617" max="14850" width="11.42578125" style="69"/>
    <col min="14851" max="14851" width="3.28515625" style="69" customWidth="1"/>
    <col min="14852" max="14862" width="3.140625" style="69" customWidth="1"/>
    <col min="14863" max="14863" width="3.7109375" style="69" customWidth="1"/>
    <col min="14864" max="14864" width="3.140625" style="69" customWidth="1"/>
    <col min="14865" max="14865" width="4.85546875" style="69" customWidth="1"/>
    <col min="14866" max="14866" width="3.140625" style="69" customWidth="1"/>
    <col min="14867" max="14867" width="8.42578125" style="69" customWidth="1"/>
    <col min="14868" max="14868" width="10" style="69" customWidth="1"/>
    <col min="14869" max="14869" width="3" style="69" customWidth="1"/>
    <col min="14870" max="14871" width="3.140625" style="69" customWidth="1"/>
    <col min="14872" max="14872" width="2" style="69" customWidth="1"/>
    <col min="14873" max="15106" width="11.42578125" style="69"/>
    <col min="15107" max="15107" width="3.28515625" style="69" customWidth="1"/>
    <col min="15108" max="15118" width="3.140625" style="69" customWidth="1"/>
    <col min="15119" max="15119" width="3.7109375" style="69" customWidth="1"/>
    <col min="15120" max="15120" width="3.140625" style="69" customWidth="1"/>
    <col min="15121" max="15121" width="4.85546875" style="69" customWidth="1"/>
    <col min="15122" max="15122" width="3.140625" style="69" customWidth="1"/>
    <col min="15123" max="15123" width="8.42578125" style="69" customWidth="1"/>
    <col min="15124" max="15124" width="10" style="69" customWidth="1"/>
    <col min="15125" max="15125" width="3" style="69" customWidth="1"/>
    <col min="15126" max="15127" width="3.140625" style="69" customWidth="1"/>
    <col min="15128" max="15128" width="2" style="69" customWidth="1"/>
    <col min="15129" max="15362" width="11.42578125" style="69"/>
    <col min="15363" max="15363" width="3.28515625" style="69" customWidth="1"/>
    <col min="15364" max="15374" width="3.140625" style="69" customWidth="1"/>
    <col min="15375" max="15375" width="3.7109375" style="69" customWidth="1"/>
    <col min="15376" max="15376" width="3.140625" style="69" customWidth="1"/>
    <col min="15377" max="15377" width="4.85546875" style="69" customWidth="1"/>
    <col min="15378" max="15378" width="3.140625" style="69" customWidth="1"/>
    <col min="15379" max="15379" width="8.42578125" style="69" customWidth="1"/>
    <col min="15380" max="15380" width="10" style="69" customWidth="1"/>
    <col min="15381" max="15381" width="3" style="69" customWidth="1"/>
    <col min="15382" max="15383" width="3.140625" style="69" customWidth="1"/>
    <col min="15384" max="15384" width="2" style="69" customWidth="1"/>
    <col min="15385" max="15618" width="11.42578125" style="69"/>
    <col min="15619" max="15619" width="3.28515625" style="69" customWidth="1"/>
    <col min="15620" max="15630" width="3.140625" style="69" customWidth="1"/>
    <col min="15631" max="15631" width="3.7109375" style="69" customWidth="1"/>
    <col min="15632" max="15632" width="3.140625" style="69" customWidth="1"/>
    <col min="15633" max="15633" width="4.85546875" style="69" customWidth="1"/>
    <col min="15634" max="15634" width="3.140625" style="69" customWidth="1"/>
    <col min="15635" max="15635" width="8.42578125" style="69" customWidth="1"/>
    <col min="15636" max="15636" width="10" style="69" customWidth="1"/>
    <col min="15637" max="15637" width="3" style="69" customWidth="1"/>
    <col min="15638" max="15639" width="3.140625" style="69" customWidth="1"/>
    <col min="15640" max="15640" width="2" style="69" customWidth="1"/>
    <col min="15641" max="15874" width="11.42578125" style="69"/>
    <col min="15875" max="15875" width="3.28515625" style="69" customWidth="1"/>
    <col min="15876" max="15886" width="3.140625" style="69" customWidth="1"/>
    <col min="15887" max="15887" width="3.7109375" style="69" customWidth="1"/>
    <col min="15888" max="15888" width="3.140625" style="69" customWidth="1"/>
    <col min="15889" max="15889" width="4.85546875" style="69" customWidth="1"/>
    <col min="15890" max="15890" width="3.140625" style="69" customWidth="1"/>
    <col min="15891" max="15891" width="8.42578125" style="69" customWidth="1"/>
    <col min="15892" max="15892" width="10" style="69" customWidth="1"/>
    <col min="15893" max="15893" width="3" style="69" customWidth="1"/>
    <col min="15894" max="15895" width="3.140625" style="69" customWidth="1"/>
    <col min="15896" max="15896" width="2" style="69" customWidth="1"/>
    <col min="15897" max="16130" width="11.42578125" style="69"/>
    <col min="16131" max="16131" width="3.28515625" style="69" customWidth="1"/>
    <col min="16132" max="16142" width="3.140625" style="69" customWidth="1"/>
    <col min="16143" max="16143" width="3.7109375" style="69" customWidth="1"/>
    <col min="16144" max="16144" width="3.140625" style="69" customWidth="1"/>
    <col min="16145" max="16145" width="4.85546875" style="69" customWidth="1"/>
    <col min="16146" max="16146" width="3.140625" style="69" customWidth="1"/>
    <col min="16147" max="16147" width="8.42578125" style="69" customWidth="1"/>
    <col min="16148" max="16148" width="10" style="69" customWidth="1"/>
    <col min="16149" max="16149" width="3" style="69" customWidth="1"/>
    <col min="16150" max="16151" width="3.140625" style="69" customWidth="1"/>
    <col min="16152" max="16152" width="2" style="69" customWidth="1"/>
    <col min="16153" max="16384" width="11.42578125" style="69"/>
  </cols>
  <sheetData>
    <row r="2" spans="1:24" x14ac:dyDescent="0.2">
      <c r="A2" s="181" t="s">
        <v>52</v>
      </c>
      <c r="B2" s="181"/>
      <c r="C2" s="181"/>
      <c r="D2" s="25"/>
      <c r="E2" s="25"/>
      <c r="F2" s="25"/>
      <c r="G2" s="25"/>
    </row>
    <row r="3" spans="1:24" ht="18.75" x14ac:dyDescent="0.3">
      <c r="A3" s="26" t="s">
        <v>53</v>
      </c>
      <c r="B3" s="27"/>
      <c r="C3" s="27"/>
      <c r="J3" s="182" t="s">
        <v>54</v>
      </c>
      <c r="K3" s="182"/>
      <c r="L3" s="182"/>
      <c r="M3" s="182"/>
      <c r="N3" s="182"/>
      <c r="O3" s="182"/>
      <c r="P3" s="182"/>
      <c r="Q3" s="182"/>
      <c r="R3" s="182"/>
      <c r="S3" s="182"/>
      <c r="T3" s="182"/>
    </row>
    <row r="4" spans="1:24" ht="18.75" x14ac:dyDescent="0.3">
      <c r="A4" s="173" t="s">
        <v>55</v>
      </c>
      <c r="B4" s="173"/>
      <c r="C4" s="173"/>
      <c r="D4" s="25"/>
      <c r="E4" s="25"/>
      <c r="F4" s="25"/>
      <c r="G4" s="25"/>
      <c r="J4" s="182" t="s">
        <v>56</v>
      </c>
      <c r="K4" s="182"/>
      <c r="L4" s="182"/>
      <c r="M4" s="182"/>
      <c r="N4" s="182"/>
      <c r="O4" s="182"/>
      <c r="P4" s="182"/>
      <c r="Q4" s="182"/>
      <c r="R4" s="182"/>
      <c r="S4" s="182"/>
      <c r="T4" s="182"/>
    </row>
    <row r="5" spans="1:24" ht="18.75" x14ac:dyDescent="0.3">
      <c r="A5" s="173" t="s">
        <v>57</v>
      </c>
      <c r="B5" s="173"/>
      <c r="C5" s="173"/>
      <c r="D5" s="25"/>
      <c r="E5" s="25"/>
      <c r="F5" s="25"/>
      <c r="G5" s="25"/>
      <c r="J5" s="182" t="s">
        <v>58</v>
      </c>
      <c r="K5" s="182"/>
      <c r="L5" s="182"/>
      <c r="M5" s="182"/>
      <c r="N5" s="182"/>
      <c r="O5" s="182"/>
      <c r="P5" s="182"/>
      <c r="Q5" s="182"/>
      <c r="R5" s="182"/>
      <c r="S5" s="182"/>
      <c r="T5" s="182"/>
    </row>
    <row r="6" spans="1:24" ht="15.75" x14ac:dyDescent="0.25">
      <c r="A6" s="25"/>
      <c r="B6" s="25"/>
      <c r="C6" s="25"/>
      <c r="D6" s="25"/>
      <c r="E6" s="25"/>
      <c r="F6" s="25"/>
      <c r="G6" s="25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</row>
    <row r="7" spans="1:24" ht="15" customHeight="1" x14ac:dyDescent="0.25">
      <c r="F7" s="174" t="s">
        <v>93</v>
      </c>
      <c r="G7" s="174"/>
      <c r="H7" s="174"/>
      <c r="I7" s="174"/>
      <c r="J7" s="174"/>
      <c r="K7" s="174"/>
      <c r="L7" s="174"/>
      <c r="M7" s="174"/>
      <c r="N7" s="174"/>
      <c r="O7" s="173"/>
      <c r="P7" s="173"/>
      <c r="Q7" s="173"/>
      <c r="R7" s="173"/>
      <c r="S7" s="173"/>
      <c r="T7" s="173"/>
    </row>
    <row r="8" spans="1:24" ht="15" customHeight="1" x14ac:dyDescent="0.25">
      <c r="F8" s="175" t="s">
        <v>94</v>
      </c>
      <c r="G8" s="175"/>
      <c r="H8" s="175"/>
      <c r="I8" s="175"/>
      <c r="J8" s="175"/>
      <c r="K8" s="175"/>
      <c r="L8" s="175"/>
      <c r="M8" s="175"/>
      <c r="N8" s="175"/>
      <c r="O8" s="173"/>
      <c r="P8" s="173"/>
      <c r="Q8" s="173"/>
      <c r="R8" s="173"/>
      <c r="S8" s="173"/>
      <c r="T8" s="173"/>
    </row>
    <row r="9" spans="1:24" ht="13.5" thickBot="1" x14ac:dyDescent="0.25"/>
    <row r="10" spans="1:24" x14ac:dyDescent="0.2">
      <c r="A10" s="29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1"/>
    </row>
    <row r="11" spans="1:24" ht="15.75" x14ac:dyDescent="0.25">
      <c r="A11" s="32" t="s">
        <v>59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 t="s">
        <v>60</v>
      </c>
      <c r="T11" s="33"/>
      <c r="U11" s="33"/>
      <c r="V11" s="33"/>
      <c r="W11" s="33"/>
      <c r="X11" s="34"/>
    </row>
    <row r="12" spans="1:24" x14ac:dyDescent="0.2">
      <c r="A12" s="35"/>
      <c r="B12" s="33"/>
      <c r="C12" s="33"/>
      <c r="D12" s="33"/>
      <c r="E12" s="33"/>
      <c r="F12" s="33"/>
      <c r="G12" s="33"/>
      <c r="H12" s="33"/>
      <c r="I12" s="33"/>
      <c r="J12" s="33"/>
      <c r="K12" s="36"/>
      <c r="L12" s="179" t="s">
        <v>61</v>
      </c>
      <c r="M12" s="179"/>
      <c r="N12" s="179"/>
      <c r="O12" s="179"/>
      <c r="P12" s="179"/>
      <c r="Q12" s="179"/>
      <c r="R12" s="180"/>
      <c r="S12" s="37" t="s">
        <v>62</v>
      </c>
      <c r="T12" s="38" t="s">
        <v>62</v>
      </c>
      <c r="U12" s="183" t="s">
        <v>63</v>
      </c>
      <c r="V12" s="179"/>
      <c r="W12" s="180"/>
      <c r="X12" s="34"/>
    </row>
    <row r="13" spans="1:24" x14ac:dyDescent="0.2">
      <c r="A13" s="35"/>
      <c r="B13" s="33"/>
      <c r="C13" s="33"/>
      <c r="D13" s="33"/>
      <c r="E13" s="33"/>
      <c r="F13" s="33"/>
      <c r="G13" s="33"/>
      <c r="H13" s="33"/>
      <c r="I13" s="33"/>
      <c r="J13" s="33"/>
      <c r="K13" s="39"/>
      <c r="L13" s="40"/>
      <c r="M13" s="40"/>
      <c r="N13" s="40"/>
      <c r="O13" s="40"/>
      <c r="P13" s="40"/>
      <c r="Q13" s="40"/>
      <c r="R13" s="41"/>
      <c r="S13" s="42" t="s">
        <v>64</v>
      </c>
      <c r="T13" s="43" t="s">
        <v>65</v>
      </c>
      <c r="U13" s="184" t="s">
        <v>66</v>
      </c>
      <c r="V13" s="185"/>
      <c r="W13" s="186"/>
      <c r="X13" s="34"/>
    </row>
    <row r="14" spans="1:24" ht="16.5" customHeight="1" x14ac:dyDescent="0.2">
      <c r="A14" s="35"/>
      <c r="B14" s="33"/>
      <c r="C14" s="33"/>
      <c r="D14" s="33"/>
      <c r="E14" s="33"/>
      <c r="F14" s="33"/>
      <c r="G14" s="33"/>
      <c r="H14" s="33"/>
      <c r="I14" s="33"/>
      <c r="J14" s="33"/>
      <c r="K14" s="193" t="str">
        <f>+Facture!D11</f>
        <v>Y</v>
      </c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5"/>
      <c r="X14" s="34"/>
    </row>
    <row r="15" spans="1:24" x14ac:dyDescent="0.2">
      <c r="A15" s="35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4"/>
    </row>
    <row r="16" spans="1:24" x14ac:dyDescent="0.2">
      <c r="A16" s="35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4"/>
    </row>
    <row r="17" spans="1:24" ht="18.75" x14ac:dyDescent="0.2">
      <c r="A17" s="214" t="s">
        <v>91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6" t="str">
        <f>+Facture!D9</f>
        <v>C</v>
      </c>
      <c r="M17" s="216"/>
      <c r="N17" s="216"/>
      <c r="O17" s="216"/>
      <c r="P17" s="216"/>
      <c r="Q17" s="216"/>
      <c r="R17" s="216"/>
      <c r="S17" s="216"/>
      <c r="T17" s="216"/>
      <c r="U17" s="216"/>
      <c r="V17" s="216"/>
      <c r="W17" s="216"/>
      <c r="X17" s="34"/>
    </row>
    <row r="18" spans="1:24" ht="15.75" x14ac:dyDescent="0.25">
      <c r="A18" s="45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4"/>
    </row>
    <row r="19" spans="1:24" ht="15" customHeight="1" x14ac:dyDescent="0.25">
      <c r="A19" s="211" t="s">
        <v>92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16">
        <f>+Facture!D10</f>
        <v>0</v>
      </c>
      <c r="L19" s="216"/>
      <c r="M19" s="216"/>
      <c r="N19" s="216"/>
      <c r="O19" s="216"/>
      <c r="P19" s="216"/>
      <c r="Q19" s="216"/>
      <c r="R19" s="216"/>
      <c r="S19" s="216"/>
      <c r="T19" s="216"/>
      <c r="U19" s="216"/>
      <c r="V19" s="216"/>
      <c r="W19" s="70"/>
      <c r="X19" s="34"/>
    </row>
    <row r="20" spans="1:24" x14ac:dyDescent="0.2">
      <c r="A20" s="35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4"/>
    </row>
    <row r="21" spans="1:24" x14ac:dyDescent="0.2">
      <c r="A21" s="35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4"/>
    </row>
    <row r="22" spans="1:24" ht="15.75" x14ac:dyDescent="0.25">
      <c r="A22" s="187" t="s">
        <v>68</v>
      </c>
      <c r="B22" s="188"/>
      <c r="C22" s="188"/>
      <c r="D22" s="188"/>
      <c r="E22" s="188"/>
      <c r="F22" s="188"/>
      <c r="G22" s="188"/>
      <c r="H22" s="188"/>
      <c r="I22" s="188"/>
      <c r="J22" s="188"/>
      <c r="K22" s="46"/>
      <c r="L22" s="47"/>
      <c r="M22" s="189" t="s">
        <v>69</v>
      </c>
      <c r="N22" s="189"/>
      <c r="O22" s="189"/>
      <c r="P22" s="189"/>
      <c r="Q22" s="190"/>
      <c r="R22" s="191" t="s">
        <v>70</v>
      </c>
      <c r="S22" s="192"/>
      <c r="T22" s="191" t="s">
        <v>71</v>
      </c>
      <c r="U22" s="192"/>
      <c r="V22" s="192"/>
      <c r="W22" s="192"/>
      <c r="X22" s="48"/>
    </row>
    <row r="23" spans="1:24" x14ac:dyDescent="0.2">
      <c r="A23" s="49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1"/>
      <c r="M23" s="40"/>
      <c r="N23" s="40"/>
      <c r="O23" s="40"/>
      <c r="P23" s="40"/>
      <c r="Q23" s="41"/>
      <c r="R23" s="39"/>
      <c r="S23" s="40"/>
      <c r="T23" s="50" t="s">
        <v>72</v>
      </c>
      <c r="U23" s="33"/>
      <c r="V23" s="33"/>
      <c r="W23" s="33"/>
      <c r="X23" s="34"/>
    </row>
    <row r="24" spans="1:24" ht="22.5" customHeight="1" x14ac:dyDescent="0.3">
      <c r="A24" s="176" t="s">
        <v>95</v>
      </c>
      <c r="B24" s="177"/>
      <c r="C24" s="177"/>
      <c r="D24" s="177"/>
      <c r="E24" s="177"/>
      <c r="F24" s="177"/>
      <c r="G24" s="177"/>
      <c r="H24" s="177"/>
      <c r="I24" s="177"/>
      <c r="J24" s="177"/>
      <c r="K24" s="177"/>
      <c r="L24" s="178"/>
      <c r="M24" s="200">
        <f>+Facture!E34</f>
        <v>0</v>
      </c>
      <c r="N24" s="201"/>
      <c r="O24" s="201"/>
      <c r="P24" s="201"/>
      <c r="Q24" s="202"/>
      <c r="R24" s="200">
        <f>+Facture!E35</f>
        <v>0</v>
      </c>
      <c r="S24" s="202"/>
      <c r="T24" s="200">
        <f>+M24-R24</f>
        <v>0</v>
      </c>
      <c r="U24" s="201"/>
      <c r="V24" s="201"/>
      <c r="W24" s="201"/>
      <c r="X24" s="203"/>
    </row>
    <row r="25" spans="1:24" ht="22.5" customHeight="1" x14ac:dyDescent="0.3">
      <c r="A25" s="53" t="s">
        <v>73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196"/>
      <c r="N25" s="198"/>
      <c r="O25" s="198"/>
      <c r="P25" s="198"/>
      <c r="Q25" s="197"/>
      <c r="R25" s="196"/>
      <c r="S25" s="197"/>
      <c r="T25" s="196"/>
      <c r="U25" s="198"/>
      <c r="V25" s="198"/>
      <c r="W25" s="198"/>
      <c r="X25" s="199"/>
    </row>
    <row r="26" spans="1:24" ht="22.5" customHeight="1" x14ac:dyDescent="0.3">
      <c r="A26" s="54" t="s">
        <v>74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196"/>
      <c r="N26" s="198"/>
      <c r="O26" s="198"/>
      <c r="P26" s="198"/>
      <c r="Q26" s="197"/>
      <c r="R26" s="196"/>
      <c r="S26" s="197"/>
      <c r="T26" s="196"/>
      <c r="U26" s="198"/>
      <c r="V26" s="198"/>
      <c r="W26" s="198"/>
      <c r="X26" s="199"/>
    </row>
    <row r="27" spans="1:24" ht="22.5" customHeight="1" x14ac:dyDescent="0.3">
      <c r="A27" s="51" t="s">
        <v>75</v>
      </c>
      <c r="B27" s="33"/>
      <c r="C27" s="33"/>
      <c r="D27" s="33"/>
      <c r="E27" s="33"/>
      <c r="F27" s="33"/>
      <c r="G27" s="33"/>
      <c r="H27" s="33"/>
      <c r="I27" s="33"/>
      <c r="J27" s="52"/>
      <c r="K27" s="33"/>
      <c r="L27" s="33"/>
      <c r="M27" s="196"/>
      <c r="N27" s="198"/>
      <c r="O27" s="198"/>
      <c r="P27" s="198"/>
      <c r="Q27" s="197"/>
      <c r="R27" s="196"/>
      <c r="S27" s="197"/>
      <c r="T27" s="196"/>
      <c r="U27" s="198"/>
      <c r="V27" s="198"/>
      <c r="W27" s="198"/>
      <c r="X27" s="199"/>
    </row>
    <row r="28" spans="1:24" ht="22.5" customHeight="1" x14ac:dyDescent="0.3">
      <c r="A28" s="71" t="s">
        <v>76</v>
      </c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220"/>
      <c r="N28" s="220"/>
      <c r="O28" s="220"/>
      <c r="P28" s="220"/>
      <c r="Q28" s="220"/>
      <c r="R28" s="196"/>
      <c r="S28" s="197"/>
      <c r="T28" s="196"/>
      <c r="U28" s="198"/>
      <c r="V28" s="198"/>
      <c r="W28" s="198"/>
      <c r="X28" s="199"/>
    </row>
    <row r="29" spans="1:24" ht="25.5" customHeight="1" x14ac:dyDescent="0.3">
      <c r="A29" s="221" t="s">
        <v>77</v>
      </c>
      <c r="B29" s="222"/>
      <c r="C29" s="222"/>
      <c r="D29" s="222"/>
      <c r="E29" s="222"/>
      <c r="F29" s="222"/>
      <c r="G29" s="222"/>
      <c r="H29" s="222"/>
      <c r="I29" s="222"/>
      <c r="J29" s="222"/>
      <c r="K29" s="57"/>
      <c r="L29" s="58"/>
      <c r="M29" s="200">
        <f>+M24</f>
        <v>0</v>
      </c>
      <c r="N29" s="201"/>
      <c r="O29" s="201"/>
      <c r="P29" s="201"/>
      <c r="Q29" s="202"/>
      <c r="R29" s="200">
        <f>+R24</f>
        <v>0</v>
      </c>
      <c r="S29" s="201"/>
      <c r="T29" s="200">
        <f>+T24</f>
        <v>0</v>
      </c>
      <c r="U29" s="201"/>
      <c r="V29" s="201"/>
      <c r="W29" s="201"/>
      <c r="X29" s="203"/>
    </row>
    <row r="30" spans="1:24" ht="6.75" customHeight="1" thickBot="1" x14ac:dyDescent="0.25">
      <c r="A30" s="59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6"/>
      <c r="M30" s="217"/>
      <c r="N30" s="218"/>
      <c r="O30" s="218"/>
      <c r="P30" s="218"/>
      <c r="Q30" s="219"/>
      <c r="R30" s="60"/>
      <c r="S30" s="61"/>
      <c r="T30" s="62"/>
      <c r="U30" s="55"/>
      <c r="V30" s="55"/>
      <c r="W30" s="55"/>
      <c r="X30" s="63"/>
    </row>
    <row r="31" spans="1:24" ht="15" customHeight="1" x14ac:dyDescent="0.2">
      <c r="A31" s="29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204"/>
      <c r="S31" s="204"/>
      <c r="T31" s="30"/>
      <c r="U31" s="30"/>
      <c r="V31" s="30"/>
      <c r="W31" s="30"/>
      <c r="X31" s="31"/>
    </row>
    <row r="32" spans="1:24" ht="15.75" x14ac:dyDescent="0.25">
      <c r="A32" s="32" t="s">
        <v>78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 t="s">
        <v>60</v>
      </c>
      <c r="T32" s="33"/>
      <c r="U32" s="33"/>
      <c r="V32" s="33"/>
      <c r="W32" s="33"/>
      <c r="X32" s="34"/>
    </row>
    <row r="33" spans="1:24" x14ac:dyDescent="0.2">
      <c r="A33" s="35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6"/>
      <c r="M33" s="179" t="s">
        <v>61</v>
      </c>
      <c r="N33" s="179"/>
      <c r="O33" s="179"/>
      <c r="P33" s="179"/>
      <c r="Q33" s="179"/>
      <c r="R33" s="180"/>
      <c r="S33" s="37" t="s">
        <v>62</v>
      </c>
      <c r="T33" s="38" t="s">
        <v>62</v>
      </c>
      <c r="U33" s="183" t="s">
        <v>63</v>
      </c>
      <c r="V33" s="179"/>
      <c r="W33" s="180"/>
      <c r="X33" s="34"/>
    </row>
    <row r="34" spans="1:24" ht="16.5" customHeight="1" x14ac:dyDescent="0.25">
      <c r="A34" s="45" t="s">
        <v>79</v>
      </c>
      <c r="B34" s="33"/>
      <c r="C34" s="64"/>
      <c r="D34" s="64"/>
      <c r="E34" s="64"/>
      <c r="F34" s="64"/>
      <c r="G34" s="64"/>
      <c r="H34" s="64"/>
      <c r="I34" s="64"/>
      <c r="J34" s="33"/>
      <c r="K34" s="33"/>
      <c r="L34" s="39"/>
      <c r="M34" s="40"/>
      <c r="N34" s="40"/>
      <c r="O34" s="40"/>
      <c r="P34" s="40"/>
      <c r="Q34" s="40"/>
      <c r="R34" s="41"/>
      <c r="S34" s="42" t="s">
        <v>64</v>
      </c>
      <c r="T34" s="43" t="s">
        <v>65</v>
      </c>
      <c r="U34" s="205" t="s">
        <v>66</v>
      </c>
      <c r="V34" s="206"/>
      <c r="W34" s="207"/>
      <c r="X34" s="34"/>
    </row>
    <row r="35" spans="1:24" ht="16.5" customHeight="1" x14ac:dyDescent="0.25">
      <c r="A35" s="65" t="s">
        <v>80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66"/>
      <c r="M35" s="44"/>
      <c r="N35" s="44"/>
      <c r="O35" s="44"/>
      <c r="P35" s="44"/>
      <c r="Q35" s="44"/>
      <c r="R35" s="44"/>
      <c r="S35" s="66"/>
      <c r="T35" s="67"/>
      <c r="U35" s="66"/>
      <c r="V35" s="66"/>
      <c r="W35" s="66"/>
      <c r="X35" s="34"/>
    </row>
    <row r="36" spans="1:24" ht="15.75" customHeight="1" x14ac:dyDescent="0.25">
      <c r="A36" s="45" t="s">
        <v>81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4"/>
    </row>
    <row r="37" spans="1:24" ht="15.75" x14ac:dyDescent="0.25">
      <c r="A37" s="45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4"/>
    </row>
    <row r="38" spans="1:24" ht="18.75" x14ac:dyDescent="0.3">
      <c r="A38" s="208" t="s">
        <v>96</v>
      </c>
      <c r="B38" s="209"/>
      <c r="C38" s="209"/>
      <c r="D38" s="209"/>
      <c r="E38" s="209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34"/>
    </row>
    <row r="39" spans="1:24" ht="15.75" x14ac:dyDescent="0.25">
      <c r="A39" s="45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4"/>
    </row>
    <row r="40" spans="1:24" ht="15.75" customHeight="1" x14ac:dyDescent="0.3">
      <c r="A40" s="211" t="s">
        <v>82</v>
      </c>
      <c r="B40" s="212"/>
      <c r="C40" s="212"/>
      <c r="D40" s="212"/>
      <c r="E40" s="212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34"/>
    </row>
    <row r="41" spans="1:24" ht="15.75" x14ac:dyDescent="0.25">
      <c r="A41" s="45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4"/>
    </row>
    <row r="42" spans="1:24" ht="14.25" customHeight="1" x14ac:dyDescent="0.25">
      <c r="A42" s="68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4"/>
    </row>
    <row r="43" spans="1:24" x14ac:dyDescent="0.2">
      <c r="A43" s="35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4"/>
    </row>
    <row r="44" spans="1:24" ht="13.5" thickBot="1" x14ac:dyDescent="0.25">
      <c r="A44" s="59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63"/>
    </row>
    <row r="45" spans="1:24" ht="15" customHeight="1" x14ac:dyDescent="0.2">
      <c r="A45" s="167" t="s">
        <v>83</v>
      </c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31"/>
    </row>
    <row r="46" spans="1:24" ht="15.75" x14ac:dyDescent="0.2">
      <c r="A46" s="169" t="s">
        <v>84</v>
      </c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34"/>
    </row>
    <row r="47" spans="1:24" ht="15.75" x14ac:dyDescent="0.2">
      <c r="A47" s="169" t="s">
        <v>85</v>
      </c>
      <c r="B47" s="170"/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34"/>
    </row>
    <row r="48" spans="1:24" ht="15.75" x14ac:dyDescent="0.2">
      <c r="A48" s="171" t="s">
        <v>86</v>
      </c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34"/>
    </row>
    <row r="49" spans="1:24" ht="15.75" x14ac:dyDescent="0.2">
      <c r="A49" s="169" t="s">
        <v>87</v>
      </c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34"/>
    </row>
    <row r="50" spans="1:24" x14ac:dyDescent="0.2">
      <c r="A50" s="35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4"/>
    </row>
    <row r="51" spans="1:24" ht="12.75" customHeight="1" x14ac:dyDescent="0.2">
      <c r="A51" s="35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4"/>
    </row>
    <row r="52" spans="1:24" x14ac:dyDescent="0.2">
      <c r="A52" s="35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4"/>
    </row>
    <row r="53" spans="1:24" x14ac:dyDescent="0.2">
      <c r="A53" s="35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4"/>
    </row>
    <row r="54" spans="1:24" x14ac:dyDescent="0.2">
      <c r="A54" s="35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4"/>
    </row>
    <row r="55" spans="1:24" ht="13.5" thickBot="1" x14ac:dyDescent="0.25">
      <c r="A55" s="59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63"/>
    </row>
    <row r="56" spans="1:24" x14ac:dyDescent="0.2">
      <c r="A56" s="164" t="s">
        <v>88</v>
      </c>
      <c r="B56" s="164"/>
      <c r="C56" s="164"/>
      <c r="D56" s="164"/>
      <c r="E56" s="164"/>
      <c r="F56" s="164"/>
      <c r="G56" s="164"/>
      <c r="H56" s="164"/>
      <c r="I56" s="164"/>
      <c r="J56" s="164"/>
      <c r="K56" s="164"/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33"/>
    </row>
    <row r="57" spans="1:24" x14ac:dyDescent="0.2">
      <c r="A57" s="165" t="s">
        <v>89</v>
      </c>
      <c r="B57" s="165"/>
      <c r="C57" s="165"/>
      <c r="D57" s="165"/>
      <c r="E57" s="165"/>
      <c r="F57" s="165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</row>
    <row r="58" spans="1:24" x14ac:dyDescent="0.2">
      <c r="A58" s="166" t="s">
        <v>90</v>
      </c>
      <c r="B58" s="166"/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</row>
  </sheetData>
  <mergeCells count="59">
    <mergeCell ref="A40:E40"/>
    <mergeCell ref="F40:W40"/>
    <mergeCell ref="A17:K17"/>
    <mergeCell ref="L17:W17"/>
    <mergeCell ref="A19:J19"/>
    <mergeCell ref="K19:V19"/>
    <mergeCell ref="M30:Q30"/>
    <mergeCell ref="M28:Q28"/>
    <mergeCell ref="R28:S28"/>
    <mergeCell ref="T28:X28"/>
    <mergeCell ref="A29:J29"/>
    <mergeCell ref="M29:Q29"/>
    <mergeCell ref="R29:S29"/>
    <mergeCell ref="T29:X29"/>
    <mergeCell ref="M26:Q26"/>
    <mergeCell ref="R26:S26"/>
    <mergeCell ref="R31:S31"/>
    <mergeCell ref="M33:R33"/>
    <mergeCell ref="U33:W33"/>
    <mergeCell ref="U34:W34"/>
    <mergeCell ref="A38:E38"/>
    <mergeCell ref="F38:W38"/>
    <mergeCell ref="R27:S27"/>
    <mergeCell ref="T27:X27"/>
    <mergeCell ref="M24:Q24"/>
    <mergeCell ref="R24:S24"/>
    <mergeCell ref="T24:X24"/>
    <mergeCell ref="M25:Q25"/>
    <mergeCell ref="R25:S25"/>
    <mergeCell ref="T25:X25"/>
    <mergeCell ref="T26:X26"/>
    <mergeCell ref="M27:Q27"/>
    <mergeCell ref="U12:W12"/>
    <mergeCell ref="U13:W13"/>
    <mergeCell ref="A22:J22"/>
    <mergeCell ref="M22:Q22"/>
    <mergeCell ref="R22:S22"/>
    <mergeCell ref="T22:W22"/>
    <mergeCell ref="K14:W14"/>
    <mergeCell ref="A2:C2"/>
    <mergeCell ref="J3:T3"/>
    <mergeCell ref="A4:C4"/>
    <mergeCell ref="J4:T4"/>
    <mergeCell ref="A5:C5"/>
    <mergeCell ref="J5:T5"/>
    <mergeCell ref="O7:T7"/>
    <mergeCell ref="O8:T8"/>
    <mergeCell ref="F7:N7"/>
    <mergeCell ref="F8:N8"/>
    <mergeCell ref="A24:L24"/>
    <mergeCell ref="L12:R12"/>
    <mergeCell ref="A56:W56"/>
    <mergeCell ref="A57:W57"/>
    <mergeCell ref="A58:W58"/>
    <mergeCell ref="A45:W45"/>
    <mergeCell ref="A46:W46"/>
    <mergeCell ref="A47:W47"/>
    <mergeCell ref="A48:W48"/>
    <mergeCell ref="A49:W49"/>
  </mergeCells>
  <pageMargins left="0.39370078740157483" right="0.39370078740157483" top="0.39370078740157483" bottom="0.39370078740157483" header="0.51181102362204722" footer="0.51181102362204722"/>
  <pageSetup paperSize="9" scale="9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66"/>
  <sheetViews>
    <sheetView topLeftCell="A24" workbookViewId="0">
      <selection activeCell="D43" sqref="D43"/>
    </sheetView>
  </sheetViews>
  <sheetFormatPr baseColWidth="10" defaultRowHeight="15" x14ac:dyDescent="0.25"/>
  <cols>
    <col min="3" max="3" width="38.140625" bestFit="1" customWidth="1"/>
    <col min="4" max="4" width="15" style="11" bestFit="1" customWidth="1"/>
  </cols>
  <sheetData>
    <row r="1" spans="1:5" x14ac:dyDescent="0.25">
      <c r="A1" t="s">
        <v>108</v>
      </c>
      <c r="B1" t="s">
        <v>19</v>
      </c>
      <c r="C1" t="s">
        <v>23</v>
      </c>
      <c r="D1" s="11" t="s">
        <v>27</v>
      </c>
      <c r="E1" t="s">
        <v>110</v>
      </c>
    </row>
    <row r="2" spans="1:5" x14ac:dyDescent="0.25">
      <c r="A2" t="s">
        <v>130</v>
      </c>
      <c r="B2">
        <v>58</v>
      </c>
      <c r="C2" t="s">
        <v>8</v>
      </c>
      <c r="D2" s="11" t="s">
        <v>24</v>
      </c>
      <c r="E2" s="78">
        <v>43101</v>
      </c>
    </row>
    <row r="3" spans="1:5" x14ac:dyDescent="0.25">
      <c r="A3" t="s">
        <v>129</v>
      </c>
      <c r="C3" t="s">
        <v>26</v>
      </c>
      <c r="D3" s="11" t="s">
        <v>25</v>
      </c>
      <c r="E3" s="78">
        <v>43102</v>
      </c>
    </row>
    <row r="4" spans="1:5" x14ac:dyDescent="0.25">
      <c r="C4" t="s">
        <v>28</v>
      </c>
      <c r="D4" s="11" t="s">
        <v>31</v>
      </c>
      <c r="E4" s="78">
        <v>43103</v>
      </c>
    </row>
    <row r="5" spans="1:5" x14ac:dyDescent="0.25">
      <c r="C5" t="s">
        <v>30</v>
      </c>
      <c r="D5" s="11" t="s">
        <v>32</v>
      </c>
      <c r="E5" s="78">
        <v>43104</v>
      </c>
    </row>
    <row r="6" spans="1:5" x14ac:dyDescent="0.25">
      <c r="C6" t="s">
        <v>51</v>
      </c>
      <c r="D6" s="11" t="s">
        <v>33</v>
      </c>
      <c r="E6" s="78">
        <v>43105</v>
      </c>
    </row>
    <row r="7" spans="1:5" x14ac:dyDescent="0.25">
      <c r="C7" t="s">
        <v>135</v>
      </c>
      <c r="D7" s="11" t="s">
        <v>34</v>
      </c>
      <c r="E7" s="78">
        <v>43106</v>
      </c>
    </row>
    <row r="8" spans="1:5" x14ac:dyDescent="0.25">
      <c r="C8" t="s">
        <v>142</v>
      </c>
      <c r="D8" s="11" t="s">
        <v>35</v>
      </c>
      <c r="E8" s="78">
        <v>43107</v>
      </c>
    </row>
    <row r="9" spans="1:5" x14ac:dyDescent="0.25">
      <c r="C9" t="s">
        <v>149</v>
      </c>
      <c r="D9" s="11" t="s">
        <v>36</v>
      </c>
      <c r="E9" s="78">
        <v>43108</v>
      </c>
    </row>
    <row r="10" spans="1:5" x14ac:dyDescent="0.25">
      <c r="C10" t="s">
        <v>150</v>
      </c>
      <c r="D10" s="11" t="s">
        <v>37</v>
      </c>
      <c r="E10" s="78">
        <v>43109</v>
      </c>
    </row>
    <row r="11" spans="1:5" x14ac:dyDescent="0.25">
      <c r="C11" t="s">
        <v>153</v>
      </c>
      <c r="D11" s="11" t="s">
        <v>38</v>
      </c>
      <c r="E11" s="78">
        <v>43110</v>
      </c>
    </row>
    <row r="12" spans="1:5" x14ac:dyDescent="0.25">
      <c r="D12" s="11" t="s">
        <v>39</v>
      </c>
      <c r="E12" s="78">
        <v>43111</v>
      </c>
    </row>
    <row r="13" spans="1:5" x14ac:dyDescent="0.25">
      <c r="D13" s="11" t="s">
        <v>40</v>
      </c>
      <c r="E13" s="78">
        <v>43112</v>
      </c>
    </row>
    <row r="14" spans="1:5" x14ac:dyDescent="0.25">
      <c r="D14" s="11" t="s">
        <v>41</v>
      </c>
      <c r="E14" s="78">
        <v>43113</v>
      </c>
    </row>
    <row r="15" spans="1:5" x14ac:dyDescent="0.25">
      <c r="D15" s="11" t="s">
        <v>42</v>
      </c>
      <c r="E15" s="78">
        <v>43114</v>
      </c>
    </row>
    <row r="16" spans="1:5" x14ac:dyDescent="0.25">
      <c r="D16" s="11" t="s">
        <v>43</v>
      </c>
      <c r="E16" s="78">
        <v>43115</v>
      </c>
    </row>
    <row r="17" spans="4:5" x14ac:dyDescent="0.25">
      <c r="D17" s="11" t="s">
        <v>44</v>
      </c>
      <c r="E17" s="78">
        <v>43116</v>
      </c>
    </row>
    <row r="18" spans="4:5" x14ac:dyDescent="0.25">
      <c r="D18" s="11">
        <v>2010</v>
      </c>
      <c r="E18" s="78">
        <v>43117</v>
      </c>
    </row>
    <row r="19" spans="4:5" x14ac:dyDescent="0.25">
      <c r="D19" s="11">
        <v>2011</v>
      </c>
      <c r="E19" s="78">
        <v>43118</v>
      </c>
    </row>
    <row r="20" spans="4:5" x14ac:dyDescent="0.25">
      <c r="D20" s="11">
        <v>2012</v>
      </c>
      <c r="E20" s="78">
        <v>43119</v>
      </c>
    </row>
    <row r="21" spans="4:5" x14ac:dyDescent="0.25">
      <c r="D21" s="11">
        <v>2013</v>
      </c>
      <c r="E21" s="78">
        <v>43120</v>
      </c>
    </row>
    <row r="22" spans="4:5" x14ac:dyDescent="0.25">
      <c r="D22" s="11">
        <v>2014</v>
      </c>
      <c r="E22" s="78">
        <v>43121</v>
      </c>
    </row>
    <row r="23" spans="4:5" x14ac:dyDescent="0.25">
      <c r="D23" s="11">
        <v>2015</v>
      </c>
      <c r="E23" s="78">
        <v>43122</v>
      </c>
    </row>
    <row r="24" spans="4:5" x14ac:dyDescent="0.25">
      <c r="D24" s="11">
        <v>2016</v>
      </c>
      <c r="E24" s="78">
        <v>43123</v>
      </c>
    </row>
    <row r="25" spans="4:5" x14ac:dyDescent="0.25">
      <c r="D25" s="11">
        <v>2017</v>
      </c>
      <c r="E25" s="78">
        <v>43124</v>
      </c>
    </row>
    <row r="26" spans="4:5" x14ac:dyDescent="0.25">
      <c r="D26" s="11">
        <v>2018</v>
      </c>
      <c r="E26" s="78">
        <v>43125</v>
      </c>
    </row>
    <row r="27" spans="4:5" x14ac:dyDescent="0.25">
      <c r="D27" s="11">
        <v>2019</v>
      </c>
      <c r="E27" s="78">
        <v>43126</v>
      </c>
    </row>
    <row r="28" spans="4:5" x14ac:dyDescent="0.25">
      <c r="D28" s="11">
        <v>2020</v>
      </c>
      <c r="E28" s="78">
        <v>43127</v>
      </c>
    </row>
    <row r="29" spans="4:5" x14ac:dyDescent="0.25">
      <c r="D29" s="11">
        <v>2021</v>
      </c>
      <c r="E29" s="78">
        <v>43128</v>
      </c>
    </row>
    <row r="30" spans="4:5" x14ac:dyDescent="0.25">
      <c r="D30" s="11">
        <v>2022</v>
      </c>
      <c r="E30" s="78">
        <v>43129</v>
      </c>
    </row>
    <row r="31" spans="4:5" x14ac:dyDescent="0.25">
      <c r="D31" s="11">
        <v>2023</v>
      </c>
      <c r="E31" s="78">
        <v>43130</v>
      </c>
    </row>
    <row r="32" spans="4:5" x14ac:dyDescent="0.25">
      <c r="D32" s="11">
        <v>2024</v>
      </c>
      <c r="E32" s="78">
        <v>43131</v>
      </c>
    </row>
    <row r="33" spans="4:5" x14ac:dyDescent="0.25">
      <c r="D33" s="11" t="s">
        <v>155</v>
      </c>
      <c r="E33" s="78">
        <v>43132</v>
      </c>
    </row>
    <row r="34" spans="4:5" x14ac:dyDescent="0.25">
      <c r="E34" s="78">
        <v>43133</v>
      </c>
    </row>
    <row r="35" spans="4:5" x14ac:dyDescent="0.25">
      <c r="E35" s="78">
        <v>43134</v>
      </c>
    </row>
    <row r="36" spans="4:5" x14ac:dyDescent="0.25">
      <c r="E36" s="78">
        <v>43135</v>
      </c>
    </row>
    <row r="37" spans="4:5" x14ac:dyDescent="0.25">
      <c r="E37" s="78">
        <v>43136</v>
      </c>
    </row>
    <row r="38" spans="4:5" x14ac:dyDescent="0.25">
      <c r="E38" s="78">
        <v>43137</v>
      </c>
    </row>
    <row r="39" spans="4:5" x14ac:dyDescent="0.25">
      <c r="E39" s="78">
        <v>43138</v>
      </c>
    </row>
    <row r="40" spans="4:5" x14ac:dyDescent="0.25">
      <c r="E40" s="78">
        <v>43139</v>
      </c>
    </row>
    <row r="41" spans="4:5" x14ac:dyDescent="0.25">
      <c r="E41" s="78">
        <v>43140</v>
      </c>
    </row>
    <row r="42" spans="4:5" x14ac:dyDescent="0.25">
      <c r="E42" s="78">
        <v>43141</v>
      </c>
    </row>
    <row r="43" spans="4:5" x14ac:dyDescent="0.25">
      <c r="E43" s="78">
        <v>43142</v>
      </c>
    </row>
    <row r="44" spans="4:5" x14ac:dyDescent="0.25">
      <c r="E44" s="78">
        <v>43143</v>
      </c>
    </row>
    <row r="45" spans="4:5" x14ac:dyDescent="0.25">
      <c r="E45" s="78">
        <v>43144</v>
      </c>
    </row>
    <row r="46" spans="4:5" x14ac:dyDescent="0.25">
      <c r="E46" s="78">
        <v>43145</v>
      </c>
    </row>
    <row r="47" spans="4:5" x14ac:dyDescent="0.25">
      <c r="E47" s="78">
        <v>43146</v>
      </c>
    </row>
    <row r="48" spans="4:5" x14ac:dyDescent="0.25">
      <c r="E48" s="78">
        <v>43147</v>
      </c>
    </row>
    <row r="49" spans="5:5" x14ac:dyDescent="0.25">
      <c r="E49" s="78">
        <v>43148</v>
      </c>
    </row>
    <row r="50" spans="5:5" x14ac:dyDescent="0.25">
      <c r="E50" s="78">
        <v>43149</v>
      </c>
    </row>
    <row r="51" spans="5:5" x14ac:dyDescent="0.25">
      <c r="E51" s="78">
        <v>43150</v>
      </c>
    </row>
    <row r="52" spans="5:5" x14ac:dyDescent="0.25">
      <c r="E52" s="78">
        <v>43151</v>
      </c>
    </row>
    <row r="53" spans="5:5" x14ac:dyDescent="0.25">
      <c r="E53" s="78">
        <v>43152</v>
      </c>
    </row>
    <row r="54" spans="5:5" x14ac:dyDescent="0.25">
      <c r="E54" s="78">
        <v>43153</v>
      </c>
    </row>
    <row r="55" spans="5:5" x14ac:dyDescent="0.25">
      <c r="E55" s="78">
        <v>43154</v>
      </c>
    </row>
    <row r="56" spans="5:5" x14ac:dyDescent="0.25">
      <c r="E56" s="78">
        <v>43155</v>
      </c>
    </row>
    <row r="57" spans="5:5" x14ac:dyDescent="0.25">
      <c r="E57" s="78">
        <v>43156</v>
      </c>
    </row>
    <row r="58" spans="5:5" x14ac:dyDescent="0.25">
      <c r="E58" s="78">
        <v>43157</v>
      </c>
    </row>
    <row r="59" spans="5:5" x14ac:dyDescent="0.25">
      <c r="E59" s="78">
        <v>43158</v>
      </c>
    </row>
    <row r="60" spans="5:5" x14ac:dyDescent="0.25">
      <c r="E60" s="78">
        <v>43159</v>
      </c>
    </row>
    <row r="61" spans="5:5" x14ac:dyDescent="0.25">
      <c r="E61" s="78">
        <v>43160</v>
      </c>
    </row>
    <row r="62" spans="5:5" x14ac:dyDescent="0.25">
      <c r="E62" s="78">
        <v>43161</v>
      </c>
    </row>
    <row r="63" spans="5:5" x14ac:dyDescent="0.25">
      <c r="E63" s="78">
        <v>43162</v>
      </c>
    </row>
    <row r="64" spans="5:5" x14ac:dyDescent="0.25">
      <c r="E64" s="78">
        <v>43163</v>
      </c>
    </row>
    <row r="65" spans="5:5" x14ac:dyDescent="0.25">
      <c r="E65" s="78">
        <v>43164</v>
      </c>
    </row>
    <row r="66" spans="5:5" x14ac:dyDescent="0.25">
      <c r="E66" s="78">
        <v>43165</v>
      </c>
    </row>
    <row r="67" spans="5:5" x14ac:dyDescent="0.25">
      <c r="E67" s="78">
        <v>43166</v>
      </c>
    </row>
    <row r="68" spans="5:5" x14ac:dyDescent="0.25">
      <c r="E68" s="78">
        <v>43167</v>
      </c>
    </row>
    <row r="69" spans="5:5" x14ac:dyDescent="0.25">
      <c r="E69" s="78">
        <v>43168</v>
      </c>
    </row>
    <row r="70" spans="5:5" x14ac:dyDescent="0.25">
      <c r="E70" s="78">
        <v>43169</v>
      </c>
    </row>
    <row r="71" spans="5:5" x14ac:dyDescent="0.25">
      <c r="E71" s="78">
        <v>43170</v>
      </c>
    </row>
    <row r="72" spans="5:5" x14ac:dyDescent="0.25">
      <c r="E72" s="78">
        <v>43171</v>
      </c>
    </row>
    <row r="73" spans="5:5" x14ac:dyDescent="0.25">
      <c r="E73" s="78">
        <v>43172</v>
      </c>
    </row>
    <row r="74" spans="5:5" x14ac:dyDescent="0.25">
      <c r="E74" s="78">
        <v>43173</v>
      </c>
    </row>
    <row r="75" spans="5:5" x14ac:dyDescent="0.25">
      <c r="E75" s="78">
        <v>43174</v>
      </c>
    </row>
    <row r="76" spans="5:5" x14ac:dyDescent="0.25">
      <c r="E76" s="78">
        <v>43175</v>
      </c>
    </row>
    <row r="77" spans="5:5" x14ac:dyDescent="0.25">
      <c r="E77" s="78">
        <v>43176</v>
      </c>
    </row>
    <row r="78" spans="5:5" x14ac:dyDescent="0.25">
      <c r="E78" s="78">
        <v>43177</v>
      </c>
    </row>
    <row r="79" spans="5:5" x14ac:dyDescent="0.25">
      <c r="E79" s="78">
        <v>43178</v>
      </c>
    </row>
    <row r="80" spans="5:5" x14ac:dyDescent="0.25">
      <c r="E80" s="78">
        <v>43179</v>
      </c>
    </row>
    <row r="81" spans="5:5" x14ac:dyDescent="0.25">
      <c r="E81" s="78">
        <v>43180</v>
      </c>
    </row>
    <row r="82" spans="5:5" x14ac:dyDescent="0.25">
      <c r="E82" s="78">
        <v>43181</v>
      </c>
    </row>
    <row r="83" spans="5:5" x14ac:dyDescent="0.25">
      <c r="E83" s="78">
        <v>43182</v>
      </c>
    </row>
    <row r="84" spans="5:5" x14ac:dyDescent="0.25">
      <c r="E84" s="78">
        <v>43183</v>
      </c>
    </row>
    <row r="85" spans="5:5" x14ac:dyDescent="0.25">
      <c r="E85" s="78">
        <v>43184</v>
      </c>
    </row>
    <row r="86" spans="5:5" x14ac:dyDescent="0.25">
      <c r="E86" s="78">
        <v>43185</v>
      </c>
    </row>
    <row r="87" spans="5:5" x14ac:dyDescent="0.25">
      <c r="E87" s="78">
        <v>43186</v>
      </c>
    </row>
    <row r="88" spans="5:5" x14ac:dyDescent="0.25">
      <c r="E88" s="78">
        <v>43187</v>
      </c>
    </row>
    <row r="89" spans="5:5" x14ac:dyDescent="0.25">
      <c r="E89" s="78">
        <v>43188</v>
      </c>
    </row>
    <row r="90" spans="5:5" x14ac:dyDescent="0.25">
      <c r="E90" s="78">
        <v>43189</v>
      </c>
    </row>
    <row r="91" spans="5:5" x14ac:dyDescent="0.25">
      <c r="E91" s="78">
        <v>43190</v>
      </c>
    </row>
    <row r="92" spans="5:5" x14ac:dyDescent="0.25">
      <c r="E92" s="78">
        <v>43191</v>
      </c>
    </row>
    <row r="93" spans="5:5" x14ac:dyDescent="0.25">
      <c r="E93" s="78">
        <v>43192</v>
      </c>
    </row>
    <row r="94" spans="5:5" x14ac:dyDescent="0.25">
      <c r="E94" s="78">
        <v>43193</v>
      </c>
    </row>
    <row r="95" spans="5:5" x14ac:dyDescent="0.25">
      <c r="E95" s="78">
        <v>43194</v>
      </c>
    </row>
    <row r="96" spans="5:5" x14ac:dyDescent="0.25">
      <c r="E96" s="78">
        <v>43195</v>
      </c>
    </row>
    <row r="97" spans="5:5" x14ac:dyDescent="0.25">
      <c r="E97" s="78">
        <v>43196</v>
      </c>
    </row>
    <row r="98" spans="5:5" x14ac:dyDescent="0.25">
      <c r="E98" s="78">
        <v>43197</v>
      </c>
    </row>
    <row r="99" spans="5:5" x14ac:dyDescent="0.25">
      <c r="E99" s="78">
        <v>43198</v>
      </c>
    </row>
    <row r="100" spans="5:5" x14ac:dyDescent="0.25">
      <c r="E100" s="78">
        <v>43199</v>
      </c>
    </row>
    <row r="101" spans="5:5" x14ac:dyDescent="0.25">
      <c r="E101" s="78">
        <v>43200</v>
      </c>
    </row>
    <row r="102" spans="5:5" x14ac:dyDescent="0.25">
      <c r="E102" s="78">
        <v>43201</v>
      </c>
    </row>
    <row r="103" spans="5:5" x14ac:dyDescent="0.25">
      <c r="E103" s="78">
        <v>43202</v>
      </c>
    </row>
    <row r="104" spans="5:5" x14ac:dyDescent="0.25">
      <c r="E104" s="78">
        <v>43203</v>
      </c>
    </row>
    <row r="105" spans="5:5" x14ac:dyDescent="0.25">
      <c r="E105" s="78">
        <v>43204</v>
      </c>
    </row>
    <row r="106" spans="5:5" x14ac:dyDescent="0.25">
      <c r="E106" s="78">
        <v>43205</v>
      </c>
    </row>
    <row r="107" spans="5:5" x14ac:dyDescent="0.25">
      <c r="E107" s="78">
        <v>43206</v>
      </c>
    </row>
    <row r="108" spans="5:5" x14ac:dyDescent="0.25">
      <c r="E108" s="78">
        <v>43207</v>
      </c>
    </row>
    <row r="109" spans="5:5" x14ac:dyDescent="0.25">
      <c r="E109" s="78">
        <v>43208</v>
      </c>
    </row>
    <row r="110" spans="5:5" x14ac:dyDescent="0.25">
      <c r="E110" s="78">
        <v>43209</v>
      </c>
    </row>
    <row r="111" spans="5:5" x14ac:dyDescent="0.25">
      <c r="E111" s="78">
        <v>43210</v>
      </c>
    </row>
    <row r="112" spans="5:5" x14ac:dyDescent="0.25">
      <c r="E112" s="78">
        <v>43211</v>
      </c>
    </row>
    <row r="113" spans="5:5" x14ac:dyDescent="0.25">
      <c r="E113" s="78">
        <v>43212</v>
      </c>
    </row>
    <row r="114" spans="5:5" x14ac:dyDescent="0.25">
      <c r="E114" s="78">
        <v>43213</v>
      </c>
    </row>
    <row r="115" spans="5:5" x14ac:dyDescent="0.25">
      <c r="E115" s="78">
        <v>43214</v>
      </c>
    </row>
    <row r="116" spans="5:5" x14ac:dyDescent="0.25">
      <c r="E116" s="78">
        <v>43215</v>
      </c>
    </row>
    <row r="117" spans="5:5" x14ac:dyDescent="0.25">
      <c r="E117" s="78">
        <v>43216</v>
      </c>
    </row>
    <row r="118" spans="5:5" x14ac:dyDescent="0.25">
      <c r="E118" s="78">
        <v>43217</v>
      </c>
    </row>
    <row r="119" spans="5:5" x14ac:dyDescent="0.25">
      <c r="E119" s="78">
        <v>43218</v>
      </c>
    </row>
    <row r="120" spans="5:5" x14ac:dyDescent="0.25">
      <c r="E120" s="78">
        <v>43219</v>
      </c>
    </row>
    <row r="121" spans="5:5" x14ac:dyDescent="0.25">
      <c r="E121" s="78">
        <v>43220</v>
      </c>
    </row>
    <row r="122" spans="5:5" x14ac:dyDescent="0.25">
      <c r="E122" s="78">
        <v>43221</v>
      </c>
    </row>
    <row r="123" spans="5:5" x14ac:dyDescent="0.25">
      <c r="E123" s="78">
        <v>43222</v>
      </c>
    </row>
    <row r="124" spans="5:5" x14ac:dyDescent="0.25">
      <c r="E124" s="78">
        <v>43223</v>
      </c>
    </row>
    <row r="125" spans="5:5" x14ac:dyDescent="0.25">
      <c r="E125" s="78">
        <v>43224</v>
      </c>
    </row>
    <row r="126" spans="5:5" x14ac:dyDescent="0.25">
      <c r="E126" s="78">
        <v>43225</v>
      </c>
    </row>
    <row r="127" spans="5:5" x14ac:dyDescent="0.25">
      <c r="E127" s="78">
        <v>43226</v>
      </c>
    </row>
    <row r="128" spans="5:5" x14ac:dyDescent="0.25">
      <c r="E128" s="78">
        <v>43227</v>
      </c>
    </row>
    <row r="129" spans="5:5" x14ac:dyDescent="0.25">
      <c r="E129" s="78">
        <v>43228</v>
      </c>
    </row>
    <row r="130" spans="5:5" x14ac:dyDescent="0.25">
      <c r="E130" s="78">
        <v>43229</v>
      </c>
    </row>
    <row r="131" spans="5:5" x14ac:dyDescent="0.25">
      <c r="E131" s="78">
        <v>43230</v>
      </c>
    </row>
    <row r="132" spans="5:5" x14ac:dyDescent="0.25">
      <c r="E132" s="78">
        <v>43231</v>
      </c>
    </row>
    <row r="133" spans="5:5" x14ac:dyDescent="0.25">
      <c r="E133" s="78">
        <v>43232</v>
      </c>
    </row>
    <row r="134" spans="5:5" x14ac:dyDescent="0.25">
      <c r="E134" s="78">
        <v>43233</v>
      </c>
    </row>
    <row r="135" spans="5:5" x14ac:dyDescent="0.25">
      <c r="E135" s="78">
        <v>43234</v>
      </c>
    </row>
    <row r="136" spans="5:5" x14ac:dyDescent="0.25">
      <c r="E136" s="78">
        <v>43235</v>
      </c>
    </row>
    <row r="137" spans="5:5" x14ac:dyDescent="0.25">
      <c r="E137" s="78">
        <v>43236</v>
      </c>
    </row>
    <row r="138" spans="5:5" x14ac:dyDescent="0.25">
      <c r="E138" s="78">
        <v>43237</v>
      </c>
    </row>
    <row r="139" spans="5:5" x14ac:dyDescent="0.25">
      <c r="E139" s="78">
        <v>43238</v>
      </c>
    </row>
    <row r="140" spans="5:5" x14ac:dyDescent="0.25">
      <c r="E140" s="78">
        <v>43239</v>
      </c>
    </row>
    <row r="141" spans="5:5" x14ac:dyDescent="0.25">
      <c r="E141" s="78">
        <v>43240</v>
      </c>
    </row>
    <row r="142" spans="5:5" x14ac:dyDescent="0.25">
      <c r="E142" s="78">
        <v>43241</v>
      </c>
    </row>
    <row r="143" spans="5:5" x14ac:dyDescent="0.25">
      <c r="E143" s="78">
        <v>43242</v>
      </c>
    </row>
    <row r="144" spans="5:5" x14ac:dyDescent="0.25">
      <c r="E144" s="78">
        <v>43243</v>
      </c>
    </row>
    <row r="145" spans="5:5" x14ac:dyDescent="0.25">
      <c r="E145" s="78">
        <v>43244</v>
      </c>
    </row>
    <row r="146" spans="5:5" x14ac:dyDescent="0.25">
      <c r="E146" s="78">
        <v>43245</v>
      </c>
    </row>
    <row r="147" spans="5:5" x14ac:dyDescent="0.25">
      <c r="E147" s="78">
        <v>43246</v>
      </c>
    </row>
    <row r="148" spans="5:5" x14ac:dyDescent="0.25">
      <c r="E148" s="78">
        <v>43247</v>
      </c>
    </row>
    <row r="149" spans="5:5" x14ac:dyDescent="0.25">
      <c r="E149" s="78">
        <v>43248</v>
      </c>
    </row>
    <row r="150" spans="5:5" x14ac:dyDescent="0.25">
      <c r="E150" s="78">
        <v>43249</v>
      </c>
    </row>
    <row r="151" spans="5:5" x14ac:dyDescent="0.25">
      <c r="E151" s="78">
        <v>43250</v>
      </c>
    </row>
    <row r="152" spans="5:5" x14ac:dyDescent="0.25">
      <c r="E152" s="78">
        <v>43251</v>
      </c>
    </row>
    <row r="153" spans="5:5" x14ac:dyDescent="0.25">
      <c r="E153" s="78">
        <v>43252</v>
      </c>
    </row>
    <row r="154" spans="5:5" x14ac:dyDescent="0.25">
      <c r="E154" s="78">
        <v>43253</v>
      </c>
    </row>
    <row r="155" spans="5:5" x14ac:dyDescent="0.25">
      <c r="E155" s="78">
        <v>43254</v>
      </c>
    </row>
    <row r="156" spans="5:5" x14ac:dyDescent="0.25">
      <c r="E156" s="78">
        <v>43255</v>
      </c>
    </row>
    <row r="157" spans="5:5" x14ac:dyDescent="0.25">
      <c r="E157" s="78">
        <v>43256</v>
      </c>
    </row>
    <row r="158" spans="5:5" x14ac:dyDescent="0.25">
      <c r="E158" s="78">
        <v>43257</v>
      </c>
    </row>
    <row r="159" spans="5:5" x14ac:dyDescent="0.25">
      <c r="E159" s="78">
        <v>43258</v>
      </c>
    </row>
    <row r="160" spans="5:5" x14ac:dyDescent="0.25">
      <c r="E160" s="78">
        <v>43259</v>
      </c>
    </row>
    <row r="161" spans="5:5" x14ac:dyDescent="0.25">
      <c r="E161" s="78">
        <v>43260</v>
      </c>
    </row>
    <row r="162" spans="5:5" x14ac:dyDescent="0.25">
      <c r="E162" s="78">
        <v>43261</v>
      </c>
    </row>
    <row r="163" spans="5:5" x14ac:dyDescent="0.25">
      <c r="E163" s="78">
        <v>43262</v>
      </c>
    </row>
    <row r="164" spans="5:5" x14ac:dyDescent="0.25">
      <c r="E164" s="78">
        <v>43263</v>
      </c>
    </row>
    <row r="165" spans="5:5" x14ac:dyDescent="0.25">
      <c r="E165" s="78">
        <v>43264</v>
      </c>
    </row>
    <row r="166" spans="5:5" x14ac:dyDescent="0.25">
      <c r="E166" s="78">
        <v>43265</v>
      </c>
    </row>
    <row r="167" spans="5:5" x14ac:dyDescent="0.25">
      <c r="E167" s="78">
        <v>43266</v>
      </c>
    </row>
    <row r="168" spans="5:5" x14ac:dyDescent="0.25">
      <c r="E168" s="78">
        <v>43267</v>
      </c>
    </row>
    <row r="169" spans="5:5" x14ac:dyDescent="0.25">
      <c r="E169" s="78">
        <v>43268</v>
      </c>
    </row>
    <row r="170" spans="5:5" x14ac:dyDescent="0.25">
      <c r="E170" s="78">
        <v>43269</v>
      </c>
    </row>
    <row r="171" spans="5:5" x14ac:dyDescent="0.25">
      <c r="E171" s="78">
        <v>43270</v>
      </c>
    </row>
    <row r="172" spans="5:5" x14ac:dyDescent="0.25">
      <c r="E172" s="78">
        <v>43271</v>
      </c>
    </row>
    <row r="173" spans="5:5" x14ac:dyDescent="0.25">
      <c r="E173" s="78">
        <v>43272</v>
      </c>
    </row>
    <row r="174" spans="5:5" x14ac:dyDescent="0.25">
      <c r="E174" s="78">
        <v>43273</v>
      </c>
    </row>
    <row r="175" spans="5:5" x14ac:dyDescent="0.25">
      <c r="E175" s="78">
        <v>43274</v>
      </c>
    </row>
    <row r="176" spans="5:5" x14ac:dyDescent="0.25">
      <c r="E176" s="78">
        <v>43275</v>
      </c>
    </row>
    <row r="177" spans="5:5" x14ac:dyDescent="0.25">
      <c r="E177" s="78">
        <v>43276</v>
      </c>
    </row>
    <row r="178" spans="5:5" x14ac:dyDescent="0.25">
      <c r="E178" s="78">
        <v>43277</v>
      </c>
    </row>
    <row r="179" spans="5:5" x14ac:dyDescent="0.25">
      <c r="E179" s="78">
        <v>43278</v>
      </c>
    </row>
    <row r="180" spans="5:5" x14ac:dyDescent="0.25">
      <c r="E180" s="78">
        <v>43279</v>
      </c>
    </row>
    <row r="181" spans="5:5" x14ac:dyDescent="0.25">
      <c r="E181" s="78">
        <v>43280</v>
      </c>
    </row>
    <row r="182" spans="5:5" x14ac:dyDescent="0.25">
      <c r="E182" s="78">
        <v>43281</v>
      </c>
    </row>
    <row r="183" spans="5:5" x14ac:dyDescent="0.25">
      <c r="E183" s="78">
        <v>43282</v>
      </c>
    </row>
    <row r="184" spans="5:5" x14ac:dyDescent="0.25">
      <c r="E184" s="78">
        <v>43283</v>
      </c>
    </row>
    <row r="185" spans="5:5" x14ac:dyDescent="0.25">
      <c r="E185" s="78">
        <v>43284</v>
      </c>
    </row>
    <row r="186" spans="5:5" x14ac:dyDescent="0.25">
      <c r="E186" s="78">
        <v>43285</v>
      </c>
    </row>
    <row r="187" spans="5:5" x14ac:dyDescent="0.25">
      <c r="E187" s="78">
        <v>43286</v>
      </c>
    </row>
    <row r="188" spans="5:5" x14ac:dyDescent="0.25">
      <c r="E188" s="78">
        <v>43287</v>
      </c>
    </row>
    <row r="189" spans="5:5" x14ac:dyDescent="0.25">
      <c r="E189" s="78">
        <v>43288</v>
      </c>
    </row>
    <row r="190" spans="5:5" x14ac:dyDescent="0.25">
      <c r="E190" s="78">
        <v>43289</v>
      </c>
    </row>
    <row r="191" spans="5:5" x14ac:dyDescent="0.25">
      <c r="E191" s="78">
        <v>43290</v>
      </c>
    </row>
    <row r="192" spans="5:5" x14ac:dyDescent="0.25">
      <c r="E192" s="78">
        <v>43291</v>
      </c>
    </row>
    <row r="193" spans="5:5" x14ac:dyDescent="0.25">
      <c r="E193" s="78">
        <v>43292</v>
      </c>
    </row>
    <row r="194" spans="5:5" x14ac:dyDescent="0.25">
      <c r="E194" s="78">
        <v>43293</v>
      </c>
    </row>
    <row r="195" spans="5:5" x14ac:dyDescent="0.25">
      <c r="E195" s="78">
        <v>43294</v>
      </c>
    </row>
    <row r="196" spans="5:5" x14ac:dyDescent="0.25">
      <c r="E196" s="78">
        <v>43295</v>
      </c>
    </row>
    <row r="197" spans="5:5" x14ac:dyDescent="0.25">
      <c r="E197" s="78">
        <v>43296</v>
      </c>
    </row>
    <row r="198" spans="5:5" x14ac:dyDescent="0.25">
      <c r="E198" s="78">
        <v>43297</v>
      </c>
    </row>
    <row r="199" spans="5:5" x14ac:dyDescent="0.25">
      <c r="E199" s="78">
        <v>43298</v>
      </c>
    </row>
    <row r="200" spans="5:5" x14ac:dyDescent="0.25">
      <c r="E200" s="78">
        <v>43299</v>
      </c>
    </row>
    <row r="201" spans="5:5" x14ac:dyDescent="0.25">
      <c r="E201" s="78">
        <v>43300</v>
      </c>
    </row>
    <row r="202" spans="5:5" x14ac:dyDescent="0.25">
      <c r="E202" s="78">
        <v>43301</v>
      </c>
    </row>
    <row r="203" spans="5:5" x14ac:dyDescent="0.25">
      <c r="E203" s="78">
        <v>43302</v>
      </c>
    </row>
    <row r="204" spans="5:5" x14ac:dyDescent="0.25">
      <c r="E204" s="78">
        <v>43303</v>
      </c>
    </row>
    <row r="205" spans="5:5" x14ac:dyDescent="0.25">
      <c r="E205" s="78">
        <v>43304</v>
      </c>
    </row>
    <row r="206" spans="5:5" x14ac:dyDescent="0.25">
      <c r="E206" s="78">
        <v>43305</v>
      </c>
    </row>
    <row r="207" spans="5:5" x14ac:dyDescent="0.25">
      <c r="E207" s="78">
        <v>43306</v>
      </c>
    </row>
    <row r="208" spans="5:5" x14ac:dyDescent="0.25">
      <c r="E208" s="78">
        <v>43307</v>
      </c>
    </row>
    <row r="209" spans="5:5" x14ac:dyDescent="0.25">
      <c r="E209" s="78">
        <v>43308</v>
      </c>
    </row>
    <row r="210" spans="5:5" x14ac:dyDescent="0.25">
      <c r="E210" s="78">
        <v>43309</v>
      </c>
    </row>
    <row r="211" spans="5:5" x14ac:dyDescent="0.25">
      <c r="E211" s="78">
        <v>43310</v>
      </c>
    </row>
    <row r="212" spans="5:5" x14ac:dyDescent="0.25">
      <c r="E212" s="78">
        <v>43311</v>
      </c>
    </row>
    <row r="213" spans="5:5" x14ac:dyDescent="0.25">
      <c r="E213" s="78">
        <v>43312</v>
      </c>
    </row>
    <row r="214" spans="5:5" x14ac:dyDescent="0.25">
      <c r="E214" s="78">
        <v>43313</v>
      </c>
    </row>
    <row r="215" spans="5:5" x14ac:dyDescent="0.25">
      <c r="E215" s="78">
        <v>43314</v>
      </c>
    </row>
    <row r="216" spans="5:5" x14ac:dyDescent="0.25">
      <c r="E216" s="78">
        <v>43315</v>
      </c>
    </row>
    <row r="217" spans="5:5" x14ac:dyDescent="0.25">
      <c r="E217" s="78">
        <v>43316</v>
      </c>
    </row>
    <row r="218" spans="5:5" x14ac:dyDescent="0.25">
      <c r="E218" s="78">
        <v>43317</v>
      </c>
    </row>
    <row r="219" spans="5:5" x14ac:dyDescent="0.25">
      <c r="E219" s="78">
        <v>43318</v>
      </c>
    </row>
    <row r="220" spans="5:5" x14ac:dyDescent="0.25">
      <c r="E220" s="78">
        <v>43319</v>
      </c>
    </row>
    <row r="221" spans="5:5" x14ac:dyDescent="0.25">
      <c r="E221" s="78">
        <v>43320</v>
      </c>
    </row>
    <row r="222" spans="5:5" x14ac:dyDescent="0.25">
      <c r="E222" s="78">
        <v>43321</v>
      </c>
    </row>
    <row r="223" spans="5:5" x14ac:dyDescent="0.25">
      <c r="E223" s="78">
        <v>43322</v>
      </c>
    </row>
    <row r="224" spans="5:5" x14ac:dyDescent="0.25">
      <c r="E224" s="78">
        <v>43323</v>
      </c>
    </row>
    <row r="225" spans="5:5" x14ac:dyDescent="0.25">
      <c r="E225" s="78">
        <v>43324</v>
      </c>
    </row>
    <row r="226" spans="5:5" x14ac:dyDescent="0.25">
      <c r="E226" s="78">
        <v>43325</v>
      </c>
    </row>
    <row r="227" spans="5:5" x14ac:dyDescent="0.25">
      <c r="E227" s="78">
        <v>43326</v>
      </c>
    </row>
    <row r="228" spans="5:5" x14ac:dyDescent="0.25">
      <c r="E228" s="78">
        <v>43327</v>
      </c>
    </row>
    <row r="229" spans="5:5" x14ac:dyDescent="0.25">
      <c r="E229" s="78">
        <v>43328</v>
      </c>
    </row>
    <row r="230" spans="5:5" x14ac:dyDescent="0.25">
      <c r="E230" s="78">
        <v>43329</v>
      </c>
    </row>
    <row r="231" spans="5:5" x14ac:dyDescent="0.25">
      <c r="E231" s="78">
        <v>43330</v>
      </c>
    </row>
    <row r="232" spans="5:5" x14ac:dyDescent="0.25">
      <c r="E232" s="78">
        <v>43331</v>
      </c>
    </row>
    <row r="233" spans="5:5" x14ac:dyDescent="0.25">
      <c r="E233" s="78">
        <v>43332</v>
      </c>
    </row>
    <row r="234" spans="5:5" x14ac:dyDescent="0.25">
      <c r="E234" s="78">
        <v>43333</v>
      </c>
    </row>
    <row r="235" spans="5:5" x14ac:dyDescent="0.25">
      <c r="E235" s="78">
        <v>43334</v>
      </c>
    </row>
    <row r="236" spans="5:5" x14ac:dyDescent="0.25">
      <c r="E236" s="78">
        <v>43335</v>
      </c>
    </row>
    <row r="237" spans="5:5" x14ac:dyDescent="0.25">
      <c r="E237" s="78">
        <v>43336</v>
      </c>
    </row>
    <row r="238" spans="5:5" x14ac:dyDescent="0.25">
      <c r="E238" s="78">
        <v>43337</v>
      </c>
    </row>
    <row r="239" spans="5:5" x14ac:dyDescent="0.25">
      <c r="E239" s="78">
        <v>43338</v>
      </c>
    </row>
    <row r="240" spans="5:5" x14ac:dyDescent="0.25">
      <c r="E240" s="78">
        <v>43339</v>
      </c>
    </row>
    <row r="241" spans="5:5" x14ac:dyDescent="0.25">
      <c r="E241" s="78">
        <v>43340</v>
      </c>
    </row>
    <row r="242" spans="5:5" x14ac:dyDescent="0.25">
      <c r="E242" s="78">
        <v>43341</v>
      </c>
    </row>
    <row r="243" spans="5:5" x14ac:dyDescent="0.25">
      <c r="E243" s="78">
        <v>43342</v>
      </c>
    </row>
    <row r="244" spans="5:5" x14ac:dyDescent="0.25">
      <c r="E244" s="78">
        <v>43343</v>
      </c>
    </row>
    <row r="245" spans="5:5" x14ac:dyDescent="0.25">
      <c r="E245" s="78">
        <v>43344</v>
      </c>
    </row>
    <row r="246" spans="5:5" x14ac:dyDescent="0.25">
      <c r="E246" s="78">
        <v>43345</v>
      </c>
    </row>
    <row r="247" spans="5:5" x14ac:dyDescent="0.25">
      <c r="E247" s="78">
        <v>43346</v>
      </c>
    </row>
    <row r="248" spans="5:5" x14ac:dyDescent="0.25">
      <c r="E248" s="78">
        <v>43347</v>
      </c>
    </row>
    <row r="249" spans="5:5" x14ac:dyDescent="0.25">
      <c r="E249" s="78">
        <v>43348</v>
      </c>
    </row>
    <row r="250" spans="5:5" x14ac:dyDescent="0.25">
      <c r="E250" s="78">
        <v>43349</v>
      </c>
    </row>
    <row r="251" spans="5:5" x14ac:dyDescent="0.25">
      <c r="E251" s="78">
        <v>43350</v>
      </c>
    </row>
    <row r="252" spans="5:5" x14ac:dyDescent="0.25">
      <c r="E252" s="78">
        <v>43351</v>
      </c>
    </row>
    <row r="253" spans="5:5" x14ac:dyDescent="0.25">
      <c r="E253" s="78">
        <v>43352</v>
      </c>
    </row>
    <row r="254" spans="5:5" x14ac:dyDescent="0.25">
      <c r="E254" s="78">
        <v>43353</v>
      </c>
    </row>
    <row r="255" spans="5:5" x14ac:dyDescent="0.25">
      <c r="E255" s="78">
        <v>43354</v>
      </c>
    </row>
    <row r="256" spans="5:5" x14ac:dyDescent="0.25">
      <c r="E256" s="78">
        <v>43355</v>
      </c>
    </row>
    <row r="257" spans="5:5" x14ac:dyDescent="0.25">
      <c r="E257" s="78">
        <v>43356</v>
      </c>
    </row>
    <row r="258" spans="5:5" x14ac:dyDescent="0.25">
      <c r="E258" s="78">
        <v>43357</v>
      </c>
    </row>
    <row r="259" spans="5:5" x14ac:dyDescent="0.25">
      <c r="E259" s="78">
        <v>43358</v>
      </c>
    </row>
    <row r="260" spans="5:5" x14ac:dyDescent="0.25">
      <c r="E260" s="78">
        <v>43359</v>
      </c>
    </row>
    <row r="261" spans="5:5" x14ac:dyDescent="0.25">
      <c r="E261" s="78">
        <v>43360</v>
      </c>
    </row>
    <row r="262" spans="5:5" x14ac:dyDescent="0.25">
      <c r="E262" s="78">
        <v>43361</v>
      </c>
    </row>
    <row r="263" spans="5:5" x14ac:dyDescent="0.25">
      <c r="E263" s="78">
        <v>43362</v>
      </c>
    </row>
    <row r="264" spans="5:5" x14ac:dyDescent="0.25">
      <c r="E264" s="78">
        <v>43363</v>
      </c>
    </row>
    <row r="265" spans="5:5" x14ac:dyDescent="0.25">
      <c r="E265" s="78">
        <v>43364</v>
      </c>
    </row>
    <row r="266" spans="5:5" x14ac:dyDescent="0.25">
      <c r="E266" s="78">
        <v>43365</v>
      </c>
    </row>
    <row r="267" spans="5:5" x14ac:dyDescent="0.25">
      <c r="E267" s="78">
        <v>43366</v>
      </c>
    </row>
    <row r="268" spans="5:5" x14ac:dyDescent="0.25">
      <c r="E268" s="78">
        <v>43367</v>
      </c>
    </row>
    <row r="269" spans="5:5" x14ac:dyDescent="0.25">
      <c r="E269" s="78">
        <v>43368</v>
      </c>
    </row>
    <row r="270" spans="5:5" x14ac:dyDescent="0.25">
      <c r="E270" s="78">
        <v>43369</v>
      </c>
    </row>
    <row r="271" spans="5:5" x14ac:dyDescent="0.25">
      <c r="E271" s="78">
        <v>43370</v>
      </c>
    </row>
    <row r="272" spans="5:5" x14ac:dyDescent="0.25">
      <c r="E272" s="78">
        <v>43371</v>
      </c>
    </row>
    <row r="273" spans="5:5" x14ac:dyDescent="0.25">
      <c r="E273" s="78">
        <v>43372</v>
      </c>
    </row>
    <row r="274" spans="5:5" x14ac:dyDescent="0.25">
      <c r="E274" s="78">
        <v>43373</v>
      </c>
    </row>
    <row r="275" spans="5:5" x14ac:dyDescent="0.25">
      <c r="E275" s="78">
        <v>43374</v>
      </c>
    </row>
    <row r="276" spans="5:5" x14ac:dyDescent="0.25">
      <c r="E276" s="78">
        <v>43375</v>
      </c>
    </row>
    <row r="277" spans="5:5" x14ac:dyDescent="0.25">
      <c r="E277" s="78">
        <v>43376</v>
      </c>
    </row>
    <row r="278" spans="5:5" x14ac:dyDescent="0.25">
      <c r="E278" s="78">
        <v>43377</v>
      </c>
    </row>
    <row r="279" spans="5:5" x14ac:dyDescent="0.25">
      <c r="E279" s="78">
        <v>43378</v>
      </c>
    </row>
    <row r="280" spans="5:5" x14ac:dyDescent="0.25">
      <c r="E280" s="78">
        <v>43379</v>
      </c>
    </row>
    <row r="281" spans="5:5" x14ac:dyDescent="0.25">
      <c r="E281" s="78">
        <v>43380</v>
      </c>
    </row>
    <row r="282" spans="5:5" x14ac:dyDescent="0.25">
      <c r="E282" s="78">
        <v>43381</v>
      </c>
    </row>
    <row r="283" spans="5:5" x14ac:dyDescent="0.25">
      <c r="E283" s="78">
        <v>43382</v>
      </c>
    </row>
    <row r="284" spans="5:5" x14ac:dyDescent="0.25">
      <c r="E284" s="78">
        <v>43383</v>
      </c>
    </row>
    <row r="285" spans="5:5" x14ac:dyDescent="0.25">
      <c r="E285" s="78">
        <v>43384</v>
      </c>
    </row>
    <row r="286" spans="5:5" x14ac:dyDescent="0.25">
      <c r="E286" s="78">
        <v>43385</v>
      </c>
    </row>
    <row r="287" spans="5:5" x14ac:dyDescent="0.25">
      <c r="E287" s="78">
        <v>43386</v>
      </c>
    </row>
    <row r="288" spans="5:5" x14ac:dyDescent="0.25">
      <c r="E288" s="78">
        <v>43387</v>
      </c>
    </row>
    <row r="289" spans="5:5" x14ac:dyDescent="0.25">
      <c r="E289" s="78">
        <v>43388</v>
      </c>
    </row>
    <row r="290" spans="5:5" x14ac:dyDescent="0.25">
      <c r="E290" s="78">
        <v>43389</v>
      </c>
    </row>
    <row r="291" spans="5:5" x14ac:dyDescent="0.25">
      <c r="E291" s="78">
        <v>43390</v>
      </c>
    </row>
    <row r="292" spans="5:5" x14ac:dyDescent="0.25">
      <c r="E292" s="78">
        <v>43391</v>
      </c>
    </row>
    <row r="293" spans="5:5" x14ac:dyDescent="0.25">
      <c r="E293" s="78">
        <v>43392</v>
      </c>
    </row>
    <row r="294" spans="5:5" x14ac:dyDescent="0.25">
      <c r="E294" s="78">
        <v>43393</v>
      </c>
    </row>
    <row r="295" spans="5:5" x14ac:dyDescent="0.25">
      <c r="E295" s="78">
        <v>43394</v>
      </c>
    </row>
    <row r="296" spans="5:5" x14ac:dyDescent="0.25">
      <c r="E296" s="78">
        <v>43395</v>
      </c>
    </row>
    <row r="297" spans="5:5" x14ac:dyDescent="0.25">
      <c r="E297" s="78">
        <v>43396</v>
      </c>
    </row>
    <row r="298" spans="5:5" x14ac:dyDescent="0.25">
      <c r="E298" s="78">
        <v>43397</v>
      </c>
    </row>
    <row r="299" spans="5:5" x14ac:dyDescent="0.25">
      <c r="E299" s="78">
        <v>43398</v>
      </c>
    </row>
    <row r="300" spans="5:5" x14ac:dyDescent="0.25">
      <c r="E300" s="78">
        <v>43399</v>
      </c>
    </row>
    <row r="301" spans="5:5" x14ac:dyDescent="0.25">
      <c r="E301" s="78">
        <v>43400</v>
      </c>
    </row>
    <row r="302" spans="5:5" x14ac:dyDescent="0.25">
      <c r="E302" s="78">
        <v>43401</v>
      </c>
    </row>
    <row r="303" spans="5:5" x14ac:dyDescent="0.25">
      <c r="E303" s="78">
        <v>43402</v>
      </c>
    </row>
    <row r="304" spans="5:5" x14ac:dyDescent="0.25">
      <c r="E304" s="78">
        <v>43403</v>
      </c>
    </row>
    <row r="305" spans="5:5" x14ac:dyDescent="0.25">
      <c r="E305" s="78">
        <v>43404</v>
      </c>
    </row>
    <row r="306" spans="5:5" x14ac:dyDescent="0.25">
      <c r="E306" s="78">
        <v>43405</v>
      </c>
    </row>
    <row r="307" spans="5:5" x14ac:dyDescent="0.25">
      <c r="E307" s="78">
        <v>43406</v>
      </c>
    </row>
    <row r="308" spans="5:5" x14ac:dyDescent="0.25">
      <c r="E308" s="78">
        <v>43407</v>
      </c>
    </row>
    <row r="309" spans="5:5" x14ac:dyDescent="0.25">
      <c r="E309" s="78">
        <v>43408</v>
      </c>
    </row>
    <row r="310" spans="5:5" x14ac:dyDescent="0.25">
      <c r="E310" s="78">
        <v>43409</v>
      </c>
    </row>
    <row r="311" spans="5:5" x14ac:dyDescent="0.25">
      <c r="E311" s="78">
        <v>43410</v>
      </c>
    </row>
    <row r="312" spans="5:5" x14ac:dyDescent="0.25">
      <c r="E312" s="78">
        <v>43411</v>
      </c>
    </row>
    <row r="313" spans="5:5" x14ac:dyDescent="0.25">
      <c r="E313" s="78">
        <v>43412</v>
      </c>
    </row>
    <row r="314" spans="5:5" x14ac:dyDescent="0.25">
      <c r="E314" s="78">
        <v>43413</v>
      </c>
    </row>
    <row r="315" spans="5:5" x14ac:dyDescent="0.25">
      <c r="E315" s="78">
        <v>43414</v>
      </c>
    </row>
    <row r="316" spans="5:5" x14ac:dyDescent="0.25">
      <c r="E316" s="78">
        <v>43415</v>
      </c>
    </row>
    <row r="317" spans="5:5" x14ac:dyDescent="0.25">
      <c r="E317" s="78">
        <v>43416</v>
      </c>
    </row>
    <row r="318" spans="5:5" x14ac:dyDescent="0.25">
      <c r="E318" s="78">
        <v>43417</v>
      </c>
    </row>
    <row r="319" spans="5:5" x14ac:dyDescent="0.25">
      <c r="E319" s="78">
        <v>43418</v>
      </c>
    </row>
    <row r="320" spans="5:5" x14ac:dyDescent="0.25">
      <c r="E320" s="78">
        <v>43419</v>
      </c>
    </row>
    <row r="321" spans="5:5" x14ac:dyDescent="0.25">
      <c r="E321" s="78">
        <v>43420</v>
      </c>
    </row>
    <row r="322" spans="5:5" x14ac:dyDescent="0.25">
      <c r="E322" s="78">
        <v>43421</v>
      </c>
    </row>
    <row r="323" spans="5:5" x14ac:dyDescent="0.25">
      <c r="E323" s="78">
        <v>43422</v>
      </c>
    </row>
    <row r="324" spans="5:5" x14ac:dyDescent="0.25">
      <c r="E324" s="78">
        <v>43423</v>
      </c>
    </row>
    <row r="325" spans="5:5" x14ac:dyDescent="0.25">
      <c r="E325" s="78">
        <v>43424</v>
      </c>
    </row>
    <row r="326" spans="5:5" x14ac:dyDescent="0.25">
      <c r="E326" s="78">
        <v>43425</v>
      </c>
    </row>
    <row r="327" spans="5:5" x14ac:dyDescent="0.25">
      <c r="E327" s="78">
        <v>43426</v>
      </c>
    </row>
    <row r="328" spans="5:5" x14ac:dyDescent="0.25">
      <c r="E328" s="78">
        <v>43427</v>
      </c>
    </row>
    <row r="329" spans="5:5" x14ac:dyDescent="0.25">
      <c r="E329" s="78">
        <v>43428</v>
      </c>
    </row>
    <row r="330" spans="5:5" x14ac:dyDescent="0.25">
      <c r="E330" s="78">
        <v>43429</v>
      </c>
    </row>
    <row r="331" spans="5:5" x14ac:dyDescent="0.25">
      <c r="E331" s="78">
        <v>43430</v>
      </c>
    </row>
    <row r="332" spans="5:5" x14ac:dyDescent="0.25">
      <c r="E332" s="78">
        <v>43431</v>
      </c>
    </row>
    <row r="333" spans="5:5" x14ac:dyDescent="0.25">
      <c r="E333" s="78">
        <v>43432</v>
      </c>
    </row>
    <row r="334" spans="5:5" x14ac:dyDescent="0.25">
      <c r="E334" s="78">
        <v>43433</v>
      </c>
    </row>
    <row r="335" spans="5:5" x14ac:dyDescent="0.25">
      <c r="E335" s="78">
        <v>43434</v>
      </c>
    </row>
    <row r="336" spans="5:5" x14ac:dyDescent="0.25">
      <c r="E336" s="78">
        <v>43435</v>
      </c>
    </row>
    <row r="337" spans="5:5" x14ac:dyDescent="0.25">
      <c r="E337" s="78">
        <v>43436</v>
      </c>
    </row>
    <row r="338" spans="5:5" x14ac:dyDescent="0.25">
      <c r="E338" s="78">
        <v>43437</v>
      </c>
    </row>
    <row r="339" spans="5:5" x14ac:dyDescent="0.25">
      <c r="E339" s="78">
        <v>43438</v>
      </c>
    </row>
    <row r="340" spans="5:5" x14ac:dyDescent="0.25">
      <c r="E340" s="78">
        <v>43439</v>
      </c>
    </row>
    <row r="341" spans="5:5" x14ac:dyDescent="0.25">
      <c r="E341" s="78">
        <v>43440</v>
      </c>
    </row>
    <row r="342" spans="5:5" x14ac:dyDescent="0.25">
      <c r="E342" s="78">
        <v>43441</v>
      </c>
    </row>
    <row r="343" spans="5:5" x14ac:dyDescent="0.25">
      <c r="E343" s="78">
        <v>43442</v>
      </c>
    </row>
    <row r="344" spans="5:5" x14ac:dyDescent="0.25">
      <c r="E344" s="78">
        <v>43443</v>
      </c>
    </row>
    <row r="345" spans="5:5" x14ac:dyDescent="0.25">
      <c r="E345" s="78">
        <v>43444</v>
      </c>
    </row>
    <row r="346" spans="5:5" x14ac:dyDescent="0.25">
      <c r="E346" s="78">
        <v>43445</v>
      </c>
    </row>
    <row r="347" spans="5:5" x14ac:dyDescent="0.25">
      <c r="E347" s="78">
        <v>43446</v>
      </c>
    </row>
    <row r="348" spans="5:5" x14ac:dyDescent="0.25">
      <c r="E348" s="78">
        <v>43447</v>
      </c>
    </row>
    <row r="349" spans="5:5" x14ac:dyDescent="0.25">
      <c r="E349" s="78">
        <v>43448</v>
      </c>
    </row>
    <row r="350" spans="5:5" x14ac:dyDescent="0.25">
      <c r="E350" s="78">
        <v>43449</v>
      </c>
    </row>
    <row r="351" spans="5:5" x14ac:dyDescent="0.25">
      <c r="E351" s="78">
        <v>43450</v>
      </c>
    </row>
    <row r="352" spans="5:5" x14ac:dyDescent="0.25">
      <c r="E352" s="78">
        <v>43451</v>
      </c>
    </row>
    <row r="353" spans="5:5" x14ac:dyDescent="0.25">
      <c r="E353" s="78">
        <v>43452</v>
      </c>
    </row>
    <row r="354" spans="5:5" x14ac:dyDescent="0.25">
      <c r="E354" s="78">
        <v>43453</v>
      </c>
    </row>
    <row r="355" spans="5:5" x14ac:dyDescent="0.25">
      <c r="E355" s="78">
        <v>43454</v>
      </c>
    </row>
    <row r="356" spans="5:5" x14ac:dyDescent="0.25">
      <c r="E356" s="78">
        <v>43455</v>
      </c>
    </row>
    <row r="357" spans="5:5" x14ac:dyDescent="0.25">
      <c r="E357" s="78">
        <v>43456</v>
      </c>
    </row>
    <row r="358" spans="5:5" x14ac:dyDescent="0.25">
      <c r="E358" s="78">
        <v>43457</v>
      </c>
    </row>
    <row r="359" spans="5:5" x14ac:dyDescent="0.25">
      <c r="E359" s="78">
        <v>43458</v>
      </c>
    </row>
    <row r="360" spans="5:5" x14ac:dyDescent="0.25">
      <c r="E360" s="78">
        <v>43459</v>
      </c>
    </row>
    <row r="361" spans="5:5" x14ac:dyDescent="0.25">
      <c r="E361" s="78">
        <v>43460</v>
      </c>
    </row>
    <row r="362" spans="5:5" x14ac:dyDescent="0.25">
      <c r="E362" s="78">
        <v>43461</v>
      </c>
    </row>
    <row r="363" spans="5:5" x14ac:dyDescent="0.25">
      <c r="E363" s="78">
        <v>43462</v>
      </c>
    </row>
    <row r="364" spans="5:5" x14ac:dyDescent="0.25">
      <c r="E364" s="78">
        <v>43463</v>
      </c>
    </row>
    <row r="365" spans="5:5" x14ac:dyDescent="0.25">
      <c r="E365" s="78">
        <v>43464</v>
      </c>
    </row>
    <row r="366" spans="5:5" x14ac:dyDescent="0.25">
      <c r="E366" s="78">
        <v>43465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Recap</vt:lpstr>
      <vt:lpstr>Facture</vt:lpstr>
      <vt:lpstr>CLIENT</vt:lpstr>
      <vt:lpstr>CRS</vt:lpstr>
      <vt:lpstr>Données</vt:lpstr>
      <vt:lpstr>CRS!Zone_d_impression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2018-04-09T06:53:28Z</dcterms:modified>
</cp:coreProperties>
</file>